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esktop\IWMDP\RURAL WATER\ORA_OLA\WORKS\Revised Bid package for Ala Ora\"/>
    </mc:Choice>
  </mc:AlternateContent>
  <bookViews>
    <workbookView xWindow="-110" yWindow="-110" windowWidth="19420" windowHeight="10300" tabRatio="765"/>
  </bookViews>
  <sheets>
    <sheet name="Grand Summary  " sheetId="113" r:id="rId1"/>
    <sheet name="B1 - General Items" sheetId="56" r:id="rId2"/>
    <sheet name="B2 - DayWorks" sheetId="2" r:id="rId3"/>
    <sheet name="B 3.1 Trans Any to Baribu BPT" sheetId="146" r:id="rId4"/>
    <sheet name="B 3.2 - BPT" sheetId="126" r:id="rId5"/>
    <sheet name="Bill 3.3 - Baribu Dist" sheetId="119" r:id="rId6"/>
    <sheet name="Bill 3.4 - Baribu Tank " sheetId="94" r:id="rId7"/>
    <sheet name="B 4.1 - Trans to Goli " sheetId="106" r:id="rId8"/>
    <sheet name="Bill 4.2 - Goli Tank " sheetId="93" r:id="rId9"/>
    <sheet name="Bill 4.3 - Goli Dist" sheetId="118" r:id="rId10"/>
    <sheet name="Bill 5.1- Trans to Inde" sheetId="108" r:id="rId11"/>
    <sheet name="Bill 5.2 - Inde Tank " sheetId="124" r:id="rId12"/>
    <sheet name="Bill 5.3 - Inde Dist" sheetId="121" r:id="rId13"/>
    <sheet name="B 6.1 - Trans to Pawor" sheetId="107" r:id="rId14"/>
    <sheet name="Bill 6.2 - Pawor Tank" sheetId="125" r:id="rId15"/>
    <sheet name="Bill 6.3 - Pawor Dist" sheetId="120" r:id="rId16"/>
    <sheet name="B 7.1 - Trans to Ogoko" sheetId="109" r:id="rId17"/>
    <sheet name="Bill 7.3 - Ogoko Dist" sheetId="122" r:id="rId18"/>
    <sheet name="Bill 7.2 - Ogoko Tank" sheetId="97" r:id="rId19"/>
    <sheet name="B 8.1 - Water Office Type 1" sheetId="142" r:id="rId20"/>
    <sheet name="B 9.1 - SAN BOYS" sheetId="63" r:id="rId21"/>
    <sheet name="B 9.2 - SAN GIRLS" sheetId="64" r:id="rId22"/>
    <sheet name="B 9.3 - PUBLIC TOILET" sheetId="65" r:id="rId23"/>
    <sheet name="Bill 10 ESS" sheetId="143"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A" localSheetId="19">#REF!</definedName>
    <definedName name="\A" localSheetId="20">#REF!</definedName>
    <definedName name="\A" localSheetId="21">#REF!</definedName>
    <definedName name="\A" localSheetId="22">#REF!</definedName>
    <definedName name="\A">#REF!</definedName>
    <definedName name="\AF64">#N/A</definedName>
    <definedName name="\B" localSheetId="19">#REF!</definedName>
    <definedName name="\B" localSheetId="20">#REF!</definedName>
    <definedName name="\B" localSheetId="21">#REF!</definedName>
    <definedName name="\B" localSheetId="22">#REF!</definedName>
    <definedName name="\B">#REF!</definedName>
    <definedName name="\c" localSheetId="19">#REF!</definedName>
    <definedName name="\c" localSheetId="20">#REF!</definedName>
    <definedName name="\c" localSheetId="21">#REF!</definedName>
    <definedName name="\c" localSheetId="22">#REF!</definedName>
    <definedName name="\c">#REF!</definedName>
    <definedName name="\e" localSheetId="19">#REF!</definedName>
    <definedName name="\e" localSheetId="20">#REF!</definedName>
    <definedName name="\e" localSheetId="21">#REF!</definedName>
    <definedName name="\e" localSheetId="22">#REF!</definedName>
    <definedName name="\e">#REF!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K" localSheetId="19">#REF!</definedName>
    <definedName name="\K">#REF!</definedName>
    <definedName name="\l" localSheetId="19">#REF!</definedName>
    <definedName name="\l">#REF!</definedName>
    <definedName name="\m" localSheetId="19">#REF!</definedName>
    <definedName name="\m">#REF!</definedName>
    <definedName name="\N" localSheetId="19">#REF!</definedName>
    <definedName name="\N">#REF!</definedName>
    <definedName name="\o" localSheetId="19">#REF!</definedName>
    <definedName name="\o">#REF!</definedName>
    <definedName name="\p" localSheetId="19">#REF!</definedName>
    <definedName name="\p">#REF!</definedName>
    <definedName name="\Q" localSheetId="19">#REF!</definedName>
    <definedName name="\Q">#REF!</definedName>
    <definedName name="\s" localSheetId="19">#REF!</definedName>
    <definedName name="\s">#REF!</definedName>
    <definedName name="\T" localSheetId="19">#REF!</definedName>
    <definedName name="\T">#REF!</definedName>
    <definedName name="\U" localSheetId="19">#REF!</definedName>
    <definedName name="\U">#REF!</definedName>
    <definedName name="\V" localSheetId="19">#REF!</definedName>
    <definedName name="\V">#REF!</definedName>
    <definedName name="\W" localSheetId="19">#REF!</definedName>
    <definedName name="\W">#REF!</definedName>
    <definedName name="\X" localSheetId="19">#REF!</definedName>
    <definedName name="\X">#REF!</definedName>
    <definedName name="__________CON1" localSheetId="19">#REF!</definedName>
    <definedName name="__________CON1">#REF!</definedName>
    <definedName name="__________CON2" localSheetId="19">#REF!</definedName>
    <definedName name="__________CON2">#REF!</definedName>
    <definedName name="__________ph1">[1]NPV!$B$40</definedName>
    <definedName name="_________CON1" localSheetId="19">#REF!</definedName>
    <definedName name="_________CON1" localSheetId="20">#REF!</definedName>
    <definedName name="_________CON1" localSheetId="21">#REF!</definedName>
    <definedName name="_________CON1" localSheetId="22">#REF!</definedName>
    <definedName name="_________CON1">#REF!</definedName>
    <definedName name="_________CON2" localSheetId="19">#REF!</definedName>
    <definedName name="_________CON2" localSheetId="20">#REF!</definedName>
    <definedName name="_________CON2" localSheetId="21">#REF!</definedName>
    <definedName name="_________CON2" localSheetId="22">#REF!</definedName>
    <definedName name="_________CON2">#REF!</definedName>
    <definedName name="_________ph1">[1]NPV!$B$40</definedName>
    <definedName name="________CON1" localSheetId="19">#REF!</definedName>
    <definedName name="________CON1" localSheetId="20">#REF!</definedName>
    <definedName name="________CON1" localSheetId="21">#REF!</definedName>
    <definedName name="________CON1" localSheetId="22">#REF!</definedName>
    <definedName name="________CON1">#REF!</definedName>
    <definedName name="________CON2" localSheetId="19">#REF!</definedName>
    <definedName name="________CON2" localSheetId="20">#REF!</definedName>
    <definedName name="________CON2" localSheetId="21">#REF!</definedName>
    <definedName name="________CON2" localSheetId="22">#REF!</definedName>
    <definedName name="________CON2">#REF!</definedName>
    <definedName name="________ph1">[1]NPV!$B$40</definedName>
    <definedName name="________sw1" localSheetId="19">#REF!</definedName>
    <definedName name="________sw1" localSheetId="20">#REF!</definedName>
    <definedName name="________sw1" localSheetId="21">#REF!</definedName>
    <definedName name="________sw1" localSheetId="22">#REF!</definedName>
    <definedName name="________sw1">#REF!</definedName>
    <definedName name="________sw2" localSheetId="19">#REF!</definedName>
    <definedName name="________sw2" localSheetId="20">#REF!</definedName>
    <definedName name="________sw2" localSheetId="21">#REF!</definedName>
    <definedName name="________sw2" localSheetId="22">#REF!</definedName>
    <definedName name="________sw2">#REF!</definedName>
    <definedName name="________sw3" localSheetId="19">#REF!</definedName>
    <definedName name="________sw3" localSheetId="20">#REF!</definedName>
    <definedName name="________sw3" localSheetId="21">#REF!</definedName>
    <definedName name="________sw3" localSheetId="22">#REF!</definedName>
    <definedName name="________sw3">#REF!</definedName>
    <definedName name="________sw4" localSheetId="19">#REF!</definedName>
    <definedName name="________sw4">#REF!</definedName>
    <definedName name="________sw5" localSheetId="19">#REF!</definedName>
    <definedName name="________sw5">#REF!</definedName>
    <definedName name="________sw6" localSheetId="19">#REF!</definedName>
    <definedName name="________sw6">#REF!</definedName>
    <definedName name="________sw7" localSheetId="19">#REF!</definedName>
    <definedName name="________sw7">#REF!</definedName>
    <definedName name="________sw8" localSheetId="19">#REF!</definedName>
    <definedName name="________sw8">#REF!</definedName>
    <definedName name="_______CON1" localSheetId="19">#REF!</definedName>
    <definedName name="_______CON1">#REF!</definedName>
    <definedName name="_______CON2" localSheetId="19">#REF!</definedName>
    <definedName name="_______CON2">#REF!</definedName>
    <definedName name="_______ph1">[1]NPV!$B$40</definedName>
    <definedName name="_______sw1" localSheetId="19">#REF!</definedName>
    <definedName name="_______sw1" localSheetId="20">#REF!</definedName>
    <definedName name="_______sw1" localSheetId="21">#REF!</definedName>
    <definedName name="_______sw1" localSheetId="22">#REF!</definedName>
    <definedName name="_______sw1">#REF!</definedName>
    <definedName name="_______sw2" localSheetId="19">#REF!</definedName>
    <definedName name="_______sw2" localSheetId="20">#REF!</definedName>
    <definedName name="_______sw2" localSheetId="21">#REF!</definedName>
    <definedName name="_______sw2" localSheetId="22">#REF!</definedName>
    <definedName name="_______sw2">#REF!</definedName>
    <definedName name="_______sw3" localSheetId="19">#REF!</definedName>
    <definedName name="_______sw3" localSheetId="20">#REF!</definedName>
    <definedName name="_______sw3" localSheetId="21">#REF!</definedName>
    <definedName name="_______sw3" localSheetId="22">#REF!</definedName>
    <definedName name="_______sw3">#REF!</definedName>
    <definedName name="_______sw4" localSheetId="19">#REF!</definedName>
    <definedName name="_______sw4">#REF!</definedName>
    <definedName name="_______sw5" localSheetId="19">#REF!</definedName>
    <definedName name="_______sw5">#REF!</definedName>
    <definedName name="_______sw6" localSheetId="19">#REF!</definedName>
    <definedName name="_______sw6">#REF!</definedName>
    <definedName name="_______sw7" localSheetId="19">#REF!</definedName>
    <definedName name="_______sw7">#REF!</definedName>
    <definedName name="_______sw8" localSheetId="19">#REF!</definedName>
    <definedName name="_______sw8">#REF!</definedName>
    <definedName name="______CON1" localSheetId="19">#REF!</definedName>
    <definedName name="______CON1">#REF!</definedName>
    <definedName name="______CON2" localSheetId="19">#REF!</definedName>
    <definedName name="______CON2">#REF!</definedName>
    <definedName name="______ph1">[2]NPV!$B$40</definedName>
    <definedName name="______sw1" localSheetId="19">#REF!</definedName>
    <definedName name="______sw1" localSheetId="20">#REF!</definedName>
    <definedName name="______sw1" localSheetId="21">#REF!</definedName>
    <definedName name="______sw1" localSheetId="22">#REF!</definedName>
    <definedName name="______sw1">#REF!</definedName>
    <definedName name="______sw2" localSheetId="19">#REF!</definedName>
    <definedName name="______sw2" localSheetId="20">#REF!</definedName>
    <definedName name="______sw2" localSheetId="21">#REF!</definedName>
    <definedName name="______sw2" localSheetId="22">#REF!</definedName>
    <definedName name="______sw2">#REF!</definedName>
    <definedName name="______sw3" localSheetId="19">#REF!</definedName>
    <definedName name="______sw3" localSheetId="20">#REF!</definedName>
    <definedName name="______sw3" localSheetId="21">#REF!</definedName>
    <definedName name="______sw3" localSheetId="22">#REF!</definedName>
    <definedName name="______sw3">#REF!</definedName>
    <definedName name="______sw4" localSheetId="19">#REF!</definedName>
    <definedName name="______sw4">#REF!</definedName>
    <definedName name="______sw5" localSheetId="19">#REF!</definedName>
    <definedName name="______sw5">#REF!</definedName>
    <definedName name="______sw6" localSheetId="19">#REF!</definedName>
    <definedName name="______sw6">#REF!</definedName>
    <definedName name="______sw7" localSheetId="19">#REF!</definedName>
    <definedName name="______sw7">#REF!</definedName>
    <definedName name="______sw8" localSheetId="19">#REF!</definedName>
    <definedName name="______sw8">#REF!</definedName>
    <definedName name="_____CON1" localSheetId="19">#REF!</definedName>
    <definedName name="_____CON1">#REF!</definedName>
    <definedName name="_____CON2" localSheetId="19">#REF!</definedName>
    <definedName name="_____CON2">#REF!</definedName>
    <definedName name="_____ph1">[3]NPV!$B$40</definedName>
    <definedName name="_____sw1" localSheetId="19">#REF!</definedName>
    <definedName name="_____sw1" localSheetId="20">#REF!</definedName>
    <definedName name="_____sw1" localSheetId="21">#REF!</definedName>
    <definedName name="_____sw1" localSheetId="22">#REF!</definedName>
    <definedName name="_____sw1">#REF!</definedName>
    <definedName name="_____sw2" localSheetId="19">#REF!</definedName>
    <definedName name="_____sw2" localSheetId="20">#REF!</definedName>
    <definedName name="_____sw2" localSheetId="21">#REF!</definedName>
    <definedName name="_____sw2" localSheetId="22">#REF!</definedName>
    <definedName name="_____sw2">#REF!</definedName>
    <definedName name="_____sw3" localSheetId="19">#REF!</definedName>
    <definedName name="_____sw3" localSheetId="20">#REF!</definedName>
    <definedName name="_____sw3" localSheetId="21">#REF!</definedName>
    <definedName name="_____sw3" localSheetId="22">#REF!</definedName>
    <definedName name="_____sw3">#REF!</definedName>
    <definedName name="_____sw4" localSheetId="19">#REF!</definedName>
    <definedName name="_____sw4">#REF!</definedName>
    <definedName name="_____sw5" localSheetId="19">#REF!</definedName>
    <definedName name="_____sw5">#REF!</definedName>
    <definedName name="_____sw6" localSheetId="19">#REF!</definedName>
    <definedName name="_____sw6">#REF!</definedName>
    <definedName name="_____sw7" localSheetId="19">#REF!</definedName>
    <definedName name="_____sw7">#REF!</definedName>
    <definedName name="_____sw8" localSheetId="19">#REF!</definedName>
    <definedName name="_____sw8">#REF!</definedName>
    <definedName name="____BdW01" localSheetId="19">#REF!</definedName>
    <definedName name="____BdW01">#REF!</definedName>
    <definedName name="____BdW02" localSheetId="19">#REF!</definedName>
    <definedName name="____BdW02">#REF!</definedName>
    <definedName name="____BdW03" localSheetId="19">#REF!</definedName>
    <definedName name="____BdW03">#REF!</definedName>
    <definedName name="____BdW04" localSheetId="19">#REF!</definedName>
    <definedName name="____BdW04">#REF!</definedName>
    <definedName name="____BdW05" localSheetId="19">#REF!</definedName>
    <definedName name="____BdW05">#REF!</definedName>
    <definedName name="____BdW06" localSheetId="19">#REF!</definedName>
    <definedName name="____BdW06">#REF!</definedName>
    <definedName name="____BdW07" localSheetId="19">#REF!</definedName>
    <definedName name="____BdW07">#REF!</definedName>
    <definedName name="____BdW08" localSheetId="19">#REF!</definedName>
    <definedName name="____BdW08">#REF!</definedName>
    <definedName name="____BdW09" localSheetId="19">#REF!</definedName>
    <definedName name="____BdW09">#REF!</definedName>
    <definedName name="____BdW10" localSheetId="19">#REF!</definedName>
    <definedName name="____BdW10">#REF!</definedName>
    <definedName name="____BdW11" localSheetId="19">#REF!</definedName>
    <definedName name="____BdW11">#REF!</definedName>
    <definedName name="____BdW12" localSheetId="19">#REF!</definedName>
    <definedName name="____BdW12">#REF!</definedName>
    <definedName name="____BdW13" localSheetId="19">#REF!</definedName>
    <definedName name="____BdW13">#REF!</definedName>
    <definedName name="____BdW14" localSheetId="19">#REF!</definedName>
    <definedName name="____BdW14">#REF!</definedName>
    <definedName name="____BdW15" localSheetId="19">#REF!</definedName>
    <definedName name="____BdW15">#REF!</definedName>
    <definedName name="____BdW16" localSheetId="19">#REF!</definedName>
    <definedName name="____BdW16">#REF!</definedName>
    <definedName name="____BdW17" localSheetId="19">#REF!</definedName>
    <definedName name="____BdW17">#REF!</definedName>
    <definedName name="____BdW18" localSheetId="19">#REF!</definedName>
    <definedName name="____BdW18">#REF!</definedName>
    <definedName name="____BdW19" localSheetId="19">#REF!</definedName>
    <definedName name="____BdW19">#REF!</definedName>
    <definedName name="____BdW20" localSheetId="19">#REF!</definedName>
    <definedName name="____BdW20">#REF!</definedName>
    <definedName name="____BdW21" localSheetId="19">#REF!</definedName>
    <definedName name="____BdW21">#REF!</definedName>
    <definedName name="____BdW22" localSheetId="19">#REF!</definedName>
    <definedName name="____BdW22">#REF!</definedName>
    <definedName name="____BdW23" localSheetId="19">#REF!</definedName>
    <definedName name="____BdW23">#REF!</definedName>
    <definedName name="____BdW24" localSheetId="19">#REF!</definedName>
    <definedName name="____BdW24">#REF!</definedName>
    <definedName name="____BdW25" localSheetId="19">#REF!</definedName>
    <definedName name="____BdW25">#REF!</definedName>
    <definedName name="____BdW26" localSheetId="19">#REF!</definedName>
    <definedName name="____BdW26">#REF!</definedName>
    <definedName name="____BdW27" localSheetId="19">#REF!</definedName>
    <definedName name="____BdW27">#REF!</definedName>
    <definedName name="____BdW28" localSheetId="19">#REF!</definedName>
    <definedName name="____BdW28">#REF!</definedName>
    <definedName name="____BdW29" localSheetId="19">#REF!</definedName>
    <definedName name="____BdW29">#REF!</definedName>
    <definedName name="____BdW30" localSheetId="19">#REF!</definedName>
    <definedName name="____BdW30">#REF!</definedName>
    <definedName name="____BdW31" localSheetId="19">#REF!</definedName>
    <definedName name="____BdW31">#REF!</definedName>
    <definedName name="____BdW32" localSheetId="19">#REF!</definedName>
    <definedName name="____BdW32">#REF!</definedName>
    <definedName name="____BdW33" localSheetId="19">#REF!</definedName>
    <definedName name="____BdW33">#REF!</definedName>
    <definedName name="____BdW34" localSheetId="19">#REF!</definedName>
    <definedName name="____BdW34">#REF!</definedName>
    <definedName name="____BdW35" localSheetId="19">#REF!</definedName>
    <definedName name="____BdW35">#REF!</definedName>
    <definedName name="____BdW36" localSheetId="19">#REF!</definedName>
    <definedName name="____BdW36">#REF!</definedName>
    <definedName name="____BdW37" localSheetId="19">#REF!</definedName>
    <definedName name="____BdW37">#REF!</definedName>
    <definedName name="____BdW38" localSheetId="19">#REF!</definedName>
    <definedName name="____BdW38">#REF!</definedName>
    <definedName name="____BdW39" localSheetId="19">#REF!</definedName>
    <definedName name="____BdW39">#REF!</definedName>
    <definedName name="____BdW40" localSheetId="19">#REF!</definedName>
    <definedName name="____BdW40">#REF!</definedName>
    <definedName name="____BdW41" localSheetId="19">#REF!</definedName>
    <definedName name="____BdW41">#REF!</definedName>
    <definedName name="____BdW42" localSheetId="19">#REF!</definedName>
    <definedName name="____BdW42">#REF!</definedName>
    <definedName name="____BdW43" localSheetId="19">#REF!</definedName>
    <definedName name="____BdW43">#REF!</definedName>
    <definedName name="____BdW44" localSheetId="19">#REF!</definedName>
    <definedName name="____BdW44">#REF!</definedName>
    <definedName name="____BdW45" localSheetId="19">#REF!</definedName>
    <definedName name="____BdW45">#REF!</definedName>
    <definedName name="____BdW46" localSheetId="19">#REF!</definedName>
    <definedName name="____BdW46">#REF!</definedName>
    <definedName name="____BdW47" localSheetId="19">#REF!</definedName>
    <definedName name="____BdW47">#REF!</definedName>
    <definedName name="____BdW48" localSheetId="19">#REF!</definedName>
    <definedName name="____BdW48">#REF!</definedName>
    <definedName name="____BdW49" localSheetId="19">#REF!</definedName>
    <definedName name="____BdW49">#REF!</definedName>
    <definedName name="____BdW50" localSheetId="19">#REF!</definedName>
    <definedName name="____BdW50">#REF!</definedName>
    <definedName name="____BdW51" localSheetId="19">#REF!</definedName>
    <definedName name="____BdW51">#REF!</definedName>
    <definedName name="____BdW52" localSheetId="19">#REF!</definedName>
    <definedName name="____BdW52">#REF!</definedName>
    <definedName name="____BdW53" localSheetId="19">#REF!</definedName>
    <definedName name="____BdW53">#REF!</definedName>
    <definedName name="____BdW54" localSheetId="19">#REF!</definedName>
    <definedName name="____BdW54">#REF!</definedName>
    <definedName name="____BdW55" localSheetId="19">#REF!</definedName>
    <definedName name="____BdW55">#REF!</definedName>
    <definedName name="____BdW56" localSheetId="19">#REF!</definedName>
    <definedName name="____BdW56">#REF!</definedName>
    <definedName name="____BdW57" localSheetId="19">#REF!</definedName>
    <definedName name="____BdW57">#REF!</definedName>
    <definedName name="____BdW58" localSheetId="19">#REF!</definedName>
    <definedName name="____BdW58">#REF!</definedName>
    <definedName name="____BdW59" localSheetId="19">#REF!</definedName>
    <definedName name="____BdW59">#REF!</definedName>
    <definedName name="____BdW60" localSheetId="19">#REF!</definedName>
    <definedName name="____BdW60">#REF!</definedName>
    <definedName name="____BdW61" localSheetId="19">#REF!</definedName>
    <definedName name="____BdW61">#REF!</definedName>
    <definedName name="____BdW62" localSheetId="19">#REF!</definedName>
    <definedName name="____BdW62">#REF!</definedName>
    <definedName name="____BdW63" localSheetId="19">#REF!</definedName>
    <definedName name="____BdW63">#REF!</definedName>
    <definedName name="____BdW64" localSheetId="19">#REF!</definedName>
    <definedName name="____BdW64">#REF!</definedName>
    <definedName name="____BdW65" localSheetId="19">#REF!</definedName>
    <definedName name="____BdW65">#REF!</definedName>
    <definedName name="____BdW66" localSheetId="19">#REF!</definedName>
    <definedName name="____BdW66">#REF!</definedName>
    <definedName name="____BdW68" localSheetId="19">#REF!</definedName>
    <definedName name="____BdW68">#REF!</definedName>
    <definedName name="____BdW69" localSheetId="19">#REF!</definedName>
    <definedName name="____BdW69">#REF!</definedName>
    <definedName name="____BdW70" localSheetId="19">#REF!</definedName>
    <definedName name="____BdW70">#REF!</definedName>
    <definedName name="____BdW71" localSheetId="19">#REF!</definedName>
    <definedName name="____BdW71">#REF!</definedName>
    <definedName name="____BdW72" localSheetId="19">#REF!</definedName>
    <definedName name="____BdW72">#REF!</definedName>
    <definedName name="____BdW73" localSheetId="19">#REF!</definedName>
    <definedName name="____BdW73">#REF!</definedName>
    <definedName name="____BdW74" localSheetId="19">#REF!</definedName>
    <definedName name="____BdW74">#REF!</definedName>
    <definedName name="____BdW75" localSheetId="19">#REF!</definedName>
    <definedName name="____BdW75">#REF!</definedName>
    <definedName name="____BdW76" localSheetId="19">#REF!</definedName>
    <definedName name="____BdW76">#REF!</definedName>
    <definedName name="____BdW77" localSheetId="19">#REF!</definedName>
    <definedName name="____BdW77">#REF!</definedName>
    <definedName name="____BdW78" localSheetId="19">#REF!</definedName>
    <definedName name="____BdW78">#REF!</definedName>
    <definedName name="____BdW79" localSheetId="19">#REF!</definedName>
    <definedName name="____BdW79">#REF!</definedName>
    <definedName name="____BDW80" localSheetId="19">#REF!</definedName>
    <definedName name="____BDW80">#REF!</definedName>
    <definedName name="____BDW81" localSheetId="19">#REF!</definedName>
    <definedName name="____BDW81">#REF!</definedName>
    <definedName name="____BDW82" localSheetId="19">#REF!</definedName>
    <definedName name="____BDW82">#REF!</definedName>
    <definedName name="____BDW83" localSheetId="19">#REF!</definedName>
    <definedName name="____BDW83">#REF!</definedName>
    <definedName name="____CON1" localSheetId="19">#REF!</definedName>
    <definedName name="____CON1">#REF!</definedName>
    <definedName name="____CON2" localSheetId="19">#REF!</definedName>
    <definedName name="____CON2">#REF!</definedName>
    <definedName name="____ph1">[1]NPV!$B$40</definedName>
    <definedName name="____st12" localSheetId="19">#REF!</definedName>
    <definedName name="____st12" localSheetId="20">#REF!</definedName>
    <definedName name="____st12" localSheetId="21">#REF!</definedName>
    <definedName name="____st12" localSheetId="22">#REF!</definedName>
    <definedName name="____st12">#REF!</definedName>
    <definedName name="____sw1" localSheetId="19">#REF!</definedName>
    <definedName name="____sw1" localSheetId="20">#REF!</definedName>
    <definedName name="____sw1" localSheetId="21">#REF!</definedName>
    <definedName name="____sw1" localSheetId="22">#REF!</definedName>
    <definedName name="____sw1">#REF!</definedName>
    <definedName name="____sw2" localSheetId="19">#REF!</definedName>
    <definedName name="____sw2" localSheetId="20">#REF!</definedName>
    <definedName name="____sw2" localSheetId="21">#REF!</definedName>
    <definedName name="____sw2" localSheetId="22">#REF!</definedName>
    <definedName name="____sw2">#REF!</definedName>
    <definedName name="____sw3" localSheetId="19">#REF!</definedName>
    <definedName name="____sw3">#REF!</definedName>
    <definedName name="____sw4" localSheetId="19">#REF!</definedName>
    <definedName name="____sw4">#REF!</definedName>
    <definedName name="____sw5" localSheetId="19">#REF!</definedName>
    <definedName name="____sw5">#REF!</definedName>
    <definedName name="____sw6" localSheetId="19">#REF!</definedName>
    <definedName name="____sw6">#REF!</definedName>
    <definedName name="____sw7" localSheetId="19">#REF!</definedName>
    <definedName name="____sw7">#REF!</definedName>
    <definedName name="____sw8" localSheetId="19">#REF!</definedName>
    <definedName name="____sw8">#REF!</definedName>
    <definedName name="___BdW01" localSheetId="19">#REF!</definedName>
    <definedName name="___BdW01">#REF!</definedName>
    <definedName name="___BdW02" localSheetId="19">#REF!</definedName>
    <definedName name="___BdW02">#REF!</definedName>
    <definedName name="___BdW03" localSheetId="19">#REF!</definedName>
    <definedName name="___BdW03">#REF!</definedName>
    <definedName name="___BdW04" localSheetId="19">#REF!</definedName>
    <definedName name="___BdW04">#REF!</definedName>
    <definedName name="___BdW05" localSheetId="19">#REF!</definedName>
    <definedName name="___BdW05">#REF!</definedName>
    <definedName name="___BdW06" localSheetId="19">#REF!</definedName>
    <definedName name="___BdW06">#REF!</definedName>
    <definedName name="___BdW07" localSheetId="19">#REF!</definedName>
    <definedName name="___BdW07">#REF!</definedName>
    <definedName name="___BdW08" localSheetId="19">#REF!</definedName>
    <definedName name="___BdW08">#REF!</definedName>
    <definedName name="___BdW09" localSheetId="19">#REF!</definedName>
    <definedName name="___BdW09">#REF!</definedName>
    <definedName name="___BdW10" localSheetId="19">#REF!</definedName>
    <definedName name="___BdW10">#REF!</definedName>
    <definedName name="___BdW11" localSheetId="19">#REF!</definedName>
    <definedName name="___BdW11">#REF!</definedName>
    <definedName name="___BdW12" localSheetId="19">#REF!</definedName>
    <definedName name="___BdW12">#REF!</definedName>
    <definedName name="___BdW13" localSheetId="19">#REF!</definedName>
    <definedName name="___BdW13">#REF!</definedName>
    <definedName name="___BdW14" localSheetId="19">#REF!</definedName>
    <definedName name="___BdW14">#REF!</definedName>
    <definedName name="___BdW15" localSheetId="19">#REF!</definedName>
    <definedName name="___BdW15">#REF!</definedName>
    <definedName name="___BdW16" localSheetId="19">#REF!</definedName>
    <definedName name="___BdW16">#REF!</definedName>
    <definedName name="___BdW17" localSheetId="19">#REF!</definedName>
    <definedName name="___BdW17">#REF!</definedName>
    <definedName name="___BdW18" localSheetId="19">#REF!</definedName>
    <definedName name="___BdW18">#REF!</definedName>
    <definedName name="___BdW19" localSheetId="19">#REF!</definedName>
    <definedName name="___BdW19">#REF!</definedName>
    <definedName name="___BdW20" localSheetId="19">#REF!</definedName>
    <definedName name="___BdW20">#REF!</definedName>
    <definedName name="___BdW21" localSheetId="19">#REF!</definedName>
    <definedName name="___BdW21">#REF!</definedName>
    <definedName name="___BdW22" localSheetId="19">#REF!</definedName>
    <definedName name="___BdW22">#REF!</definedName>
    <definedName name="___BdW23" localSheetId="19">#REF!</definedName>
    <definedName name="___BdW23">#REF!</definedName>
    <definedName name="___BdW24" localSheetId="19">#REF!</definedName>
    <definedName name="___BdW24">#REF!</definedName>
    <definedName name="___BdW25" localSheetId="19">#REF!</definedName>
    <definedName name="___BdW25">#REF!</definedName>
    <definedName name="___BdW26" localSheetId="19">#REF!</definedName>
    <definedName name="___BdW26">#REF!</definedName>
    <definedName name="___BdW27" localSheetId="19">#REF!</definedName>
    <definedName name="___BdW27">#REF!</definedName>
    <definedName name="___BdW28" localSheetId="19">#REF!</definedName>
    <definedName name="___BdW28">#REF!</definedName>
    <definedName name="___BdW29" localSheetId="19">#REF!</definedName>
    <definedName name="___BdW29">#REF!</definedName>
    <definedName name="___BdW30" localSheetId="19">#REF!</definedName>
    <definedName name="___BdW30">#REF!</definedName>
    <definedName name="___BdW31" localSheetId="19">#REF!</definedName>
    <definedName name="___BdW31">#REF!</definedName>
    <definedName name="___BdW32" localSheetId="19">#REF!</definedName>
    <definedName name="___BdW32">#REF!</definedName>
    <definedName name="___BdW33" localSheetId="19">#REF!</definedName>
    <definedName name="___BdW33">#REF!</definedName>
    <definedName name="___BdW34" localSheetId="19">#REF!</definedName>
    <definedName name="___BdW34">#REF!</definedName>
    <definedName name="___BdW35" localSheetId="19">#REF!</definedName>
    <definedName name="___BdW35">#REF!</definedName>
    <definedName name="___BdW36" localSheetId="19">#REF!</definedName>
    <definedName name="___BdW36">#REF!</definedName>
    <definedName name="___BdW37" localSheetId="19">#REF!</definedName>
    <definedName name="___BdW37">#REF!</definedName>
    <definedName name="___BdW38" localSheetId="19">#REF!</definedName>
    <definedName name="___BdW38">#REF!</definedName>
    <definedName name="___BdW39" localSheetId="19">#REF!</definedName>
    <definedName name="___BdW39">#REF!</definedName>
    <definedName name="___BdW40" localSheetId="19">#REF!</definedName>
    <definedName name="___BdW40">#REF!</definedName>
    <definedName name="___BdW41" localSheetId="19">#REF!</definedName>
    <definedName name="___BdW41">#REF!</definedName>
    <definedName name="___BdW42" localSheetId="19">#REF!</definedName>
    <definedName name="___BdW42">#REF!</definedName>
    <definedName name="___BdW43" localSheetId="19">#REF!</definedName>
    <definedName name="___BdW43">#REF!</definedName>
    <definedName name="___BdW44" localSheetId="19">#REF!</definedName>
    <definedName name="___BdW44">#REF!</definedName>
    <definedName name="___BdW45" localSheetId="19">#REF!</definedName>
    <definedName name="___BdW45">#REF!</definedName>
    <definedName name="___BdW46" localSheetId="19">#REF!</definedName>
    <definedName name="___BdW46">#REF!</definedName>
    <definedName name="___BdW47" localSheetId="19">#REF!</definedName>
    <definedName name="___BdW47">#REF!</definedName>
    <definedName name="___BdW48" localSheetId="19">#REF!</definedName>
    <definedName name="___BdW48">#REF!</definedName>
    <definedName name="___BdW49" localSheetId="19">#REF!</definedName>
    <definedName name="___BdW49">#REF!</definedName>
    <definedName name="___BdW50" localSheetId="19">#REF!</definedName>
    <definedName name="___BdW50">#REF!</definedName>
    <definedName name="___BdW51" localSheetId="19">#REF!</definedName>
    <definedName name="___BdW51">#REF!</definedName>
    <definedName name="___BdW52" localSheetId="19">#REF!</definedName>
    <definedName name="___BdW52">#REF!</definedName>
    <definedName name="___BdW53" localSheetId="19">#REF!</definedName>
    <definedName name="___BdW53">#REF!</definedName>
    <definedName name="___BdW54" localSheetId="19">#REF!</definedName>
    <definedName name="___BdW54">#REF!</definedName>
    <definedName name="___BdW55" localSheetId="19">#REF!</definedName>
    <definedName name="___BdW55">#REF!</definedName>
    <definedName name="___BdW56" localSheetId="19">#REF!</definedName>
    <definedName name="___BdW56">#REF!</definedName>
    <definedName name="___BdW57" localSheetId="19">#REF!</definedName>
    <definedName name="___BdW57">#REF!</definedName>
    <definedName name="___BdW58" localSheetId="19">#REF!</definedName>
    <definedName name="___BdW58">#REF!</definedName>
    <definedName name="___BdW59" localSheetId="19">#REF!</definedName>
    <definedName name="___BdW59">#REF!</definedName>
    <definedName name="___BdW60" localSheetId="19">#REF!</definedName>
    <definedName name="___BdW60">#REF!</definedName>
    <definedName name="___BdW61" localSheetId="19">#REF!</definedName>
    <definedName name="___BdW61">#REF!</definedName>
    <definedName name="___BdW62" localSheetId="19">#REF!</definedName>
    <definedName name="___BdW62">#REF!</definedName>
    <definedName name="___BdW63" localSheetId="19">#REF!</definedName>
    <definedName name="___BdW63">#REF!</definedName>
    <definedName name="___BdW64" localSheetId="19">#REF!</definedName>
    <definedName name="___BdW64">#REF!</definedName>
    <definedName name="___BdW65" localSheetId="19">#REF!</definedName>
    <definedName name="___BdW65">#REF!</definedName>
    <definedName name="___BdW66" localSheetId="19">#REF!</definedName>
    <definedName name="___BdW66">#REF!</definedName>
    <definedName name="___BdW68" localSheetId="19">#REF!</definedName>
    <definedName name="___BdW68">#REF!</definedName>
    <definedName name="___BdW69" localSheetId="19">#REF!</definedName>
    <definedName name="___BdW69">#REF!</definedName>
    <definedName name="___BdW70" localSheetId="19">#REF!</definedName>
    <definedName name="___BdW70">#REF!</definedName>
    <definedName name="___BdW71" localSheetId="19">#REF!</definedName>
    <definedName name="___BdW71">#REF!</definedName>
    <definedName name="___BdW72" localSheetId="19">#REF!</definedName>
    <definedName name="___BdW72">#REF!</definedName>
    <definedName name="___BdW73" localSheetId="19">#REF!</definedName>
    <definedName name="___BdW73">#REF!</definedName>
    <definedName name="___BdW74" localSheetId="19">#REF!</definedName>
    <definedName name="___BdW74">#REF!</definedName>
    <definedName name="___BdW75" localSheetId="19">#REF!</definedName>
    <definedName name="___BdW75">#REF!</definedName>
    <definedName name="___BdW76" localSheetId="19">#REF!</definedName>
    <definedName name="___BdW76">#REF!</definedName>
    <definedName name="___BdW77" localSheetId="19">#REF!</definedName>
    <definedName name="___BdW77">#REF!</definedName>
    <definedName name="___BdW78" localSheetId="19">#REF!</definedName>
    <definedName name="___BdW78">#REF!</definedName>
    <definedName name="___BdW79" localSheetId="19">#REF!</definedName>
    <definedName name="___BdW79">#REF!</definedName>
    <definedName name="___BDW80" localSheetId="19">#REF!</definedName>
    <definedName name="___BDW80">#REF!</definedName>
    <definedName name="___BDW81" localSheetId="19">#REF!</definedName>
    <definedName name="___BDW81">#REF!</definedName>
    <definedName name="___BDW82" localSheetId="19">#REF!</definedName>
    <definedName name="___BDW82">#REF!</definedName>
    <definedName name="___BDW83" localSheetId="19">#REF!</definedName>
    <definedName name="___BDW83">#REF!</definedName>
    <definedName name="___CON1" localSheetId="19">#REF!</definedName>
    <definedName name="___CON1">#REF!</definedName>
    <definedName name="___CON2" localSheetId="19">#REF!</definedName>
    <definedName name="___CON2">#REF!</definedName>
    <definedName name="___KV1" localSheetId="19">#REF!</definedName>
    <definedName name="___KV1" localSheetId="20">#REF!</definedName>
    <definedName name="___KV1" localSheetId="21">#REF!</definedName>
    <definedName name="___KV1" localSheetId="22">#REF!</definedName>
    <definedName name="___KV1">#REF!</definedName>
    <definedName name="___KV2" localSheetId="19">#REF!</definedName>
    <definedName name="___KV2" localSheetId="20">#REF!</definedName>
    <definedName name="___KV2" localSheetId="21">#REF!</definedName>
    <definedName name="___KV2" localSheetId="22">#REF!</definedName>
    <definedName name="___KV2">#REF!</definedName>
    <definedName name="___ph1">[1]NPV!$B$40</definedName>
    <definedName name="___st12" localSheetId="19">#REF!</definedName>
    <definedName name="___st12" localSheetId="20">#REF!</definedName>
    <definedName name="___st12" localSheetId="21">#REF!</definedName>
    <definedName name="___st12" localSheetId="22">#REF!</definedName>
    <definedName name="___st12">#REF!</definedName>
    <definedName name="___sw1" localSheetId="19">#REF!</definedName>
    <definedName name="___sw1" localSheetId="20">#REF!</definedName>
    <definedName name="___sw1" localSheetId="21">#REF!</definedName>
    <definedName name="___sw1" localSheetId="22">#REF!</definedName>
    <definedName name="___sw1">#REF!</definedName>
    <definedName name="___sw2" localSheetId="19">#REF!</definedName>
    <definedName name="___sw2" localSheetId="20">#REF!</definedName>
    <definedName name="___sw2" localSheetId="21">#REF!</definedName>
    <definedName name="___sw2" localSheetId="22">#REF!</definedName>
    <definedName name="___sw2">#REF!</definedName>
    <definedName name="___sw3" localSheetId="19">#REF!</definedName>
    <definedName name="___sw3">#REF!</definedName>
    <definedName name="___sw4" localSheetId="19">#REF!</definedName>
    <definedName name="___sw4">#REF!</definedName>
    <definedName name="___sw5" localSheetId="19">#REF!</definedName>
    <definedName name="___sw5">#REF!</definedName>
    <definedName name="___sw6" localSheetId="19">#REF!</definedName>
    <definedName name="___sw6">#REF!</definedName>
    <definedName name="___sw7" localSheetId="19">#REF!</definedName>
    <definedName name="___sw7">#REF!</definedName>
    <definedName name="___sw8" localSheetId="19">#REF!</definedName>
    <definedName name="___sw8">#REF!</definedName>
    <definedName name="__123Graph_A" hidden="1">'[4]1'!$D$20:$D$31</definedName>
    <definedName name="__123Graph_ACURRENT" hidden="1">[5]FitOutConfCentre!#REF!</definedName>
    <definedName name="__123Graph_ACURVE" hidden="1">'[4]1'!$D$20:$D$31</definedName>
    <definedName name="__123Graph_APAY" hidden="1">'[4]1'!$I$20:$I$46</definedName>
    <definedName name="__123Graph_B" hidden="1">'[6]PHASE ONE'!$D$71:$D$80</definedName>
    <definedName name="__123Graph_C" hidden="1">'[6]PHASE ONE'!#REF!</definedName>
    <definedName name="__123Graph_D" hidden="1">'[6]PHASE ONE'!$E$71:$E$80</definedName>
    <definedName name="__123Graph_E" hidden="1">'[6]PHASE ONE'!#REF!</definedName>
    <definedName name="__123Graph_F" hidden="1">'[6]PHASE ONE'!$F$71:$F$80</definedName>
    <definedName name="__123Graph_X" hidden="1">'[4]1'!$B$20:$B$31</definedName>
    <definedName name="__123Graph_XCURVE" hidden="1">'[4]1'!$B$20:$B$31</definedName>
    <definedName name="__123Graph_XPAY" hidden="1">'[4]1'!$B$20:$B$46</definedName>
    <definedName name="__BdW01" localSheetId="19">#REF!</definedName>
    <definedName name="__BdW01" localSheetId="20">#REF!</definedName>
    <definedName name="__BdW01" localSheetId="21">#REF!</definedName>
    <definedName name="__BdW01" localSheetId="22">#REF!</definedName>
    <definedName name="__BdW01">#REF!</definedName>
    <definedName name="__BdW02" localSheetId="19">#REF!</definedName>
    <definedName name="__BdW02" localSheetId="20">#REF!</definedName>
    <definedName name="__BdW02" localSheetId="21">#REF!</definedName>
    <definedName name="__BdW02" localSheetId="22">#REF!</definedName>
    <definedName name="__BdW02">#REF!</definedName>
    <definedName name="__BdW03" localSheetId="19">#REF!</definedName>
    <definedName name="__BdW03" localSheetId="20">#REF!</definedName>
    <definedName name="__BdW03" localSheetId="21">#REF!</definedName>
    <definedName name="__BdW03" localSheetId="22">#REF!</definedName>
    <definedName name="__BdW03">#REF!</definedName>
    <definedName name="__BdW04" localSheetId="19">#REF!</definedName>
    <definedName name="__BdW04">#REF!</definedName>
    <definedName name="__BdW05" localSheetId="19">#REF!</definedName>
    <definedName name="__BdW05">#REF!</definedName>
    <definedName name="__BdW06" localSheetId="19">#REF!</definedName>
    <definedName name="__BdW06">#REF!</definedName>
    <definedName name="__BdW07" localSheetId="19">#REF!</definedName>
    <definedName name="__BdW07">#REF!</definedName>
    <definedName name="__BdW08" localSheetId="19">#REF!</definedName>
    <definedName name="__BdW08">#REF!</definedName>
    <definedName name="__BdW09" localSheetId="19">#REF!</definedName>
    <definedName name="__BdW09">#REF!</definedName>
    <definedName name="__BdW10" localSheetId="19">#REF!</definedName>
    <definedName name="__BdW10">#REF!</definedName>
    <definedName name="__BdW11" localSheetId="19">#REF!</definedName>
    <definedName name="__BdW11">#REF!</definedName>
    <definedName name="__BdW12" localSheetId="19">#REF!</definedName>
    <definedName name="__BdW12">#REF!</definedName>
    <definedName name="__BdW13" localSheetId="19">#REF!</definedName>
    <definedName name="__BdW13">#REF!</definedName>
    <definedName name="__BdW14" localSheetId="19">#REF!</definedName>
    <definedName name="__BdW14">#REF!</definedName>
    <definedName name="__BdW15" localSheetId="19">#REF!</definedName>
    <definedName name="__BdW15">#REF!</definedName>
    <definedName name="__BdW16" localSheetId="19">#REF!</definedName>
    <definedName name="__BdW16">#REF!</definedName>
    <definedName name="__BdW17" localSheetId="19">#REF!</definedName>
    <definedName name="__BdW17">#REF!</definedName>
    <definedName name="__BdW18" localSheetId="19">#REF!</definedName>
    <definedName name="__BdW18">#REF!</definedName>
    <definedName name="__BdW19" localSheetId="19">#REF!</definedName>
    <definedName name="__BdW19">#REF!</definedName>
    <definedName name="__BdW20" localSheetId="19">#REF!</definedName>
    <definedName name="__BdW20">#REF!</definedName>
    <definedName name="__BdW21" localSheetId="19">#REF!</definedName>
    <definedName name="__BdW21">#REF!</definedName>
    <definedName name="__BdW22" localSheetId="19">#REF!</definedName>
    <definedName name="__BdW22">#REF!</definedName>
    <definedName name="__BdW23" localSheetId="19">#REF!</definedName>
    <definedName name="__BdW23">#REF!</definedName>
    <definedName name="__BdW24" localSheetId="19">#REF!</definedName>
    <definedName name="__BdW24">#REF!</definedName>
    <definedName name="__BdW25" localSheetId="19">#REF!</definedName>
    <definedName name="__BdW25">#REF!</definedName>
    <definedName name="__BdW26" localSheetId="19">#REF!</definedName>
    <definedName name="__BdW26">#REF!</definedName>
    <definedName name="__BdW27" localSheetId="19">#REF!</definedName>
    <definedName name="__BdW27">#REF!</definedName>
    <definedName name="__BdW28" localSheetId="19">#REF!</definedName>
    <definedName name="__BdW28">#REF!</definedName>
    <definedName name="__BdW29" localSheetId="19">#REF!</definedName>
    <definedName name="__BdW29">#REF!</definedName>
    <definedName name="__BdW30" localSheetId="19">#REF!</definedName>
    <definedName name="__BdW30">#REF!</definedName>
    <definedName name="__BdW31" localSheetId="19">#REF!</definedName>
    <definedName name="__BdW31">#REF!</definedName>
    <definedName name="__BdW32" localSheetId="19">#REF!</definedName>
    <definedName name="__BdW32">#REF!</definedName>
    <definedName name="__BdW33" localSheetId="19">#REF!</definedName>
    <definedName name="__BdW33">#REF!</definedName>
    <definedName name="__BdW34" localSheetId="19">#REF!</definedName>
    <definedName name="__BdW34">#REF!</definedName>
    <definedName name="__BdW35" localSheetId="19">#REF!</definedName>
    <definedName name="__BdW35">#REF!</definedName>
    <definedName name="__BdW36" localSheetId="19">#REF!</definedName>
    <definedName name="__BdW36">#REF!</definedName>
    <definedName name="__BdW37" localSheetId="19">#REF!</definedName>
    <definedName name="__BdW37">#REF!</definedName>
    <definedName name="__BdW38" localSheetId="19">#REF!</definedName>
    <definedName name="__BdW38">#REF!</definedName>
    <definedName name="__BdW39" localSheetId="19">#REF!</definedName>
    <definedName name="__BdW39">#REF!</definedName>
    <definedName name="__BdW40" localSheetId="19">#REF!</definedName>
    <definedName name="__BdW40">#REF!</definedName>
    <definedName name="__BdW41" localSheetId="19">#REF!</definedName>
    <definedName name="__BdW41">#REF!</definedName>
    <definedName name="__BdW42" localSheetId="19">#REF!</definedName>
    <definedName name="__BdW42">#REF!</definedName>
    <definedName name="__BdW43" localSheetId="19">#REF!</definedName>
    <definedName name="__BdW43">#REF!</definedName>
    <definedName name="__BdW44" localSheetId="19">#REF!</definedName>
    <definedName name="__BdW44">#REF!</definedName>
    <definedName name="__BdW45" localSheetId="19">#REF!</definedName>
    <definedName name="__BdW45">#REF!</definedName>
    <definedName name="__BdW46" localSheetId="19">#REF!</definedName>
    <definedName name="__BdW46">#REF!</definedName>
    <definedName name="__BdW47" localSheetId="19">#REF!</definedName>
    <definedName name="__BdW47">#REF!</definedName>
    <definedName name="__BdW48" localSheetId="19">#REF!</definedName>
    <definedName name="__BdW48">#REF!</definedName>
    <definedName name="__BdW49" localSheetId="19">#REF!</definedName>
    <definedName name="__BdW49">#REF!</definedName>
    <definedName name="__BdW50" localSheetId="19">#REF!</definedName>
    <definedName name="__BdW50">#REF!</definedName>
    <definedName name="__BdW51" localSheetId="19">#REF!</definedName>
    <definedName name="__BdW51">#REF!</definedName>
    <definedName name="__BdW52" localSheetId="19">#REF!</definedName>
    <definedName name="__BdW52">#REF!</definedName>
    <definedName name="__BdW53" localSheetId="19">#REF!</definedName>
    <definedName name="__BdW53">#REF!</definedName>
    <definedName name="__BdW54" localSheetId="19">#REF!</definedName>
    <definedName name="__BdW54">#REF!</definedName>
    <definedName name="__BdW55" localSheetId="19">#REF!</definedName>
    <definedName name="__BdW55">#REF!</definedName>
    <definedName name="__BdW56" localSheetId="19">#REF!</definedName>
    <definedName name="__BdW56">#REF!</definedName>
    <definedName name="__BdW57" localSheetId="19">#REF!</definedName>
    <definedName name="__BdW57">#REF!</definedName>
    <definedName name="__BdW58" localSheetId="19">#REF!</definedName>
    <definedName name="__BdW58">#REF!</definedName>
    <definedName name="__BdW59" localSheetId="19">#REF!</definedName>
    <definedName name="__BdW59">#REF!</definedName>
    <definedName name="__BdW60" localSheetId="19">#REF!</definedName>
    <definedName name="__BdW60">#REF!</definedName>
    <definedName name="__BdW61" localSheetId="19">#REF!</definedName>
    <definedName name="__BdW61">#REF!</definedName>
    <definedName name="__BdW62" localSheetId="19">#REF!</definedName>
    <definedName name="__BdW62">#REF!</definedName>
    <definedName name="__BdW63" localSheetId="19">#REF!</definedName>
    <definedName name="__BdW63">#REF!</definedName>
    <definedName name="__BdW64" localSheetId="19">#REF!</definedName>
    <definedName name="__BdW64">#REF!</definedName>
    <definedName name="__BdW65" localSheetId="19">#REF!</definedName>
    <definedName name="__BdW65">#REF!</definedName>
    <definedName name="__BdW66" localSheetId="19">#REF!</definedName>
    <definedName name="__BdW66">#REF!</definedName>
    <definedName name="__BdW68" localSheetId="19">#REF!</definedName>
    <definedName name="__BdW68">#REF!</definedName>
    <definedName name="__BdW69" localSheetId="19">#REF!</definedName>
    <definedName name="__BdW69">#REF!</definedName>
    <definedName name="__BdW70" localSheetId="19">#REF!</definedName>
    <definedName name="__BdW70">#REF!</definedName>
    <definedName name="__BdW71" localSheetId="19">#REF!</definedName>
    <definedName name="__BdW71">#REF!</definedName>
    <definedName name="__BdW72" localSheetId="19">#REF!</definedName>
    <definedName name="__BdW72">#REF!</definedName>
    <definedName name="__BdW73" localSheetId="19">#REF!</definedName>
    <definedName name="__BdW73">#REF!</definedName>
    <definedName name="__BdW74" localSheetId="19">#REF!</definedName>
    <definedName name="__BdW74">#REF!</definedName>
    <definedName name="__BdW75" localSheetId="19">#REF!</definedName>
    <definedName name="__BdW75">#REF!</definedName>
    <definedName name="__BdW76" localSheetId="19">#REF!</definedName>
    <definedName name="__BdW76">#REF!</definedName>
    <definedName name="__BdW77" localSheetId="19">#REF!</definedName>
    <definedName name="__BdW77">#REF!</definedName>
    <definedName name="__BdW78" localSheetId="19">#REF!</definedName>
    <definedName name="__BdW78">#REF!</definedName>
    <definedName name="__BdW79" localSheetId="19">#REF!</definedName>
    <definedName name="__BdW79">#REF!</definedName>
    <definedName name="__BDW80" localSheetId="19">#REF!</definedName>
    <definedName name="__BDW80">#REF!</definedName>
    <definedName name="__BDW81" localSheetId="19">#REF!</definedName>
    <definedName name="__BDW81">#REF!</definedName>
    <definedName name="__BDW82" localSheetId="19">#REF!</definedName>
    <definedName name="__BDW82">#REF!</definedName>
    <definedName name="__BDW83" localSheetId="19">#REF!</definedName>
    <definedName name="__BDW83">#REF!</definedName>
    <definedName name="__CON1" localSheetId="19">#REF!</definedName>
    <definedName name="__CON1">#REF!</definedName>
    <definedName name="__CON2" localSheetId="19">#REF!</definedName>
    <definedName name="__CON2">#REF!</definedName>
    <definedName name="__IntlFixup">1</definedName>
    <definedName name="__ph1">[1]NPV!$B$40</definedName>
    <definedName name="__st12" localSheetId="19">#REF!</definedName>
    <definedName name="__st12" localSheetId="20">#REF!</definedName>
    <definedName name="__st12" localSheetId="21">#REF!</definedName>
    <definedName name="__st12" localSheetId="22">#REF!</definedName>
    <definedName name="__st12">#REF!</definedName>
    <definedName name="__sw1" localSheetId="19">#REF!</definedName>
    <definedName name="__sw1" localSheetId="20">#REF!</definedName>
    <definedName name="__sw1" localSheetId="21">#REF!</definedName>
    <definedName name="__sw1" localSheetId="22">#REF!</definedName>
    <definedName name="__sw1">#REF!</definedName>
    <definedName name="__sw2" localSheetId="19">#REF!</definedName>
    <definedName name="__sw2" localSheetId="20">#REF!</definedName>
    <definedName name="__sw2" localSheetId="21">#REF!</definedName>
    <definedName name="__sw2" localSheetId="22">#REF!</definedName>
    <definedName name="__sw2">#REF!</definedName>
    <definedName name="__sw3" localSheetId="19">#REF!</definedName>
    <definedName name="__sw3">#REF!</definedName>
    <definedName name="__sw4" localSheetId="19">#REF!</definedName>
    <definedName name="__sw4">#REF!</definedName>
    <definedName name="__sw5" localSheetId="19">#REF!</definedName>
    <definedName name="__sw5">#REF!</definedName>
    <definedName name="__sw6" localSheetId="19">#REF!</definedName>
    <definedName name="__sw6">#REF!</definedName>
    <definedName name="__sw7" localSheetId="19">#REF!</definedName>
    <definedName name="__sw7">#REF!</definedName>
    <definedName name="__sw8" localSheetId="19">#REF!</definedName>
    <definedName name="__sw8">#REF!</definedName>
    <definedName name="_1000A01">#N/A</definedName>
    <definedName name="_2.1Boholes_and_pump_Stations2" localSheetId="19">#REF!</definedName>
    <definedName name="_2.1Boholes_and_pump_Stations2" localSheetId="20">#REF!</definedName>
    <definedName name="_2.1Boholes_and_pump_Stations2" localSheetId="21">#REF!</definedName>
    <definedName name="_2.1Boholes_and_pump_Stations2" localSheetId="22">#REF!</definedName>
    <definedName name="_2.1Boholes_and_pump_Stations2" localSheetId="6">#REF!</definedName>
    <definedName name="_2.1Boholes_and_pump_Stations2" localSheetId="8">#REF!</definedName>
    <definedName name="_2.1Boholes_and_pump_Stations2" localSheetId="11">#REF!</definedName>
    <definedName name="_2.1Boholes_and_pump_Stations2" localSheetId="14">#REF!</definedName>
    <definedName name="_2.1Boholes_and_pump_Stations2" localSheetId="18">#REF!</definedName>
    <definedName name="_2.1Boholes_and_pump_Stations2">#REF!</definedName>
    <definedName name="_B1" localSheetId="19">#REF!</definedName>
    <definedName name="_B1" localSheetId="20">#REF!</definedName>
    <definedName name="_B1" localSheetId="21">#REF!</definedName>
    <definedName name="_B1" localSheetId="22">#REF!</definedName>
    <definedName name="_B1">#REF!</definedName>
    <definedName name="_B100" localSheetId="19">#REF!</definedName>
    <definedName name="_B100">#REF!</definedName>
    <definedName name="_B100000" localSheetId="19">#REF!</definedName>
    <definedName name="_B100000">#REF!</definedName>
    <definedName name="_B1000000" localSheetId="19">#REF!</definedName>
    <definedName name="_B1000000">#REF!</definedName>
    <definedName name="_B100001" localSheetId="19">#REF!</definedName>
    <definedName name="_B100001">#REF!</definedName>
    <definedName name="_B2" localSheetId="19">#REF!</definedName>
    <definedName name="_B2">#REF!</definedName>
    <definedName name="_B990000" localSheetId="19">#REF!</definedName>
    <definedName name="_B990000">#REF!</definedName>
    <definedName name="_BdW01" localSheetId="19">#REF!</definedName>
    <definedName name="_BdW01">#REF!</definedName>
    <definedName name="_BdW02" localSheetId="19">#REF!</definedName>
    <definedName name="_BdW02">#REF!</definedName>
    <definedName name="_BdW03" localSheetId="19">#REF!</definedName>
    <definedName name="_BdW03">#REF!</definedName>
    <definedName name="_BdW04" localSheetId="19">#REF!</definedName>
    <definedName name="_BdW04">#REF!</definedName>
    <definedName name="_BdW05" localSheetId="19">#REF!</definedName>
    <definedName name="_BdW05">#REF!</definedName>
    <definedName name="_BdW06" localSheetId="19">#REF!</definedName>
    <definedName name="_BdW06">#REF!</definedName>
    <definedName name="_BdW07" localSheetId="19">#REF!</definedName>
    <definedName name="_BdW07">#REF!</definedName>
    <definedName name="_BdW08" localSheetId="19">#REF!</definedName>
    <definedName name="_BdW08">#REF!</definedName>
    <definedName name="_BdW09" localSheetId="19">#REF!</definedName>
    <definedName name="_BdW09">#REF!</definedName>
    <definedName name="_BdW10" localSheetId="19">#REF!</definedName>
    <definedName name="_BdW10">#REF!</definedName>
    <definedName name="_BdW11" localSheetId="19">#REF!</definedName>
    <definedName name="_BdW11">#REF!</definedName>
    <definedName name="_BdW12" localSheetId="19">#REF!</definedName>
    <definedName name="_BdW12">#REF!</definedName>
    <definedName name="_BdW13" localSheetId="19">#REF!</definedName>
    <definedName name="_BdW13">#REF!</definedName>
    <definedName name="_BdW14" localSheetId="19">#REF!</definedName>
    <definedName name="_BdW14">#REF!</definedName>
    <definedName name="_BdW15" localSheetId="19">#REF!</definedName>
    <definedName name="_BdW15">#REF!</definedName>
    <definedName name="_BdW16" localSheetId="19">#REF!</definedName>
    <definedName name="_BdW16">#REF!</definedName>
    <definedName name="_BdW17" localSheetId="19">#REF!</definedName>
    <definedName name="_BdW17">#REF!</definedName>
    <definedName name="_BdW18" localSheetId="19">#REF!</definedName>
    <definedName name="_BdW18">#REF!</definedName>
    <definedName name="_BdW19" localSheetId="19">#REF!</definedName>
    <definedName name="_BdW19">#REF!</definedName>
    <definedName name="_BdW20" localSheetId="19">#REF!</definedName>
    <definedName name="_BdW20">#REF!</definedName>
    <definedName name="_BdW21" localSheetId="19">#REF!</definedName>
    <definedName name="_BdW21">#REF!</definedName>
    <definedName name="_BdW22" localSheetId="19">#REF!</definedName>
    <definedName name="_BdW22">#REF!</definedName>
    <definedName name="_Bdw2222" localSheetId="19">#REF!</definedName>
    <definedName name="_Bdw2222">#REF!</definedName>
    <definedName name="_BdW23" localSheetId="19">#REF!</definedName>
    <definedName name="_BdW23">#REF!</definedName>
    <definedName name="_BdW24" localSheetId="19">#REF!</definedName>
    <definedName name="_BdW24">#REF!</definedName>
    <definedName name="_BdW25" localSheetId="19">#REF!</definedName>
    <definedName name="_BdW25">#REF!</definedName>
    <definedName name="_BdW26" localSheetId="19">#REF!</definedName>
    <definedName name="_BdW26">#REF!</definedName>
    <definedName name="_BdW27" localSheetId="19">#REF!</definedName>
    <definedName name="_BdW27">#REF!</definedName>
    <definedName name="_BdW28" localSheetId="19">#REF!</definedName>
    <definedName name="_BdW28">#REF!</definedName>
    <definedName name="_BdW29" localSheetId="19">#REF!</definedName>
    <definedName name="_BdW29">#REF!</definedName>
    <definedName name="_BdW30" localSheetId="19">#REF!</definedName>
    <definedName name="_BdW30">#REF!</definedName>
    <definedName name="_BdW31" localSheetId="19">#REF!</definedName>
    <definedName name="_BdW31">#REF!</definedName>
    <definedName name="_BdW32" localSheetId="19">#REF!</definedName>
    <definedName name="_BdW32">#REF!</definedName>
    <definedName name="_BdW33" localSheetId="19">#REF!</definedName>
    <definedName name="_BdW33">#REF!</definedName>
    <definedName name="_BdW34" localSheetId="19">#REF!</definedName>
    <definedName name="_BdW34">#REF!</definedName>
    <definedName name="_BdW35" localSheetId="19">#REF!</definedName>
    <definedName name="_BdW35">#REF!</definedName>
    <definedName name="_BdW36" localSheetId="19">#REF!</definedName>
    <definedName name="_BdW36">#REF!</definedName>
    <definedName name="_BdW37" localSheetId="19">#REF!</definedName>
    <definedName name="_BdW37">#REF!</definedName>
    <definedName name="_BdW38" localSheetId="19">#REF!</definedName>
    <definedName name="_BdW38">#REF!</definedName>
    <definedName name="_BdW39" localSheetId="19">#REF!</definedName>
    <definedName name="_BdW39">#REF!</definedName>
    <definedName name="_BdW40" localSheetId="19">#REF!</definedName>
    <definedName name="_BdW40">#REF!</definedName>
    <definedName name="_BdW41" localSheetId="19">#REF!</definedName>
    <definedName name="_BdW41">#REF!</definedName>
    <definedName name="_BdW42" localSheetId="19">#REF!</definedName>
    <definedName name="_BdW42">#REF!</definedName>
    <definedName name="_BdW43" localSheetId="19">#REF!</definedName>
    <definedName name="_BdW43">#REF!</definedName>
    <definedName name="_BdW44" localSheetId="19">#REF!</definedName>
    <definedName name="_BdW44">#REF!</definedName>
    <definedName name="_BdW45" localSheetId="19">#REF!</definedName>
    <definedName name="_BdW45">#REF!</definedName>
    <definedName name="_BdW46" localSheetId="19">#REF!</definedName>
    <definedName name="_BdW46">#REF!</definedName>
    <definedName name="_BdW47" localSheetId="19">#REF!</definedName>
    <definedName name="_BdW47">#REF!</definedName>
    <definedName name="_BdW48" localSheetId="19">#REF!</definedName>
    <definedName name="_BdW48">#REF!</definedName>
    <definedName name="_BdW49" localSheetId="19">#REF!</definedName>
    <definedName name="_BdW49">#REF!</definedName>
    <definedName name="_BdW50" localSheetId="19">#REF!</definedName>
    <definedName name="_BdW50">#REF!</definedName>
    <definedName name="_BdW51" localSheetId="19">#REF!</definedName>
    <definedName name="_BdW51">#REF!</definedName>
    <definedName name="_BdW52" localSheetId="19">#REF!</definedName>
    <definedName name="_BdW52">#REF!</definedName>
    <definedName name="_BdW53" localSheetId="19">#REF!</definedName>
    <definedName name="_BdW53">#REF!</definedName>
    <definedName name="_BdW54" localSheetId="19">#REF!</definedName>
    <definedName name="_BdW54">#REF!</definedName>
    <definedName name="_BdW55" localSheetId="19">#REF!</definedName>
    <definedName name="_BdW55">#REF!</definedName>
    <definedName name="_BdW56" localSheetId="19">#REF!</definedName>
    <definedName name="_BdW56">#REF!</definedName>
    <definedName name="_BdW57" localSheetId="19">#REF!</definedName>
    <definedName name="_BdW57">#REF!</definedName>
    <definedName name="_BdW58" localSheetId="19">#REF!</definedName>
    <definedName name="_BdW58">#REF!</definedName>
    <definedName name="_BdW59" localSheetId="19">#REF!</definedName>
    <definedName name="_BdW59">#REF!</definedName>
    <definedName name="_BdW60" localSheetId="19">#REF!</definedName>
    <definedName name="_BdW60">#REF!</definedName>
    <definedName name="_BdW61" localSheetId="19">#REF!</definedName>
    <definedName name="_BdW61">#REF!</definedName>
    <definedName name="_BdW62" localSheetId="19">#REF!</definedName>
    <definedName name="_BdW62">#REF!</definedName>
    <definedName name="_BdW63" localSheetId="19">#REF!</definedName>
    <definedName name="_BdW63">#REF!</definedName>
    <definedName name="_BdW64" localSheetId="19">#REF!</definedName>
    <definedName name="_BdW64">#REF!</definedName>
    <definedName name="_BdW65" localSheetId="19">#REF!</definedName>
    <definedName name="_BdW65">#REF!</definedName>
    <definedName name="_BdW66" localSheetId="19">#REF!</definedName>
    <definedName name="_BdW66">#REF!</definedName>
    <definedName name="_BdW68" localSheetId="19">#REF!</definedName>
    <definedName name="_BdW68">#REF!</definedName>
    <definedName name="_BdW69" localSheetId="19">#REF!</definedName>
    <definedName name="_BdW69">#REF!</definedName>
    <definedName name="_BdW70" localSheetId="19">#REF!</definedName>
    <definedName name="_BdW70">#REF!</definedName>
    <definedName name="_BdW71" localSheetId="19">#REF!</definedName>
    <definedName name="_BdW71">#REF!</definedName>
    <definedName name="_BdW72" localSheetId="19">#REF!</definedName>
    <definedName name="_BdW72">#REF!</definedName>
    <definedName name="_BdW73" localSheetId="19">#REF!</definedName>
    <definedName name="_BdW73">#REF!</definedName>
    <definedName name="_BdW74" localSheetId="19">#REF!</definedName>
    <definedName name="_BdW74">#REF!</definedName>
    <definedName name="_BdW75" localSheetId="19">#REF!</definedName>
    <definedName name="_BdW75">#REF!</definedName>
    <definedName name="_BdW76" localSheetId="19">#REF!</definedName>
    <definedName name="_BdW76">#REF!</definedName>
    <definedName name="_BdW77" localSheetId="19">#REF!</definedName>
    <definedName name="_BdW77">#REF!</definedName>
    <definedName name="_BdW78" localSheetId="19">#REF!</definedName>
    <definedName name="_BdW78">#REF!</definedName>
    <definedName name="_BdW79" localSheetId="19">#REF!</definedName>
    <definedName name="_BdW79">#REF!</definedName>
    <definedName name="_BDW80" localSheetId="19">#REF!</definedName>
    <definedName name="_BDW80">#REF!</definedName>
    <definedName name="_BDW81" localSheetId="19">#REF!</definedName>
    <definedName name="_BDW81">#REF!</definedName>
    <definedName name="_BDW82" localSheetId="19">#REF!</definedName>
    <definedName name="_BDW82">#REF!</definedName>
    <definedName name="_BDW83" localSheetId="19">#REF!</definedName>
    <definedName name="_BDW83">#REF!</definedName>
    <definedName name="_CON1" localSheetId="19">#REF!</definedName>
    <definedName name="_CON1">#REF!</definedName>
    <definedName name="_CON2" localSheetId="19">#REF!</definedName>
    <definedName name="_CON2">#REF!</definedName>
    <definedName name="_dia100">[7]RATES!$C$80</definedName>
    <definedName name="_dia50">[7]RATES!$C$81</definedName>
    <definedName name="_Fill" hidden="1">'[8]train cash'!$A$22:$A$49</definedName>
    <definedName name="_xlnm._FilterDatabase" localSheetId="19" hidden="1">#REF!</definedName>
    <definedName name="_xlnm._FilterDatabase" localSheetId="20" hidden="1">#REF!</definedName>
    <definedName name="_xlnm._FilterDatabase" localSheetId="21" hidden="1">#REF!</definedName>
    <definedName name="_xlnm._FilterDatabase" localSheetId="22" hidden="1">#REF!</definedName>
    <definedName name="_xlnm._FilterDatabase" localSheetId="5" hidden="1">#REF!</definedName>
    <definedName name="_xlnm._FilterDatabase" localSheetId="9" hidden="1">#REF!</definedName>
    <definedName name="_xlnm._FilterDatabase" localSheetId="12" hidden="1">#REF!</definedName>
    <definedName name="_xlnm._FilterDatabase" localSheetId="15" hidden="1">#REF!</definedName>
    <definedName name="_xlnm._FilterDatabase" localSheetId="17" hidden="1">#REF!</definedName>
    <definedName name="_xlnm._FilterDatabase" hidden="1">#REF!</definedName>
    <definedName name="_FilterDatabase_1" localSheetId="19" hidden="1">#REF!</definedName>
    <definedName name="_FilterDatabase_1" localSheetId="20" hidden="1">#REF!</definedName>
    <definedName name="_FilterDatabase_1" localSheetId="21" hidden="1">#REF!</definedName>
    <definedName name="_FilterDatabase_1" localSheetId="22" hidden="1">#REF!</definedName>
    <definedName name="_FilterDatabase_1" hidden="1">#REF!</definedName>
    <definedName name="_Key1" hidden="1">'[4]1'!$A$20</definedName>
    <definedName name="_MatInverse_In" localSheetId="19">#REF!</definedName>
    <definedName name="_MatInverse_In" localSheetId="20">#REF!</definedName>
    <definedName name="_MatInverse_In" localSheetId="21">#REF!</definedName>
    <definedName name="_MatInverse_In" localSheetId="22">#REF!</definedName>
    <definedName name="_MatInverse_In">#REF!</definedName>
    <definedName name="_Order1" hidden="1">255</definedName>
    <definedName name="_Order2" hidden="1">0</definedName>
    <definedName name="_Parse_In" localSheetId="19" hidden="1">[9]PriceSummary!#REF!</definedName>
    <definedName name="_Parse_In" localSheetId="20" hidden="1">[9]PriceSummary!#REF!</definedName>
    <definedName name="_Parse_In" localSheetId="21" hidden="1">[9]PriceSummary!#REF!</definedName>
    <definedName name="_Parse_In" localSheetId="22" hidden="1">[9]PriceSummary!#REF!</definedName>
    <definedName name="_Parse_In" hidden="1">[9]PriceSummary!#REF!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hidden="1">#REF!</definedName>
    <definedName name="_ph1">[1]NPV!$B$40</definedName>
    <definedName name="_Sort" hidden="1">'[4]1'!$A$20:$I$33</definedName>
    <definedName name="_st12" localSheetId="19">#REF!</definedName>
    <definedName name="_st12" localSheetId="20">#REF!</definedName>
    <definedName name="_st12" localSheetId="21">#REF!</definedName>
    <definedName name="_st12" localSheetId="22">#REF!</definedName>
    <definedName name="_st12">#REF!</definedName>
    <definedName name="_sw1" localSheetId="19">#REF!</definedName>
    <definedName name="_sw1" localSheetId="20">#REF!</definedName>
    <definedName name="_sw1" localSheetId="21">#REF!</definedName>
    <definedName name="_sw1" localSheetId="22">#REF!</definedName>
    <definedName name="_sw1">#REF!</definedName>
    <definedName name="_sw2" localSheetId="19">#REF!</definedName>
    <definedName name="_sw2" localSheetId="20">#REF!</definedName>
    <definedName name="_sw2" localSheetId="21">#REF!</definedName>
    <definedName name="_sw2" localSheetId="22">#REF!</definedName>
    <definedName name="_sw2">#REF!</definedName>
    <definedName name="_sw3" localSheetId="19">#REF!</definedName>
    <definedName name="_sw3">#REF!</definedName>
    <definedName name="_sw4" localSheetId="19">#REF!</definedName>
    <definedName name="_sw4">#REF!</definedName>
    <definedName name="_sw5" localSheetId="19">#REF!</definedName>
    <definedName name="_sw5">#REF!</definedName>
    <definedName name="_sw6" localSheetId="19">#REF!</definedName>
    <definedName name="_sw6">#REF!</definedName>
    <definedName name="_sw7" localSheetId="19">#REF!</definedName>
    <definedName name="_sw7">#REF!</definedName>
    <definedName name="_sw8" localSheetId="19">#REF!</definedName>
    <definedName name="_sw8">#REF!</definedName>
    <definedName name="_sxe" localSheetId="19">#REF!</definedName>
    <definedName name="_sxe">#REF!</definedName>
    <definedName name="_vip2" localSheetId="19">#REF!</definedName>
    <definedName name="_vip2">#REF!</definedName>
    <definedName name="_Z" localSheetId="19">#REF!</definedName>
    <definedName name="_Z">#REF!</definedName>
    <definedName name="_Z100000" localSheetId="19">#REF!</definedName>
    <definedName name="_Z100000">#REF!</definedName>
    <definedName name="a" localSheetId="19">#REF!</definedName>
    <definedName name="a" localSheetId="20">#REF!</definedName>
    <definedName name="a" localSheetId="21">#REF!</definedName>
    <definedName name="a" localSheetId="22">#REF!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19">#REF!</definedName>
    <definedName name="aa" localSheetId="20">#REF!</definedName>
    <definedName name="aa" localSheetId="21">#REF!</definedName>
    <definedName name="aa" localSheetId="22">#REF!</definedName>
    <definedName name="aa">#REF!</definedName>
    <definedName name="AAA" localSheetId="19">#REF!</definedName>
    <definedName name="AAA" localSheetId="20">#REF!</definedName>
    <definedName name="AAA" localSheetId="21">#REF!</definedName>
    <definedName name="AAA" localSheetId="22">#REF!</definedName>
    <definedName name="AAA">#REF!</definedName>
    <definedName name="aaaa" localSheetId="19">#REF!</definedName>
    <definedName name="aaaa" localSheetId="20">#REF!</definedName>
    <definedName name="aaaa" localSheetId="21">#REF!</definedName>
    <definedName name="aaaa" localSheetId="22">#REF!</definedName>
    <definedName name="aaaa">#REF!</definedName>
    <definedName name="aaaaa" localSheetId="19">#REF!</definedName>
    <definedName name="aaaaa">#REF!</definedName>
    <definedName name="aaaaaaaaaa" localSheetId="19">#REF!</definedName>
    <definedName name="aaaaaaaaaa">#REF!</definedName>
    <definedName name="aaaaaaaaaaaaaaa" localSheetId="19">#REF!</definedName>
    <definedName name="aaaaaaaaaaaaaaa">#REF!</definedName>
    <definedName name="aadd" localSheetId="19">'[10]H2O TREATMENT PLANT SITE(4.1)'!#REF!</definedName>
    <definedName name="aadd">'[10]H2O TREATMENT PLANT SITE(4.1)'!#REF!</definedName>
    <definedName name="aah" localSheetId="19">'[10]H2O TREATMENT PLANT SITE(4.1)'!#REF!</definedName>
    <definedName name="aah">'[10]H2O TREATMENT PLANT SITE(4.1)'!#REF!</definedName>
    <definedName name="ab" localSheetId="19">#REF!</definedName>
    <definedName name="ab" localSheetId="20">#REF!</definedName>
    <definedName name="ab" localSheetId="21">#REF!</definedName>
    <definedName name="ab" localSheetId="22">#REF!</definedName>
    <definedName name="ab">#REF!</definedName>
    <definedName name="abc" localSheetId="19">#REF!</definedName>
    <definedName name="abc" localSheetId="20">#REF!</definedName>
    <definedName name="abc" localSheetId="21">#REF!</definedName>
    <definedName name="abc" localSheetId="22">#REF!</definedName>
    <definedName name="abc">#REF!</definedName>
    <definedName name="abcdef" localSheetId="19">#REF!</definedName>
    <definedName name="abcdef" localSheetId="20">#REF!</definedName>
    <definedName name="abcdef" localSheetId="21">#REF!</definedName>
    <definedName name="abcdef" localSheetId="22">#REF!</definedName>
    <definedName name="abcdef">#REF!</definedName>
    <definedName name="ablution" localSheetId="19">#REF!</definedName>
    <definedName name="ablution">#REF!</definedName>
    <definedName name="abstract" localSheetId="19">#REF!</definedName>
    <definedName name="abstract">#REF!</definedName>
    <definedName name="abutment" localSheetId="19">#REF!</definedName>
    <definedName name="abutment">#REF!</definedName>
    <definedName name="abutmentdesign" localSheetId="19">#REF!</definedName>
    <definedName name="abutmentdesign">#REF!</definedName>
    <definedName name="ACT" localSheetId="19">#REF!</definedName>
    <definedName name="ACT">#REF!</definedName>
    <definedName name="adaptors" localSheetId="19">#REF!</definedName>
    <definedName name="adaptors" localSheetId="20">#REF!</definedName>
    <definedName name="adaptors" localSheetId="21">#REF!</definedName>
    <definedName name="adaptors" localSheetId="22">#REF!</definedName>
    <definedName name="adaptors">#REF!</definedName>
    <definedName name="ADDRESS" localSheetId="19">#REF!</definedName>
    <definedName name="ADDRESS">#REF!</definedName>
    <definedName name="airvalves" localSheetId="19">#REF!</definedName>
    <definedName name="airvalves" localSheetId="20">#REF!</definedName>
    <definedName name="airvalves" localSheetId="21">#REF!</definedName>
    <definedName name="airvalves" localSheetId="22">#REF!</definedName>
    <definedName name="airvalves">#REF!</definedName>
    <definedName name="All_for_trans_insur" localSheetId="19">#REF!</definedName>
    <definedName name="All_for_trans_insur">#REF!</definedName>
    <definedName name="ALL_for_trans_insur_1" localSheetId="19">#REF!</definedName>
    <definedName name="ALL_for_trans_insur_1">#REF!</definedName>
    <definedName name="All_Item" localSheetId="19">#REF!</definedName>
    <definedName name="All_Item">#REF!</definedName>
    <definedName name="ALLDIMS" localSheetId="19">#REF!</definedName>
    <definedName name="ALLDIMS">#REF!</definedName>
    <definedName name="ALPIN">#N/A</definedName>
    <definedName name="ALPJYOU">#N/A</definedName>
    <definedName name="ALPTOI">#N/A</definedName>
    <definedName name="ame" localSheetId="19">#REF!</definedName>
    <definedName name="ame" localSheetId="20">#REF!</definedName>
    <definedName name="ame" localSheetId="21">#REF!</definedName>
    <definedName name="ame" localSheetId="22">#REF!</definedName>
    <definedName name="ame">#REF!</definedName>
    <definedName name="ANALYSIS" localSheetId="19" hidden="1">{"'List1'!$A$1:$J$73"}</definedName>
    <definedName name="ANALYSIS" localSheetId="20" hidden="1">{"'List1'!$A$1:$J$73"}</definedName>
    <definedName name="ANALYSIS" localSheetId="21" hidden="1">{"'List1'!$A$1:$J$73"}</definedName>
    <definedName name="ANALYSIS" localSheetId="22" hidden="1">{"'List1'!$A$1:$J$73"}</definedName>
    <definedName name="ANALYSIS" localSheetId="1" hidden="1">{"'List1'!$A$1:$J$73"}</definedName>
    <definedName name="ANALYSIS" localSheetId="5" hidden="1">{"'List1'!$A$1:$J$73"}</definedName>
    <definedName name="ANALYSIS" localSheetId="9" hidden="1">{"'List1'!$A$1:$J$73"}</definedName>
    <definedName name="ANALYSIS" localSheetId="11" hidden="1">{"'List1'!$A$1:$J$73"}</definedName>
    <definedName name="ANALYSIS" localSheetId="12" hidden="1">{"'List1'!$A$1:$J$73"}</definedName>
    <definedName name="ANALYSIS" localSheetId="14" hidden="1">{"'List1'!$A$1:$J$73"}</definedName>
    <definedName name="ANALYSIS" localSheetId="15" hidden="1">{"'List1'!$A$1:$J$73"}</definedName>
    <definedName name="ANALYSIS" localSheetId="17" hidden="1">{"'List1'!$A$1:$J$73"}</definedName>
    <definedName name="ANALYSIS" hidden="1">{"'List1'!$A$1:$J$73"}</definedName>
    <definedName name="ANIVELSTORE">#REF!</definedName>
    <definedName name="antiicpated" localSheetId="19">#REF!</definedName>
    <definedName name="antiicpated">#REF!</definedName>
    <definedName name="app_q" localSheetId="19">#REF!</definedName>
    <definedName name="app_q">#REF!</definedName>
    <definedName name="appndx" localSheetId="19">#REF!</definedName>
    <definedName name="appndx">#REF!</definedName>
    <definedName name="apporx_quants" localSheetId="19">#REF!</definedName>
    <definedName name="apporx_quants">#REF!</definedName>
    <definedName name="approach" localSheetId="19">#REF!</definedName>
    <definedName name="approach">#REF!</definedName>
    <definedName name="aqs" localSheetId="19">#REF!</definedName>
    <definedName name="aqs">#REF!</definedName>
    <definedName name="aqsww" localSheetId="19">#REF!</definedName>
    <definedName name="aqsww">#REF!</definedName>
    <definedName name="AQWE" localSheetId="19">{#N/A,#N/A,FALSE,"mpph1";#N/A,#N/A,FALSE,"mpmseb";#N/A,#N/A,FALSE,"mpph2"}</definedName>
    <definedName name="AQWE" localSheetId="20">{#N/A,#N/A,FALSE,"mpph1";#N/A,#N/A,FALSE,"mpmseb";#N/A,#N/A,FALSE,"mpph2"}</definedName>
    <definedName name="AQWE" localSheetId="21">{#N/A,#N/A,FALSE,"mpph1";#N/A,#N/A,FALSE,"mpmseb";#N/A,#N/A,FALSE,"mpph2"}</definedName>
    <definedName name="AQWE" localSheetId="22">{#N/A,#N/A,FALSE,"mpph1";#N/A,#N/A,FALSE,"mpmseb";#N/A,#N/A,FALSE,"mpph2"}</definedName>
    <definedName name="AQWE" localSheetId="1">{#N/A,#N/A,FALSE,"mpph1";#N/A,#N/A,FALSE,"mpmseb";#N/A,#N/A,FALSE,"mpph2"}</definedName>
    <definedName name="AQWE" localSheetId="5">{#N/A,#N/A,FALSE,"mpph1";#N/A,#N/A,FALSE,"mpmseb";#N/A,#N/A,FALSE,"mpph2"}</definedName>
    <definedName name="AQWE" localSheetId="9">{#N/A,#N/A,FALSE,"mpph1";#N/A,#N/A,FALSE,"mpmseb";#N/A,#N/A,FALSE,"mpph2"}</definedName>
    <definedName name="AQWE" localSheetId="11">{#N/A,#N/A,FALSE,"mpph1";#N/A,#N/A,FALSE,"mpmseb";#N/A,#N/A,FALSE,"mpph2"}</definedName>
    <definedName name="AQWE" localSheetId="12">{#N/A,#N/A,FALSE,"mpph1";#N/A,#N/A,FALSE,"mpmseb";#N/A,#N/A,FALSE,"mpph2"}</definedName>
    <definedName name="AQWE" localSheetId="14">{#N/A,#N/A,FALSE,"mpph1";#N/A,#N/A,FALSE,"mpmseb";#N/A,#N/A,FALSE,"mpph2"}</definedName>
    <definedName name="AQWE" localSheetId="15">{#N/A,#N/A,FALSE,"mpph1";#N/A,#N/A,FALSE,"mpmseb";#N/A,#N/A,FALSE,"mpph2"}</definedName>
    <definedName name="AQWE" localSheetId="17">{#N/A,#N/A,FALSE,"mpph1";#N/A,#N/A,FALSE,"mpmseb";#N/A,#N/A,FALSE,"mpph2"}</definedName>
    <definedName name="AQWE">{#N/A,#N/A,FALSE,"mpph1";#N/A,#N/A,FALSE,"mpmseb";#N/A,#N/A,FALSE,"mpph2"}</definedName>
    <definedName name="asa" localSheetId="20">'[11]H2O TREATMENT PLANT SITE(4.1)'!#REF!</definedName>
    <definedName name="asa" localSheetId="21">'[11]H2O TREATMENT PLANT SITE(4.1)'!#REF!</definedName>
    <definedName name="asa" localSheetId="22">'[11]H2O TREATMENT PLANT SITE(4.1)'!#REF!</definedName>
    <definedName name="asa" localSheetId="5">'[12]H2O TREATMENT PLANT SITE(4.1)'!#REF!</definedName>
    <definedName name="asa" localSheetId="9">'[12]H2O TREATMENT PLANT SITE(4.1)'!#REF!</definedName>
    <definedName name="asa" localSheetId="11">'[12]H2O TREATMENT PLANT SITE(4.1)'!#REF!</definedName>
    <definedName name="asa" localSheetId="12">'[12]H2O TREATMENT PLANT SITE(4.1)'!#REF!</definedName>
    <definedName name="asa" localSheetId="14">'[12]H2O TREATMENT PLANT SITE(4.1)'!#REF!</definedName>
    <definedName name="asa" localSheetId="15">'[12]H2O TREATMENT PLANT SITE(4.1)'!#REF!</definedName>
    <definedName name="asa" localSheetId="17">'[12]H2O TREATMENT PLANT SITE(4.1)'!#REF!</definedName>
    <definedName name="asa">'[13]H2O TREATMENT PLANT SITE(4.1)'!#REF!</definedName>
    <definedName name="asb" localSheetId="19">#REF!</definedName>
    <definedName name="asb" localSheetId="20">#REF!</definedName>
    <definedName name="asb" localSheetId="21">#REF!</definedName>
    <definedName name="asb" localSheetId="22">#REF!</definedName>
    <definedName name="asb">#REF!</definedName>
    <definedName name="asd" localSheetId="19">#REF!</definedName>
    <definedName name="asd" localSheetId="20">#REF!</definedName>
    <definedName name="asd" localSheetId="21">#REF!</definedName>
    <definedName name="asd" localSheetId="22">#REF!</definedName>
    <definedName name="asd">#REF!</definedName>
    <definedName name="asdf">[14]PASSIVE!$C$13</definedName>
    <definedName name="ase" localSheetId="19">#REF!</definedName>
    <definedName name="ase" localSheetId="20">#REF!</definedName>
    <definedName name="ase" localSheetId="21">#REF!</definedName>
    <definedName name="ase" localSheetId="22">#REF!</definedName>
    <definedName name="ase">#REF!</definedName>
    <definedName name="aserr" localSheetId="19">#REF!</definedName>
    <definedName name="aserr" localSheetId="20">#REF!</definedName>
    <definedName name="aserr" localSheetId="21">#REF!</definedName>
    <definedName name="aserr" localSheetId="22">#REF!</definedName>
    <definedName name="aserr">#REF!</definedName>
    <definedName name="asfd" localSheetId="19">#REF!</definedName>
    <definedName name="asfd" localSheetId="20">#REF!</definedName>
    <definedName name="asfd" localSheetId="21">#REF!</definedName>
    <definedName name="asfd" localSheetId="22">#REF!</definedName>
    <definedName name="asfd">#REF!</definedName>
    <definedName name="asss" localSheetId="19">#REF!</definedName>
    <definedName name="asss">#REF!</definedName>
    <definedName name="assss" localSheetId="19" hidden="1">{"'List1'!$A$1:$J$73"}</definedName>
    <definedName name="assss" localSheetId="20" hidden="1">{"'List1'!$A$1:$J$73"}</definedName>
    <definedName name="assss" localSheetId="21" hidden="1">{"'List1'!$A$1:$J$73"}</definedName>
    <definedName name="assss" localSheetId="22" hidden="1">{"'List1'!$A$1:$J$73"}</definedName>
    <definedName name="assss" localSheetId="1" hidden="1">{"'List1'!$A$1:$J$73"}</definedName>
    <definedName name="assss" localSheetId="5" hidden="1">{"'List1'!$A$1:$J$73"}</definedName>
    <definedName name="assss" localSheetId="9" hidden="1">{"'List1'!$A$1:$J$73"}</definedName>
    <definedName name="assss" localSheetId="11" hidden="1">{"'List1'!$A$1:$J$73"}</definedName>
    <definedName name="assss" localSheetId="12" hidden="1">{"'List1'!$A$1:$J$73"}</definedName>
    <definedName name="assss" localSheetId="14" hidden="1">{"'List1'!$A$1:$J$73"}</definedName>
    <definedName name="assss" localSheetId="15" hidden="1">{"'List1'!$A$1:$J$73"}</definedName>
    <definedName name="assss" localSheetId="17" hidden="1">{"'List1'!$A$1:$J$73"}</definedName>
    <definedName name="assss" hidden="1">{"'List1'!$A$1:$J$73"}</definedName>
    <definedName name="Assumed_Yard_Connection_Growth_Rate" localSheetId="19">#REF!</definedName>
    <definedName name="Assumed_Yard_Connection_Growth_Rate" localSheetId="20">#REF!</definedName>
    <definedName name="Assumed_Yard_Connection_Growth_Rate" localSheetId="21">#REF!</definedName>
    <definedName name="Assumed_Yard_Connection_Growth_Rate" localSheetId="22">#REF!</definedName>
    <definedName name="Assumed_Yard_Connection_Growth_Rate">#REF!</definedName>
    <definedName name="autonum" localSheetId="19">#REF!</definedName>
    <definedName name="autonum">#REF!</definedName>
    <definedName name="awaaaw" localSheetId="19">[15]Summary!#REF!</definedName>
    <definedName name="awaaaw" localSheetId="20">[16]Summary!#REF!</definedName>
    <definedName name="awaaaw" localSheetId="21">[16]Summary!#REF!</definedName>
    <definedName name="awaaaw" localSheetId="22">[16]Summary!#REF!</definedName>
    <definedName name="awaaaw" localSheetId="5">[17]Summary!#REF!</definedName>
    <definedName name="awaaaw" localSheetId="9">[17]Summary!#REF!</definedName>
    <definedName name="awaaaw" localSheetId="11">[17]Summary!#REF!</definedName>
    <definedName name="awaaaw" localSheetId="12">[17]Summary!#REF!</definedName>
    <definedName name="awaaaw" localSheetId="14">[17]Summary!#REF!</definedName>
    <definedName name="awaaaw" localSheetId="15">[17]Summary!#REF!</definedName>
    <definedName name="awaaaw" localSheetId="17">[17]Summary!#REF!</definedName>
    <definedName name="awaaaw">[15]Summary!#REF!</definedName>
    <definedName name="AWS" localSheetId="19">#REF!</definedName>
    <definedName name="AWS" localSheetId="20">#REF!</definedName>
    <definedName name="AWS" localSheetId="21">#REF!</definedName>
    <definedName name="AWS" localSheetId="22">#REF!</definedName>
    <definedName name="AWS">#REF!</definedName>
    <definedName name="b" localSheetId="19">#REF!</definedName>
    <definedName name="b" localSheetId="20">#REF!</definedName>
    <definedName name="b" localSheetId="21">#REF!</definedName>
    <definedName name="b" localSheetId="22">#REF!</definedName>
    <definedName name="b">#REF!</definedName>
    <definedName name="B.T.Abstract" localSheetId="19">#REF!</definedName>
    <definedName name="B.T.Abstract">#REF!</definedName>
    <definedName name="BADWE" localSheetId="19">{#N/A,#N/A,FALSE,"mpph1";#N/A,#N/A,FALSE,"mpmseb";#N/A,#N/A,FALSE,"mpph2"}</definedName>
    <definedName name="BADWE" localSheetId="20">{#N/A,#N/A,FALSE,"mpph1";#N/A,#N/A,FALSE,"mpmseb";#N/A,#N/A,FALSE,"mpph2"}</definedName>
    <definedName name="BADWE" localSheetId="21">{#N/A,#N/A,FALSE,"mpph1";#N/A,#N/A,FALSE,"mpmseb";#N/A,#N/A,FALSE,"mpph2"}</definedName>
    <definedName name="BADWE" localSheetId="22">{#N/A,#N/A,FALSE,"mpph1";#N/A,#N/A,FALSE,"mpmseb";#N/A,#N/A,FALSE,"mpph2"}</definedName>
    <definedName name="BADWE" localSheetId="1">{#N/A,#N/A,FALSE,"mpph1";#N/A,#N/A,FALSE,"mpmseb";#N/A,#N/A,FALSE,"mpph2"}</definedName>
    <definedName name="BADWE" localSheetId="5">{#N/A,#N/A,FALSE,"mpph1";#N/A,#N/A,FALSE,"mpmseb";#N/A,#N/A,FALSE,"mpph2"}</definedName>
    <definedName name="BADWE" localSheetId="9">{#N/A,#N/A,FALSE,"mpph1";#N/A,#N/A,FALSE,"mpmseb";#N/A,#N/A,FALSE,"mpph2"}</definedName>
    <definedName name="BADWE" localSheetId="11">{#N/A,#N/A,FALSE,"mpph1";#N/A,#N/A,FALSE,"mpmseb";#N/A,#N/A,FALSE,"mpph2"}</definedName>
    <definedName name="BADWE" localSheetId="12">{#N/A,#N/A,FALSE,"mpph1";#N/A,#N/A,FALSE,"mpmseb";#N/A,#N/A,FALSE,"mpph2"}</definedName>
    <definedName name="BADWE" localSheetId="14">{#N/A,#N/A,FALSE,"mpph1";#N/A,#N/A,FALSE,"mpmseb";#N/A,#N/A,FALSE,"mpph2"}</definedName>
    <definedName name="BADWE" localSheetId="15">{#N/A,#N/A,FALSE,"mpph1";#N/A,#N/A,FALSE,"mpmseb";#N/A,#N/A,FALSE,"mpph2"}</definedName>
    <definedName name="BADWE" localSheetId="17">{#N/A,#N/A,FALSE,"mpph1";#N/A,#N/A,FALSE,"mpmseb";#N/A,#N/A,FALSE,"mpph2"}</definedName>
    <definedName name="BADWE">{#N/A,#N/A,FALSE,"mpph1";#N/A,#N/A,FALSE,"mpmseb";#N/A,#N/A,FALSE,"mpph2"}</definedName>
    <definedName name="bb">#REF!</definedName>
    <definedName name="bbbb" localSheetId="20">[16]Summary!#REF!</definedName>
    <definedName name="bbbb" localSheetId="21">[16]Summary!#REF!</definedName>
    <definedName name="bbbb" localSheetId="22">[16]Summary!#REF!</definedName>
    <definedName name="bbbb" localSheetId="5">[17]Summary!#REF!</definedName>
    <definedName name="bbbb" localSheetId="9">[17]Summary!#REF!</definedName>
    <definedName name="bbbb" localSheetId="11">[17]Summary!#REF!</definedName>
    <definedName name="bbbb" localSheetId="12">[17]Summary!#REF!</definedName>
    <definedName name="bbbb" localSheetId="14">[17]Summary!#REF!</definedName>
    <definedName name="bbbb" localSheetId="15">[17]Summary!#REF!</definedName>
    <definedName name="bbbb" localSheetId="17">[17]Summary!#REF!</definedName>
    <definedName name="bbbb">[15]Summary!#REF!</definedName>
    <definedName name="BC" localSheetId="19">#REF!</definedName>
    <definedName name="BC" localSheetId="20">#REF!</definedName>
    <definedName name="BC" localSheetId="21">#REF!</definedName>
    <definedName name="BC" localSheetId="22">#REF!</definedName>
    <definedName name="BC">#REF!</definedName>
    <definedName name="BdW67i" localSheetId="19">#REF!</definedName>
    <definedName name="BdW67i" localSheetId="20">#REF!</definedName>
    <definedName name="BdW67i" localSheetId="21">#REF!</definedName>
    <definedName name="BdW67i" localSheetId="22">#REF!</definedName>
    <definedName name="BdW67i">#REF!</definedName>
    <definedName name="BdW67ii" localSheetId="19">#REF!</definedName>
    <definedName name="BdW67ii" localSheetId="20">#REF!</definedName>
    <definedName name="BdW67ii" localSheetId="21">#REF!</definedName>
    <definedName name="BdW67ii" localSheetId="22">#REF!</definedName>
    <definedName name="BdW67ii">#REF!</definedName>
    <definedName name="BdW67iii" localSheetId="19">#REF!</definedName>
    <definedName name="BdW67iii">#REF!</definedName>
    <definedName name="Beams" localSheetId="19">#REF!</definedName>
    <definedName name="Beams">#REF!</definedName>
    <definedName name="Beg_Bal" localSheetId="19">#REF!</definedName>
    <definedName name="Beg_Bal">#REF!</definedName>
    <definedName name="bends" localSheetId="19">#REF!</definedName>
    <definedName name="bends" localSheetId="20">#REF!</definedName>
    <definedName name="bends" localSheetId="21">#REF!</definedName>
    <definedName name="bends" localSheetId="22">#REF!</definedName>
    <definedName name="bends">#REF!</definedName>
    <definedName name="bgfdddg" localSheetId="19">#REF!</definedName>
    <definedName name="bgfdddg">#REF!</definedName>
    <definedName name="bil" localSheetId="19">'[18]H2O TREATMENT PLANT SITE(4.1)'!#REF!</definedName>
    <definedName name="bil">'[18]H2O TREATMENT PLANT SITE(4.1)'!#REF!</definedName>
    <definedName name="bill22" localSheetId="19">#REF!</definedName>
    <definedName name="bill22" localSheetId="20">#REF!</definedName>
    <definedName name="bill22" localSheetId="21">#REF!</definedName>
    <definedName name="bill22" localSheetId="22">#REF!</definedName>
    <definedName name="bill22">#REF!</definedName>
    <definedName name="bill5" localSheetId="19">#REF!</definedName>
    <definedName name="bill5" localSheetId="20">#REF!</definedName>
    <definedName name="bill5" localSheetId="21">#REF!</definedName>
    <definedName name="bill5" localSheetId="22">#REF!</definedName>
    <definedName name="bill5">#REF!</definedName>
    <definedName name="BIN" localSheetId="19">#REF!</definedName>
    <definedName name="BIN" localSheetId="20">#REF!</definedName>
    <definedName name="BIN" localSheetId="21">#REF!</definedName>
    <definedName name="BIN" localSheetId="22">#REF!</definedName>
    <definedName name="BIN">#REF!</definedName>
    <definedName name="BIOGAS" localSheetId="19">#REF!</definedName>
    <definedName name="BIOGAS">#REF!</definedName>
    <definedName name="bix" localSheetId="19">#REF!</definedName>
    <definedName name="bix">#REF!</definedName>
    <definedName name="BKLH" localSheetId="19">#REF!</definedName>
    <definedName name="BKLH">#REF!</definedName>
    <definedName name="Bl." localSheetId="19">#REF!</definedName>
    <definedName name="Bl.">#REF!</definedName>
    <definedName name="blankflange" localSheetId="19">#REF!</definedName>
    <definedName name="blankflange" localSheetId="20">#REF!</definedName>
    <definedName name="blankflange" localSheetId="21">#REF!</definedName>
    <definedName name="blankflange" localSheetId="22">#REF!</definedName>
    <definedName name="blankflange">#REF!</definedName>
    <definedName name="BLOC" localSheetId="19">#REF!</definedName>
    <definedName name="BLOC">#REF!</definedName>
    <definedName name="block" localSheetId="19">#REF!</definedName>
    <definedName name="block">#REF!</definedName>
    <definedName name="boq">#N/A</definedName>
    <definedName name="bore" localSheetId="19">'[10]H2O TREATMENT PLANT SITE(4.1)'!#REF!</definedName>
    <definedName name="bore">'[10]H2O TREATMENT PLANT SITE(4.1)'!#REF!</definedName>
    <definedName name="borehole" localSheetId="19">#REF!</definedName>
    <definedName name="borehole" localSheetId="20">#REF!</definedName>
    <definedName name="borehole" localSheetId="21">#REF!</definedName>
    <definedName name="borehole" localSheetId="22">#REF!</definedName>
    <definedName name="borehole">#REF!</definedName>
    <definedName name="BSIWhichPageSetup" hidden="1">1</definedName>
    <definedName name="BSIWhichPageSetup_0" hidden="1">"0þ"</definedName>
    <definedName name="build_up">#REF!</definedName>
    <definedName name="BUILDER_S__PROFIT__AND__ATTENDANCE" localSheetId="19">#REF!</definedName>
    <definedName name="BUILDER_S__PROFIT__AND__ATTENDANCE" localSheetId="20">#REF!</definedName>
    <definedName name="BUILDER_S__PROFIT__AND__ATTENDANCE" localSheetId="21">#REF!</definedName>
    <definedName name="BUILDER_S__PROFIT__AND__ATTENDANCE" localSheetId="22">#REF!</definedName>
    <definedName name="BUILDER_S__PROFIT__AND__ATTENDANCE">#REF!</definedName>
    <definedName name="BUILDER_S__WORK__IN_CONNECTION" localSheetId="19">#REF!</definedName>
    <definedName name="BUILDER_S__WORK__IN_CONNECTION" localSheetId="20">#REF!</definedName>
    <definedName name="BUILDER_S__WORK__IN_CONNECTION" localSheetId="21">#REF!</definedName>
    <definedName name="BUILDER_S__WORK__IN_CONNECTION" localSheetId="22">#REF!</definedName>
    <definedName name="BUILDER_S__WORK__IN_CONNECTION">#REF!</definedName>
    <definedName name="Building">[19]Sheet3!$A$8:$A$17</definedName>
    <definedName name="butterflyvalves" localSheetId="19">#REF!</definedName>
    <definedName name="butterflyvalves" localSheetId="20">#REF!</definedName>
    <definedName name="butterflyvalves" localSheetId="21">#REF!</definedName>
    <definedName name="butterflyvalves" localSheetId="22">#REF!</definedName>
    <definedName name="butterflyvalves">#REF!</definedName>
    <definedName name="Bweyale" localSheetId="19">#REF!</definedName>
    <definedName name="Bweyale">#REF!</definedName>
    <definedName name="CAF" localSheetId="19">#REF!</definedName>
    <definedName name="CAF">#REF!</definedName>
    <definedName name="cafetaria" localSheetId="19">#REF!</definedName>
    <definedName name="cafetaria">#REF!</definedName>
    <definedName name="CalcTerm" localSheetId="19">#REF!</definedName>
    <definedName name="CalcTerm">#REF!</definedName>
    <definedName name="Carp" localSheetId="19">#REF!</definedName>
    <definedName name="Carp">#REF!</definedName>
    <definedName name="Category_All" localSheetId="19">#REF!</definedName>
    <definedName name="Category_All">#REF!</definedName>
    <definedName name="CATIN">#N/A</definedName>
    <definedName name="CATJYOU">#N/A</definedName>
    <definedName name="CATREC">#N/A</definedName>
    <definedName name="CATSYU">#N/A</definedName>
    <definedName name="CC" localSheetId="19">#REF!</definedName>
    <definedName name="CC" localSheetId="20">#REF!</definedName>
    <definedName name="CC" localSheetId="21">#REF!</definedName>
    <definedName name="CC" localSheetId="22">#REF!</definedName>
    <definedName name="CC">#REF!</definedName>
    <definedName name="CCC" localSheetId="19">#REF!</definedName>
    <definedName name="CCC" localSheetId="20">#REF!</definedName>
    <definedName name="CCC" localSheetId="21">#REF!</definedName>
    <definedName name="CCC" localSheetId="22">#REF!</definedName>
    <definedName name="CCC">#REF!</definedName>
    <definedName name="cccccc" localSheetId="19">#REF!</definedName>
    <definedName name="cccccc" localSheetId="20">#REF!</definedName>
    <definedName name="cccccc" localSheetId="21">#REF!</definedName>
    <definedName name="cccccc" localSheetId="22">#REF!</definedName>
    <definedName name="cccccc">#REF!</definedName>
    <definedName name="cd" localSheetId="19">#REF!</definedName>
    <definedName name="cd" localSheetId="20">#REF!</definedName>
    <definedName name="cd" localSheetId="21">#REF!</definedName>
    <definedName name="cd" localSheetId="22">#REF!</definedName>
    <definedName name="cd">#REF!</definedName>
    <definedName name="CEILING__FINISHES" localSheetId="19">#REF!</definedName>
    <definedName name="CEILING__FINISHES">#REF!</definedName>
    <definedName name="CEILING_FINISHES" localSheetId="19">#REF!</definedName>
    <definedName name="CEILING_FINISHES">#REF!</definedName>
    <definedName name="change" localSheetId="19">#REF!</definedName>
    <definedName name="change">#REF!</definedName>
    <definedName name="claim" localSheetId="19">#REF!</definedName>
    <definedName name="claim">#REF!</definedName>
    <definedName name="claims" localSheetId="19">#REF!</definedName>
    <definedName name="claims">#REF!</definedName>
    <definedName name="Clearance" localSheetId="19">#REF!</definedName>
    <definedName name="Clearance">#REF!</definedName>
    <definedName name="code" localSheetId="20">'[20]fitting rates'!$A$4:$G$223</definedName>
    <definedName name="code" localSheetId="21">'[20]fitting rates'!$A$4:$G$223</definedName>
    <definedName name="code" localSheetId="22">'[20]fitting rates'!$A$4:$G$223</definedName>
    <definedName name="code">'[21]fitting rates'!$A$4:$G$223</definedName>
    <definedName name="coeff_1" localSheetId="19">#REF!</definedName>
    <definedName name="coeff_1" localSheetId="20">#REF!</definedName>
    <definedName name="coeff_1" localSheetId="21">#REF!</definedName>
    <definedName name="coeff_1" localSheetId="22">#REF!</definedName>
    <definedName name="coeff_1">#REF!</definedName>
    <definedName name="coeff_sur_SINCOR" localSheetId="19">#REF!</definedName>
    <definedName name="coeff_sur_SINCOR" localSheetId="20">#REF!</definedName>
    <definedName name="coeff_sur_SINCOR" localSheetId="21">#REF!</definedName>
    <definedName name="coeff_sur_SINCOR" localSheetId="22">#REF!</definedName>
    <definedName name="coeff_sur_SINCOR">#REF!</definedName>
    <definedName name="Cofferdam" localSheetId="19">#REF!</definedName>
    <definedName name="Cofferdam" localSheetId="20">#REF!</definedName>
    <definedName name="Cofferdam" localSheetId="21">#REF!</definedName>
    <definedName name="Cofferdam" localSheetId="22">#REF!</definedName>
    <definedName name="Cofferdam">#REF!</definedName>
    <definedName name="Col_Sched" localSheetId="19">#REF!</definedName>
    <definedName name="Col_Sched">#REF!</definedName>
    <definedName name="Columns">[22]Schedules!$A$5:$E$25</definedName>
    <definedName name="Commencement">[23]Data!$C$6</definedName>
    <definedName name="COMMUNICATION__INSTALLATIONS" localSheetId="19">#REF!</definedName>
    <definedName name="COMMUNICATION__INSTALLATIONS" localSheetId="20">#REF!</definedName>
    <definedName name="COMMUNICATION__INSTALLATIONS" localSheetId="21">#REF!</definedName>
    <definedName name="COMMUNICATION__INSTALLATIONS" localSheetId="22">#REF!</definedName>
    <definedName name="COMMUNICATION__INSTALLATIONS">#REF!</definedName>
    <definedName name="Comp_ME" localSheetId="19">#REF!</definedName>
    <definedName name="Comp_ME" localSheetId="20">#REF!</definedName>
    <definedName name="Comp_ME" localSheetId="21">#REF!</definedName>
    <definedName name="Comp_ME" localSheetId="22">#REF!</definedName>
    <definedName name="Comp_ME">#REF!</definedName>
    <definedName name="COMPARISON" localSheetId="19">{#N/A,#N/A,FALSE,"mpph1";#N/A,#N/A,FALSE,"mpmseb";#N/A,#N/A,FALSE,"mpph2"}</definedName>
    <definedName name="COMPARISON" localSheetId="20">{#N/A,#N/A,FALSE,"mpph1";#N/A,#N/A,FALSE,"mpmseb";#N/A,#N/A,FALSE,"mpph2"}</definedName>
    <definedName name="COMPARISON" localSheetId="21">{#N/A,#N/A,FALSE,"mpph1";#N/A,#N/A,FALSE,"mpmseb";#N/A,#N/A,FALSE,"mpph2"}</definedName>
    <definedName name="COMPARISON" localSheetId="22">{#N/A,#N/A,FALSE,"mpph1";#N/A,#N/A,FALSE,"mpmseb";#N/A,#N/A,FALSE,"mpph2"}</definedName>
    <definedName name="COMPARISON" localSheetId="1">{#N/A,#N/A,FALSE,"mpph1";#N/A,#N/A,FALSE,"mpmseb";#N/A,#N/A,FALSE,"mpph2"}</definedName>
    <definedName name="COMPARISON" localSheetId="5">{#N/A,#N/A,FALSE,"mpph1";#N/A,#N/A,FALSE,"mpmseb";#N/A,#N/A,FALSE,"mpph2"}</definedName>
    <definedName name="COMPARISON" localSheetId="9">{#N/A,#N/A,FALSE,"mpph1";#N/A,#N/A,FALSE,"mpmseb";#N/A,#N/A,FALSE,"mpph2"}</definedName>
    <definedName name="COMPARISON" localSheetId="11">{#N/A,#N/A,FALSE,"mpph1";#N/A,#N/A,FALSE,"mpmseb";#N/A,#N/A,FALSE,"mpph2"}</definedName>
    <definedName name="COMPARISON" localSheetId="12">{#N/A,#N/A,FALSE,"mpph1";#N/A,#N/A,FALSE,"mpmseb";#N/A,#N/A,FALSE,"mpph2"}</definedName>
    <definedName name="COMPARISON" localSheetId="14">{#N/A,#N/A,FALSE,"mpph1";#N/A,#N/A,FALSE,"mpmseb";#N/A,#N/A,FALSE,"mpph2"}</definedName>
    <definedName name="COMPARISON" localSheetId="15">{#N/A,#N/A,FALSE,"mpph1";#N/A,#N/A,FALSE,"mpmseb";#N/A,#N/A,FALSE,"mpph2"}</definedName>
    <definedName name="COMPARISON" localSheetId="17">{#N/A,#N/A,FALSE,"mpph1";#N/A,#N/A,FALSE,"mpmseb";#N/A,#N/A,FALSE,"mpph2"}</definedName>
    <definedName name="COMPARISON">{#N/A,#N/A,FALSE,"mpph1";#N/A,#N/A,FALSE,"mpmseb";#N/A,#N/A,FALSE,"mpph2"}</definedName>
    <definedName name="CONCRETEDIMS">#REF!</definedName>
    <definedName name="CONL1" localSheetId="19">#REF!</definedName>
    <definedName name="CONL1" localSheetId="20">#REF!</definedName>
    <definedName name="CONL1" localSheetId="21">#REF!</definedName>
    <definedName name="CONL1" localSheetId="22">#REF!</definedName>
    <definedName name="CONL1">#REF!</definedName>
    <definedName name="CONP1" localSheetId="19">#REF!</definedName>
    <definedName name="CONP1" localSheetId="20">#REF!</definedName>
    <definedName name="CONP1" localSheetId="21">#REF!</definedName>
    <definedName name="CONP1" localSheetId="22">#REF!</definedName>
    <definedName name="CONP1">#REF!</definedName>
    <definedName name="Const" localSheetId="19">#REF!</definedName>
    <definedName name="Const">#REF!</definedName>
    <definedName name="consumption" localSheetId="19">#REF!</definedName>
    <definedName name="consumption">#REF!</definedName>
    <definedName name="Contents" localSheetId="19">#REF!</definedName>
    <definedName name="Contents">#REF!</definedName>
    <definedName name="Contingency">'[24]Cat A Change Control'!$A$1:$Q$48</definedName>
    <definedName name="contract_factor" localSheetId="19">direct_labour</definedName>
    <definedName name="contract_factor" localSheetId="20">direct_labour</definedName>
    <definedName name="contract_factor" localSheetId="21">[25]!direct_labour</definedName>
    <definedName name="contract_factor" localSheetId="22">[26]!direct_labour</definedName>
    <definedName name="contract_factor" localSheetId="1">direct_labour</definedName>
    <definedName name="contract_factor" localSheetId="5">[25]!direct_labour</definedName>
    <definedName name="contract_factor" localSheetId="9">[25]!direct_labour</definedName>
    <definedName name="contract_factor" localSheetId="11">direct_labour</definedName>
    <definedName name="contract_factor" localSheetId="12">[25]!direct_labour</definedName>
    <definedName name="contract_factor" localSheetId="14">direct_labour</definedName>
    <definedName name="contract_factor" localSheetId="15">[25]!direct_labour</definedName>
    <definedName name="contract_factor" localSheetId="17">[25]!direct_labour</definedName>
    <definedName name="contract_factor">direct_labour</definedName>
    <definedName name="copy_this" localSheetId="19">#REF!</definedName>
    <definedName name="copy_this" localSheetId="20">#REF!</definedName>
    <definedName name="copy_this" localSheetId="21">#REF!</definedName>
    <definedName name="copy_this" localSheetId="22">#REF!</definedName>
    <definedName name="copy_this">#REF!</definedName>
    <definedName name="COST" localSheetId="19">#REF!</definedName>
    <definedName name="COST" localSheetId="20">#REF!</definedName>
    <definedName name="COST" localSheetId="21">#REF!</definedName>
    <definedName name="COST" localSheetId="22">#REF!</definedName>
    <definedName name="COST" localSheetId="5">#REF!</definedName>
    <definedName name="COST" localSheetId="6">'Bill 3.4 - Baribu Tank '!#REF!</definedName>
    <definedName name="COST" localSheetId="8">'Bill 4.2 - Goli Tank '!#REF!</definedName>
    <definedName name="COST" localSheetId="9">#REF!</definedName>
    <definedName name="COST" localSheetId="11">'Bill 5.2 - Inde Tank '!#REF!</definedName>
    <definedName name="COST" localSheetId="12">#REF!</definedName>
    <definedName name="COST" localSheetId="14">'Bill 6.2 - Pawor Tank'!#REF!</definedName>
    <definedName name="COST" localSheetId="15">#REF!</definedName>
    <definedName name="COST" localSheetId="18">'Bill 7.2 - Ogoko Tank'!#REF!</definedName>
    <definedName name="COST" localSheetId="17">#REF!</definedName>
    <definedName name="COST">#REF!</definedName>
    <definedName name="COSTS" localSheetId="19">#REF!</definedName>
    <definedName name="COSTS">#REF!</definedName>
    <definedName name="count" localSheetId="19">#REF!</definedName>
    <definedName name="count">#REF!</definedName>
    <definedName name="cover" localSheetId="19">#REF!</definedName>
    <definedName name="cover" localSheetId="20">#REF!</definedName>
    <definedName name="cover" localSheetId="21">#REF!</definedName>
    <definedName name="cover" localSheetId="22">#REF!</definedName>
    <definedName name="cover" localSheetId="6">#REF!</definedName>
    <definedName name="cover" localSheetId="8">#REF!</definedName>
    <definedName name="cover" localSheetId="11">#REF!</definedName>
    <definedName name="cover" localSheetId="14">#REF!</definedName>
    <definedName name="cover" localSheetId="18">#REF!</definedName>
    <definedName name="cover">#REF!</definedName>
    <definedName name="COVERPAGE" localSheetId="19">#REF!</definedName>
    <definedName name="COVERPAGE">#REF!</definedName>
    <definedName name="cprop" localSheetId="19">#REF!</definedName>
    <definedName name="cprop">#REF!</definedName>
    <definedName name="crosssection" localSheetId="19">#REF!</definedName>
    <definedName name="crosssection">#REF!</definedName>
    <definedName name="Cum_Int" localSheetId="19">#REF!</definedName>
    <definedName name="Cum_Int">#REF!</definedName>
    <definedName name="CV" localSheetId="19">#REF!</definedName>
    <definedName name="CV">#REF!</definedName>
    <definedName name="d" localSheetId="19">#REF!</definedName>
    <definedName name="d" localSheetId="20">#REF!</definedName>
    <definedName name="d" localSheetId="21">#REF!</definedName>
    <definedName name="d" localSheetId="22">#REF!</definedName>
    <definedName name="d">#REF!</definedName>
    <definedName name="dan" localSheetId="19">#REF!</definedName>
    <definedName name="dan">#REF!</definedName>
    <definedName name="data" localSheetId="20">[20]list!$AG$8:$EW$23</definedName>
    <definedName name="data" localSheetId="21">[20]list!$AG$8:$EW$23</definedName>
    <definedName name="data" localSheetId="22">[20]list!$AG$8:$EW$23</definedName>
    <definedName name="data">[21]list!$AG$8:$EW$23</definedName>
    <definedName name="_xlnm.Database" localSheetId="19">#REF!</definedName>
    <definedName name="_xlnm.Database" localSheetId="20">#REF!</definedName>
    <definedName name="_xlnm.Database" localSheetId="21">#REF!</definedName>
    <definedName name="_xlnm.Database" localSheetId="22">#REF!</definedName>
    <definedName name="_xlnm.Database">#REF!</definedName>
    <definedName name="DAV" localSheetId="19">#REF!</definedName>
    <definedName name="DAV" localSheetId="20">#REF!</definedName>
    <definedName name="DAV" localSheetId="21">#REF!</definedName>
    <definedName name="DAV" localSheetId="22">#REF!</definedName>
    <definedName name="DAV">#REF!</definedName>
    <definedName name="DAVID" localSheetId="19">[27]VIABILITY!#REF!</definedName>
    <definedName name="DAVID" localSheetId="20">[27]VIABILITY!#REF!</definedName>
    <definedName name="DAVID" localSheetId="21">[27]VIABILITY!#REF!</definedName>
    <definedName name="DAVID" localSheetId="22">[27]VIABILITY!#REF!</definedName>
    <definedName name="DAVID">[27]VIABILITY!#REF!</definedName>
    <definedName name="DAYWORKS" localSheetId="19">{"cost",#N/A,FALSE,"B";"Sum",#N/A,FALSE,"C";"Sal1",#N/A,FALSE,"D";"Sal2",#N/A,FALSE,"D";"Mob",#N/A,FALSE,"E";"Eqpcst1",#N/A,FALSE,"F";"Eqpcst2",#N/A,FALSE,"F";"Eqpcst3",#N/A,FALSE,"F";"Est1",#N/A,FALSE,"G";"Est2",#N/A,FALSE,"G";"Fin",#N/A,FALSE,"H";"EqpCal",#N/A,FALSE,"I";"ManCal1",#N/A,FALSE,"J";"ManCal2",#N/A,FALSE,"J";"Consm",#N/A,FALSE,"L";"B O",#N/A,FALSE,"M";"S C",#N/A,FALSE,"N"}</definedName>
    <definedName name="DAYWORKS" localSheetId="20">{"cost",#N/A,FALSE,"B";"Sum",#N/A,FALSE,"C";"Sal1",#N/A,FALSE,"D";"Sal2",#N/A,FALSE,"D";"Mob",#N/A,FALSE,"E";"Eqpcst1",#N/A,FALSE,"F";"Eqpcst2",#N/A,FALSE,"F";"Eqpcst3",#N/A,FALSE,"F";"Est1",#N/A,FALSE,"G";"Est2",#N/A,FALSE,"G";"Fin",#N/A,FALSE,"H";"EqpCal",#N/A,FALSE,"I";"ManCal1",#N/A,FALSE,"J";"ManCal2",#N/A,FALSE,"J";"Consm",#N/A,FALSE,"L";"B O",#N/A,FALSE,"M";"S C",#N/A,FALSE,"N"}</definedName>
    <definedName name="DAYWORKS" localSheetId="21">{"cost",#N/A,FALSE,"B";"Sum",#N/A,FALSE,"C";"Sal1",#N/A,FALSE,"D";"Sal2",#N/A,FALSE,"D";"Mob",#N/A,FALSE,"E";"Eqpcst1",#N/A,FALSE,"F";"Eqpcst2",#N/A,FALSE,"F";"Eqpcst3",#N/A,FALSE,"F";"Est1",#N/A,FALSE,"G";"Est2",#N/A,FALSE,"G";"Fin",#N/A,FALSE,"H";"EqpCal",#N/A,FALSE,"I";"ManCal1",#N/A,FALSE,"J";"ManCal2",#N/A,FALSE,"J";"Consm",#N/A,FALSE,"L";"B O",#N/A,FALSE,"M";"S C",#N/A,FALSE,"N"}</definedName>
    <definedName name="DAYWORKS" localSheetId="22">{"cost",#N/A,FALSE,"B";"Sum",#N/A,FALSE,"C";"Sal1",#N/A,FALSE,"D";"Sal2",#N/A,FALSE,"D";"Mob",#N/A,FALSE,"E";"Eqpcst1",#N/A,FALSE,"F";"Eqpcst2",#N/A,FALSE,"F";"Eqpcst3",#N/A,FALSE,"F";"Est1",#N/A,FALSE,"G";"Est2",#N/A,FALSE,"G";"Fin",#N/A,FALSE,"H";"EqpCal",#N/A,FALSE,"I";"ManCal1",#N/A,FALSE,"J";"ManCal2",#N/A,FALSE,"J";"Consm",#N/A,FALSE,"L";"B O",#N/A,FALSE,"M";"S C",#N/A,FALSE,"N"}</definedName>
    <definedName name="DAYWORKS" localSheetId="1">{"cost",#N/A,FALSE,"B";"Sum",#N/A,FALSE,"C";"Sal1",#N/A,FALSE,"D";"Sal2",#N/A,FALSE,"D";"Mob",#N/A,FALSE,"E";"Eqpcst1",#N/A,FALSE,"F";"Eqpcst2",#N/A,FALSE,"F";"Eqpcst3",#N/A,FALSE,"F";"Est1",#N/A,FALSE,"G";"Est2",#N/A,FALSE,"G";"Fin",#N/A,FALSE,"H";"EqpCal",#N/A,FALSE,"I";"ManCal1",#N/A,FALSE,"J";"ManCal2",#N/A,FALSE,"J";"Consm",#N/A,FALSE,"L";"B O",#N/A,FALSE,"M";"S C",#N/A,FALSE,"N"}</definedName>
    <definedName name="DAYWORKS" localSheetId="5">{"cost",#N/A,FALSE,"B";"Sum",#N/A,FALSE,"C";"Sal1",#N/A,FALSE,"D";"Sal2",#N/A,FALSE,"D";"Mob",#N/A,FALSE,"E";"Eqpcst1",#N/A,FALSE,"F";"Eqpcst2",#N/A,FALSE,"F";"Eqpcst3",#N/A,FALSE,"F";"Est1",#N/A,FALSE,"G";"Est2",#N/A,FALSE,"G";"Fin",#N/A,FALSE,"H";"EqpCal",#N/A,FALSE,"I";"ManCal1",#N/A,FALSE,"J";"ManCal2",#N/A,FALSE,"J";"Consm",#N/A,FALSE,"L";"B O",#N/A,FALSE,"M";"S C",#N/A,FALSE,"N"}</definedName>
    <definedName name="DAYWORKS" localSheetId="9">{"cost",#N/A,FALSE,"B";"Sum",#N/A,FALSE,"C";"Sal1",#N/A,FALSE,"D";"Sal2",#N/A,FALSE,"D";"Mob",#N/A,FALSE,"E";"Eqpcst1",#N/A,FALSE,"F";"Eqpcst2",#N/A,FALSE,"F";"Eqpcst3",#N/A,FALSE,"F";"Est1",#N/A,FALSE,"G";"Est2",#N/A,FALSE,"G";"Fin",#N/A,FALSE,"H";"EqpCal",#N/A,FALSE,"I";"ManCal1",#N/A,FALSE,"J";"ManCal2",#N/A,FALSE,"J";"Consm",#N/A,FALSE,"L";"B O",#N/A,FALSE,"M";"S C",#N/A,FALSE,"N"}</definedName>
    <definedName name="DAYWORKS" localSheetId="11">{"cost",#N/A,FALSE,"B";"Sum",#N/A,FALSE,"C";"Sal1",#N/A,FALSE,"D";"Sal2",#N/A,FALSE,"D";"Mob",#N/A,FALSE,"E";"Eqpcst1",#N/A,FALSE,"F";"Eqpcst2",#N/A,FALSE,"F";"Eqpcst3",#N/A,FALSE,"F";"Est1",#N/A,FALSE,"G";"Est2",#N/A,FALSE,"G";"Fin",#N/A,FALSE,"H";"EqpCal",#N/A,FALSE,"I";"ManCal1",#N/A,FALSE,"J";"ManCal2",#N/A,FALSE,"J";"Consm",#N/A,FALSE,"L";"B O",#N/A,FALSE,"M";"S C",#N/A,FALSE,"N"}</definedName>
    <definedName name="DAYWORKS" localSheetId="12">{"cost",#N/A,FALSE,"B";"Sum",#N/A,FALSE,"C";"Sal1",#N/A,FALSE,"D";"Sal2",#N/A,FALSE,"D";"Mob",#N/A,FALSE,"E";"Eqpcst1",#N/A,FALSE,"F";"Eqpcst2",#N/A,FALSE,"F";"Eqpcst3",#N/A,FALSE,"F";"Est1",#N/A,FALSE,"G";"Est2",#N/A,FALSE,"G";"Fin",#N/A,FALSE,"H";"EqpCal",#N/A,FALSE,"I";"ManCal1",#N/A,FALSE,"J";"ManCal2",#N/A,FALSE,"J";"Consm",#N/A,FALSE,"L";"B O",#N/A,FALSE,"M";"S C",#N/A,FALSE,"N"}</definedName>
    <definedName name="DAYWORKS" localSheetId="14">{"cost",#N/A,FALSE,"B";"Sum",#N/A,FALSE,"C";"Sal1",#N/A,FALSE,"D";"Sal2",#N/A,FALSE,"D";"Mob",#N/A,FALSE,"E";"Eqpcst1",#N/A,FALSE,"F";"Eqpcst2",#N/A,FALSE,"F";"Eqpcst3",#N/A,FALSE,"F";"Est1",#N/A,FALSE,"G";"Est2",#N/A,FALSE,"G";"Fin",#N/A,FALSE,"H";"EqpCal",#N/A,FALSE,"I";"ManCal1",#N/A,FALSE,"J";"ManCal2",#N/A,FALSE,"J";"Consm",#N/A,FALSE,"L";"B O",#N/A,FALSE,"M";"S C",#N/A,FALSE,"N"}</definedName>
    <definedName name="DAYWORKS" localSheetId="15">{"cost",#N/A,FALSE,"B";"Sum",#N/A,FALSE,"C";"Sal1",#N/A,FALSE,"D";"Sal2",#N/A,FALSE,"D";"Mob",#N/A,FALSE,"E";"Eqpcst1",#N/A,FALSE,"F";"Eqpcst2",#N/A,FALSE,"F";"Eqpcst3",#N/A,FALSE,"F";"Est1",#N/A,FALSE,"G";"Est2",#N/A,FALSE,"G";"Fin",#N/A,FALSE,"H";"EqpCal",#N/A,FALSE,"I";"ManCal1",#N/A,FALSE,"J";"ManCal2",#N/A,FALSE,"J";"Consm",#N/A,FALSE,"L";"B O",#N/A,FALSE,"M";"S C",#N/A,FALSE,"N"}</definedName>
    <definedName name="DAYWORKS" localSheetId="17">{"cost",#N/A,FALSE,"B";"Sum",#N/A,FALSE,"C";"Sal1",#N/A,FALSE,"D";"Sal2",#N/A,FALSE,"D";"Mob",#N/A,FALSE,"E";"Eqpcst1",#N/A,FALSE,"F";"Eqpcst2",#N/A,FALSE,"F";"Eqpcst3",#N/A,FALSE,"F";"Est1",#N/A,FALSE,"G";"Est2",#N/A,FALSE,"G";"Fin",#N/A,FALSE,"H";"EqpCal",#N/A,FALSE,"I";"ManCal1",#N/A,FALSE,"J";"ManCal2",#N/A,FALSE,"J";"Consm",#N/A,FALSE,"L";"B O",#N/A,FALSE,"M";"S C",#N/A,FALSE,"N"}</definedName>
    <definedName name="DAYWORKS">{"cost",#N/A,FALSE,"B";"Sum",#N/A,FALSE,"C";"Sal1",#N/A,FALSE,"D";"Sal2",#N/A,FALSE,"D";"Mob",#N/A,FALSE,"E";"Eqpcst1",#N/A,FALSE,"F";"Eqpcst2",#N/A,FALSE,"F";"Eqpcst3",#N/A,FALSE,"F";"Est1",#N/A,FALSE,"G";"Est2",#N/A,FALSE,"G";"Fin",#N/A,FALSE,"H";"EqpCal",#N/A,FALSE,"I";"ManCal1",#N/A,FALSE,"J";"ManCal2",#N/A,FALSE,"J";"Consm",#N/A,FALSE,"L";"B O",#N/A,FALSE,"M";"S C",#N/A,FALSE,"N"}</definedName>
    <definedName name="DBC">#REF!</definedName>
    <definedName name="DBD" localSheetId="19">#REF!</definedName>
    <definedName name="DBD" localSheetId="20">#REF!</definedName>
    <definedName name="DBD" localSheetId="21">#REF!</definedName>
    <definedName name="DBD" localSheetId="22">#REF!</definedName>
    <definedName name="DBD">#REF!</definedName>
    <definedName name="DBE" localSheetId="19">#REF!</definedName>
    <definedName name="DBE" localSheetId="20">#REF!</definedName>
    <definedName name="DBE" localSheetId="21">#REF!</definedName>
    <definedName name="DBE" localSheetId="22">#REF!</definedName>
    <definedName name="DBE">#REF!</definedName>
    <definedName name="DBST1" localSheetId="19">#REF!</definedName>
    <definedName name="DBST1">#REF!</definedName>
    <definedName name="DBST2" localSheetId="19">#REF!</definedName>
    <definedName name="DBST2">#REF!</definedName>
    <definedName name="dcew" localSheetId="19">#REF!</definedName>
    <definedName name="dcew">#REF!</definedName>
    <definedName name="dd" localSheetId="19">#REF!</definedName>
    <definedName name="dd">#REF!</definedName>
    <definedName name="ddd" localSheetId="19">#REF!</definedName>
    <definedName name="ddd" localSheetId="20">#REF!</definedName>
    <definedName name="ddd" localSheetId="21">#REF!</definedName>
    <definedName name="ddd" localSheetId="22">#REF!</definedName>
    <definedName name="ddd">#REF!</definedName>
    <definedName name="de" localSheetId="19">#REF!</definedName>
    <definedName name="de">#REF!</definedName>
    <definedName name="ded" localSheetId="19">#REF!</definedName>
    <definedName name="ded">#REF!</definedName>
    <definedName name="dedr" localSheetId="19">#REF!</definedName>
    <definedName name="dedr">#REF!</definedName>
    <definedName name="der" localSheetId="19">#REF!</definedName>
    <definedName name="der">#REF!</definedName>
    <definedName name="descuento_philips">'[28]00_Main Prices List'!$I$82</definedName>
    <definedName name="DescuentoSneider">'[28]00_Main Prices List'!$I$107</definedName>
    <definedName name="Design" localSheetId="19">#REF!</definedName>
    <definedName name="Design" localSheetId="20">#REF!</definedName>
    <definedName name="Design" localSheetId="21">#REF!</definedName>
    <definedName name="Design" localSheetId="22">#REF!</definedName>
    <definedName name="Design">#REF!</definedName>
    <definedName name="dfddffd" localSheetId="19">#REF!</definedName>
    <definedName name="dfddffd" localSheetId="20">#REF!</definedName>
    <definedName name="dfddffd" localSheetId="21">#REF!</definedName>
    <definedName name="dfddffd" localSheetId="22">#REF!</definedName>
    <definedName name="dfddffd">#REF!</definedName>
    <definedName name="DFDF" localSheetId="19">#REF!</definedName>
    <definedName name="DFDF">#REF!</definedName>
    <definedName name="dfg" localSheetId="19">#REF!</definedName>
    <definedName name="dfg">#REF!</definedName>
    <definedName name="dfghgf" localSheetId="19">#REF!</definedName>
    <definedName name="dfghgf">#REF!</definedName>
    <definedName name="DFlange" localSheetId="19">#REF!</definedName>
    <definedName name="DFlange" localSheetId="20">#REF!</definedName>
    <definedName name="DFlange" localSheetId="21">#REF!</definedName>
    <definedName name="DFlange" localSheetId="22">#REF!</definedName>
    <definedName name="DFlange">#REF!</definedName>
    <definedName name="dfr" localSheetId="19">#REF!</definedName>
    <definedName name="dfr">#REF!</definedName>
    <definedName name="dfrggg" localSheetId="19">#REF!</definedName>
    <definedName name="dfrggg">#REF!</definedName>
    <definedName name="dgr" localSheetId="19">#REF!</definedName>
    <definedName name="dgr">#REF!</definedName>
    <definedName name="dhdhdhd" localSheetId="19">#REF!</definedName>
    <definedName name="dhdhdhd" localSheetId="20">#REF!</definedName>
    <definedName name="dhdhdhd" localSheetId="21">#REF!</definedName>
    <definedName name="dhdhdhd" localSheetId="22">#REF!</definedName>
    <definedName name="dhdhdhd">#REF!</definedName>
    <definedName name="direct_labour">1</definedName>
    <definedName name="Disaster" localSheetId="19">#REF!</definedName>
    <definedName name="Disaster" localSheetId="20">#REF!</definedName>
    <definedName name="Disaster" localSheetId="21">#REF!</definedName>
    <definedName name="Disaster" localSheetId="22">#REF!</definedName>
    <definedName name="Disaster">#REF!</definedName>
    <definedName name="Discount_Rate">[29]Model!$C$3</definedName>
    <definedName name="DISPOSAL__INSTALLATIONS" localSheetId="19">#REF!</definedName>
    <definedName name="DISPOSAL__INSTALLATIONS" localSheetId="20">#REF!</definedName>
    <definedName name="DISPOSAL__INSTALLATIONS" localSheetId="21">#REF!</definedName>
    <definedName name="DISPOSAL__INSTALLATIONS" localSheetId="22">#REF!</definedName>
    <definedName name="DISPOSAL__INSTALLATIONS">#REF!</definedName>
    <definedName name="dollar_rate">1800</definedName>
    <definedName name="DoorWindow" localSheetId="19">#REF!</definedName>
    <definedName name="DoorWindow" localSheetId="20">#REF!</definedName>
    <definedName name="DoorWindow" localSheetId="21">#REF!</definedName>
    <definedName name="DoorWindow" localSheetId="22">#REF!</definedName>
    <definedName name="DoorWindow">#REF!</definedName>
    <definedName name="doubleb">[7]RATES!$C$52</definedName>
    <definedName name="dQ" localSheetId="19">#REF!</definedName>
    <definedName name="dQ" localSheetId="20">#REF!</definedName>
    <definedName name="dQ" localSheetId="21">#REF!</definedName>
    <definedName name="dQ" localSheetId="22">#REF!</definedName>
    <definedName name="dQ">#REF!</definedName>
    <definedName name="dr">#N/A</definedName>
    <definedName name="DRAINAGE" localSheetId="19">#REF!</definedName>
    <definedName name="DRAINAGE" localSheetId="20">#REF!</definedName>
    <definedName name="DRAINAGE" localSheetId="21">#REF!</definedName>
    <definedName name="DRAINAGE" localSheetId="22">#REF!</definedName>
    <definedName name="DRAINAGE">#REF!</definedName>
    <definedName name="drawing" localSheetId="19">#REF!</definedName>
    <definedName name="drawing" localSheetId="20">#REF!</definedName>
    <definedName name="drawing" localSheetId="21">#REF!</definedName>
    <definedName name="drawing" localSheetId="22">#REF!</definedName>
    <definedName name="drawing">#REF!</definedName>
    <definedName name="DS" localSheetId="19">#REF!</definedName>
    <definedName name="DS" localSheetId="20">#REF!</definedName>
    <definedName name="DS" localSheetId="21">#REF!</definedName>
    <definedName name="DS" localSheetId="22">#REF!</definedName>
    <definedName name="DS">#REF!</definedName>
    <definedName name="dsa" localSheetId="19">#REF!</definedName>
    <definedName name="dsa">#REF!</definedName>
    <definedName name="dsaf">[14]Sprinklers!$C$5</definedName>
    <definedName name="dsfhdsfjhsdf" localSheetId="19">#REF!</definedName>
    <definedName name="dsfhdsfjhsdf" localSheetId="20">#REF!</definedName>
    <definedName name="dsfhdsfjhsdf" localSheetId="21">#REF!</definedName>
    <definedName name="dsfhdsfjhsdf" localSheetId="22">#REF!</definedName>
    <definedName name="dsfhdsfjhsdf">#REF!</definedName>
    <definedName name="dsteel" localSheetId="19">#REF!</definedName>
    <definedName name="dsteel" localSheetId="20">#REF!</definedName>
    <definedName name="dsteel" localSheetId="21">#REF!</definedName>
    <definedName name="dsteel" localSheetId="22">#REF!</definedName>
    <definedName name="dsteel">#REF!</definedName>
    <definedName name="DUPLEXPUMP">[7]RATES!$C$39</definedName>
    <definedName name="dv" localSheetId="19">#REF!</definedName>
    <definedName name="dv" localSheetId="20">#REF!</definedName>
    <definedName name="dv" localSheetId="21">#REF!</definedName>
    <definedName name="dv" localSheetId="22">#REF!</definedName>
    <definedName name="dv">#REF!</definedName>
    <definedName name="DW_Sched" localSheetId="19">#REF!</definedName>
    <definedName name="DW_Sched" localSheetId="20">#REF!</definedName>
    <definedName name="DW_Sched" localSheetId="21">#REF!</definedName>
    <definedName name="DW_Sched" localSheetId="22">#REF!</definedName>
    <definedName name="DW_Sched">#REF!</definedName>
    <definedName name="e" localSheetId="19">#REF!</definedName>
    <definedName name="e" localSheetId="20">#REF!</definedName>
    <definedName name="e" localSheetId="21">#REF!</definedName>
    <definedName name="e" localSheetId="22">#REF!</definedName>
    <definedName name="e">#REF!</definedName>
    <definedName name="E.W.Abstract" localSheetId="19">#REF!</definedName>
    <definedName name="E.W.Abstract">#REF!</definedName>
    <definedName name="E.W.Mts." localSheetId="19">#REF!</definedName>
    <definedName name="E.W.Mts.">#REF!</definedName>
    <definedName name="E.W.Perce" localSheetId="19">#REF!</definedName>
    <definedName name="E.W.Perce">#REF!</definedName>
    <definedName name="E.W.State" localSheetId="19">#REF!</definedName>
    <definedName name="E.W.State">#REF!</definedName>
    <definedName name="EAHFHDKHFKL" localSheetId="19">#REF!</definedName>
    <definedName name="EAHFHDKHFKL">#REF!</definedName>
    <definedName name="ed" localSheetId="19">#REF!</definedName>
    <definedName name="ed">#REF!</definedName>
    <definedName name="edfr" localSheetId="19">#REF!</definedName>
    <definedName name="edfr">#REF!</definedName>
    <definedName name="edrff" localSheetId="19">#REF!</definedName>
    <definedName name="edrff">#REF!</definedName>
    <definedName name="eds" localSheetId="19">#REF!</definedName>
    <definedName name="eds">#REF!</definedName>
    <definedName name="EE" localSheetId="19">#REF!</definedName>
    <definedName name="EE" localSheetId="20">#REF!</definedName>
    <definedName name="EE" localSheetId="21">#REF!</definedName>
    <definedName name="EE" localSheetId="22">#REF!</definedName>
    <definedName name="EE">#REF!</definedName>
    <definedName name="EEC" localSheetId="19">#REF!</definedName>
    <definedName name="EEC">#REF!</definedName>
    <definedName name="EEE" localSheetId="19">#REF!</definedName>
    <definedName name="EEE" localSheetId="20">#REF!</definedName>
    <definedName name="EEE" localSheetId="21">#REF!</definedName>
    <definedName name="EEE" localSheetId="22">#REF!</definedName>
    <definedName name="EEE">#REF!</definedName>
    <definedName name="EEEE" localSheetId="19" hidden="1">{"'List1'!$A$1:$J$73"}</definedName>
    <definedName name="EEEE" localSheetId="20" hidden="1">{"'List1'!$A$1:$J$73"}</definedName>
    <definedName name="EEEE" localSheetId="21" hidden="1">{"'List1'!$A$1:$J$73"}</definedName>
    <definedName name="EEEE" localSheetId="22" hidden="1">{"'List1'!$A$1:$J$73"}</definedName>
    <definedName name="EEEE" localSheetId="1" hidden="1">{"'List1'!$A$1:$J$73"}</definedName>
    <definedName name="EEEE" localSheetId="5" hidden="1">{"'List1'!$A$1:$J$73"}</definedName>
    <definedName name="EEEE" localSheetId="9" hidden="1">{"'List1'!$A$1:$J$73"}</definedName>
    <definedName name="EEEE" localSheetId="11" hidden="1">{"'List1'!$A$1:$J$73"}</definedName>
    <definedName name="EEEE" localSheetId="12" hidden="1">{"'List1'!$A$1:$J$73"}</definedName>
    <definedName name="EEEE" localSheetId="14" hidden="1">{"'List1'!$A$1:$J$73"}</definedName>
    <definedName name="EEEE" localSheetId="15" hidden="1">{"'List1'!$A$1:$J$73"}</definedName>
    <definedName name="EEEE" localSheetId="17" hidden="1">{"'List1'!$A$1:$J$73"}</definedName>
    <definedName name="EEEE" hidden="1">{"'List1'!$A$1:$J$73"}</definedName>
    <definedName name="EEEEEEEEEEEE" localSheetId="19" hidden="1">{"'List1'!$A$1:$J$73"}</definedName>
    <definedName name="EEEEEEEEEEEE" localSheetId="20" hidden="1">{"'List1'!$A$1:$J$73"}</definedName>
    <definedName name="EEEEEEEEEEEE" localSheetId="21" hidden="1">{"'List1'!$A$1:$J$73"}</definedName>
    <definedName name="EEEEEEEEEEEE" localSheetId="22" hidden="1">{"'List1'!$A$1:$J$73"}</definedName>
    <definedName name="EEEEEEEEEEEE" localSheetId="1" hidden="1">{"'List1'!$A$1:$J$73"}</definedName>
    <definedName name="EEEEEEEEEEEE" localSheetId="5" hidden="1">{"'List1'!$A$1:$J$73"}</definedName>
    <definedName name="EEEEEEEEEEEE" localSheetId="9" hidden="1">{"'List1'!$A$1:$J$73"}</definedName>
    <definedName name="EEEEEEEEEEEE" localSheetId="11" hidden="1">{"'List1'!$A$1:$J$73"}</definedName>
    <definedName name="EEEEEEEEEEEE" localSheetId="12" hidden="1">{"'List1'!$A$1:$J$73"}</definedName>
    <definedName name="EEEEEEEEEEEE" localSheetId="14" hidden="1">{"'List1'!$A$1:$J$73"}</definedName>
    <definedName name="EEEEEEEEEEEE" localSheetId="15" hidden="1">{"'List1'!$A$1:$J$73"}</definedName>
    <definedName name="EEEEEEEEEEEE" localSheetId="17" hidden="1">{"'List1'!$A$1:$J$73"}</definedName>
    <definedName name="EEEEEEEEEEEE" hidden="1">{"'List1'!$A$1:$J$73"}</definedName>
    <definedName name="eew">#REF!</definedName>
    <definedName name="EKTM" localSheetId="19">#REF!</definedName>
    <definedName name="EKTM">#REF!</definedName>
    <definedName name="elec_cost" localSheetId="19">#REF!</definedName>
    <definedName name="elec_cost">#REF!</definedName>
    <definedName name="elec_factor" localSheetId="19">#REF!</definedName>
    <definedName name="elec_factor">#REF!</definedName>
    <definedName name="Elect" localSheetId="19">#REF!</definedName>
    <definedName name="Elect">#REF!</definedName>
    <definedName name="Electrical" localSheetId="19">#REF!</definedName>
    <definedName name="Electrical">#REF!</definedName>
    <definedName name="ELECTRICAL__INSTALLATIONS" localSheetId="19">#REF!</definedName>
    <definedName name="ELECTRICAL__INSTALLATIONS">#REF!</definedName>
    <definedName name="Electrical2" localSheetId="19">#REF!</definedName>
    <definedName name="Electrical2">#REF!</definedName>
    <definedName name="Eleveted" localSheetId="19">#REF!</definedName>
    <definedName name="Eleveted">#REF!</definedName>
    <definedName name="EMW" localSheetId="19">#REF!</definedName>
    <definedName name="EMW">#REF!</definedName>
    <definedName name="en" localSheetId="19">#REF!</definedName>
    <definedName name="en" localSheetId="20">#REF!</definedName>
    <definedName name="en" localSheetId="21">#REF!</definedName>
    <definedName name="en" localSheetId="22">#REF!</definedName>
    <definedName name="en">#REF!</definedName>
    <definedName name="End_Bal" localSheetId="19">#REF!</definedName>
    <definedName name="End_Bal">#REF!</definedName>
    <definedName name="endhome" localSheetId="19">#REF!</definedName>
    <definedName name="endhome">#REF!</definedName>
    <definedName name="ER" localSheetId="19">#REF!</definedName>
    <definedName name="ER">#REF!</definedName>
    <definedName name="ERE" localSheetId="19">#REF!</definedName>
    <definedName name="ERE">#REF!</definedName>
    <definedName name="erwe" localSheetId="19">#REF!</definedName>
    <definedName name="erwe">#REF!</definedName>
    <definedName name="Eurodolar">'[28]00_Main Prices List'!$K$2</definedName>
    <definedName name="ew" localSheetId="19">#REF!</definedName>
    <definedName name="ew" localSheetId="20">#REF!</definedName>
    <definedName name="ew" localSheetId="21">#REF!</definedName>
    <definedName name="ew" localSheetId="22">#REF!</definedName>
    <definedName name="ew">#REF!</definedName>
    <definedName name="ewrw" localSheetId="19">#REF!</definedName>
    <definedName name="ewrw" localSheetId="20">#REF!</definedName>
    <definedName name="ewrw" localSheetId="21">#REF!</definedName>
    <definedName name="ewrw" localSheetId="22">#REF!</definedName>
    <definedName name="ewrw">#REF!</definedName>
    <definedName name="ex" localSheetId="19">#REF!</definedName>
    <definedName name="ex" localSheetId="20">#REF!</definedName>
    <definedName name="ex" localSheetId="21">#REF!</definedName>
    <definedName name="ex" localSheetId="22">#REF!</definedName>
    <definedName name="ex">#REF!</definedName>
    <definedName name="excava" localSheetId="19">#REF!</definedName>
    <definedName name="excava">#REF!</definedName>
    <definedName name="excavate">'[30]price list'!$D$15</definedName>
    <definedName name="Excel_BuiltIn__FilterDatabase_5" localSheetId="19">#REF!</definedName>
    <definedName name="Excel_BuiltIn__FilterDatabase_5" localSheetId="20">#REF!</definedName>
    <definedName name="Excel_BuiltIn__FilterDatabase_5" localSheetId="21">#REF!</definedName>
    <definedName name="Excel_BuiltIn__FilterDatabase_5" localSheetId="22">#REF!</definedName>
    <definedName name="Excel_BuiltIn__FilterDatabase_5">#REF!</definedName>
    <definedName name="Excel_BuiltIn_Print_Area_1_1" localSheetId="19">#REF!</definedName>
    <definedName name="Excel_BuiltIn_Print_Area_1_1">#REF!</definedName>
    <definedName name="Excel_BuiltIn_Print_Area_3_1" localSheetId="19">(#REF!,#REF!)</definedName>
    <definedName name="Excel_BuiltIn_Print_Area_3_1" localSheetId="20">(#REF!,#REF!)</definedName>
    <definedName name="Excel_BuiltIn_Print_Area_3_1" localSheetId="21">(#REF!,#REF!)</definedName>
    <definedName name="Excel_BuiltIn_Print_Area_3_1" localSheetId="22">(#REF!,#REF!)</definedName>
    <definedName name="Excel_BuiltIn_Print_Area_3_1">(#REF!,#REF!)</definedName>
    <definedName name="Excel_BuiltIn_Print_Area_4" localSheetId="19">#REF!</definedName>
    <definedName name="Excel_BuiltIn_Print_Area_4" localSheetId="20">#REF!</definedName>
    <definedName name="Excel_BuiltIn_Print_Area_4" localSheetId="21">#REF!</definedName>
    <definedName name="Excel_BuiltIn_Print_Area_4" localSheetId="22">#REF!</definedName>
    <definedName name="Excel_BuiltIn_Print_Area_4">#REF!</definedName>
    <definedName name="Excel_BuiltIn_Print_Area_4_1" localSheetId="19">#REF!</definedName>
    <definedName name="Excel_BuiltIn_Print_Area_4_1" localSheetId="20">#REF!</definedName>
    <definedName name="Excel_BuiltIn_Print_Area_4_1" localSheetId="21">#REF!</definedName>
    <definedName name="Excel_BuiltIn_Print_Area_4_1" localSheetId="22">#REF!</definedName>
    <definedName name="Excel_BuiltIn_Print_Area_4_1">#REF!</definedName>
    <definedName name="excelle" localSheetId="19">#REF!</definedName>
    <definedName name="excelle" localSheetId="20">#REF!</definedName>
    <definedName name="excelle" localSheetId="21">#REF!</definedName>
    <definedName name="excelle" localSheetId="22">#REF!</definedName>
    <definedName name="excelle">#REF!</definedName>
    <definedName name="Exchange_Rate" localSheetId="19">#REF!</definedName>
    <definedName name="Exchange_Rate">#REF!</definedName>
    <definedName name="exec" localSheetId="19">#REF!</definedName>
    <definedName name="exec">#REF!</definedName>
    <definedName name="exist" localSheetId="19">#REF!</definedName>
    <definedName name="exist">#REF!</definedName>
    <definedName name="ext" localSheetId="19">#REF!</definedName>
    <definedName name="ext">#REF!</definedName>
    <definedName name="Extensions" localSheetId="19">#REF!</definedName>
    <definedName name="Extensions" localSheetId="20">#REF!</definedName>
    <definedName name="Extensions" localSheetId="21">#REF!</definedName>
    <definedName name="Extensions" localSheetId="22">#REF!</definedName>
    <definedName name="Extensions">#REF!</definedName>
    <definedName name="EXTERNAL__SERVICES" localSheetId="19">#REF!</definedName>
    <definedName name="EXTERNAL__SERVICES">#REF!</definedName>
    <definedName name="EXTERNAL__WALLS" localSheetId="19">#REF!</definedName>
    <definedName name="EXTERNAL__WALLS">#REF!</definedName>
    <definedName name="extinguisher">[7]RATES!$C$31</definedName>
    <definedName name="Extra_Pay" localSheetId="19">#REF!</definedName>
    <definedName name="Extra_Pay" localSheetId="20">#REF!</definedName>
    <definedName name="Extra_Pay" localSheetId="21">#REF!</definedName>
    <definedName name="Extra_Pay" localSheetId="22">#REF!</definedName>
    <definedName name="Extra_Pay">#REF!</definedName>
    <definedName name="F" localSheetId="19">#REF!</definedName>
    <definedName name="F" localSheetId="20">#REF!</definedName>
    <definedName name="F" localSheetId="21">#REF!</definedName>
    <definedName name="F" localSheetId="22">#REF!</definedName>
    <definedName name="F">#REF!</definedName>
    <definedName name="fac" localSheetId="19">#REF!</definedName>
    <definedName name="fac" localSheetId="20">#REF!</definedName>
    <definedName name="fac" localSheetId="21">#REF!</definedName>
    <definedName name="fac" localSheetId="22">#REF!</definedName>
    <definedName name="fac" localSheetId="6">#REF!</definedName>
    <definedName name="fac" localSheetId="8">#REF!</definedName>
    <definedName name="fac" localSheetId="11">#REF!</definedName>
    <definedName name="fac" localSheetId="14">#REF!</definedName>
    <definedName name="fac" localSheetId="18">#REF!</definedName>
    <definedName name="fac">#REF!</definedName>
    <definedName name="FACA" localSheetId="19">#REF!</definedName>
    <definedName name="FACA" localSheetId="20">#REF!</definedName>
    <definedName name="FACA" localSheetId="21">#REF!</definedName>
    <definedName name="FACA" localSheetId="22">#REF!</definedName>
    <definedName name="FACA">#REF!</definedName>
    <definedName name="fact" localSheetId="19">#REF!</definedName>
    <definedName name="fact" localSheetId="20">#REF!</definedName>
    <definedName name="fact" localSheetId="21">#REF!</definedName>
    <definedName name="fact" localSheetId="22">#REF!</definedName>
    <definedName name="fact">#REF!</definedName>
    <definedName name="fact1" localSheetId="19">#REF!</definedName>
    <definedName name="fact1" localSheetId="20">#REF!</definedName>
    <definedName name="fact1" localSheetId="21">#REF!</definedName>
    <definedName name="fact1" localSheetId="22">#REF!</definedName>
    <definedName name="fact1">#REF!</definedName>
    <definedName name="facto" localSheetId="19">#REF!</definedName>
    <definedName name="facto" localSheetId="20">#REF!</definedName>
    <definedName name="facto" localSheetId="21">#REF!</definedName>
    <definedName name="facto" localSheetId="22">#REF!</definedName>
    <definedName name="facto" localSheetId="6">#REF!</definedName>
    <definedName name="facto" localSheetId="8">#REF!</definedName>
    <definedName name="facto" localSheetId="11">#REF!</definedName>
    <definedName name="facto" localSheetId="14">#REF!</definedName>
    <definedName name="facto" localSheetId="18">#REF!</definedName>
    <definedName name="facto">#REF!</definedName>
    <definedName name="factor" localSheetId="19">#REF!</definedName>
    <definedName name="factor" localSheetId="20">#REF!</definedName>
    <definedName name="factor" localSheetId="21">#REF!</definedName>
    <definedName name="factor" localSheetId="22">#REF!</definedName>
    <definedName name="factor" localSheetId="6">#REF!</definedName>
    <definedName name="factor" localSheetId="8">#REF!</definedName>
    <definedName name="factor" localSheetId="11">#REF!</definedName>
    <definedName name="factor" localSheetId="14">#REF!</definedName>
    <definedName name="factor" localSheetId="18">#REF!</definedName>
    <definedName name="factor">#REF!</definedName>
    <definedName name="factors" localSheetId="19">#REF!</definedName>
    <definedName name="factors" localSheetId="20">#REF!</definedName>
    <definedName name="factors" localSheetId="21">#REF!</definedName>
    <definedName name="factors" localSheetId="22">#REF!</definedName>
    <definedName name="factors" localSheetId="6">#REF!</definedName>
    <definedName name="factors" localSheetId="8">#REF!</definedName>
    <definedName name="factors" localSheetId="11">#REF!</definedName>
    <definedName name="factors" localSheetId="14">#REF!</definedName>
    <definedName name="factors" localSheetId="18">#REF!</definedName>
    <definedName name="factors">#REF!</definedName>
    <definedName name="fBusa" localSheetId="19">#REF!</definedName>
    <definedName name="fBusa" localSheetId="20">#REF!</definedName>
    <definedName name="fBusa" localSheetId="21">#REF!</definedName>
    <definedName name="fBusa" localSheetId="22">#REF!</definedName>
    <definedName name="fBusa">#REF!</definedName>
    <definedName name="fcde" localSheetId="19">#REF!</definedName>
    <definedName name="fcde">#REF!</definedName>
    <definedName name="fde" localSheetId="19">#REF!</definedName>
    <definedName name="fde">#REF!</definedName>
    <definedName name="fdfdf" localSheetId="19">#REF!</definedName>
    <definedName name="fdfdf">#REF!</definedName>
    <definedName name="fdfgd" localSheetId="19" hidden="1">{"'List1'!$A$1:$J$73"}</definedName>
    <definedName name="fdfgd" localSheetId="20" hidden="1">{"'List1'!$A$1:$J$73"}</definedName>
    <definedName name="fdfgd" localSheetId="21" hidden="1">{"'List1'!$A$1:$J$73"}</definedName>
    <definedName name="fdfgd" localSheetId="22" hidden="1">{"'List1'!$A$1:$J$73"}</definedName>
    <definedName name="fdfgd" localSheetId="1" hidden="1">{"'List1'!$A$1:$J$73"}</definedName>
    <definedName name="fdfgd" localSheetId="5" hidden="1">{"'List1'!$A$1:$J$73"}</definedName>
    <definedName name="fdfgd" localSheetId="9" hidden="1">{"'List1'!$A$1:$J$73"}</definedName>
    <definedName name="fdfgd" localSheetId="11" hidden="1">{"'List1'!$A$1:$J$73"}</definedName>
    <definedName name="fdfgd" localSheetId="12" hidden="1">{"'List1'!$A$1:$J$73"}</definedName>
    <definedName name="fdfgd" localSheetId="14" hidden="1">{"'List1'!$A$1:$J$73"}</definedName>
    <definedName name="fdfgd" localSheetId="15" hidden="1">{"'List1'!$A$1:$J$73"}</definedName>
    <definedName name="fdfgd" localSheetId="17" hidden="1">{"'List1'!$A$1:$J$73"}</definedName>
    <definedName name="fdfgd" hidden="1">{"'List1'!$A$1:$J$73"}</definedName>
    <definedName name="FEF">#N/A</definedName>
    <definedName name="FEG">#N/A</definedName>
    <definedName name="ff" localSheetId="19">#REF!</definedName>
    <definedName name="ff" localSheetId="20">#REF!</definedName>
    <definedName name="ff" localSheetId="21">#REF!</definedName>
    <definedName name="ff" localSheetId="22">#REF!</definedName>
    <definedName name="ff">#REF!</definedName>
    <definedName name="FFF" localSheetId="19">#REF!</definedName>
    <definedName name="FFF" localSheetId="20">#REF!</definedName>
    <definedName name="FFF" localSheetId="21">#REF!</definedName>
    <definedName name="FFF" localSheetId="22">#REF!</definedName>
    <definedName name="FFF">#REF!</definedName>
    <definedName name="fffff" localSheetId="19">#REF!</definedName>
    <definedName name="fffff" localSheetId="20">#REF!</definedName>
    <definedName name="fffff" localSheetId="21">#REF!</definedName>
    <definedName name="fffff" localSheetId="22">#REF!</definedName>
    <definedName name="fffff">#REF!</definedName>
    <definedName name="FGGF" localSheetId="19">#REF!</definedName>
    <definedName name="FGGF">#REF!</definedName>
    <definedName name="fh">[7]RATES!$C$91</definedName>
    <definedName name="fhr">[7]RATES!$C$90</definedName>
    <definedName name="firecurtain">[7]RATES!$C$50</definedName>
    <definedName name="FIREDIESEL">[7]RATES!$C$37</definedName>
    <definedName name="fireglass">[7]RATES!$C$49</definedName>
    <definedName name="FIREHOSETANK">[7]RATES!$C$38</definedName>
    <definedName name="FIRETANK">[7]RATES!$C$36</definedName>
    <definedName name="FITTINGS__AND__FURNISHINGS" localSheetId="19">#REF!</definedName>
    <definedName name="FITTINGS__AND__FURNISHINGS" localSheetId="20">#REF!</definedName>
    <definedName name="FITTINGS__AND__FURNISHINGS" localSheetId="21">#REF!</definedName>
    <definedName name="FITTINGS__AND__FURNISHINGS" localSheetId="22">#REF!</definedName>
    <definedName name="FITTINGS__AND__FURNISHINGS">#REF!</definedName>
    <definedName name="Flangespig" localSheetId="19">#REF!</definedName>
    <definedName name="Flangespig" localSheetId="20">#REF!</definedName>
    <definedName name="Flangespig" localSheetId="21">#REF!</definedName>
    <definedName name="Flangespig" localSheetId="22">#REF!</definedName>
    <definedName name="Flangespig">#REF!</definedName>
    <definedName name="FLOOR__FINISHES" localSheetId="19">#REF!</definedName>
    <definedName name="FLOOR__FINISHES">#REF!</definedName>
    <definedName name="FLY" localSheetId="19">#REF!</definedName>
    <definedName name="FLY">#REF!</definedName>
    <definedName name="FRAME" localSheetId="19">#REF!</definedName>
    <definedName name="FRAME">#REF!</definedName>
    <definedName name="frgd" localSheetId="19">#REF!</definedName>
    <definedName name="frgd">#REF!</definedName>
    <definedName name="frr" localSheetId="19">#REF!</definedName>
    <definedName name="frr">#REF!</definedName>
    <definedName name="ft" localSheetId="19">#REF!</definedName>
    <definedName name="ft">#REF!</definedName>
    <definedName name="ft_sch" localSheetId="19">#REF!</definedName>
    <definedName name="ft_sch">#REF!</definedName>
    <definedName name="FTHFHTYUT" localSheetId="19">#REF!</definedName>
    <definedName name="FTHFHTYUT">#REF!</definedName>
    <definedName name="Full_Model_Name">[29]Model!$C$6</definedName>
    <definedName name="Full_Print" localSheetId="19">#REF!</definedName>
    <definedName name="Full_Print" localSheetId="20">#REF!</definedName>
    <definedName name="Full_Print" localSheetId="21">#REF!</definedName>
    <definedName name="Full_Print" localSheetId="22">#REF!</definedName>
    <definedName name="Full_Print">#REF!</definedName>
    <definedName name="g" localSheetId="19">#REF!</definedName>
    <definedName name="g" localSheetId="20">#REF!</definedName>
    <definedName name="g" localSheetId="21">#REF!</definedName>
    <definedName name="g" localSheetId="22">#REF!</definedName>
    <definedName name="g">#REF!</definedName>
    <definedName name="ga" localSheetId="19">#REF!</definedName>
    <definedName name="ga" localSheetId="20">#REF!</definedName>
    <definedName name="ga" localSheetId="21">#REF!</definedName>
    <definedName name="ga" localSheetId="22">#REF!</definedName>
    <definedName name="ga">#REF!</definedName>
    <definedName name="gad" localSheetId="19">#REF!</definedName>
    <definedName name="gad">#REF!</definedName>
    <definedName name="gas">[7]RATES!$C$56</definedName>
    <definedName name="GAS__INSTALLATIONS" localSheetId="19">#REF!</definedName>
    <definedName name="GAS__INSTALLATIONS" localSheetId="20">#REF!</definedName>
    <definedName name="GAS__INSTALLATIONS" localSheetId="21">#REF!</definedName>
    <definedName name="GAS__INSTALLATIONS" localSheetId="22">#REF!</definedName>
    <definedName name="GAS__INSTALLATIONS">#REF!</definedName>
    <definedName name="gas_cost" localSheetId="19">#REF!</definedName>
    <definedName name="gas_cost" localSheetId="20">#REF!</definedName>
    <definedName name="gas_cost" localSheetId="21">#REF!</definedName>
    <definedName name="gas_cost" localSheetId="22">#REF!</definedName>
    <definedName name="gas_cost">#REF!</definedName>
    <definedName name="gas_factor" localSheetId="19">#REF!</definedName>
    <definedName name="gas_factor" localSheetId="20">#REF!</definedName>
    <definedName name="gas_factor" localSheetId="21">#REF!</definedName>
    <definedName name="gas_factor" localSheetId="22">#REF!</definedName>
    <definedName name="gas_factor">#REF!</definedName>
    <definedName name="gatevalves" localSheetId="19">#REF!</definedName>
    <definedName name="gatevalves" localSheetId="20">#REF!</definedName>
    <definedName name="gatevalves" localSheetId="21">#REF!</definedName>
    <definedName name="gatevalves" localSheetId="22">#REF!</definedName>
    <definedName name="gatevalves">#REF!</definedName>
    <definedName name="GB_Sched" localSheetId="19">#REF!</definedName>
    <definedName name="GB_Sched">#REF!</definedName>
    <definedName name="gddsgsgs" localSheetId="19">#REF!</definedName>
    <definedName name="gddsgsgs" localSheetId="20">#REF!</definedName>
    <definedName name="gddsgsgs" localSheetId="21">#REF!</definedName>
    <definedName name="gddsgsgs" localSheetId="22">#REF!</definedName>
    <definedName name="gddsgsgs">#REF!</definedName>
    <definedName name="GE" localSheetId="19">#REF!</definedName>
    <definedName name="GE">#REF!</definedName>
    <definedName name="GEN_1Week_WS">[31]GenDataPh4!$AM$1:$AT$85</definedName>
    <definedName name="GEN_Acrylics">[31]GenDataPh4!$AM$148:$AT$179</definedName>
    <definedName name="GEN_BasketStackers">[31]GenDataPh4!$U$12:$AB$14</definedName>
    <definedName name="GEN_Export" localSheetId="19">#REF!</definedName>
    <definedName name="GEN_Export" localSheetId="20">#REF!</definedName>
    <definedName name="GEN_Export" localSheetId="21">#REF!</definedName>
    <definedName name="GEN_Export" localSheetId="22">#REF!</definedName>
    <definedName name="GEN_Export">#REF!</definedName>
    <definedName name="GEN_Gen_WS">[31]GenDataPh4!$AM$87:$AT$146</definedName>
    <definedName name="GEN_GeneralItems">[31]GenDataPh4!$U$1:$AB$10</definedName>
    <definedName name="GEN_LEC">[31]GenDataPh4!$O$2:$O$9</definedName>
    <definedName name="GEN_MainContractors">[31]GenDataPh4!$M$2:$M$24</definedName>
    <definedName name="GEN_Peak">[31]GenDataPh4!$AM$181:$AT$201</definedName>
    <definedName name="GEN_Rev">[31]GenDataPh4!$Q$2:$Q$27</definedName>
    <definedName name="GEN_Seating">[31]GenDataPh4!$AD$1:$AK$11</definedName>
    <definedName name="GEN_ShapeOfChain">[31]GenDataPh4!$S$2:$S$8</definedName>
    <definedName name="GEN_Shopfitters">[31]GenDataPh4!$J$2:$J$18</definedName>
    <definedName name="GEN_ShopfittersFull">[31]GenDataPh4!$J$2:$K$18</definedName>
    <definedName name="GEN_Stores">[31]GenDataPh4!$A$2:$A$570</definedName>
    <definedName name="GEN_StoresFull">[31]GenDataPh4!$A$2:$B$570</definedName>
    <definedName name="GEN_StoreType">[31]GenDataPh4!$S$12:$S$13</definedName>
    <definedName name="generalcnd" localSheetId="19">#REF!</definedName>
    <definedName name="generalcnd" localSheetId="20">#REF!</definedName>
    <definedName name="generalcnd" localSheetId="21">#REF!</definedName>
    <definedName name="generalcnd" localSheetId="22">#REF!</definedName>
    <definedName name="generalcnd">#REF!</definedName>
    <definedName name="GENETA" localSheetId="19">#REF!</definedName>
    <definedName name="GENETA" localSheetId="20">#REF!</definedName>
    <definedName name="GENETA" localSheetId="21">#REF!</definedName>
    <definedName name="GENETA" localSheetId="22">#REF!</definedName>
    <definedName name="GENETA">#REF!</definedName>
    <definedName name="gero" localSheetId="19">#REF!</definedName>
    <definedName name="gero" localSheetId="20">#REF!</definedName>
    <definedName name="gero" localSheetId="21">#REF!</definedName>
    <definedName name="gero" localSheetId="22">#REF!</definedName>
    <definedName name="gero">#REF!</definedName>
    <definedName name="GFA" localSheetId="19">#REF!</definedName>
    <definedName name="GFA">#REF!</definedName>
    <definedName name="gfd" localSheetId="19">#REF!</definedName>
    <definedName name="gfd">#REF!</definedName>
    <definedName name="gfrf" localSheetId="19">#REF!</definedName>
    <definedName name="gfrf">#REF!</definedName>
    <definedName name="GG" localSheetId="19">#REF!</definedName>
    <definedName name="GG">#REF!</definedName>
    <definedName name="ggg" localSheetId="19">#REF!</definedName>
    <definedName name="ggg">#REF!</definedName>
    <definedName name="gggg" localSheetId="19" hidden="1">{"'List1'!$A$1:$J$73"}</definedName>
    <definedName name="gggg" localSheetId="20" hidden="1">{"'List1'!$A$1:$J$73"}</definedName>
    <definedName name="gggg" localSheetId="21" hidden="1">{"'List1'!$A$1:$J$73"}</definedName>
    <definedName name="gggg" localSheetId="22" hidden="1">{"'List1'!$A$1:$J$73"}</definedName>
    <definedName name="gggg" localSheetId="1" hidden="1">{"'List1'!$A$1:$J$73"}</definedName>
    <definedName name="gggg" localSheetId="5" hidden="1">{"'List1'!$A$1:$J$73"}</definedName>
    <definedName name="gggg" localSheetId="9" hidden="1">{"'List1'!$A$1:$J$73"}</definedName>
    <definedName name="gggg" localSheetId="11" hidden="1">{"'List1'!$A$1:$J$73"}</definedName>
    <definedName name="gggg" localSheetId="12" hidden="1">{"'List1'!$A$1:$J$73"}</definedName>
    <definedName name="gggg" localSheetId="14" hidden="1">{"'List1'!$A$1:$J$73"}</definedName>
    <definedName name="gggg" localSheetId="15" hidden="1">{"'List1'!$A$1:$J$73"}</definedName>
    <definedName name="gggg" localSheetId="17" hidden="1">{"'List1'!$A$1:$J$73"}</definedName>
    <definedName name="gggg" hidden="1">{"'List1'!$A$1:$J$73"}</definedName>
    <definedName name="ggr">#REF!</definedName>
    <definedName name="ggygh" localSheetId="19">#REF!</definedName>
    <definedName name="ggygh">#REF!</definedName>
    <definedName name="gh" localSheetId="19">#REF!</definedName>
    <definedName name="gh">#REF!</definedName>
    <definedName name="GHANA34" localSheetId="19">#REF!</definedName>
    <definedName name="GHANA34">#REF!</definedName>
    <definedName name="GHJKLDR77" localSheetId="19">#REF!</definedName>
    <definedName name="GHJKLDR77">#REF!</definedName>
    <definedName name="ght" localSheetId="19">#REF!</definedName>
    <definedName name="ght">#REF!</definedName>
    <definedName name="GIFA" localSheetId="19">#REF!</definedName>
    <definedName name="GIFA">#REF!</definedName>
    <definedName name="GKJJKJJK" localSheetId="19">[32]Ragama!#REF!</definedName>
    <definedName name="GKJJKJJK">[32]Ragama!#REF!</definedName>
    <definedName name="gkkgkgkg" localSheetId="19">#REF!</definedName>
    <definedName name="gkkgkgkg" localSheetId="20">#REF!</definedName>
    <definedName name="gkkgkgkg" localSheetId="21">#REF!</definedName>
    <definedName name="gkkgkgkg" localSheetId="22">#REF!</definedName>
    <definedName name="gkkgkgkg">#REF!</definedName>
    <definedName name="god" localSheetId="19">#REF!</definedName>
    <definedName name="god" localSheetId="20">#REF!</definedName>
    <definedName name="god" localSheetId="21">#REF!</definedName>
    <definedName name="god" localSheetId="22">#REF!</definedName>
    <definedName name="god">#REF!</definedName>
    <definedName name="GRD" localSheetId="19">#REF!</definedName>
    <definedName name="GRD" localSheetId="20">#REF!</definedName>
    <definedName name="GRD" localSheetId="21">#REF!</definedName>
    <definedName name="GRD" localSheetId="22">#REF!</definedName>
    <definedName name="GRD">#REF!</definedName>
    <definedName name="grfdd" localSheetId="19">#REF!</definedName>
    <definedName name="grfdd">#REF!</definedName>
    <definedName name="Gross_Floor_Area">'[29]CONSTRUCTION COMPONENT'!$G$53</definedName>
    <definedName name="Gross_Margin">[29]Model!$C$7</definedName>
    <definedName name="gt" localSheetId="19">#REF!</definedName>
    <definedName name="gt" localSheetId="20">#REF!</definedName>
    <definedName name="gt" localSheetId="21">#REF!</definedName>
    <definedName name="gt" localSheetId="22">#REF!</definedName>
    <definedName name="gt">#REF!</definedName>
    <definedName name="GTY" localSheetId="19">#REF!</definedName>
    <definedName name="GTY" localSheetId="20">#REF!</definedName>
    <definedName name="GTY" localSheetId="21">#REF!</definedName>
    <definedName name="GTY" localSheetId="22">#REF!</definedName>
    <definedName name="GTY">#REF!</definedName>
    <definedName name="guy" localSheetId="19">#REF!</definedName>
    <definedName name="guy" localSheetId="20">#REF!</definedName>
    <definedName name="guy" localSheetId="21">#REF!</definedName>
    <definedName name="guy" localSheetId="22">#REF!</definedName>
    <definedName name="guy">#REF!</definedName>
    <definedName name="h" localSheetId="19">#REF!</definedName>
    <definedName name="h" localSheetId="20">#REF!</definedName>
    <definedName name="h" localSheetId="21">#REF!</definedName>
    <definedName name="h" localSheetId="22">#REF!</definedName>
    <definedName name="h">#REF!</definedName>
    <definedName name="ha" localSheetId="19">#REF!</definedName>
    <definedName name="ha">#REF!</definedName>
    <definedName name="hahahahaha" localSheetId="19">#REF!</definedName>
    <definedName name="hahahahaha" localSheetId="20">#REF!</definedName>
    <definedName name="hahahahaha" localSheetId="21">#REF!</definedName>
    <definedName name="hahahahaha" localSheetId="22">#REF!</definedName>
    <definedName name="hahahahaha">#REF!</definedName>
    <definedName name="hardsinglelane" localSheetId="19">#REF!</definedName>
    <definedName name="hardsinglelane">#REF!</definedName>
    <definedName name="hardtwolaneFS" localSheetId="19">#REF!</definedName>
    <definedName name="hardtwolaneFS">#REF!</definedName>
    <definedName name="hardtwolaneNT" localSheetId="19">#REF!</definedName>
    <definedName name="hardtwolaneNT">#REF!</definedName>
    <definedName name="hardtwolaneSE" localSheetId="19">#REF!</definedName>
    <definedName name="hardtwolaneSE">#REF!</definedName>
    <definedName name="hardtwolaneTF" localSheetId="19">#REF!</definedName>
    <definedName name="hardtwolaneTF">#REF!</definedName>
    <definedName name="hc" localSheetId="19">#REF!</definedName>
    <definedName name="hc">#REF!</definedName>
    <definedName name="head">[7]RATES!$C$9</definedName>
    <definedName name="Header_Row">ROW(#REF!)</definedName>
    <definedName name="HEAT__SOURCE" localSheetId="19">#REF!</definedName>
    <definedName name="HEAT__SOURCE">#REF!</definedName>
    <definedName name="HEATING__VENTILATION___AIR_CONDITIONING" localSheetId="19">#REF!</definedName>
    <definedName name="HEATING__VENTILATION___AIR_CONDITIONING">#REF!</definedName>
    <definedName name="hehehe" localSheetId="19">#REF!</definedName>
    <definedName name="hehehe" localSheetId="20">#REF!</definedName>
    <definedName name="hehehe" localSheetId="21">#REF!</definedName>
    <definedName name="hehehe" localSheetId="22">#REF!</definedName>
    <definedName name="hehehe">#REF!</definedName>
    <definedName name="hg">[33]Construction!$S$36:$S$74</definedName>
    <definedName name="hghgh" localSheetId="19">#REF!</definedName>
    <definedName name="hghgh" localSheetId="20">#REF!</definedName>
    <definedName name="hghgh" localSheetId="21">#REF!</definedName>
    <definedName name="hghgh" localSheetId="22">#REF!</definedName>
    <definedName name="hghgh">#REF!</definedName>
    <definedName name="hgu" localSheetId="19">#REF!</definedName>
    <definedName name="hgu" localSheetId="20">#REF!</definedName>
    <definedName name="hgu" localSheetId="21">#REF!</definedName>
    <definedName name="hgu" localSheetId="22">#REF!</definedName>
    <definedName name="hgu">#REF!</definedName>
    <definedName name="HH" localSheetId="19">#REF!</definedName>
    <definedName name="HH" localSheetId="20">#REF!</definedName>
    <definedName name="HH" localSheetId="21">#REF!</definedName>
    <definedName name="HH" localSheetId="22">#REF!</definedName>
    <definedName name="HH">#REF!</definedName>
    <definedName name="hhh" localSheetId="19">#REF!</definedName>
    <definedName name="hhh" localSheetId="20">#REF!</definedName>
    <definedName name="hhh" localSheetId="21">#REF!</definedName>
    <definedName name="hhh" localSheetId="22">#REF!</definedName>
    <definedName name="hhh">#REF!</definedName>
    <definedName name="hhhhh" localSheetId="19">#REF!</definedName>
    <definedName name="hhhhh" localSheetId="20">#REF!</definedName>
    <definedName name="hhhhh" localSheetId="21">#REF!</definedName>
    <definedName name="hhhhh" localSheetId="22">#REF!</definedName>
    <definedName name="hhhhh">#REF!</definedName>
    <definedName name="High_Income_estimated_l_c_d" localSheetId="20">[34]Assumptions!$B$52:$S$52</definedName>
    <definedName name="High_Income_estimated_l_c_d" localSheetId="21">[34]Assumptions!$B$52:$S$52</definedName>
    <definedName name="High_Income_estimated_l_c_d" localSheetId="22">[34]Assumptions!$B$52:$S$52</definedName>
    <definedName name="High_Income_estimated_l_c_d">[35]Assumptions!$B$52:$S$52</definedName>
    <definedName name="High_Income_p_h" localSheetId="20">[34]Assumptions!$B$60:$IV$60</definedName>
    <definedName name="High_Income_p_h" localSheetId="21">[34]Assumptions!$B$60:$IV$60</definedName>
    <definedName name="High_Income_p_h" localSheetId="22">[34]Assumptions!$B$60:$IV$60</definedName>
    <definedName name="High_Income_p_h">[35]Assumptions!$B$60:$IV$60</definedName>
    <definedName name="High_Income_tariff" localSheetId="20">[34]Assumptions!$B$39:$S$39</definedName>
    <definedName name="High_Income_tariff" localSheetId="21">[34]Assumptions!$B$39:$S$39</definedName>
    <definedName name="High_Income_tariff" localSheetId="22">[34]Assumptions!$B$39:$S$39</definedName>
    <definedName name="High_Income_tariff">[35]Assumptions!$B$39:$S$39</definedName>
    <definedName name="HJG" localSheetId="19">#REF!</definedName>
    <definedName name="HJG" localSheetId="20">#REF!</definedName>
    <definedName name="HJG" localSheetId="21">#REF!</definedName>
    <definedName name="HJG" localSheetId="22">#REF!</definedName>
    <definedName name="HJG">#REF!</definedName>
    <definedName name="hjgyjg" localSheetId="19">#REF!</definedName>
    <definedName name="hjgyjg" localSheetId="20">#REF!</definedName>
    <definedName name="hjgyjg" localSheetId="21">#REF!</definedName>
    <definedName name="hjgyjg" localSheetId="22">#REF!</definedName>
    <definedName name="hjgyjg">#REF!</definedName>
    <definedName name="HJJ" localSheetId="19">#REF!</definedName>
    <definedName name="HJJ" localSheetId="20">#REF!</definedName>
    <definedName name="HJJ" localSheetId="21">#REF!</definedName>
    <definedName name="HJJ" localSheetId="22">#REF!</definedName>
    <definedName name="HJJ">#REF!</definedName>
    <definedName name="hju" localSheetId="19">#REF!</definedName>
    <definedName name="hju">#REF!</definedName>
    <definedName name="HOME" localSheetId="19">#REF!</definedName>
    <definedName name="HOME">#REF!</definedName>
    <definedName name="Hosereel">[7]RATES!$C$30</definedName>
    <definedName name="HSHSHSHS" localSheetId="19">#REF!</definedName>
    <definedName name="HSHSHSHS" localSheetId="20">#REF!</definedName>
    <definedName name="HSHSHSHS" localSheetId="21">#REF!</definedName>
    <definedName name="HSHSHSHS" localSheetId="22">#REF!</definedName>
    <definedName name="HSHSHSHS">#REF!</definedName>
    <definedName name="htgy" localSheetId="19">#REF!</definedName>
    <definedName name="htgy" localSheetId="20">#REF!</definedName>
    <definedName name="htgy" localSheetId="21">#REF!</definedName>
    <definedName name="htgy" localSheetId="22">#REF!</definedName>
    <definedName name="htgy">#REF!</definedName>
    <definedName name="HTML_CodePage" hidden="1">1250</definedName>
    <definedName name="HTML_Control" localSheetId="19" hidden="1">{"'List1'!$A$1:$J$73"}</definedName>
    <definedName name="HTML_Control" localSheetId="20" hidden="1">{"'List1'!$A$1:$J$73"}</definedName>
    <definedName name="HTML_Control" localSheetId="21" hidden="1">{"'List1'!$A$1:$J$73"}</definedName>
    <definedName name="HTML_Control" localSheetId="22" hidden="1">{"'List1'!$A$1:$J$73"}</definedName>
    <definedName name="HTML_Control" localSheetId="1" hidden="1">{"'List1'!$A$1:$J$73"}</definedName>
    <definedName name="HTML_Control" localSheetId="5" hidden="1">{"'List1'!$A$1:$J$73"}</definedName>
    <definedName name="HTML_Control" localSheetId="9" hidden="1">{"'List1'!$A$1:$J$73"}</definedName>
    <definedName name="HTML_Control" localSheetId="11" hidden="1">{"'List1'!$A$1:$J$73"}</definedName>
    <definedName name="HTML_Control" localSheetId="12" hidden="1">{"'List1'!$A$1:$J$73"}</definedName>
    <definedName name="HTML_Control" localSheetId="14" hidden="1">{"'List1'!$A$1:$J$73"}</definedName>
    <definedName name="HTML_Control" localSheetId="15" hidden="1">{"'List1'!$A$1:$J$73"}</definedName>
    <definedName name="HTML_Control" localSheetId="17" hidden="1">{"'List1'!$A$1:$J$73"}</definedName>
    <definedName name="HTML_Control" hidden="1">{"'List1'!$A$1:$J$73"}</definedName>
    <definedName name="HTML_Description" hidden="1">""</definedName>
    <definedName name="HTML_Email" hidden="1">""</definedName>
    <definedName name="HTML_Header" hidden="1">"List1"</definedName>
    <definedName name="HTML_LastUpdate" hidden="1">"20.2.1998"</definedName>
    <definedName name="HTML_LineAfter" hidden="1">FALSE</definedName>
    <definedName name="HTML_LineBefore" hidden="1">FALSE</definedName>
    <definedName name="HTML_Name" hidden="1">"Otakar KOUDELKA"</definedName>
    <definedName name="HTML_OBDlg2" hidden="1">TRUE</definedName>
    <definedName name="HTML_OBDlg4" hidden="1">TRUE</definedName>
    <definedName name="HTML_OS" hidden="1">0</definedName>
    <definedName name="HTML_PathFile" hidden="1">"C:\WINNT40\Profiles\Koudelka.000\Dokumenty\HTML.htm"</definedName>
    <definedName name="HTML_Title" hidden="1">"Sešit2"</definedName>
    <definedName name="hutfgh">#REF!</definedName>
    <definedName name="hydrant">[7]RATES!$C$29</definedName>
    <definedName name="i" localSheetId="19">#REF!</definedName>
    <definedName name="i" localSheetId="20">#REF!</definedName>
    <definedName name="i" localSheetId="21">#REF!</definedName>
    <definedName name="i" localSheetId="22">#REF!</definedName>
    <definedName name="i">#REF!</definedName>
    <definedName name="ICV">[7]RATES!$C$10</definedName>
    <definedName name="ii" localSheetId="19">#REF!</definedName>
    <definedName name="ii" localSheetId="20">#REF!</definedName>
    <definedName name="ii" localSheetId="21">#REF!</definedName>
    <definedName name="ii" localSheetId="22">#REF!</definedName>
    <definedName name="ii">#REF!</definedName>
    <definedName name="iiiiiii" localSheetId="19">#REF!</definedName>
    <definedName name="iiiiiii" localSheetId="20">#REF!</definedName>
    <definedName name="iiiiiii" localSheetId="21">#REF!</definedName>
    <definedName name="iiiiiii" localSheetId="22">#REF!</definedName>
    <definedName name="iiiiiii">#REF!</definedName>
    <definedName name="Incinerator_Entebbe" localSheetId="19">#REF!</definedName>
    <definedName name="Incinerator_Entebbe">#REF!</definedName>
    <definedName name="Indices" localSheetId="19">#REF!</definedName>
    <definedName name="Indices">#REF!</definedName>
    <definedName name="inflation">[36]NPV!$B$40</definedName>
    <definedName name="INSERTROW" localSheetId="19">#REF!</definedName>
    <definedName name="INSERTROW" localSheetId="20">#REF!</definedName>
    <definedName name="INSERTROW" localSheetId="21">#REF!</definedName>
    <definedName name="INSERTROW" localSheetId="22">#REF!</definedName>
    <definedName name="INSERTROW">#REF!</definedName>
    <definedName name="inserts" localSheetId="19">#REF!</definedName>
    <definedName name="inserts" localSheetId="20">#REF!</definedName>
    <definedName name="inserts" localSheetId="21">#REF!</definedName>
    <definedName name="inserts" localSheetId="22">#REF!</definedName>
    <definedName name="inserts">#REF!</definedName>
    <definedName name="Int" localSheetId="19">#REF!</definedName>
    <definedName name="Int">#REF!</definedName>
    <definedName name="Interest_Rate" localSheetId="19">#REF!</definedName>
    <definedName name="Interest_Rate">#REF!</definedName>
    <definedName name="INTERNAL__DOORS" localSheetId="19">#REF!</definedName>
    <definedName name="INTERNAL__DOORS">#REF!</definedName>
    <definedName name="INTERNAL__WALLS__AND__PARTITIONS" localSheetId="19">#REF!</definedName>
    <definedName name="INTERNAL__WALLS__AND__PARTITIONS">#REF!</definedName>
    <definedName name="iou" localSheetId="19">#REF!</definedName>
    <definedName name="iou">#REF!</definedName>
    <definedName name="IVA">'[28]00_Main Prices List'!$K$3</definedName>
    <definedName name="j" localSheetId="19">#REF!</definedName>
    <definedName name="j" localSheetId="20">#REF!</definedName>
    <definedName name="j" localSheetId="21">#REF!</definedName>
    <definedName name="j" localSheetId="22">#REF!</definedName>
    <definedName name="j">#REF!</definedName>
    <definedName name="jd" localSheetId="19">#REF!</definedName>
    <definedName name="jd">#REF!</definedName>
    <definedName name="jfjfjfjfjfjfjfjfjfjf" localSheetId="19">[15]Summary!#REF!</definedName>
    <definedName name="jfjfjfjfjfjfjfjfjfjf" localSheetId="20">[16]Summary!#REF!</definedName>
    <definedName name="jfjfjfjfjfjfjfjfjfjf" localSheetId="21">[16]Summary!#REF!</definedName>
    <definedName name="jfjfjfjfjfjfjfjfjfjf" localSheetId="22">[16]Summary!#REF!</definedName>
    <definedName name="jfjfjfjfjfjfjfjfjfjf" localSheetId="5">[17]Summary!#REF!</definedName>
    <definedName name="jfjfjfjfjfjfjfjfjfjf" localSheetId="9">[17]Summary!#REF!</definedName>
    <definedName name="jfjfjfjfjfjfjfjfjfjf" localSheetId="11">[17]Summary!#REF!</definedName>
    <definedName name="jfjfjfjfjfjfjfjfjfjf" localSheetId="12">[17]Summary!#REF!</definedName>
    <definedName name="jfjfjfjfjfjfjfjfjfjf" localSheetId="14">[17]Summary!#REF!</definedName>
    <definedName name="jfjfjfjfjfjfjfjfjfjf" localSheetId="15">[17]Summary!#REF!</definedName>
    <definedName name="jfjfjfjfjfjfjfjfjfjf" localSheetId="17">[17]Summary!#REF!</definedName>
    <definedName name="jfjfjfjfjfjfjfjfjfjf">[15]Summary!#REF!</definedName>
    <definedName name="JHVJK" localSheetId="19">#REF!</definedName>
    <definedName name="JHVJK" localSheetId="20">#REF!</definedName>
    <definedName name="JHVJK" localSheetId="21">#REF!</definedName>
    <definedName name="JHVJK" localSheetId="22">#REF!</definedName>
    <definedName name="JHVJK">#REF!</definedName>
    <definedName name="JHVKHJK" localSheetId="19">#REF!</definedName>
    <definedName name="JHVKHJK" localSheetId="20">#REF!</definedName>
    <definedName name="JHVKHJK" localSheetId="21">#REF!</definedName>
    <definedName name="JHVKHJK" localSheetId="22">#REF!</definedName>
    <definedName name="JHVKHJK">#REF!</definedName>
    <definedName name="JIM">[37]Construction!$S$36:$S$74</definedName>
    <definedName name="JJJJ" localSheetId="19">#REF!</definedName>
    <definedName name="JJJJ" localSheetId="20">#REF!</definedName>
    <definedName name="JJJJ" localSheetId="21">#REF!</definedName>
    <definedName name="JJJJ" localSheetId="22">#REF!</definedName>
    <definedName name="JJJJ">#REF!</definedName>
    <definedName name="juht" localSheetId="19">#REF!</definedName>
    <definedName name="juht" localSheetId="20">#REF!</definedName>
    <definedName name="juht" localSheetId="21">#REF!</definedName>
    <definedName name="juht" localSheetId="22">#REF!</definedName>
    <definedName name="juht">#REF!</definedName>
    <definedName name="juhyy" localSheetId="19">#REF!</definedName>
    <definedName name="juhyy" localSheetId="20">#REF!</definedName>
    <definedName name="juhyy" localSheetId="21">#REF!</definedName>
    <definedName name="juhyy" localSheetId="22">#REF!</definedName>
    <definedName name="juhyy">#REF!</definedName>
    <definedName name="junctions" localSheetId="19">#REF!</definedName>
    <definedName name="junctions" localSheetId="20">#REF!</definedName>
    <definedName name="junctions" localSheetId="21">#REF!</definedName>
    <definedName name="junctions" localSheetId="22">#REF!</definedName>
    <definedName name="junctions">#REF!</definedName>
    <definedName name="jyyh" localSheetId="19">#REF!</definedName>
    <definedName name="jyyh">#REF!</definedName>
    <definedName name="K" localSheetId="19">#REF!</definedName>
    <definedName name="K">#REF!</definedName>
    <definedName name="kil" localSheetId="19">#REF!</definedName>
    <definedName name="kil" localSheetId="20">#REF!</definedName>
    <definedName name="kil" localSheetId="21">#REF!</definedName>
    <definedName name="kil" localSheetId="22">#REF!</definedName>
    <definedName name="kil">#REF!</definedName>
    <definedName name="Kingachi" localSheetId="19">#REF!</definedName>
    <definedName name="Kingachi">#REF!</definedName>
    <definedName name="Kinogozi" localSheetId="19">#REF!</definedName>
    <definedName name="Kinogozi">#REF!</definedName>
    <definedName name="KIO" localSheetId="19">#REF!</definedName>
    <definedName name="KIO">#REF!</definedName>
    <definedName name="KITCHEN" localSheetId="19">[38]Ragama!#REF!</definedName>
    <definedName name="KITCHEN">[38]Ragama!#REF!</definedName>
    <definedName name="KIU" localSheetId="19">#REF!</definedName>
    <definedName name="KIU" localSheetId="20">#REF!</definedName>
    <definedName name="KIU" localSheetId="21">#REF!</definedName>
    <definedName name="KIU" localSheetId="22">#REF!</definedName>
    <definedName name="KIU">#REF!</definedName>
    <definedName name="kjjuu" localSheetId="19">#REF!</definedName>
    <definedName name="kjjuu" localSheetId="20">#REF!</definedName>
    <definedName name="kjjuu" localSheetId="21">#REF!</definedName>
    <definedName name="kjjuu" localSheetId="22">#REF!</definedName>
    <definedName name="kjjuu">#REF!</definedName>
    <definedName name="KJKJJHKJ" localSheetId="19">#REF!</definedName>
    <definedName name="KJKJJHKJ" localSheetId="20">#REF!</definedName>
    <definedName name="KJKJJHKJ" localSheetId="21">#REF!</definedName>
    <definedName name="KJKJJHKJ" localSheetId="22">#REF!</definedName>
    <definedName name="KJKJJHKJ">#REF!</definedName>
    <definedName name="kjuu" localSheetId="19">#REF!</definedName>
    <definedName name="kjuu">#REF!</definedName>
    <definedName name="kk" localSheetId="19">#REF!</definedName>
    <definedName name="kk" localSheetId="20">#REF!</definedName>
    <definedName name="kk" localSheetId="21">#REF!</definedName>
    <definedName name="kk" localSheetId="22">#REF!</definedName>
    <definedName name="kk">#REF!</definedName>
    <definedName name="kl" localSheetId="19">#REF!</definedName>
    <definedName name="kl">#REF!</definedName>
    <definedName name="KLO" localSheetId="19">#REF!</definedName>
    <definedName name="KLO">#REF!</definedName>
    <definedName name="KOP" localSheetId="19">#REF!</definedName>
    <definedName name="KOP">#REF!</definedName>
    <definedName name="KUSD" localSheetId="19">#REF!</definedName>
    <definedName name="KUSD" localSheetId="20">#REF!</definedName>
    <definedName name="KUSD" localSheetId="21">#REF!</definedName>
    <definedName name="KUSD" localSheetId="22">#REF!</definedName>
    <definedName name="KUSD">#REF!</definedName>
    <definedName name="KVA" localSheetId="19">#REF!</definedName>
    <definedName name="KVA" localSheetId="20">#REF!</definedName>
    <definedName name="KVA" localSheetId="21">#REF!</definedName>
    <definedName name="KVA" localSheetId="22">#REF!</definedName>
    <definedName name="KVA">#REF!</definedName>
    <definedName name="KVB" localSheetId="19">#REF!</definedName>
    <definedName name="KVB" localSheetId="20">#REF!</definedName>
    <definedName name="KVB" localSheetId="21">#REF!</definedName>
    <definedName name="KVB" localSheetId="22">#REF!</definedName>
    <definedName name="KVB">#REF!</definedName>
    <definedName name="KW">[1]NPV!$B$40</definedName>
    <definedName name="ladders" localSheetId="19">#REF!</definedName>
    <definedName name="ladders" localSheetId="20">#REF!</definedName>
    <definedName name="ladders" localSheetId="21">#REF!</definedName>
    <definedName name="ladders" localSheetId="22">#REF!</definedName>
    <definedName name="ladders">#REF!</definedName>
    <definedName name="lane" localSheetId="19">#REF!</definedName>
    <definedName name="lane">#REF!</definedName>
    <definedName name="Last_Row">#N/A</definedName>
    <definedName name="layers" localSheetId="19">#REF!</definedName>
    <definedName name="layers" localSheetId="20">#REF!</definedName>
    <definedName name="layers" localSheetId="21">#REF!</definedName>
    <definedName name="layers" localSheetId="22">#REF!</definedName>
    <definedName name="layers">#REF!</definedName>
    <definedName name="LBC" localSheetId="19">#REF!</definedName>
    <definedName name="LBC" localSheetId="20">#REF!</definedName>
    <definedName name="LBC" localSheetId="21">#REF!</definedName>
    <definedName name="LBC" localSheetId="22">#REF!</definedName>
    <definedName name="LBC">#REF!</definedName>
    <definedName name="lead" localSheetId="19">#REF!</definedName>
    <definedName name="lead" localSheetId="20">#REF!</definedName>
    <definedName name="lead" localSheetId="21">#REF!</definedName>
    <definedName name="lead" localSheetId="22">#REF!</definedName>
    <definedName name="lead">#REF!</definedName>
    <definedName name="Leva" localSheetId="19">#REF!</definedName>
    <definedName name="Leva">#REF!</definedName>
    <definedName name="li" localSheetId="19">#REF!</definedName>
    <definedName name="li">#REF!</definedName>
    <definedName name="Lib" localSheetId="19">#REF!</definedName>
    <definedName name="Lib">#REF!</definedName>
    <definedName name="LIFT__AND__CONVEYOR__INSTALLATIONS" localSheetId="19">#REF!</definedName>
    <definedName name="LIFT__AND__CONVEYOR__INSTALLATIONS">#REF!</definedName>
    <definedName name="LIST" localSheetId="19">#REF!</definedName>
    <definedName name="LIST">#REF!</definedName>
    <definedName name="LKI" localSheetId="19">#REF!</definedName>
    <definedName name="LKI">#REF!</definedName>
    <definedName name="LL" localSheetId="19">#REF!</definedName>
    <definedName name="ll" localSheetId="20">#REF!</definedName>
    <definedName name="ll" localSheetId="21">#REF!</definedName>
    <definedName name="ll" localSheetId="22">#REF!</definedName>
    <definedName name="LL">#REF!</definedName>
    <definedName name="llll" localSheetId="19">#REF!</definedName>
    <definedName name="llll" localSheetId="20">#REF!</definedName>
    <definedName name="llll" localSheetId="21">#REF!</definedName>
    <definedName name="llll" localSheetId="22">#REF!</definedName>
    <definedName name="llll">#REF!</definedName>
    <definedName name="lo" localSheetId="19">#REF!</definedName>
    <definedName name="lo">#REF!</definedName>
    <definedName name="Loan_Amount" localSheetId="19">#REF!</definedName>
    <definedName name="Loan_Amount">#REF!</definedName>
    <definedName name="Loan_Start" localSheetId="19">#REF!</definedName>
    <definedName name="Loan_Start">#REF!</definedName>
    <definedName name="Loan_Years" localSheetId="19">#REF!</definedName>
    <definedName name="Loan_Years">#REF!</definedName>
    <definedName name="lop" localSheetId="19">#REF!</definedName>
    <definedName name="lop">#REF!</definedName>
    <definedName name="LVLJKLJK" localSheetId="19">#REF!</definedName>
    <definedName name="LVLJKLJK">#REF!</definedName>
    <definedName name="M" localSheetId="19">#REF!</definedName>
    <definedName name="M">#REF!</definedName>
    <definedName name="MA" localSheetId="19">#REF!</definedName>
    <definedName name="MA">#REF!</definedName>
    <definedName name="mab" localSheetId="19">#REF!</definedName>
    <definedName name="mab" localSheetId="20">#REF!</definedName>
    <definedName name="mab" localSheetId="21">#REF!</definedName>
    <definedName name="mab" localSheetId="22">#REF!</definedName>
    <definedName name="mab">#REF!</definedName>
    <definedName name="main100">[7]RATES!$C$34</definedName>
    <definedName name="main50">[7]RATES!$C$35</definedName>
    <definedName name="major">[27]VIABILITY!#REF!</definedName>
    <definedName name="MAKEBILLPAGE" localSheetId="19">#REF!</definedName>
    <definedName name="MAKEBILLPAGE" localSheetId="20">#REF!</definedName>
    <definedName name="MAKEBILLPAGE" localSheetId="21">#REF!</definedName>
    <definedName name="MAKEBILLPAGE" localSheetId="22">#REF!</definedName>
    <definedName name="MAKEBILLPAGE">#REF!</definedName>
    <definedName name="MALINDO" localSheetId="19">#REF!</definedName>
    <definedName name="MALINDO" localSheetId="20">#REF!</definedName>
    <definedName name="MALINDO" localSheetId="21">#REF!</definedName>
    <definedName name="MALINDO" localSheetId="22">#REF!</definedName>
    <definedName name="MALINDO">#REF!</definedName>
    <definedName name="MANUEL_INPUT" localSheetId="19">#REF!</definedName>
    <definedName name="MANUEL_INPUT" localSheetId="20">#REF!</definedName>
    <definedName name="MANUEL_INPUT" localSheetId="21">#REF!</definedName>
    <definedName name="MANUEL_INPUT" localSheetId="22">#REF!</definedName>
    <definedName name="MANUEL_INPUT">#REF!</definedName>
    <definedName name="mark" localSheetId="19">#REF!</definedName>
    <definedName name="mark">#REF!</definedName>
    <definedName name="Masindi_conversion_rate" localSheetId="19">#REF!</definedName>
    <definedName name="Masindi_conversion_rate" localSheetId="20">#REF!</definedName>
    <definedName name="Masindi_conversion_rate" localSheetId="21">#REF!</definedName>
    <definedName name="Masindi_conversion_rate" localSheetId="22">#REF!</definedName>
    <definedName name="Masindi_conversion_rate">#REF!</definedName>
    <definedName name="MASONRYDIMS" localSheetId="19">#REF!</definedName>
    <definedName name="MASONRYDIMS">#REF!</definedName>
    <definedName name="Max" localSheetId="19">#REF!</definedName>
    <definedName name="Max">#REF!</definedName>
    <definedName name="MCBDB" localSheetId="19">{#N/A,#N/A,FALSE,"mpph1";#N/A,#N/A,FALSE,"mpmseb";#N/A,#N/A,FALSE,"mpph2"}</definedName>
    <definedName name="MCBDB" localSheetId="20">{#N/A,#N/A,FALSE,"mpph1";#N/A,#N/A,FALSE,"mpmseb";#N/A,#N/A,FALSE,"mpph2"}</definedName>
    <definedName name="MCBDB" localSheetId="21">{#N/A,#N/A,FALSE,"mpph1";#N/A,#N/A,FALSE,"mpmseb";#N/A,#N/A,FALSE,"mpph2"}</definedName>
    <definedName name="MCBDB" localSheetId="22">{#N/A,#N/A,FALSE,"mpph1";#N/A,#N/A,FALSE,"mpmseb";#N/A,#N/A,FALSE,"mpph2"}</definedName>
    <definedName name="MCBDB" localSheetId="1">{#N/A,#N/A,FALSE,"mpph1";#N/A,#N/A,FALSE,"mpmseb";#N/A,#N/A,FALSE,"mpph2"}</definedName>
    <definedName name="MCBDB" localSheetId="5">{#N/A,#N/A,FALSE,"mpph1";#N/A,#N/A,FALSE,"mpmseb";#N/A,#N/A,FALSE,"mpph2"}</definedName>
    <definedName name="MCBDB" localSheetId="9">{#N/A,#N/A,FALSE,"mpph1";#N/A,#N/A,FALSE,"mpmseb";#N/A,#N/A,FALSE,"mpph2"}</definedName>
    <definedName name="MCBDB" localSheetId="11">{#N/A,#N/A,FALSE,"mpph1";#N/A,#N/A,FALSE,"mpmseb";#N/A,#N/A,FALSE,"mpph2"}</definedName>
    <definedName name="MCBDB" localSheetId="12">{#N/A,#N/A,FALSE,"mpph1";#N/A,#N/A,FALSE,"mpmseb";#N/A,#N/A,FALSE,"mpph2"}</definedName>
    <definedName name="MCBDB" localSheetId="14">{#N/A,#N/A,FALSE,"mpph1";#N/A,#N/A,FALSE,"mpmseb";#N/A,#N/A,FALSE,"mpph2"}</definedName>
    <definedName name="MCBDB" localSheetId="15">{#N/A,#N/A,FALSE,"mpph1";#N/A,#N/A,FALSE,"mpmseb";#N/A,#N/A,FALSE,"mpph2"}</definedName>
    <definedName name="MCBDB" localSheetId="17">{#N/A,#N/A,FALSE,"mpph1";#N/A,#N/A,FALSE,"mpmseb";#N/A,#N/A,FALSE,"mpph2"}</definedName>
    <definedName name="MCBDB">{#N/A,#N/A,FALSE,"mpph1";#N/A,#N/A,FALSE,"mpmseb";#N/A,#N/A,FALSE,"mpph2"}</definedName>
    <definedName name="MINOR__BUILDING__WORKS">#REF!</definedName>
    <definedName name="Miscellaneous_electrical_works" localSheetId="19">#REF!</definedName>
    <definedName name="Miscellaneous_electrical_works" localSheetId="20">#REF!</definedName>
    <definedName name="Miscellaneous_electrical_works" localSheetId="21">#REF!</definedName>
    <definedName name="Miscellaneous_electrical_works" localSheetId="22">#REF!</definedName>
    <definedName name="Miscellaneous_electrical_works">#REF!</definedName>
    <definedName name="mjhhg" localSheetId="19">#REF!</definedName>
    <definedName name="mjhhg" localSheetId="20">#REF!</definedName>
    <definedName name="mjhhg" localSheetId="21">#REF!</definedName>
    <definedName name="mjhhg" localSheetId="22">#REF!</definedName>
    <definedName name="mjhhg">#REF!</definedName>
    <definedName name="mjkh" localSheetId="19">#REF!</definedName>
    <definedName name="mjkh">#REF!</definedName>
    <definedName name="mm" localSheetId="19">#REF!</definedName>
    <definedName name="mm" localSheetId="20">#REF!</definedName>
    <definedName name="mm" localSheetId="21">#REF!</definedName>
    <definedName name="mm" localSheetId="22">#REF!</definedName>
    <definedName name="mm">#REF!</definedName>
    <definedName name="mmmm" localSheetId="19">#REF!</definedName>
    <definedName name="mmmm" localSheetId="20">#REF!</definedName>
    <definedName name="mmmm" localSheetId="21">#REF!</definedName>
    <definedName name="mmmm" localSheetId="22">#REF!</definedName>
    <definedName name="mmmm">#REF!</definedName>
    <definedName name="MMMMMMMMMMMMMMMMMM" localSheetId="19">#REF!</definedName>
    <definedName name="MMMMMMMMMMMMMMMMMM">#REF!</definedName>
    <definedName name="MN" localSheetId="19">#REF!</definedName>
    <definedName name="MN">#REF!</definedName>
    <definedName name="Mo" localSheetId="19">#REF!</definedName>
    <definedName name="Mo" localSheetId="20">#REF!</definedName>
    <definedName name="Mo" localSheetId="21">#REF!</definedName>
    <definedName name="Mo" localSheetId="22">#REF!</definedName>
    <definedName name="Mo">#REF!</definedName>
    <definedName name="Model_Name">[29]Model!$C$4</definedName>
    <definedName name="Monjo" localSheetId="19">#REF!</definedName>
    <definedName name="Monjo" localSheetId="20">#REF!</definedName>
    <definedName name="Monjo" localSheetId="21">#REF!</definedName>
    <definedName name="Monjo" localSheetId="22">#REF!</definedName>
    <definedName name="Monjo">#REF!</definedName>
    <definedName name="MOVETITLE" localSheetId="19">#REF!</definedName>
    <definedName name="MOVETITLE" localSheetId="20">#REF!</definedName>
    <definedName name="MOVETITLE" localSheetId="21">#REF!</definedName>
    <definedName name="MOVETITLE" localSheetId="22">#REF!</definedName>
    <definedName name="MOVETITLE">#REF!</definedName>
    <definedName name="MS" localSheetId="19">#REF!</definedName>
    <definedName name="MS" localSheetId="20">#REF!</definedName>
    <definedName name="MS" localSheetId="21">#REF!</definedName>
    <definedName name="MS" localSheetId="22">#REF!</definedName>
    <definedName name="MS">#REF!</definedName>
    <definedName name="msk" localSheetId="19">#REF!</definedName>
    <definedName name="msk">#REF!</definedName>
    <definedName name="MT" localSheetId="19">#REF!</definedName>
    <definedName name="MT">#REF!</definedName>
    <definedName name="mul" localSheetId="19">#REF!</definedName>
    <definedName name="mul" localSheetId="20">#REF!</definedName>
    <definedName name="mul" localSheetId="21">#REF!</definedName>
    <definedName name="mul" localSheetId="22">#REF!</definedName>
    <definedName name="mul">#REF!</definedName>
    <definedName name="multiplier" localSheetId="19">#REF!</definedName>
    <definedName name="multiplier" localSheetId="20">#REF!</definedName>
    <definedName name="multiplier" localSheetId="21">#REF!</definedName>
    <definedName name="multiplier" localSheetId="22">#REF!</definedName>
    <definedName name="multiplier">#REF!</definedName>
    <definedName name="MURAL111" localSheetId="19">#REF!</definedName>
    <definedName name="MURAL111">#REF!</definedName>
    <definedName name="murali" localSheetId="19">#REF!</definedName>
    <definedName name="murali">#REF!</definedName>
    <definedName name="must" localSheetId="19">#REF!</definedName>
    <definedName name="must">#REF!</definedName>
    <definedName name="MXK" localSheetId="19">#REF!</definedName>
    <definedName name="MXK">#REF!</definedName>
    <definedName name="myRange">[39]!myRange = [39]!ADDRESS</definedName>
    <definedName name="N" localSheetId="19">#REF!</definedName>
    <definedName name="N" localSheetId="20">#REF!</definedName>
    <definedName name="N" localSheetId="21">#REF!</definedName>
    <definedName name="N" localSheetId="22">#REF!</definedName>
    <definedName name="N">#REF!</definedName>
    <definedName name="nad" localSheetId="19">#REF!</definedName>
    <definedName name="nad" localSheetId="20">#REF!</definedName>
    <definedName name="nad" localSheetId="21">#REF!</definedName>
    <definedName name="nad" localSheetId="22">#REF!</definedName>
    <definedName name="nad">#REF!</definedName>
    <definedName name="name" localSheetId="19">#REF!</definedName>
    <definedName name="name" localSheetId="20">#REF!</definedName>
    <definedName name="name" localSheetId="21">#REF!</definedName>
    <definedName name="name" localSheetId="22">#REF!</definedName>
    <definedName name="name" localSheetId="6">#REF!</definedName>
    <definedName name="name" localSheetId="8">#REF!</definedName>
    <definedName name="name" localSheetId="11">#REF!</definedName>
    <definedName name="name" localSheetId="14">#REF!</definedName>
    <definedName name="name" localSheetId="18">#REF!</definedName>
    <definedName name="name">#REF!</definedName>
    <definedName name="NDR" localSheetId="19">#REF!</definedName>
    <definedName name="NDR">#REF!</definedName>
    <definedName name="new" localSheetId="19">#REF!</definedName>
    <definedName name="new">#REF!</definedName>
    <definedName name="NEWBILLSHEET" localSheetId="19">#REF!</definedName>
    <definedName name="NEWBILLSHEET">#REF!</definedName>
    <definedName name="nh" localSheetId="19">#REF!</definedName>
    <definedName name="nh">#REF!</definedName>
    <definedName name="nhbgg" localSheetId="19">#REF!</definedName>
    <definedName name="nhbgg">#REF!</definedName>
    <definedName name="nhlead" localSheetId="19">#REF!</definedName>
    <definedName name="nhlead">#REF!</definedName>
    <definedName name="nil" localSheetId="19">#REF!</definedName>
    <definedName name="nil" localSheetId="20">#REF!</definedName>
    <definedName name="nil" localSheetId="21">#REF!</definedName>
    <definedName name="nil" localSheetId="22">#REF!</definedName>
    <definedName name="nil">#REF!</definedName>
    <definedName name="nlead" localSheetId="19">#REF!</definedName>
    <definedName name="nlead">#REF!</definedName>
    <definedName name="NM" localSheetId="19">#REF!</definedName>
    <definedName name="NM">#REF!</definedName>
    <definedName name="nnnn" localSheetId="19">#REF!</definedName>
    <definedName name="nnnn" localSheetId="20">#REF!</definedName>
    <definedName name="nnnn" localSheetId="21">#REF!</definedName>
    <definedName name="nnnn" localSheetId="22">#REF!</definedName>
    <definedName name="nnnn">#REF!</definedName>
    <definedName name="NNNNNN" localSheetId="19">#REF!</definedName>
    <definedName name="NNNNNN">#REF!</definedName>
    <definedName name="nnnnnnn" localSheetId="19">#REF!</definedName>
    <definedName name="nnnnnnn" localSheetId="20">#REF!</definedName>
    <definedName name="nnnnnnn" localSheetId="21">#REF!</definedName>
    <definedName name="nnnnnnn" localSheetId="22">#REF!</definedName>
    <definedName name="nnnnnnn">#REF!</definedName>
    <definedName name="nnnnnnnn" localSheetId="19">#REF!</definedName>
    <definedName name="nnnnnnnn" localSheetId="20">#REF!</definedName>
    <definedName name="nnnnnnnn" localSheetId="21">#REF!</definedName>
    <definedName name="nnnnnnnn" localSheetId="22">#REF!</definedName>
    <definedName name="nnnnnnnn">#REF!</definedName>
    <definedName name="NO" localSheetId="19">#REF!</definedName>
    <definedName name="NO" localSheetId="20">#REF!</definedName>
    <definedName name="NO" localSheetId="21">#REF!</definedName>
    <definedName name="NO" localSheetId="22">#REF!</definedName>
    <definedName name="NO">#REF!</definedName>
    <definedName name="nonreturnvalves" localSheetId="19">#REF!</definedName>
    <definedName name="nonreturnvalves" localSheetId="20">#REF!</definedName>
    <definedName name="nonreturnvalves" localSheetId="21">#REF!</definedName>
    <definedName name="nonreturnvalves" localSheetId="22">#REF!</definedName>
    <definedName name="nonreturnvalves">#REF!</definedName>
    <definedName name="Num_Pmt_Per_Year" localSheetId="19">#REF!</definedName>
    <definedName name="Num_Pmt_Per_Year">#REF!</definedName>
    <definedName name="number" localSheetId="20">[40]Summary!#REF!</definedName>
    <definedName name="number" localSheetId="21">[40]Summary!#REF!</definedName>
    <definedName name="number" localSheetId="22">[40]Summary!#REF!</definedName>
    <definedName name="number">[41]Summary!#REF!</definedName>
    <definedName name="Number_of_Payments" localSheetId="19">MATCH(0.01,'B 8.1 - Water Office Type 1'!End_Bal,-1)+1</definedName>
    <definedName name="Number_of_Payments" localSheetId="20">MATCH(0.01,End_Bal,-1)+1</definedName>
    <definedName name="Number_of_Payments" localSheetId="21">MATCH(0.01,[25]!End_Bal,-1)+1</definedName>
    <definedName name="Number_of_Payments" localSheetId="22">MATCH(0.01,[26]!End_Bal,-1)+1</definedName>
    <definedName name="Number_of_Payments" localSheetId="1">MATCH(0.01,End_Bal,-1)+1</definedName>
    <definedName name="Number_of_Payments" localSheetId="5">MATCH(0.01,[25]!End_Bal,-1)+1</definedName>
    <definedName name="Number_of_Payments" localSheetId="9">MATCH(0.01,[25]!End_Bal,-1)+1</definedName>
    <definedName name="Number_of_Payments" localSheetId="11">MATCH(0.01,End_Bal,-1)+1</definedName>
    <definedName name="Number_of_Payments" localSheetId="12">MATCH(0.01,[25]!End_Bal,-1)+1</definedName>
    <definedName name="Number_of_Payments" localSheetId="14">MATCH(0.01,End_Bal,-1)+1</definedName>
    <definedName name="Number_of_Payments" localSheetId="15">MATCH(0.01,[25]!End_Bal,-1)+1</definedName>
    <definedName name="Number_of_Payments" localSheetId="17">MATCH(0.01,[25]!End_Bal,-1)+1</definedName>
    <definedName name="Number_of_Payments">MATCH(0.01,End_Bal,-1)+1</definedName>
    <definedName name="number2">[41]Summary!#REF!</definedName>
    <definedName name="nuy" localSheetId="19">#REF!</definedName>
    <definedName name="nuy" localSheetId="20">#REF!</definedName>
    <definedName name="nuy" localSheetId="21">#REF!</definedName>
    <definedName name="nuy" localSheetId="22">#REF!</definedName>
    <definedName name="nuy">#REF!</definedName>
    <definedName name="o" localSheetId="19">#REF!</definedName>
    <definedName name="o" localSheetId="20">#REF!</definedName>
    <definedName name="o" localSheetId="21">#REF!</definedName>
    <definedName name="o" localSheetId="22">#REF!</definedName>
    <definedName name="o">#REF!</definedName>
    <definedName name="offset">1</definedName>
    <definedName name="OH" localSheetId="19" hidden="1">{"'List1'!$A$1:$J$73"}</definedName>
    <definedName name="OH" localSheetId="20" hidden="1">{"'List1'!$A$1:$J$73"}</definedName>
    <definedName name="OH" localSheetId="21" hidden="1">{"'List1'!$A$1:$J$73"}</definedName>
    <definedName name="OH" localSheetId="22" hidden="1">{"'List1'!$A$1:$J$73"}</definedName>
    <definedName name="OH" localSheetId="1" hidden="1">{"'List1'!$A$1:$J$73"}</definedName>
    <definedName name="OH" localSheetId="5" hidden="1">{"'List1'!$A$1:$J$73"}</definedName>
    <definedName name="OH" localSheetId="9" hidden="1">{"'List1'!$A$1:$J$73"}</definedName>
    <definedName name="OH" localSheetId="11" hidden="1">{"'List1'!$A$1:$J$73"}</definedName>
    <definedName name="OH" localSheetId="12" hidden="1">{"'List1'!$A$1:$J$73"}</definedName>
    <definedName name="OH" localSheetId="14" hidden="1">{"'List1'!$A$1:$J$73"}</definedName>
    <definedName name="OH" localSheetId="15" hidden="1">{"'List1'!$A$1:$J$73"}</definedName>
    <definedName name="OH" localSheetId="17" hidden="1">{"'List1'!$A$1:$J$73"}</definedName>
    <definedName name="OH" hidden="1">{"'List1'!$A$1:$J$73"}</definedName>
    <definedName name="okmj">#REF!</definedName>
    <definedName name="OME" localSheetId="19">#REF!</definedName>
    <definedName name="OME">#REF!</definedName>
    <definedName name="OOOO" localSheetId="19" hidden="1">{"'List1'!$A$1:$J$73"}</definedName>
    <definedName name="OOOO" localSheetId="20" hidden="1">{"'List1'!$A$1:$J$73"}</definedName>
    <definedName name="OOOO" localSheetId="21" hidden="1">{"'List1'!$A$1:$J$73"}</definedName>
    <definedName name="OOOO" localSheetId="22" hidden="1">{"'List1'!$A$1:$J$73"}</definedName>
    <definedName name="OOOO" localSheetId="1" hidden="1">{"'List1'!$A$1:$J$73"}</definedName>
    <definedName name="OOOO" localSheetId="5" hidden="1">{"'List1'!$A$1:$J$73"}</definedName>
    <definedName name="OOOO" localSheetId="9" hidden="1">{"'List1'!$A$1:$J$73"}</definedName>
    <definedName name="OOOO" localSheetId="11" hidden="1">{"'List1'!$A$1:$J$73"}</definedName>
    <definedName name="OOOO" localSheetId="12" hidden="1">{"'List1'!$A$1:$J$73"}</definedName>
    <definedName name="OOOO" localSheetId="14" hidden="1">{"'List1'!$A$1:$J$73"}</definedName>
    <definedName name="OOOO" localSheetId="15" hidden="1">{"'List1'!$A$1:$J$73"}</definedName>
    <definedName name="OOOO" localSheetId="17" hidden="1">{"'List1'!$A$1:$J$73"}</definedName>
    <definedName name="OOOO" hidden="1">{"'List1'!$A$1:$J$73"}</definedName>
    <definedName name="p" localSheetId="19">#REF!</definedName>
    <definedName name="p" localSheetId="20">#REF!</definedName>
    <definedName name="p" localSheetId="21">#REF!</definedName>
    <definedName name="p" localSheetId="22">#REF!</definedName>
    <definedName name="p">#REF!</definedName>
    <definedName name="PAGE1" localSheetId="19">#REF!</definedName>
    <definedName name="PAGE1">#REF!</definedName>
    <definedName name="Painting" localSheetId="19">#REF!</definedName>
    <definedName name="Painting">#REF!</definedName>
    <definedName name="paiting" localSheetId="19">#REF!</definedName>
    <definedName name="paiting" localSheetId="20">#REF!</definedName>
    <definedName name="paiting" localSheetId="21">#REF!</definedName>
    <definedName name="paiting" localSheetId="22">#REF!</definedName>
    <definedName name="paiting">#REF!</definedName>
    <definedName name="PAMI" localSheetId="19">#REF!</definedName>
    <definedName name="PAMI">#REF!</definedName>
    <definedName name="PAN_TILES" localSheetId="19">#REF!</definedName>
    <definedName name="PAN_TILES">#REF!</definedName>
    <definedName name="PASE" localSheetId="19">#REF!</definedName>
    <definedName name="PASE">#REF!</definedName>
    <definedName name="Pay_Date" localSheetId="19">#REF!</definedName>
    <definedName name="Pay_Date">#REF!</definedName>
    <definedName name="Pay_Num" localSheetId="19">#REF!</definedName>
    <definedName name="Pay_Num">#REF!</definedName>
    <definedName name="Payment_Date">#N/A</definedName>
    <definedName name="PCHG" localSheetId="19">#REF!</definedName>
    <definedName name="PCHG" localSheetId="20">#REF!</definedName>
    <definedName name="PCHG" localSheetId="21">#REF!</definedName>
    <definedName name="PCHG" localSheetId="22">#REF!</definedName>
    <definedName name="PCHG">#REF!</definedName>
    <definedName name="PCT" localSheetId="19">#REF!</definedName>
    <definedName name="PCT" localSheetId="20">#REF!</definedName>
    <definedName name="PCT" localSheetId="21">#REF!</definedName>
    <definedName name="PCT" localSheetId="22">#REF!</definedName>
    <definedName name="PCT">#REF!</definedName>
    <definedName name="per" localSheetId="19">#REF!</definedName>
    <definedName name="per" localSheetId="20">#REF!</definedName>
    <definedName name="per" localSheetId="21">#REF!</definedName>
    <definedName name="per" localSheetId="22">#REF!</definedName>
    <definedName name="per">#REF!</definedName>
    <definedName name="pier" localSheetId="19">#REF!</definedName>
    <definedName name="pier">#REF!</definedName>
    <definedName name="Piling" localSheetId="19">#REF!</definedName>
    <definedName name="Piling">#REF!</definedName>
    <definedName name="piperate" localSheetId="19">#REF!</definedName>
    <definedName name="piperate">#REF!</definedName>
    <definedName name="pipes" localSheetId="19">#REF!</definedName>
    <definedName name="pipes" localSheetId="20">#REF!</definedName>
    <definedName name="pipes" localSheetId="21">#REF!</definedName>
    <definedName name="pipes" localSheetId="22">#REF!</definedName>
    <definedName name="pipes">#REF!</definedName>
    <definedName name="PIRANA">[7]RATES!$C$43</definedName>
    <definedName name="Pkg_col" localSheetId="19">#REF!</definedName>
    <definedName name="Pkg_col" localSheetId="20">#REF!</definedName>
    <definedName name="Pkg_col" localSheetId="21">#REF!</definedName>
    <definedName name="Pkg_col" localSheetId="22">#REF!</definedName>
    <definedName name="Pkg_col">#REF!</definedName>
    <definedName name="plumb" localSheetId="19">#REF!</definedName>
    <definedName name="plumb" localSheetId="20">#REF!</definedName>
    <definedName name="plumb" localSheetId="21">#REF!</definedName>
    <definedName name="plumb" localSheetId="22">#REF!</definedName>
    <definedName name="plumb">#REF!</definedName>
    <definedName name="PLUMBING" localSheetId="19">[38]Ragama!#REF!</definedName>
    <definedName name="PLUMBING" localSheetId="20">[38]Ragama!#REF!</definedName>
    <definedName name="PLUMBING" localSheetId="21">[38]Ragama!#REF!</definedName>
    <definedName name="PLUMBING" localSheetId="22">[38]Ragama!#REF!</definedName>
    <definedName name="PLUMBING">[38]Ragama!#REF!</definedName>
    <definedName name="Plumbing1" localSheetId="19">#REF!</definedName>
    <definedName name="Plumbing1" localSheetId="20">#REF!</definedName>
    <definedName name="Plumbing1" localSheetId="21">#REF!</definedName>
    <definedName name="Plumbing1" localSheetId="22">#REF!</definedName>
    <definedName name="Plumbing1">#REF!</definedName>
    <definedName name="Plumbing2" localSheetId="19">#REF!</definedName>
    <definedName name="Plumbing2" localSheetId="20">#REF!</definedName>
    <definedName name="Plumbing2" localSheetId="21">#REF!</definedName>
    <definedName name="Plumbing2" localSheetId="22">#REF!</definedName>
    <definedName name="Plumbing2">#REF!</definedName>
    <definedName name="PMTNO" localSheetId="19">#REF!</definedName>
    <definedName name="PMTNO" localSheetId="20">#REF!</definedName>
    <definedName name="PMTNO" localSheetId="21">#REF!</definedName>
    <definedName name="PMTNO" localSheetId="22">#REF!</definedName>
    <definedName name="PMTNO">#REF!</definedName>
    <definedName name="pmtno1" localSheetId="19">#REF!</definedName>
    <definedName name="pmtno1">#REF!</definedName>
    <definedName name="point1" localSheetId="19">#REF!</definedName>
    <definedName name="point1">#REF!</definedName>
    <definedName name="POL" localSheetId="19">#REF!</definedName>
    <definedName name="POL">#REF!</definedName>
    <definedName name="power" localSheetId="19">#REF!</definedName>
    <definedName name="power">#REF!</definedName>
    <definedName name="pp" localSheetId="19">#REF!</definedName>
    <definedName name="pp" localSheetId="20">#REF!</definedName>
    <definedName name="pp" localSheetId="21">#REF!</definedName>
    <definedName name="pp" localSheetId="22">#REF!</definedName>
    <definedName name="pp" localSheetId="6">#REF!</definedName>
    <definedName name="pp" localSheetId="8">#REF!</definedName>
    <definedName name="pp" localSheetId="11">#REF!</definedName>
    <definedName name="pp" localSheetId="14">#REF!</definedName>
    <definedName name="pp" localSheetId="18">#REF!</definedName>
    <definedName name="pp">#REF!</definedName>
    <definedName name="PPPP" localSheetId="19">#REF!</definedName>
    <definedName name="PPPP">#REF!</definedName>
    <definedName name="PPSNo" localSheetId="19">#REF!</definedName>
    <definedName name="PPSNo">#REF!</definedName>
    <definedName name="pre" localSheetId="19">#REF!</definedName>
    <definedName name="pre">#REF!</definedName>
    <definedName name="preliminaries" localSheetId="19">#REF!</definedName>
    <definedName name="preliminaries">#REF!</definedName>
    <definedName name="prfProjectName" localSheetId="19">#REF!</definedName>
    <definedName name="prfProjectName">#REF!</definedName>
    <definedName name="price" localSheetId="19">#REF!</definedName>
    <definedName name="price">#REF!</definedName>
    <definedName name="PricedHHEcosan" localSheetId="19">#REF!</definedName>
    <definedName name="PricedHHEcosan">#REF!</definedName>
    <definedName name="Princ" localSheetId="19">#REF!</definedName>
    <definedName name="Princ">#REF!</definedName>
    <definedName name="Print" localSheetId="19">#REF!</definedName>
    <definedName name="Print" localSheetId="20">#REF!</definedName>
    <definedName name="Print" localSheetId="21">#REF!</definedName>
    <definedName name="Print" localSheetId="22">#REF!</definedName>
    <definedName name="Print">#REF!</definedName>
    <definedName name="_xlnm.Print_Area" localSheetId="4">'B 3.2 - BPT'!$A$1:$F$303</definedName>
    <definedName name="_xlnm.Print_Area" localSheetId="7">'B 4.1 - Trans to Goli '!$A$1:$F$233</definedName>
    <definedName name="_xlnm.Print_Area" localSheetId="13">'B 6.1 - Trans to Pawor'!$A$1:$F$236</definedName>
    <definedName name="_xlnm.Print_Area" localSheetId="16">'B 7.1 - Trans to Ogoko'!$A$1:$F$234</definedName>
    <definedName name="_xlnm.Print_Area" localSheetId="19">'B 8.1 - Water Office Type 1'!$A$1:$F$406</definedName>
    <definedName name="_xlnm.Print_Area" localSheetId="20">'B 9.1 - SAN BOYS'!$A$1:$F$319</definedName>
    <definedName name="_xlnm.Print_Area" localSheetId="21">'B 9.2 - SAN GIRLS'!$A$1:$F$312</definedName>
    <definedName name="_xlnm.Print_Area" localSheetId="22">'B 9.3 - PUBLIC TOILET'!$A$1:$F$294</definedName>
    <definedName name="_xlnm.Print_Area" localSheetId="1">'B1 - General Items'!$A$1:$F$242</definedName>
    <definedName name="_xlnm.Print_Area" localSheetId="5">'Bill 3.3 - Baribu Dist'!$A$1:$F$301</definedName>
    <definedName name="_xlnm.Print_Area" localSheetId="6">'Bill 3.4 - Baribu Tank '!$A$1:$F$274</definedName>
    <definedName name="_xlnm.Print_Area" localSheetId="8">'Bill 4.2 - Goli Tank '!$A$1:$F$282</definedName>
    <definedName name="_xlnm.Print_Area" localSheetId="9">'Bill 4.3 - Goli Dist'!$A$1:$F$303</definedName>
    <definedName name="_xlnm.Print_Area" localSheetId="10">'Bill 5.1- Trans to Inde'!$A$1:$F$234</definedName>
    <definedName name="_xlnm.Print_Area" localSheetId="11">'Bill 5.2 - Inde Tank '!$A$1:$F$281</definedName>
    <definedName name="_xlnm.Print_Area" localSheetId="12">'Bill 5.3 - Inde Dist'!$A$1:$F$303</definedName>
    <definedName name="_xlnm.Print_Area" localSheetId="14">'Bill 6.2 - Pawor Tank'!$A$1:$F$281</definedName>
    <definedName name="_xlnm.Print_Area" localSheetId="15">'Bill 6.3 - Pawor Dist'!$A$1:$F$303</definedName>
    <definedName name="_xlnm.Print_Area" localSheetId="18">'Bill 7.2 - Ogoko Tank'!$A$1:$F$289</definedName>
    <definedName name="_xlnm.Print_Area" localSheetId="17">'Bill 7.3 - Ogoko Dist'!$A$1:$F$303</definedName>
    <definedName name="_xlnm.Print_Area">#REF!</definedName>
    <definedName name="Print_Area_MI">[32]Ragama!#REF!</definedName>
    <definedName name="Print_Area_MI_1" localSheetId="19">#REF!</definedName>
    <definedName name="Print_Area_MI_1" localSheetId="20">#REF!</definedName>
    <definedName name="Print_Area_MI_1" localSheetId="21">#REF!</definedName>
    <definedName name="Print_Area_MI_1" localSheetId="22">#REF!</definedName>
    <definedName name="Print_Area_MI_1">#REF!</definedName>
    <definedName name="Print_Area_MI_3" localSheetId="19">#REF!</definedName>
    <definedName name="Print_Area_MI_3" localSheetId="20">#REF!</definedName>
    <definedName name="Print_Area_MI_3" localSheetId="21">#REF!</definedName>
    <definedName name="Print_Area_MI_3" localSheetId="22">#REF!</definedName>
    <definedName name="Print_Area_MI_3">#REF!</definedName>
    <definedName name="Print_Area_Reset" localSheetId="19">OFFSET('B 8.1 - Water Office Type 1'!Full_Print,0,0,Last_Row)</definedName>
    <definedName name="Print_Area_Reset" localSheetId="20">OFFSET('B 9.1 - SAN BOYS'!Full_Print,0,0,Last_Row)</definedName>
    <definedName name="Print_Area_Reset" localSheetId="21">OFFSET('B 9.2 - SAN GIRLS'!Full_Print,0,0,[25]!Last_Row)</definedName>
    <definedName name="Print_Area_Reset" localSheetId="22">OFFSET('B 9.3 - PUBLIC TOILET'!Full_Print,0,0,[26]!Last_Row)</definedName>
    <definedName name="Print_Area_Reset" localSheetId="1">OFFSET(Full_Print,0,0,Last_Row)</definedName>
    <definedName name="Print_Area_Reset" localSheetId="5">OFFSET([25]!Full_Print,0,0,[25]!Last_Row)</definedName>
    <definedName name="Print_Area_Reset" localSheetId="9">OFFSET([25]!Full_Print,0,0,[25]!Last_Row)</definedName>
    <definedName name="Print_Area_Reset" localSheetId="11">OFFSET(Full_Print,0,0,Last_Row)</definedName>
    <definedName name="Print_Area_Reset" localSheetId="12">OFFSET([25]!Full_Print,0,0,[25]!Last_Row)</definedName>
    <definedName name="Print_Area_Reset" localSheetId="14">OFFSET(Full_Print,0,0,Last_Row)</definedName>
    <definedName name="Print_Area_Reset" localSheetId="15">OFFSET([25]!Full_Print,0,0,[25]!Last_Row)</definedName>
    <definedName name="Print_Area_Reset" localSheetId="17">OFFSET([25]!Full_Print,0,0,[25]!Last_Row)</definedName>
    <definedName name="Print_Area_Reset">OFFSET(Full_Print,0,0,Last_Row)</definedName>
    <definedName name="Print_Area1" localSheetId="19">#REF!</definedName>
    <definedName name="Print_Area1" localSheetId="20">#REF!</definedName>
    <definedName name="Print_Area1" localSheetId="21">#REF!</definedName>
    <definedName name="Print_Area1" localSheetId="22">#REF!</definedName>
    <definedName name="Print_Area1">#REF!</definedName>
    <definedName name="Print_Area2" localSheetId="19">#REF!</definedName>
    <definedName name="Print_Area2" localSheetId="20">#REF!</definedName>
    <definedName name="Print_Area2" localSheetId="21">#REF!</definedName>
    <definedName name="Print_Area2" localSheetId="22">#REF!</definedName>
    <definedName name="Print_Area2">#REF!</definedName>
    <definedName name="Print_Area3" localSheetId="19">#REF!</definedName>
    <definedName name="Print_Area3" localSheetId="20">#REF!</definedName>
    <definedName name="Print_Area3" localSheetId="21">#REF!</definedName>
    <definedName name="Print_Area3" localSheetId="22">#REF!</definedName>
    <definedName name="Print_Area3">#REF!</definedName>
    <definedName name="Print_area5" localSheetId="19">#REF!</definedName>
    <definedName name="Print_area5">#REF!</definedName>
    <definedName name="_xlnm.Print_Titles" localSheetId="4">'B 3.2 - BPT'!$1:$5</definedName>
    <definedName name="_xlnm.Print_Titles" localSheetId="7">'B 4.1 - Trans to Goli '!$1:$5</definedName>
    <definedName name="_xlnm.Print_Titles" localSheetId="13">'B 6.1 - Trans to Pawor'!$1:$5</definedName>
    <definedName name="_xlnm.Print_Titles" localSheetId="16">'B 7.1 - Trans to Ogoko'!$1:$5</definedName>
    <definedName name="_xlnm.Print_Titles" localSheetId="19">'B 8.1 - Water Office Type 1'!$1:$5</definedName>
    <definedName name="_xlnm.Print_Titles" localSheetId="20">'B 9.1 - SAN BOYS'!$1:$5</definedName>
    <definedName name="_xlnm.Print_Titles" localSheetId="21">'B 9.2 - SAN GIRLS'!$1:$5</definedName>
    <definedName name="_xlnm.Print_Titles" localSheetId="22">'B 9.3 - PUBLIC TOILET'!$1:$5</definedName>
    <definedName name="_xlnm.Print_Titles" localSheetId="1">'B1 - General Items'!$1:$5</definedName>
    <definedName name="_xlnm.Print_Titles" localSheetId="2">'B2 - DayWorks'!$1:$5</definedName>
    <definedName name="_xlnm.Print_Titles" localSheetId="5">#REF!</definedName>
    <definedName name="_xlnm.Print_Titles" localSheetId="6">'Bill 3.4 - Baribu Tank '!$1:$5</definedName>
    <definedName name="_xlnm.Print_Titles" localSheetId="8">'Bill 4.2 - Goli Tank '!$1:$5</definedName>
    <definedName name="_xlnm.Print_Titles" localSheetId="9">#REF!</definedName>
    <definedName name="_xlnm.Print_Titles" localSheetId="10">'Bill 5.1- Trans to Inde'!$1:$5</definedName>
    <definedName name="_xlnm.Print_Titles" localSheetId="11">'Bill 5.2 - Inde Tank '!$1:$5</definedName>
    <definedName name="_xlnm.Print_Titles" localSheetId="12">#REF!</definedName>
    <definedName name="_xlnm.Print_Titles" localSheetId="14">'Bill 6.2 - Pawor Tank'!$1:$5</definedName>
    <definedName name="_xlnm.Print_Titles" localSheetId="15">#REF!</definedName>
    <definedName name="_xlnm.Print_Titles" localSheetId="18">'Bill 7.2 - Ogoko Tank'!$1:$5</definedName>
    <definedName name="_xlnm.Print_Titles" localSheetId="17">#REF!</definedName>
    <definedName name="_xlnm.Print_Titles" localSheetId="0">'Grand Summary  '!$1:$5</definedName>
    <definedName name="_xlnm.Print_Titles">#REF!</definedName>
    <definedName name="Print_Titles_1" localSheetId="19">#REF!</definedName>
    <definedName name="Print_Titles_1" localSheetId="20">#REF!</definedName>
    <definedName name="Print_Titles_1" localSheetId="21">#REF!</definedName>
    <definedName name="Print_Titles_1" localSheetId="22">#REF!</definedName>
    <definedName name="Print_Titles_1">#REF!</definedName>
    <definedName name="Print_Titles_MI" localSheetId="7">'B 4.1 - Trans to Goli '!$1:$4</definedName>
    <definedName name="Print_Titles_MI" localSheetId="13">'B 6.1 - Trans to Pawor'!$1:$4</definedName>
    <definedName name="Print_Titles_MI" localSheetId="16">'B 7.1 - Trans to Ogoko'!$1:$4</definedName>
    <definedName name="Print_Titles_MI" localSheetId="19">#REF!</definedName>
    <definedName name="Print_Titles_MI" localSheetId="20">#REF!</definedName>
    <definedName name="Print_Titles_MI" localSheetId="21">#REF!</definedName>
    <definedName name="Print_Titles_MI" localSheetId="22">#REF!</definedName>
    <definedName name="Print_Titles_MI" localSheetId="5">#REF!</definedName>
    <definedName name="Print_Titles_MI" localSheetId="6">'Bill 3.4 - Baribu Tank '!$3:$5</definedName>
    <definedName name="Print_Titles_MI" localSheetId="8">'Bill 4.2 - Goli Tank '!$3:$5</definedName>
    <definedName name="Print_Titles_MI" localSheetId="9">#REF!</definedName>
    <definedName name="Print_Titles_MI" localSheetId="10">'Bill 5.1- Trans to Inde'!$1:$4</definedName>
    <definedName name="Print_Titles_MI" localSheetId="11">'Bill 5.2 - Inde Tank '!$3:$5</definedName>
    <definedName name="Print_Titles_MI" localSheetId="12">#REF!</definedName>
    <definedName name="Print_Titles_MI" localSheetId="14">'Bill 6.2 - Pawor Tank'!$3:$5</definedName>
    <definedName name="Print_Titles_MI" localSheetId="15">#REF!</definedName>
    <definedName name="Print_Titles_MI" localSheetId="18">'Bill 7.2 - Ogoko Tank'!$3:$5</definedName>
    <definedName name="Print_Titles_MI" localSheetId="17">#REF!</definedName>
    <definedName name="Print_Titles_MI">#REF!</definedName>
    <definedName name="Prints" localSheetId="19">#REF!</definedName>
    <definedName name="Prints" localSheetId="20">#REF!</definedName>
    <definedName name="Prints" localSheetId="21">#REF!</definedName>
    <definedName name="Prints" localSheetId="22">#REF!</definedName>
    <definedName name="Prints">#REF!</definedName>
    <definedName name="Prof_fees" localSheetId="19">#REF!</definedName>
    <definedName name="Prof_fees" localSheetId="20">#REF!</definedName>
    <definedName name="Prof_fees" localSheetId="21">#REF!</definedName>
    <definedName name="Prof_fees" localSheetId="22">#REF!</definedName>
    <definedName name="Prof_fees">#REF!</definedName>
    <definedName name="Prof_Fees1" localSheetId="19">#REF!</definedName>
    <definedName name="Prof_Fees1">#REF!</definedName>
    <definedName name="Project" localSheetId="19">#REF!</definedName>
    <definedName name="Project">#REF!</definedName>
    <definedName name="Project_Term">[23]Data!$C$5</definedName>
    <definedName name="PROTECTIVE__INSTALLATIONS" localSheetId="19">#REF!</definedName>
    <definedName name="PROTECTIVE__INSTALLATIONS" localSheetId="20">#REF!</definedName>
    <definedName name="PROTECTIVE__INSTALLATIONS" localSheetId="21">#REF!</definedName>
    <definedName name="PROTECTIVE__INSTALLATIONS" localSheetId="22">#REF!</definedName>
    <definedName name="PROTECTIVE__INSTALLATIONS">#REF!</definedName>
    <definedName name="protectivelayers" localSheetId="19">#REF!</definedName>
    <definedName name="protectivelayers" localSheetId="20">#REF!</definedName>
    <definedName name="protectivelayers" localSheetId="21">#REF!</definedName>
    <definedName name="protectivelayers" localSheetId="22">#REF!</definedName>
    <definedName name="protectivelayers">#REF!</definedName>
    <definedName name="prov_sums" localSheetId="19">#REF!</definedName>
    <definedName name="prov_sums">#REF!</definedName>
    <definedName name="PT" localSheetId="19">#REF!</definedName>
    <definedName name="PT">#REF!</definedName>
    <definedName name="pumppipe">[7]RATES!$C$25</definedName>
    <definedName name="q" localSheetId="19">#REF!</definedName>
    <definedName name="q" localSheetId="20">#REF!</definedName>
    <definedName name="q" localSheetId="21">#REF!</definedName>
    <definedName name="q" localSheetId="22">#REF!</definedName>
    <definedName name="q">#REF!</definedName>
    <definedName name="qa" localSheetId="19">#REF!</definedName>
    <definedName name="qa" localSheetId="20">#REF!</definedName>
    <definedName name="qa" localSheetId="21">#REF!</definedName>
    <definedName name="qa" localSheetId="22">#REF!</definedName>
    <definedName name="qa">#REF!</definedName>
    <definedName name="qsa" localSheetId="19">#REF!</definedName>
    <definedName name="qsa">#REF!</definedName>
    <definedName name="QSE" localSheetId="19">#REF!</definedName>
    <definedName name="QSE">#REF!</definedName>
    <definedName name="QTY_1Week_WS">'[31]General Items'!$G$51:$G$188</definedName>
    <definedName name="QTY_Acrylics">'[31]General Items'!$G$262:$G$293</definedName>
    <definedName name="QTY_Beauty">[31]Beauty!$F$7:$F$135</definedName>
    <definedName name="QTY_Core_Beauty">'[31]Core Eqpt'!$J$7:$J$469</definedName>
    <definedName name="QTY_Core_Home">'[31]Core Eqpt'!$P$7:$P$469</definedName>
    <definedName name="QTY_Core_Kids">'[31]Core Eqpt'!$N$7:$N$469</definedName>
    <definedName name="QTY_Core_Lingerie">'[31]Core Eqpt'!$H$7:$H$469</definedName>
    <definedName name="QTY_Core_Mens">'[31]Core Eqpt'!$L$7:$L$469</definedName>
    <definedName name="QTY_Core_Womens">'[31]Core Eqpt'!$F$7:$F$469</definedName>
    <definedName name="QTY_Gen_WS">'[31]General Items'!$G$193:$G$258</definedName>
    <definedName name="QTY_GeneralItems">'[31]General Items'!$G$9:$G$46</definedName>
    <definedName name="QTY_Home">[31]Home!$F$7:$F$1446</definedName>
    <definedName name="QTY_Kids">[31]Kids!$F$7:$F$795</definedName>
    <definedName name="QTY_Lingerie">[31]Lingerie!$F$7:$F$616</definedName>
    <definedName name="QTY_Mens">[31]Mens!$F$7:$F$1120</definedName>
    <definedName name="QTY_NewHome">'[31]New Home'!$F$7:$F$1413</definedName>
    <definedName name="QTY_Peak">'[31]General Items'!$G$296:$G$315</definedName>
    <definedName name="QTY_Reusable">'[31]Re-Useable'!$G$6:$G$81</definedName>
    <definedName name="QTY_Womens">[31]Womens!$F$8:$F$1719</definedName>
    <definedName name="que" localSheetId="19">#REF!</definedName>
    <definedName name="que" localSheetId="20">#REF!</definedName>
    <definedName name="que" localSheetId="21">#REF!</definedName>
    <definedName name="que" localSheetId="22">#REF!</definedName>
    <definedName name="que">#REF!</definedName>
    <definedName name="qw" localSheetId="20">'[11]H2O TREATMENT PLANT SITE(4.1)'!#REF!</definedName>
    <definedName name="qw" localSheetId="21">'[11]H2O TREATMENT PLANT SITE(4.1)'!#REF!</definedName>
    <definedName name="qw" localSheetId="22">'[11]H2O TREATMENT PLANT SITE(4.1)'!#REF!</definedName>
    <definedName name="qw" localSheetId="5">'[12]H2O TREATMENT PLANT SITE(4.1)'!#REF!</definedName>
    <definedName name="qw" localSheetId="9">'[12]H2O TREATMENT PLANT SITE(4.1)'!#REF!</definedName>
    <definedName name="qw" localSheetId="11">'[12]H2O TREATMENT PLANT SITE(4.1)'!#REF!</definedName>
    <definedName name="qw" localSheetId="12">'[12]H2O TREATMENT PLANT SITE(4.1)'!#REF!</definedName>
    <definedName name="qw" localSheetId="14">'[12]H2O TREATMENT PLANT SITE(4.1)'!#REF!</definedName>
    <definedName name="qw" localSheetId="15">'[12]H2O TREATMENT PLANT SITE(4.1)'!#REF!</definedName>
    <definedName name="qw" localSheetId="17">'[12]H2O TREATMENT PLANT SITE(4.1)'!#REF!</definedName>
    <definedName name="qw">'[13]H2O TREATMENT PLANT SITE(4.1)'!#REF!</definedName>
    <definedName name="qwe" localSheetId="19">#REF!</definedName>
    <definedName name="qwe" localSheetId="20">#REF!</definedName>
    <definedName name="qwe" localSheetId="21">#REF!</definedName>
    <definedName name="qwe" localSheetId="22">#REF!</definedName>
    <definedName name="qwe">#REF!</definedName>
    <definedName name="qww" localSheetId="4">scheduled_payment+extra_payment</definedName>
    <definedName name="qww" localSheetId="7">scheduled_payment+extra_payment</definedName>
    <definedName name="qww" localSheetId="13">scheduled_payment+extra_payment</definedName>
    <definedName name="qww" localSheetId="16">scheduled_payment+extra_payment</definedName>
    <definedName name="qww" localSheetId="19">scheduled_payment+extra_payment</definedName>
    <definedName name="qww" localSheetId="20">scheduled_payment+extra_payment</definedName>
    <definedName name="qww" localSheetId="21">scheduled_payment+extra_payment</definedName>
    <definedName name="qww" localSheetId="22">scheduled_payment+extra_payment</definedName>
    <definedName name="qww" localSheetId="1">scheduled_payment+extra_payment</definedName>
    <definedName name="qww" localSheetId="5">scheduled_payment+extra_payment</definedName>
    <definedName name="qww" localSheetId="6">scheduled_payment+extra_payment</definedName>
    <definedName name="qww" localSheetId="8">scheduled_payment+extra_payment</definedName>
    <definedName name="qww" localSheetId="9">scheduled_payment+extra_payment</definedName>
    <definedName name="qww" localSheetId="10">scheduled_payment+extra_payment</definedName>
    <definedName name="qww" localSheetId="11">scheduled_payment+extra_payment</definedName>
    <definedName name="qww" localSheetId="12">scheduled_payment+extra_payment</definedName>
    <definedName name="qww" localSheetId="14">scheduled_payment+extra_payment</definedName>
    <definedName name="qww" localSheetId="15">scheduled_payment+extra_payment</definedName>
    <definedName name="qww" localSheetId="18">scheduled_payment+extra_payment</definedName>
    <definedName name="qww" localSheetId="17">scheduled_payment+extra_payment</definedName>
    <definedName name="qww" localSheetId="0">scheduled_payment+extra_payment</definedName>
    <definedName name="qww">scheduled_payment+extra_payment</definedName>
    <definedName name="qwww" localSheetId="19">#REF!</definedName>
    <definedName name="qwww" localSheetId="20">#REF!</definedName>
    <definedName name="qwww" localSheetId="21">#REF!</definedName>
    <definedName name="qwww" localSheetId="22">#REF!</definedName>
    <definedName name="qwww">#REF!</definedName>
    <definedName name="qwy" localSheetId="4">scheduled_payment+extra_payment</definedName>
    <definedName name="qwy" localSheetId="7">scheduled_payment+extra_payment</definedName>
    <definedName name="qwy" localSheetId="13">scheduled_payment+extra_payment</definedName>
    <definedName name="qwy" localSheetId="16">scheduled_payment+extra_payment</definedName>
    <definedName name="qwy" localSheetId="19">scheduled_payment+extra_payment</definedName>
    <definedName name="qwy" localSheetId="20">scheduled_payment+extra_payment</definedName>
    <definedName name="qwy" localSheetId="21">scheduled_payment+extra_payment</definedName>
    <definedName name="qwy" localSheetId="22">scheduled_payment+extra_payment</definedName>
    <definedName name="qwy" localSheetId="1">scheduled_payment+extra_payment</definedName>
    <definedName name="qwy" localSheetId="5">scheduled_payment+extra_payment</definedName>
    <definedName name="qwy" localSheetId="6">scheduled_payment+extra_payment</definedName>
    <definedName name="qwy" localSheetId="8">scheduled_payment+extra_payment</definedName>
    <definedName name="qwy" localSheetId="9">scheduled_payment+extra_payment</definedName>
    <definedName name="qwy" localSheetId="10">scheduled_payment+extra_payment</definedName>
    <definedName name="qwy" localSheetId="11">scheduled_payment+extra_payment</definedName>
    <definedName name="qwy" localSheetId="12">scheduled_payment+extra_payment</definedName>
    <definedName name="qwy" localSheetId="14">scheduled_payment+extra_payment</definedName>
    <definedName name="qwy" localSheetId="15">scheduled_payment+extra_payment</definedName>
    <definedName name="qwy" localSheetId="18">scheduled_payment+extra_payment</definedName>
    <definedName name="qwy" localSheetId="17">scheduled_payment+extra_payment</definedName>
    <definedName name="qwy" localSheetId="0">scheduled_payment+extra_payment</definedName>
    <definedName name="qwy">scheduled_payment+extra_payment</definedName>
    <definedName name="R.A." localSheetId="19">#REF!</definedName>
    <definedName name="R.A." localSheetId="20">#REF!</definedName>
    <definedName name="R.A." localSheetId="21">#REF!</definedName>
    <definedName name="R.A." localSheetId="22">#REF!</definedName>
    <definedName name="R.A.">#REF!</definedName>
    <definedName name="ra" localSheetId="19">#REF!</definedName>
    <definedName name="ra" localSheetId="20">#REF!</definedName>
    <definedName name="ra" localSheetId="21">#REF!</definedName>
    <definedName name="ra" localSheetId="22">#REF!</definedName>
    <definedName name="ra">#REF!</definedName>
    <definedName name="RaisedFl" localSheetId="19">#REF!</definedName>
    <definedName name="RaisedFl" localSheetId="20">#REF!</definedName>
    <definedName name="RaisedFl" localSheetId="21">#REF!</definedName>
    <definedName name="RaisedFl" localSheetId="22">#REF!</definedName>
    <definedName name="RaisedFl">#REF!</definedName>
    <definedName name="rast" localSheetId="19">#REF!</definedName>
    <definedName name="rast">#REF!</definedName>
    <definedName name="rasttot" localSheetId="19">#REF!</definedName>
    <definedName name="rasttot">#REF!</definedName>
    <definedName name="rate" localSheetId="20">[42]Sheet2!$A$1:$B$35</definedName>
    <definedName name="rate" localSheetId="21">[42]Sheet2!$A$1:$B$35</definedName>
    <definedName name="rate" localSheetId="22">[42]Sheet2!$A$1:$B$35</definedName>
    <definedName name="rate" localSheetId="6">[43]Sheet2!$A$1:$B$35</definedName>
    <definedName name="rate" localSheetId="8">[43]Sheet2!$A$1:$B$35</definedName>
    <definedName name="rate" localSheetId="11">[43]Sheet2!$A$1:$B$35</definedName>
    <definedName name="rate" localSheetId="14">[43]Sheet2!$A$1:$B$35</definedName>
    <definedName name="rate" localSheetId="18">[43]Sheet2!$A$1:$B$35</definedName>
    <definedName name="rate">[43]Sheet2!$A$1:$B$35</definedName>
    <definedName name="Rate_ii">45%</definedName>
    <definedName name="READY">#REF!</definedName>
    <definedName name="Recapitulation" localSheetId="19">#REF!</definedName>
    <definedName name="Recapitulation" localSheetId="20">#REF!</definedName>
    <definedName name="Recapitulation" localSheetId="21">#REF!</definedName>
    <definedName name="Recapitulation" localSheetId="22">#REF!</definedName>
    <definedName name="Recapitulation">#REF!</definedName>
    <definedName name="_xlnm.Recorder" localSheetId="19">#REF!</definedName>
    <definedName name="_xlnm.Recorder" localSheetId="20">#REF!</definedName>
    <definedName name="_xlnm.Recorder" localSheetId="21">#REF!</definedName>
    <definedName name="_xlnm.Recorder" localSheetId="22">#REF!</definedName>
    <definedName name="_xlnm.Recorder">#REF!</definedName>
    <definedName name="RECOUT">#N/A</definedName>
    <definedName name="red" localSheetId="19">#REF!</definedName>
    <definedName name="red" localSheetId="20">#REF!</definedName>
    <definedName name="red" localSheetId="21">#REF!</definedName>
    <definedName name="red" localSheetId="22">#REF!</definedName>
    <definedName name="red">#REF!</definedName>
    <definedName name="REMOVE">[39]!REMOVE = [39]!ADDRESS</definedName>
    <definedName name="remrad">[7]RATES!$C$73</definedName>
    <definedName name="rendering" localSheetId="19">#REF!</definedName>
    <definedName name="rendering" localSheetId="20">#REF!</definedName>
    <definedName name="rendering" localSheetId="21">#REF!</definedName>
    <definedName name="rendering" localSheetId="22">#REF!</definedName>
    <definedName name="rendering">#REF!</definedName>
    <definedName name="rer" localSheetId="19">#REF!</definedName>
    <definedName name="rer">#REF!</definedName>
    <definedName name="reservoir" localSheetId="19">#REF!</definedName>
    <definedName name="reservoir">#REF!</definedName>
    <definedName name="results" localSheetId="19">#REF!</definedName>
    <definedName name="results">#REF!</definedName>
    <definedName name="Rf" localSheetId="19">direct_labour</definedName>
    <definedName name="Rf" localSheetId="20">direct_labour</definedName>
    <definedName name="Rf" localSheetId="21">[25]!direct_labour</definedName>
    <definedName name="Rf" localSheetId="22">[26]!direct_labour</definedName>
    <definedName name="Rf" localSheetId="1">direct_labour</definedName>
    <definedName name="Rf" localSheetId="5">[25]!direct_labour</definedName>
    <definedName name="Rf" localSheetId="9">[25]!direct_labour</definedName>
    <definedName name="Rf" localSheetId="11">direct_labour</definedName>
    <definedName name="Rf" localSheetId="12">[25]!direct_labour</definedName>
    <definedName name="Rf" localSheetId="14">direct_labour</definedName>
    <definedName name="Rf" localSheetId="15">[25]!direct_labour</definedName>
    <definedName name="Rf" localSheetId="17">[25]!direct_labour</definedName>
    <definedName name="Rf">direct_labour</definedName>
    <definedName name="rfe" localSheetId="19">#REF!</definedName>
    <definedName name="rfe" localSheetId="20">#REF!</definedName>
    <definedName name="rfe" localSheetId="21">#REF!</definedName>
    <definedName name="rfe" localSheetId="22">#REF!</definedName>
    <definedName name="rfe">#REF!</definedName>
    <definedName name="RFP003A_BQITC1" localSheetId="19">#REF!</definedName>
    <definedName name="RFP003A_BQITC1" localSheetId="20">#REF!</definedName>
    <definedName name="RFP003A_BQITC1" localSheetId="21">#REF!</definedName>
    <definedName name="RFP003A_BQITC1" localSheetId="22">#REF!</definedName>
    <definedName name="RFP003A_BQITC1">#REF!</definedName>
    <definedName name="RFP003A_BQITC2" localSheetId="19">#REF!</definedName>
    <definedName name="RFP003A_BQITC2" localSheetId="20">#REF!</definedName>
    <definedName name="RFP003A_BQITC2" localSheetId="21">#REF!</definedName>
    <definedName name="RFP003A_BQITC2" localSheetId="22">#REF!</definedName>
    <definedName name="RFP003A_BQITC2">#REF!</definedName>
    <definedName name="RFP003A_BQITC3" localSheetId="19">#REF!</definedName>
    <definedName name="RFP003A_BQITC3">#REF!</definedName>
    <definedName name="RFP003A_TOTAL" localSheetId="19">#REF!</definedName>
    <definedName name="RFP003A_TOTAL">#REF!</definedName>
    <definedName name="RFP003A_UAMH" localSheetId="19">#REF!</definedName>
    <definedName name="RFP003A_UAMH">#REF!</definedName>
    <definedName name="RFP003A_UR_CON_FC" localSheetId="19">#REF!</definedName>
    <definedName name="RFP003A_UR_CON_FC">#REF!</definedName>
    <definedName name="RFP003A_UR_CON_LC" localSheetId="19">#REF!</definedName>
    <definedName name="RFP003A_UR_CON_LC">#REF!</definedName>
    <definedName name="RFP003A_UR_MAT_FC" localSheetId="19">#REF!</definedName>
    <definedName name="RFP003A_UR_MAT_FC">#REF!</definedName>
    <definedName name="RFP003A_UR_MAT_LC" localSheetId="19">#REF!</definedName>
    <definedName name="RFP003A_UR_MAT_LC">#REF!</definedName>
    <definedName name="RFP003B" localSheetId="19">#REF!</definedName>
    <definedName name="RFP003B">#REF!</definedName>
    <definedName name="RFP003F_BQITC1" localSheetId="19">#REF!</definedName>
    <definedName name="RFP003F_BQITC1">#REF!</definedName>
    <definedName name="RFP003F_BQITC2" localSheetId="19">#REF!</definedName>
    <definedName name="RFP003F_BQITC2">#REF!</definedName>
    <definedName name="RFP003F_BQITC3" localSheetId="19">#REF!</definedName>
    <definedName name="RFP003F_BQITC3">#REF!</definedName>
    <definedName name="RFP003F_TOTAL" localSheetId="19">#REF!</definedName>
    <definedName name="RFP003F_TOTAL">#REF!</definedName>
    <definedName name="RFP003F_UAMH" localSheetId="19">#REF!</definedName>
    <definedName name="RFP003F_UAMH">#REF!</definedName>
    <definedName name="RFP003F_UR_CON_FC" localSheetId="19">#REF!</definedName>
    <definedName name="RFP003F_UR_CON_FC">#REF!</definedName>
    <definedName name="RFP003F_UR_CON_LC" localSheetId="19">#REF!</definedName>
    <definedName name="RFP003F_UR_CON_LC">#REF!</definedName>
    <definedName name="RFP003F_UR_MAT_FC" localSheetId="19">#REF!</definedName>
    <definedName name="RFP003F_UR_MAT_FC">#REF!</definedName>
    <definedName name="RFP003F_UR_MAT_LC" localSheetId="19">#REF!</definedName>
    <definedName name="RFP003F_UR_MAT_LC">#REF!</definedName>
    <definedName name="rgthy" localSheetId="19">#REF!</definedName>
    <definedName name="rgthy">#REF!</definedName>
    <definedName name="risk" localSheetId="19">#REF!</definedName>
    <definedName name="risk">#REF!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Level">[44]Register!$IV$1:$IV$5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StatFunctionsUpdateFreq">1</definedName>
    <definedName name="RiskTemplateSheetName">"myTemplate"</definedName>
    <definedName name="RiskUpdateDisplay">TRUE</definedName>
    <definedName name="RiskUpdateStatFunctions">TRUE</definedName>
    <definedName name="RiskUseDifferentSeedForEachSim">FALSE</definedName>
    <definedName name="RiskUseFixedSeed">FALSE</definedName>
    <definedName name="RiskUseMultipleCPUs">FALSE</definedName>
    <definedName name="RMM">#REF!</definedName>
    <definedName name="Roads" localSheetId="19">#REF!</definedName>
    <definedName name="Roads" localSheetId="20">#REF!</definedName>
    <definedName name="Roads" localSheetId="21">#REF!</definedName>
    <definedName name="Roads" localSheetId="22">#REF!</definedName>
    <definedName name="Roads">#REF!</definedName>
    <definedName name="ROOF" localSheetId="19">#REF!</definedName>
    <definedName name="ROOF">#REF!</definedName>
    <definedName name="ROOF1" localSheetId="19">#REF!</definedName>
    <definedName name="ROOF1">#REF!</definedName>
    <definedName name="ROOF2" localSheetId="19">#REF!</definedName>
    <definedName name="ROOF2">#REF!</definedName>
    <definedName name="Roofing" localSheetId="19">#REF!</definedName>
    <definedName name="Roofing">#REF!</definedName>
    <definedName name="RR" localSheetId="19">#REF!</definedName>
    <definedName name="RR">#REF!</definedName>
    <definedName name="RT" localSheetId="19">#REF!</definedName>
    <definedName name="RT">#REF!</definedName>
    <definedName name="RTRVE" localSheetId="19" hidden="1">{"'List1'!$A$1:$J$73"}</definedName>
    <definedName name="RTRVE" localSheetId="20" hidden="1">{"'List1'!$A$1:$J$73"}</definedName>
    <definedName name="RTRVE" localSheetId="21" hidden="1">{"'List1'!$A$1:$J$73"}</definedName>
    <definedName name="RTRVE" localSheetId="22" hidden="1">{"'List1'!$A$1:$J$73"}</definedName>
    <definedName name="RTRVE" localSheetId="1" hidden="1">{"'List1'!$A$1:$J$73"}</definedName>
    <definedName name="RTRVE" localSheetId="5" hidden="1">{"'List1'!$A$1:$J$73"}</definedName>
    <definedName name="RTRVE" localSheetId="9" hidden="1">{"'List1'!$A$1:$J$73"}</definedName>
    <definedName name="RTRVE" localSheetId="11" hidden="1">{"'List1'!$A$1:$J$73"}</definedName>
    <definedName name="RTRVE" localSheetId="12" hidden="1">{"'List1'!$A$1:$J$73"}</definedName>
    <definedName name="RTRVE" localSheetId="14" hidden="1">{"'List1'!$A$1:$J$73"}</definedName>
    <definedName name="RTRVE" localSheetId="15" hidden="1">{"'List1'!$A$1:$J$73"}</definedName>
    <definedName name="RTRVE" localSheetId="17" hidden="1">{"'List1'!$A$1:$J$73"}</definedName>
    <definedName name="RTRVE" hidden="1">{"'List1'!$A$1:$J$73"}</definedName>
    <definedName name="rtttttttttttttttttttt">#REF!</definedName>
    <definedName name="RTV" localSheetId="19">#REF!</definedName>
    <definedName name="RTV">#REF!</definedName>
    <definedName name="RTVD" localSheetId="19">#REF!</definedName>
    <definedName name="RTVD">#REF!</definedName>
    <definedName name="s" localSheetId="19">#REF!</definedName>
    <definedName name="s" localSheetId="20">#REF!</definedName>
    <definedName name="s" localSheetId="21">#REF!</definedName>
    <definedName name="s" localSheetId="22">#REF!</definedName>
    <definedName name="s">#REF!</definedName>
    <definedName name="sa" localSheetId="19">#REF!</definedName>
    <definedName name="sa">#REF!</definedName>
    <definedName name="saassa" localSheetId="19">#REF!</definedName>
    <definedName name="saassa">#REF!</definedName>
    <definedName name="SAD" localSheetId="19">#REF!</definedName>
    <definedName name="SAD">#REF!</definedName>
    <definedName name="SADS" localSheetId="19">#REF!</definedName>
    <definedName name="SADS">#REF!</definedName>
    <definedName name="sae" localSheetId="19">#REF!</definedName>
    <definedName name="sae">#REF!</definedName>
    <definedName name="SAM" localSheetId="19">#REF!</definedName>
    <definedName name="SAM">#REF!</definedName>
    <definedName name="SANITARY__APPLIANCES" localSheetId="19">#REF!</definedName>
    <definedName name="SANITARY__APPLIANCES">#REF!</definedName>
    <definedName name="SAS" localSheetId="19">#REF!</definedName>
    <definedName name="SAS">#REF!</definedName>
    <definedName name="sasds" localSheetId="19">[32]Ragama!#REF!</definedName>
    <definedName name="sasds">[32]Ragama!#REF!</definedName>
    <definedName name="saw" localSheetId="19">#REF!</definedName>
    <definedName name="saw" localSheetId="20">#REF!</definedName>
    <definedName name="saw" localSheetId="21">#REF!</definedName>
    <definedName name="saw" localSheetId="22">#REF!</definedName>
    <definedName name="saw">#REF!</definedName>
    <definedName name="sbsteel" localSheetId="19">#REF!</definedName>
    <definedName name="sbsteel" localSheetId="20">#REF!</definedName>
    <definedName name="sbsteel" localSheetId="21">#REF!</definedName>
    <definedName name="sbsteel" localSheetId="22">#REF!</definedName>
    <definedName name="sbsteel">#REF!</definedName>
    <definedName name="Sched_Pay" localSheetId="19">#REF!</definedName>
    <definedName name="Sched_Pay" localSheetId="20">#REF!</definedName>
    <definedName name="Sched_Pay" localSheetId="21">#REF!</definedName>
    <definedName name="Sched_Pay" localSheetId="22">#REF!</definedName>
    <definedName name="Sched_Pay">#REF!</definedName>
    <definedName name="Scheduled_Extra_Payments" localSheetId="19">#REF!</definedName>
    <definedName name="Scheduled_Extra_Payments">#REF!</definedName>
    <definedName name="Scheduled_Interest_Rate" localSheetId="19">#REF!</definedName>
    <definedName name="Scheduled_Interest_Rate">#REF!</definedName>
    <definedName name="Scheduled_Monthly_Payment" localSheetId="19">#REF!</definedName>
    <definedName name="Scheduled_Monthly_Payment">#REF!</definedName>
    <definedName name="SD" localSheetId="19">#REF!</definedName>
    <definedName name="SD">#REF!</definedName>
    <definedName name="SDE" localSheetId="19">#REF!</definedName>
    <definedName name="SDE">#REF!</definedName>
    <definedName name="sdfg" localSheetId="19">#REF!</definedName>
    <definedName name="sdfg">#REF!</definedName>
    <definedName name="sdfg0" localSheetId="19">#REF!</definedName>
    <definedName name="sdfg0">#REF!</definedName>
    <definedName name="SDFSD" localSheetId="19">#REF!</definedName>
    <definedName name="SDFSD">#REF!</definedName>
    <definedName name="Section" localSheetId="19">#REF!</definedName>
    <definedName name="Section">#REF!</definedName>
    <definedName name="Security" localSheetId="19">#REF!</definedName>
    <definedName name="Security">#REF!</definedName>
    <definedName name="SecurityAdj" localSheetId="19">#REF!</definedName>
    <definedName name="SecurityAdj">#REF!</definedName>
    <definedName name="sedimentation" localSheetId="19">'[18]H2O TREATMENT PLANT SITE(4.1)'!#REF!</definedName>
    <definedName name="sedimentation">'[18]H2O TREATMENT PLANT SITE(4.1)'!#REF!</definedName>
    <definedName name="Ser" localSheetId="19">#REF!</definedName>
    <definedName name="Ser" localSheetId="20">#REF!</definedName>
    <definedName name="Ser" localSheetId="21">#REF!</definedName>
    <definedName name="Ser" localSheetId="22">#REF!</definedName>
    <definedName name="Ser">#REF!</definedName>
    <definedName name="SERVICES__EQUIPMENT" localSheetId="19">#REF!</definedName>
    <definedName name="SERVICES__EQUIPMENT" localSheetId="20">#REF!</definedName>
    <definedName name="SERVICES__EQUIPMENT" localSheetId="21">#REF!</definedName>
    <definedName name="SERVICES__EQUIPMENT" localSheetId="22">#REF!</definedName>
    <definedName name="SERVICES__EQUIPMENT">#REF!</definedName>
    <definedName name="SETWIDTHS" localSheetId="19">#REF!</definedName>
    <definedName name="SETWIDTHS" localSheetId="20">#REF!</definedName>
    <definedName name="SETWIDTHS" localSheetId="21">#REF!</definedName>
    <definedName name="SETWIDTHS" localSheetId="22">#REF!</definedName>
    <definedName name="SETWIDTHS">#REF!</definedName>
    <definedName name="ShiaB" localSheetId="19">#REF!</definedName>
    <definedName name="ShiaB">#REF!</definedName>
    <definedName name="shower">335000</definedName>
    <definedName name="side1">#REF!</definedName>
    <definedName name="side2" localSheetId="19">#REF!</definedName>
    <definedName name="side2">#REF!</definedName>
    <definedName name="singleb">[7]RATES!$C$51</definedName>
    <definedName name="SITE__WORKS" localSheetId="19">#REF!</definedName>
    <definedName name="SITE__WORKS" localSheetId="20">#REF!</definedName>
    <definedName name="SITE__WORKS" localSheetId="21">#REF!</definedName>
    <definedName name="SITE__WORKS" localSheetId="22">#REF!</definedName>
    <definedName name="SITE__WORKS">#REF!</definedName>
    <definedName name="Skill_Unskill" localSheetId="19">#REF!</definedName>
    <definedName name="Skill_Unskill" localSheetId="20">#REF!</definedName>
    <definedName name="Skill_Unskill" localSheetId="21">#REF!</definedName>
    <definedName name="Skill_Unskill" localSheetId="22">#REF!</definedName>
    <definedName name="Skill_Unskill">#REF!</definedName>
    <definedName name="slab" localSheetId="19">#REF!</definedName>
    <definedName name="slab" localSheetId="20">#REF!</definedName>
    <definedName name="slab" localSheetId="21">#REF!</definedName>
    <definedName name="slab" localSheetId="22">#REF!</definedName>
    <definedName name="slab">#REF!</definedName>
    <definedName name="Slabs" localSheetId="19">#REF!</definedName>
    <definedName name="Slabs">#REF!</definedName>
    <definedName name="SM" localSheetId="19">#REF!</definedName>
    <definedName name="SM">#REF!</definedName>
    <definedName name="SMOKEVENT">[7]RATES!$C$44</definedName>
    <definedName name="soilsinglelane" localSheetId="19">#REF!</definedName>
    <definedName name="soilsinglelane" localSheetId="20">#REF!</definedName>
    <definedName name="soilsinglelane" localSheetId="21">#REF!</definedName>
    <definedName name="soilsinglelane" localSheetId="22">#REF!</definedName>
    <definedName name="soilsinglelane">#REF!</definedName>
    <definedName name="soiltwolane" localSheetId="19">#REF!</definedName>
    <definedName name="soiltwolane" localSheetId="20">#REF!</definedName>
    <definedName name="soiltwolane" localSheetId="21">#REF!</definedName>
    <definedName name="soiltwolane" localSheetId="22">#REF!</definedName>
    <definedName name="soiltwolane">#REF!</definedName>
    <definedName name="SPECIAL__INSTALLATIONS" localSheetId="19">#REF!</definedName>
    <definedName name="SPECIAL__INSTALLATIONS" localSheetId="20">#REF!</definedName>
    <definedName name="SPECIAL__INSTALLATIONS" localSheetId="21">#REF!</definedName>
    <definedName name="SPECIAL__INSTALLATIONS" localSheetId="22">#REF!</definedName>
    <definedName name="SPECIAL__INSTALLATIONS">#REF!</definedName>
    <definedName name="spno" localSheetId="19">#REF!</definedName>
    <definedName name="spno">#REF!</definedName>
    <definedName name="SPRINKDIESEL">[7]RATES!$C$16</definedName>
    <definedName name="SPRINKELEC">[7]RATES!$C$20</definedName>
    <definedName name="SPRINKJOCKEY">[7]RATES!$C$24</definedName>
    <definedName name="sprinkler">[7]RATES!$C$8</definedName>
    <definedName name="sprinkrate">[7]RATES!$C$82</definedName>
    <definedName name="SPRINKTANK">[7]RATES!$C$12</definedName>
    <definedName name="ss" localSheetId="20">'[11]H2O TREATMENT PLANT SITE(4.1)'!#REF!</definedName>
    <definedName name="ss" localSheetId="21">'[11]H2O TREATMENT PLANT SITE(4.1)'!#REF!</definedName>
    <definedName name="ss" localSheetId="22">'[11]H2O TREATMENT PLANT SITE(4.1)'!#REF!</definedName>
    <definedName name="ss" localSheetId="5">'[12]H2O TREATMENT PLANT SITE(4.1)'!#REF!</definedName>
    <definedName name="ss" localSheetId="9">'[12]H2O TREATMENT PLANT SITE(4.1)'!#REF!</definedName>
    <definedName name="ss" localSheetId="11">'[12]H2O TREATMENT PLANT SITE(4.1)'!#REF!</definedName>
    <definedName name="ss" localSheetId="12">'[12]H2O TREATMENT PLANT SITE(4.1)'!#REF!</definedName>
    <definedName name="ss" localSheetId="14">'[12]H2O TREATMENT PLANT SITE(4.1)'!#REF!</definedName>
    <definedName name="ss" localSheetId="15">'[12]H2O TREATMENT PLANT SITE(4.1)'!#REF!</definedName>
    <definedName name="ss" localSheetId="17">'[12]H2O TREATMENT PLANT SITE(4.1)'!#REF!</definedName>
    <definedName name="ss">'[13]H2O TREATMENT PLANT SITE(4.1)'!#REF!</definedName>
    <definedName name="sss" localSheetId="19">#REF!</definedName>
    <definedName name="sss" localSheetId="20">#REF!</definedName>
    <definedName name="sss" localSheetId="21">#REF!</definedName>
    <definedName name="sss" localSheetId="22">#REF!</definedName>
    <definedName name="sss">#REF!</definedName>
    <definedName name="SSSS" localSheetId="19">#REF!</definedName>
    <definedName name="SSSS" localSheetId="20">#REF!</definedName>
    <definedName name="SSSS" localSheetId="21">#REF!</definedName>
    <definedName name="SSSS" localSheetId="22">#REF!</definedName>
    <definedName name="SSSS">#REF!</definedName>
    <definedName name="st10.75" localSheetId="19">#REF!</definedName>
    <definedName name="st10.75" localSheetId="20">#REF!</definedName>
    <definedName name="st10.75" localSheetId="21">#REF!</definedName>
    <definedName name="st10.75" localSheetId="22">#REF!</definedName>
    <definedName name="st10.75">#REF!</definedName>
    <definedName name="Stairs" localSheetId="19">#REF!</definedName>
    <definedName name="Stairs">#REF!</definedName>
    <definedName name="start" localSheetId="19">#REF!</definedName>
    <definedName name="start">#REF!</definedName>
    <definedName name="STATUS" localSheetId="19">#REF!</definedName>
    <definedName name="STATUS">#REF!</definedName>
    <definedName name="steel" localSheetId="19">#REF!</definedName>
    <definedName name="steel">#REF!</definedName>
    <definedName name="steeltwo" localSheetId="19">#REF!</definedName>
    <definedName name="steeltwo">#REF!</definedName>
    <definedName name="stinter" localSheetId="19">#REF!</definedName>
    <definedName name="stinter">#REF!</definedName>
    <definedName name="strata" localSheetId="19">#REF!</definedName>
    <definedName name="strata">#REF!</definedName>
    <definedName name="stsingle" localSheetId="19">#REF!</definedName>
    <definedName name="stsingle">#REF!</definedName>
    <definedName name="sttwo" localSheetId="19">#REF!</definedName>
    <definedName name="sttwo">#REF!</definedName>
    <definedName name="SUBSTRUCTIRE" localSheetId="19">#REF!</definedName>
    <definedName name="SUBSTRUCTIRE">#REF!</definedName>
    <definedName name="SUBTOTALS" localSheetId="19">#REF!</definedName>
    <definedName name="SUBTOTALS">#REF!</definedName>
    <definedName name="Sum" localSheetId="19">#REF!</definedName>
    <definedName name="Sum">#REF!</definedName>
    <definedName name="sum6C" localSheetId="19">#REF!</definedName>
    <definedName name="sum6C">#REF!</definedName>
    <definedName name="SUMMARY" localSheetId="19">#REF!</definedName>
    <definedName name="SUMMARY">#REF!</definedName>
    <definedName name="Summaryx" localSheetId="19">#REF!</definedName>
    <definedName name="Summaryx">#REF!</definedName>
    <definedName name="Supp_Auth" localSheetId="19">#REF!</definedName>
    <definedName name="Supp_Auth">#REF!</definedName>
    <definedName name="sw" localSheetId="19">#REF!</definedName>
    <definedName name="sw">#REF!</definedName>
    <definedName name="sxx" localSheetId="19">#REF!</definedName>
    <definedName name="sxx">#REF!</definedName>
    <definedName name="t" localSheetId="19">#REF!</definedName>
    <definedName name="t" localSheetId="20">#REF!</definedName>
    <definedName name="t" localSheetId="21">#REF!</definedName>
    <definedName name="t" localSheetId="22">#REF!</definedName>
    <definedName name="t">#REF!</definedName>
    <definedName name="tank" localSheetId="19">#REF!</definedName>
    <definedName name="tank">#REF!</definedName>
    <definedName name="Tapers" localSheetId="19">#REF!</definedName>
    <definedName name="Tapers" localSheetId="20">#REF!</definedName>
    <definedName name="Tapers" localSheetId="21">#REF!</definedName>
    <definedName name="Tapers" localSheetId="22">#REF!</definedName>
    <definedName name="Tapers">#REF!</definedName>
    <definedName name="Tariff_Charged" localSheetId="19">#REF!</definedName>
    <definedName name="Tariff_Charged" localSheetId="20">#REF!</definedName>
    <definedName name="Tariff_Charged" localSheetId="21">#REF!</definedName>
    <definedName name="Tariff_Charged" localSheetId="22">#REF!</definedName>
    <definedName name="Tariff_Charged">#REF!</definedName>
    <definedName name="tarrif" localSheetId="19">#REF!</definedName>
    <definedName name="tarrif" localSheetId="20">#REF!</definedName>
    <definedName name="tarrif" localSheetId="21">#REF!</definedName>
    <definedName name="tarrif" localSheetId="22">#REF!</definedName>
    <definedName name="tarrif">#REF!</definedName>
    <definedName name="test">[45]master!$A$2:$A$3077</definedName>
    <definedName name="tghyj" localSheetId="19">#REF!</definedName>
    <definedName name="tghyj" localSheetId="20">#REF!</definedName>
    <definedName name="tghyj" localSheetId="21">#REF!</definedName>
    <definedName name="tghyj" localSheetId="22">#REF!</definedName>
    <definedName name="tghyj">#REF!</definedName>
    <definedName name="tghyy" localSheetId="19">#REF!</definedName>
    <definedName name="tghyy" localSheetId="20">#REF!</definedName>
    <definedName name="tghyy" localSheetId="21">#REF!</definedName>
    <definedName name="tghyy" localSheetId="22">#REF!</definedName>
    <definedName name="tghyy">#REF!</definedName>
    <definedName name="tim">[46]Construction!$S$36:$S$74</definedName>
    <definedName name="TITLE" localSheetId="19">#REF!</definedName>
    <definedName name="TITLE" localSheetId="20">#REF!</definedName>
    <definedName name="TITLE" localSheetId="21">#REF!</definedName>
    <definedName name="TITLE" localSheetId="22">#REF!</definedName>
    <definedName name="TITLE">#REF!</definedName>
    <definedName name="Toil" localSheetId="19">'[18]H2O TREATMENT PLANT SITE(4.1)'!#REF!</definedName>
    <definedName name="Toil" localSheetId="20">'[18]H2O TREATMENT PLANT SITE(4.1)'!#REF!</definedName>
    <definedName name="Toil" localSheetId="21">'[18]H2O TREATMENT PLANT SITE(4.1)'!#REF!</definedName>
    <definedName name="Toil" localSheetId="22">'[18]H2O TREATMENT PLANT SITE(4.1)'!#REF!</definedName>
    <definedName name="Toil">'[18]H2O TREATMENT PLANT SITE(4.1)'!#REF!</definedName>
    <definedName name="toilet" localSheetId="20">'[10]H2O TREATMENT PLANT SITE(4.1)'!#REF!</definedName>
    <definedName name="toilet" localSheetId="21">'[10]H2O TREATMENT PLANT SITE(4.1)'!#REF!</definedName>
    <definedName name="toilet" localSheetId="22">'[10]H2O TREATMENT PLANT SITE(4.1)'!#REF!</definedName>
    <definedName name="toilet">'[10]H2O TREATMENT PLANT SITE(4.1)'!#REF!</definedName>
    <definedName name="Total_Interest" localSheetId="19">#REF!</definedName>
    <definedName name="Total_Interest" localSheetId="20">#REF!</definedName>
    <definedName name="Total_Interest" localSheetId="21">#REF!</definedName>
    <definedName name="Total_Interest" localSheetId="22">#REF!</definedName>
    <definedName name="Total_Interest">#REF!</definedName>
    <definedName name="Total_Pay" localSheetId="19">#REF!</definedName>
    <definedName name="Total_Pay" localSheetId="20">#REF!</definedName>
    <definedName name="Total_Pay" localSheetId="21">#REF!</definedName>
    <definedName name="Total_Pay" localSheetId="22">#REF!</definedName>
    <definedName name="Total_Pay">#REF!</definedName>
    <definedName name="Total_Payment" localSheetId="4">scheduled_payment+extra_payment</definedName>
    <definedName name="Total_Payment" localSheetId="7">scheduled_payment+extra_payment</definedName>
    <definedName name="Total_Payment" localSheetId="13">scheduled_payment+extra_payment</definedName>
    <definedName name="Total_Payment" localSheetId="16">scheduled_payment+extra_payment</definedName>
    <definedName name="Total_Payment" localSheetId="19">scheduled_payment+extra_payment</definedName>
    <definedName name="Total_Payment" localSheetId="20">scheduled_payment+extra_payment</definedName>
    <definedName name="Total_Payment" localSheetId="21">scheduled_payment+extra_payment</definedName>
    <definedName name="Total_Payment" localSheetId="22">scheduled_payment+extra_payment</definedName>
    <definedName name="Total_Payment" localSheetId="1">scheduled_payment+extra_payment</definedName>
    <definedName name="Total_Payment" localSheetId="5">scheduled_payment+extra_payment</definedName>
    <definedName name="Total_Payment" localSheetId="6">scheduled_payment+extra_payment</definedName>
    <definedName name="Total_Payment" localSheetId="8">scheduled_payment+extra_payment</definedName>
    <definedName name="Total_Payment" localSheetId="9">scheduled_payment+extra_payment</definedName>
    <definedName name="Total_Payment" localSheetId="10">scheduled_payment+extra_payment</definedName>
    <definedName name="Total_Payment" localSheetId="11">scheduled_payment+extra_payment</definedName>
    <definedName name="Total_Payment" localSheetId="12">scheduled_payment+extra_payment</definedName>
    <definedName name="Total_Payment" localSheetId="14">scheduled_payment+extra_payment</definedName>
    <definedName name="Total_Payment" localSheetId="15">scheduled_payment+extra_payment</definedName>
    <definedName name="Total_Payment" localSheetId="18">scheduled_payment+extra_payment</definedName>
    <definedName name="Total_Payment" localSheetId="17">scheduled_payment+extra_payment</definedName>
    <definedName name="Total_Payment" localSheetId="0">scheduled_payment+extra_payment</definedName>
    <definedName name="Total_Payment">scheduled_payment+extra_payment</definedName>
    <definedName name="TOTALITEM" localSheetId="19">#REF!</definedName>
    <definedName name="TOTALITEM" localSheetId="20">#REF!</definedName>
    <definedName name="TOTALITEM" localSheetId="21">#REF!</definedName>
    <definedName name="TOTALITEM" localSheetId="22">#REF!</definedName>
    <definedName name="TOTALITEM">#REF!</definedName>
    <definedName name="TRANSFER" localSheetId="19">#REF!</definedName>
    <definedName name="TRANSFER" localSheetId="20">#REF!</definedName>
    <definedName name="TRANSFER" localSheetId="21">#REF!</definedName>
    <definedName name="TRANSFER" localSheetId="22">#REF!</definedName>
    <definedName name="TRANSFER">#REF!</definedName>
    <definedName name="trench">[7]RATES!$C$28</definedName>
    <definedName name="TREW" localSheetId="19">#REF!</definedName>
    <definedName name="TREW" localSheetId="20">#REF!</definedName>
    <definedName name="TREW" localSheetId="21">#REF!</definedName>
    <definedName name="TREW" localSheetId="22">#REF!</definedName>
    <definedName name="TREW">#REF!</definedName>
    <definedName name="trm" localSheetId="19">#REF!</definedName>
    <definedName name="trm" localSheetId="20">#REF!</definedName>
    <definedName name="trm" localSheetId="21">#REF!</definedName>
    <definedName name="trm" localSheetId="22">#REF!</definedName>
    <definedName name="trm">#REF!</definedName>
    <definedName name="tt" localSheetId="19">#REF!</definedName>
    <definedName name="tt" localSheetId="20">#REF!</definedName>
    <definedName name="tt" localSheetId="21">#REF!</definedName>
    <definedName name="tt" localSheetId="22">#REF!</definedName>
    <definedName name="tt">#REF!</definedName>
    <definedName name="TTStandard" localSheetId="19">#REF!</definedName>
    <definedName name="TTStandard">#REF!</definedName>
    <definedName name="tugh" localSheetId="19">#REF!</definedName>
    <definedName name="tugh">#REF!</definedName>
    <definedName name="tyutut" localSheetId="19">#REF!</definedName>
    <definedName name="tyutut">#REF!</definedName>
    <definedName name="tyuuit" localSheetId="19">#REF!</definedName>
    <definedName name="tyuuit">#REF!</definedName>
    <definedName name="u" localSheetId="19">#REF!</definedName>
    <definedName name="u" localSheetId="20">#REF!</definedName>
    <definedName name="u" localSheetId="21">#REF!</definedName>
    <definedName name="u" localSheetId="22">#REF!</definedName>
    <definedName name="u">#REF!</definedName>
    <definedName name="UIYTTR" localSheetId="19">#REF!</definedName>
    <definedName name="UIYTTR">#REF!</definedName>
    <definedName name="UPC_1Week_WS">'[31]General Items'!$E$51:$E$188</definedName>
    <definedName name="UPC_Acrylics">'[31]General Items'!$E$262:$E$292</definedName>
    <definedName name="UPC_Beauty">[31]Beauty!$D$7:$D$135</definedName>
    <definedName name="UPC_Core">'[31]Core Eqpt'!$D$7:$D$469</definedName>
    <definedName name="UPC_Gen_WS">'[31]General Items'!$E$193:$E$258</definedName>
    <definedName name="UPC_GeneralItems">'[31]General Items'!$E$9:$E$46</definedName>
    <definedName name="UPC_Home">[31]Home!$D$7:$D$1446</definedName>
    <definedName name="UPC_Kids">[31]Kids!$D$7:$D$795</definedName>
    <definedName name="UPC_Lingerie">[31]Lingerie!$D$7:$D$616</definedName>
    <definedName name="UPC_Mens">[31]Mens!$D$7:$D$1120</definedName>
    <definedName name="UPC_NewHome">'[31]New Home'!$D$7:$D$1413</definedName>
    <definedName name="UPC_Peak">'[31]General Items'!$E$296:$E$315</definedName>
    <definedName name="UPC_Reusable">'[31]Re-Useable'!$C$6:$C$81</definedName>
    <definedName name="UPC_Womens">[31]Womens!$D$8:$D$1719</definedName>
    <definedName name="UPPER_FLOORS" localSheetId="19">#REF!</definedName>
    <definedName name="UPPER_FLOORS" localSheetId="20">#REF!</definedName>
    <definedName name="UPPER_FLOORS" localSheetId="21">#REF!</definedName>
    <definedName name="UPPER_FLOORS" localSheetId="22">#REF!</definedName>
    <definedName name="UPPER_FLOORS">#REF!</definedName>
    <definedName name="US" localSheetId="19">#REF!</definedName>
    <definedName name="US" localSheetId="20">#REF!</definedName>
    <definedName name="US" localSheetId="21">#REF!</definedName>
    <definedName name="US" localSheetId="22">#REF!</definedName>
    <definedName name="US">#REF!</definedName>
    <definedName name="utuy" localSheetId="19">#REF!</definedName>
    <definedName name="utuy" localSheetId="20">#REF!</definedName>
    <definedName name="utuy" localSheetId="21">#REF!</definedName>
    <definedName name="utuy" localSheetId="22">#REF!</definedName>
    <definedName name="utuy">#REF!</definedName>
    <definedName name="uu" localSheetId="19">#REF!</definedName>
    <definedName name="uu" localSheetId="20">#REF!</definedName>
    <definedName name="uu" localSheetId="21">#REF!</definedName>
    <definedName name="uu" localSheetId="22">#REF!</definedName>
    <definedName name="uu">#REF!</definedName>
    <definedName name="uuuuu" localSheetId="19">#REF!</definedName>
    <definedName name="uuuuu">#REF!</definedName>
    <definedName name="uuuuuu" localSheetId="19">#REF!</definedName>
    <definedName name="uuuuuu" localSheetId="20">#REF!</definedName>
    <definedName name="uuuuuu" localSheetId="21">#REF!</definedName>
    <definedName name="uuuuuu" localSheetId="22">#REF!</definedName>
    <definedName name="uuuuuu">#REF!</definedName>
    <definedName name="UY" localSheetId="19">#REF!</definedName>
    <definedName name="UY">#REF!</definedName>
    <definedName name="uyut" localSheetId="19">#REF!</definedName>
    <definedName name="uyut">#REF!</definedName>
    <definedName name="v" localSheetId="19">#REF!</definedName>
    <definedName name="v" localSheetId="20">#REF!</definedName>
    <definedName name="v" localSheetId="21">#REF!</definedName>
    <definedName name="v" localSheetId="22">#REF!</definedName>
    <definedName name="v">#REF!</definedName>
    <definedName name="Value_Col" localSheetId="19">#REF!</definedName>
    <definedName name="Value_Col">#REF!</definedName>
    <definedName name="Values_Entered" localSheetId="19">IF('B 8.1 - Water Office Type 1'!Loan_Amount*'B 8.1 - Water Office Type 1'!Interest_Rate*'B 8.1 - Water Office Type 1'!Loan_Years*'B 8.1 - Water Office Type 1'!Loan_Start&gt;0,1,0)</definedName>
    <definedName name="Values_Entered" localSheetId="20">IF(Loan_Amount*Interest_Rate*Loan_Years*Loan_Start&gt;0,1,0)</definedName>
    <definedName name="Values_Entered" localSheetId="21">IF([25]!Loan_Amount*[25]!Interest_Rate*[25]!Loan_Years*[25]!Loan_Start&gt;0,1,0)</definedName>
    <definedName name="Values_Entered" localSheetId="22">IF([26]!Loan_Amount*[26]!Interest_Rate*[26]!Loan_Years*[26]!Loan_Start&gt;0,1,0)</definedName>
    <definedName name="Values_Entered" localSheetId="1">IF(Loan_Amount*Interest_Rate*Loan_Years*Loan_Start&gt;0,1,0)</definedName>
    <definedName name="Values_Entered" localSheetId="5">IF([25]!Loan_Amount*[25]!Interest_Rate*[25]!Loan_Years*[25]!Loan_Start&gt;0,1,0)</definedName>
    <definedName name="Values_Entered" localSheetId="9">IF([25]!Loan_Amount*[25]!Interest_Rate*[25]!Loan_Years*[25]!Loan_Start&gt;0,1,0)</definedName>
    <definedName name="Values_Entered" localSheetId="11">IF(Loan_Amount*Interest_Rate*Loan_Years*Loan_Start&gt;0,1,0)</definedName>
    <definedName name="Values_Entered" localSheetId="12">IF([25]!Loan_Amount*[25]!Interest_Rate*[25]!Loan_Years*[25]!Loan_Start&gt;0,1,0)</definedName>
    <definedName name="Values_Entered" localSheetId="14">IF(Loan_Amount*Interest_Rate*Loan_Years*Loan_Start&gt;0,1,0)</definedName>
    <definedName name="Values_Entered" localSheetId="15">IF([25]!Loan_Amount*[25]!Interest_Rate*[25]!Loan_Years*[25]!Loan_Start&gt;0,1,0)</definedName>
    <definedName name="Values_Entered" localSheetId="17">IF([25]!Loan_Amount*[25]!Interest_Rate*[25]!Loan_Years*[25]!Loan_Start&gt;0,1,0)</definedName>
    <definedName name="Values_Entered">IF(Loan_Amount*Interest_Rate*Loan_Years*Loan_Start&gt;0,1,0)</definedName>
    <definedName name="valves" localSheetId="19">#REF!</definedName>
    <definedName name="valves" localSheetId="20">#REF!</definedName>
    <definedName name="valves" localSheetId="21">#REF!</definedName>
    <definedName name="valves" localSheetId="22">#REF!</definedName>
    <definedName name="valves">#REF!</definedName>
    <definedName name="vcd" localSheetId="19">#REF!</definedName>
    <definedName name="vcd">#REF!</definedName>
    <definedName name="ve" localSheetId="19">#REF!</definedName>
    <definedName name="ve">#REF!</definedName>
    <definedName name="vhskvbdshkv" localSheetId="19">IF('B 8.1 - Water Office Type 1'!Loan_Amount*'B 8.1 - Water Office Type 1'!Interest_Rate*'B 8.1 - Water Office Type 1'!Loan_Years*'B 8.1 - Water Office Type 1'!Loan_Start&gt;0,1,0)</definedName>
    <definedName name="vhskvbdshkv" localSheetId="20">IF(Loan_Amount*Interest_Rate*Loan_Years*Loan_Start&gt;0,1,0)</definedName>
    <definedName name="vhskvbdshkv" localSheetId="21">IF([25]!Loan_Amount*[25]!Interest_Rate*[25]!Loan_Years*[25]!Loan_Start&gt;0,1,0)</definedName>
    <definedName name="vhskvbdshkv" localSheetId="22">IF([26]!Loan_Amount*[26]!Interest_Rate*[26]!Loan_Years*[26]!Loan_Start&gt;0,1,0)</definedName>
    <definedName name="vhskvbdshkv" localSheetId="1">IF(Loan_Amount*Interest_Rate*Loan_Years*Loan_Start&gt;0,1,0)</definedName>
    <definedName name="vhskvbdshkv" localSheetId="5">IF([25]!Loan_Amount*[25]!Interest_Rate*[25]!Loan_Years*[25]!Loan_Start&gt;0,1,0)</definedName>
    <definedName name="vhskvbdshkv" localSheetId="9">IF([25]!Loan_Amount*[25]!Interest_Rate*[25]!Loan_Years*[25]!Loan_Start&gt;0,1,0)</definedName>
    <definedName name="vhskvbdshkv" localSheetId="11">IF(Loan_Amount*Interest_Rate*Loan_Years*Loan_Start&gt;0,1,0)</definedName>
    <definedName name="vhskvbdshkv" localSheetId="12">IF([25]!Loan_Amount*[25]!Interest_Rate*[25]!Loan_Years*[25]!Loan_Start&gt;0,1,0)</definedName>
    <definedName name="vhskvbdshkv" localSheetId="14">IF(Loan_Amount*Interest_Rate*Loan_Years*Loan_Start&gt;0,1,0)</definedName>
    <definedName name="vhskvbdshkv" localSheetId="15">IF([25]!Loan_Amount*[25]!Interest_Rate*[25]!Loan_Years*[25]!Loan_Start&gt;0,1,0)</definedName>
    <definedName name="vhskvbdshkv" localSheetId="17">IF([25]!Loan_Amount*[25]!Interest_Rate*[25]!Loan_Years*[25]!Loan_Start&gt;0,1,0)</definedName>
    <definedName name="vhskvbdshkv">IF(Loan_Amount*Interest_Rate*Loan_Years*Loan_Start&gt;0,1,0)</definedName>
    <definedName name="vic" localSheetId="19">#REF!</definedName>
    <definedName name="vic" localSheetId="20">#REF!</definedName>
    <definedName name="vic" localSheetId="21">#REF!</definedName>
    <definedName name="vic" localSheetId="22">#REF!</definedName>
    <definedName name="vic">#REF!</definedName>
    <definedName name="vie" localSheetId="19">#REF!</definedName>
    <definedName name="vie" localSheetId="20">#REF!</definedName>
    <definedName name="vie" localSheetId="21">#REF!</definedName>
    <definedName name="vie" localSheetId="22">#REF!</definedName>
    <definedName name="vie">#REF!</definedName>
    <definedName name="vip" localSheetId="19">#REF!</definedName>
    <definedName name="vip" localSheetId="20">#REF!</definedName>
    <definedName name="vip" localSheetId="21">#REF!</definedName>
    <definedName name="vip" localSheetId="22">#REF!</definedName>
    <definedName name="vip">#REF!</definedName>
    <definedName name="VO" localSheetId="19">#REF!</definedName>
    <definedName name="VO">#REF!</definedName>
    <definedName name="VUI" localSheetId="19">#REF!</definedName>
    <definedName name="VUI">#REF!</definedName>
    <definedName name="vv" localSheetId="19">#REF!</definedName>
    <definedName name="vv" localSheetId="20">#REF!</definedName>
    <definedName name="vv" localSheetId="21">#REF!</definedName>
    <definedName name="vv" localSheetId="22">#REF!</definedName>
    <definedName name="vv">#REF!</definedName>
    <definedName name="vvv" localSheetId="19">#REF!</definedName>
    <definedName name="vvv" localSheetId="20">#REF!</definedName>
    <definedName name="vvv" localSheetId="21">#REF!</definedName>
    <definedName name="vvv" localSheetId="22">#REF!</definedName>
    <definedName name="vvv">#REF!</definedName>
    <definedName name="w" localSheetId="19">#REF!</definedName>
    <definedName name="w" localSheetId="20">#REF!</definedName>
    <definedName name="w" localSheetId="21">#REF!</definedName>
    <definedName name="w" localSheetId="22">#REF!</definedName>
    <definedName name="w">#REF!</definedName>
    <definedName name="W.B.M.Abst" localSheetId="19">#REF!</definedName>
    <definedName name="W.B.M.Abst">#REF!</definedName>
    <definedName name="W.B.M.Mts" localSheetId="19">#REF!</definedName>
    <definedName name="W.B.M.Mts">#REF!</definedName>
    <definedName name="WALL__FINISHES" localSheetId="19">#REF!</definedName>
    <definedName name="WALL__FINISHES">#REF!</definedName>
    <definedName name="Wansi" localSheetId="19">#REF!</definedName>
    <definedName name="Wansi">#REF!</definedName>
    <definedName name="water" localSheetId="19">#REF!</definedName>
    <definedName name="water">#REF!</definedName>
    <definedName name="WATER__INSTALLATIONS" localSheetId="19">#REF!</definedName>
    <definedName name="WATER__INSTALLATIONS">#REF!</definedName>
    <definedName name="Waterbar" localSheetId="19">#REF!</definedName>
    <definedName name="Waterbar" localSheetId="20">#REF!</definedName>
    <definedName name="Waterbar" localSheetId="21">#REF!</definedName>
    <definedName name="Waterbar" localSheetId="22">#REF!</definedName>
    <definedName name="Waterbar">#REF!</definedName>
    <definedName name="watermeter" localSheetId="19">#REF!</definedName>
    <definedName name="watermeter" localSheetId="20">#REF!</definedName>
    <definedName name="watermeter" localSheetId="21">#REF!</definedName>
    <definedName name="watermeter" localSheetId="22">#REF!</definedName>
    <definedName name="watermeter">#REF!</definedName>
    <definedName name="waterproofing" localSheetId="19">#REF!</definedName>
    <definedName name="waterproofing" localSheetId="20">#REF!</definedName>
    <definedName name="waterproofing" localSheetId="21">#REF!</definedName>
    <definedName name="waterproofing" localSheetId="22">#REF!</definedName>
    <definedName name="waterproofing">#REF!</definedName>
    <definedName name="WCV" localSheetId="19">#REF!</definedName>
    <definedName name="WCV">#REF!</definedName>
    <definedName name="WCVD" localSheetId="19">#REF!</definedName>
    <definedName name="WCVD">#REF!</definedName>
    <definedName name="wd" localSheetId="19">#REF!</definedName>
    <definedName name="wd">#REF!</definedName>
    <definedName name="WDS" localSheetId="19">#REF!</definedName>
    <definedName name="WDS">#REF!</definedName>
    <definedName name="we" localSheetId="19">#REF!</definedName>
    <definedName name="we" localSheetId="20">#REF!</definedName>
    <definedName name="we" localSheetId="21">#REF!</definedName>
    <definedName name="we" localSheetId="22">#REF!</definedName>
    <definedName name="we">#REF!</definedName>
    <definedName name="wedw" localSheetId="19">#REF!</definedName>
    <definedName name="wedw" localSheetId="20">#REF!</definedName>
    <definedName name="wedw" localSheetId="21">#REF!</definedName>
    <definedName name="wedw" localSheetId="22">#REF!</definedName>
    <definedName name="wedw">#REF!</definedName>
    <definedName name="wefrfff" localSheetId="19">#REF!</definedName>
    <definedName name="wefrfff">#REF!</definedName>
    <definedName name="WEIGHT" localSheetId="19">#REF!</definedName>
    <definedName name="WEIGHT">#REF!</definedName>
    <definedName name="wer" localSheetId="19">#REF!</definedName>
    <definedName name="wer">#REF!</definedName>
    <definedName name="WINDOWS__AND__EXTERNAL__DOORS" localSheetId="19">#REF!</definedName>
    <definedName name="WINDOWS__AND__EXTERNAL__DOORS">#REF!</definedName>
    <definedName name="wnvb" localSheetId="19">#REF!</definedName>
    <definedName name="wnvb">#REF!</definedName>
    <definedName name="wrks" localSheetId="19">#REF!</definedName>
    <definedName name="wrks">#REF!</definedName>
    <definedName name="wrn.Complete._.Cost._.Sheet." localSheetId="1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2">{"Cost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2">{"Cost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7">{"Cost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19">{"Cost Summary",#N/A,FALSE,"B";"Cost Detail 1",#N/A,FALSE,"C";"Cost Detail 2",#N/A,FALSE,"C"}</definedName>
    <definedName name="wrn.Cost._.Summary." localSheetId="20">{"Cost Summary",#N/A,FALSE,"B";"Cost Detail 1",#N/A,FALSE,"C";"Cost Detail 2",#N/A,FALSE,"C"}</definedName>
    <definedName name="wrn.Cost._.Summary." localSheetId="21">{"Cost Summary",#N/A,FALSE,"B";"Cost Detail 1",#N/A,FALSE,"C";"Cost Detail 2",#N/A,FALSE,"C"}</definedName>
    <definedName name="wrn.Cost._.Summary." localSheetId="22">{"Cost Summary",#N/A,FALSE,"B";"Cost Detail 1",#N/A,FALSE,"C";"Cost Detail 2",#N/A,FALSE,"C"}</definedName>
    <definedName name="wrn.Cost._.Summary." localSheetId="1">{"Cost Summary",#N/A,FALSE,"B";"Cost Detail 1",#N/A,FALSE,"C";"Cost Detail 2",#N/A,FALSE,"C"}</definedName>
    <definedName name="wrn.Cost._.Summary." localSheetId="5">{"Cost Summary",#N/A,FALSE,"B";"Cost Detail 1",#N/A,FALSE,"C";"Cost Detail 2",#N/A,FALSE,"C"}</definedName>
    <definedName name="wrn.Cost._.Summary." localSheetId="9">{"Cost Summary",#N/A,FALSE,"B";"Cost Detail 1",#N/A,FALSE,"C";"Cost Detail 2",#N/A,FALSE,"C"}</definedName>
    <definedName name="wrn.Cost._.Summary." localSheetId="11">{"Cost Summary",#N/A,FALSE,"B";"Cost Detail 1",#N/A,FALSE,"C";"Cost Detail 2",#N/A,FALSE,"C"}</definedName>
    <definedName name="wrn.Cost._.Summary." localSheetId="12">{"Cost Summary",#N/A,FALSE,"B";"Cost Detail 1",#N/A,FALSE,"C";"Cost Detail 2",#N/A,FALSE,"C"}</definedName>
    <definedName name="wrn.Cost._.Summary." localSheetId="14">{"Cost Summary",#N/A,FALSE,"B";"Cost Detail 1",#N/A,FALSE,"C";"Cost Detail 2",#N/A,FALSE,"C"}</definedName>
    <definedName name="wrn.Cost._.Summary." localSheetId="15">{"Cost Summary",#N/A,FALSE,"B";"Cost Detail 1",#N/A,FALSE,"C";"Cost Detail 2",#N/A,FALSE,"C"}</definedName>
    <definedName name="wrn.Cost._.Summary." localSheetId="17">{"Cost Summary",#N/A,FALSE,"B";"Cost Detail 1",#N/A,FALSE,"C";"Cost Detail 2",#N/A,FALSE,"C"}</definedName>
    <definedName name="wrn.Cost._.Summary.">{"Cost Summary",#N/A,FALSE,"B";"Cost Detail 1",#N/A,FALSE,"C";"Cost Detail 2",#N/A,FALSE,"C"}</definedName>
    <definedName name="wrn.costprint." localSheetId="19">{"cost",#N/A,FALSE,"B";"Sum",#N/A,FALSE,"C";"Sal1",#N/A,FALSE,"D";"Sal2",#N/A,FALSE,"D";"Mob",#N/A,FALSE,"E";"Eqpcst1",#N/A,FALSE,"F";"Eqpcst2",#N/A,FALSE,"F";"Eqpcst3",#N/A,FALSE,"F";"Est1",#N/A,FALSE,"G";"Est2",#N/A,FALSE,"G";"Fin",#N/A,FALSE,"H";"EqpCal",#N/A,FALSE,"I";"ManCal1",#N/A,FALSE,"J";"ManCal2",#N/A,FALSE,"J";"Consm",#N/A,FALSE,"L";"B O",#N/A,FALSE,"M";"S C",#N/A,FALSE,"N"}</definedName>
    <definedName name="wrn.costprint." localSheetId="20">{"cost",#N/A,FALSE,"B";"Sum",#N/A,FALSE,"C";"Sal1",#N/A,FALSE,"D";"Sal2",#N/A,FALSE,"D";"Mob",#N/A,FALSE,"E";"Eqpcst1",#N/A,FALSE,"F";"Eqpcst2",#N/A,FALSE,"F";"Eqpcst3",#N/A,FALSE,"F";"Est1",#N/A,FALSE,"G";"Est2",#N/A,FALSE,"G";"Fin",#N/A,FALSE,"H";"EqpCal",#N/A,FALSE,"I";"ManCal1",#N/A,FALSE,"J";"ManCal2",#N/A,FALSE,"J";"Consm",#N/A,FALSE,"L";"B O",#N/A,FALSE,"M";"S C",#N/A,FALSE,"N"}</definedName>
    <definedName name="wrn.costprint." localSheetId="21">{"cost",#N/A,FALSE,"B";"Sum",#N/A,FALSE,"C";"Sal1",#N/A,FALSE,"D";"Sal2",#N/A,FALSE,"D";"Mob",#N/A,FALSE,"E";"Eqpcst1",#N/A,FALSE,"F";"Eqpcst2",#N/A,FALSE,"F";"Eqpcst3",#N/A,FALSE,"F";"Est1",#N/A,FALSE,"G";"Est2",#N/A,FALSE,"G";"Fin",#N/A,FALSE,"H";"EqpCal",#N/A,FALSE,"I";"ManCal1",#N/A,FALSE,"J";"ManCal2",#N/A,FALSE,"J";"Consm",#N/A,FALSE,"L";"B O",#N/A,FALSE,"M";"S C",#N/A,FALSE,"N"}</definedName>
    <definedName name="wrn.costprint." localSheetId="22">{"cost",#N/A,FALSE,"B";"Sum",#N/A,FALSE,"C";"Sal1",#N/A,FALSE,"D";"Sal2",#N/A,FALSE,"D";"Mob",#N/A,FALSE,"E";"Eqpcst1",#N/A,FALSE,"F";"Eqpcst2",#N/A,FALSE,"F";"Eqpcst3",#N/A,FALSE,"F";"Est1",#N/A,FALSE,"G";"Est2",#N/A,FALSE,"G";"Fin",#N/A,FALSE,"H";"EqpCal",#N/A,FALSE,"I";"ManCal1",#N/A,FALSE,"J";"ManCal2",#N/A,FALSE,"J";"Consm",#N/A,FALSE,"L";"B O",#N/A,FALSE,"M";"S C",#N/A,FALSE,"N"}</definedName>
    <definedName name="wrn.costprint." localSheetId="1">{"cost",#N/A,FALSE,"B";"Sum",#N/A,FALSE,"C";"Sal1",#N/A,FALSE,"D";"Sal2",#N/A,FALSE,"D";"Mob",#N/A,FALSE,"E";"Eqpcst1",#N/A,FALSE,"F";"Eqpcst2",#N/A,FALSE,"F";"Eqpcst3",#N/A,FALSE,"F";"Est1",#N/A,FALSE,"G";"Est2",#N/A,FALSE,"G";"Fin",#N/A,FALSE,"H";"EqpCal",#N/A,FALSE,"I";"ManCal1",#N/A,FALSE,"J";"ManCal2",#N/A,FALSE,"J";"Consm",#N/A,FALSE,"L";"B O",#N/A,FALSE,"M";"S C",#N/A,FALSE,"N"}</definedName>
    <definedName name="wrn.costprint." localSheetId="5">{"cost",#N/A,FALSE,"B";"Sum",#N/A,FALSE,"C";"Sal1",#N/A,FALSE,"D";"Sal2",#N/A,FALSE,"D";"Mob",#N/A,FALSE,"E";"Eqpcst1",#N/A,FALSE,"F";"Eqpcst2",#N/A,FALSE,"F";"Eqpcst3",#N/A,FALSE,"F";"Est1",#N/A,FALSE,"G";"Est2",#N/A,FALSE,"G";"Fin",#N/A,FALSE,"H";"EqpCal",#N/A,FALSE,"I";"ManCal1",#N/A,FALSE,"J";"ManCal2",#N/A,FALSE,"J";"Consm",#N/A,FALSE,"L";"B O",#N/A,FALSE,"M";"S C",#N/A,FALSE,"N"}</definedName>
    <definedName name="wrn.costprint." localSheetId="9">{"cost",#N/A,FALSE,"B";"Sum",#N/A,FALSE,"C";"Sal1",#N/A,FALSE,"D";"Sal2",#N/A,FALSE,"D";"Mob",#N/A,FALSE,"E";"Eqpcst1",#N/A,FALSE,"F";"Eqpcst2",#N/A,FALSE,"F";"Eqpcst3",#N/A,FALSE,"F";"Est1",#N/A,FALSE,"G";"Est2",#N/A,FALSE,"G";"Fin",#N/A,FALSE,"H";"EqpCal",#N/A,FALSE,"I";"ManCal1",#N/A,FALSE,"J";"ManCal2",#N/A,FALSE,"J";"Consm",#N/A,FALSE,"L";"B O",#N/A,FALSE,"M";"S C",#N/A,FALSE,"N"}</definedName>
    <definedName name="wrn.costprint." localSheetId="11">{"cost",#N/A,FALSE,"B";"Sum",#N/A,FALSE,"C";"Sal1",#N/A,FALSE,"D";"Sal2",#N/A,FALSE,"D";"Mob",#N/A,FALSE,"E";"Eqpcst1",#N/A,FALSE,"F";"Eqpcst2",#N/A,FALSE,"F";"Eqpcst3",#N/A,FALSE,"F";"Est1",#N/A,FALSE,"G";"Est2",#N/A,FALSE,"G";"Fin",#N/A,FALSE,"H";"EqpCal",#N/A,FALSE,"I";"ManCal1",#N/A,FALSE,"J";"ManCal2",#N/A,FALSE,"J";"Consm",#N/A,FALSE,"L";"B O",#N/A,FALSE,"M";"S C",#N/A,FALSE,"N"}</definedName>
    <definedName name="wrn.costprint." localSheetId="12">{"cost",#N/A,FALSE,"B";"Sum",#N/A,FALSE,"C";"Sal1",#N/A,FALSE,"D";"Sal2",#N/A,FALSE,"D";"Mob",#N/A,FALSE,"E";"Eqpcst1",#N/A,FALSE,"F";"Eqpcst2",#N/A,FALSE,"F";"Eqpcst3",#N/A,FALSE,"F";"Est1",#N/A,FALSE,"G";"Est2",#N/A,FALSE,"G";"Fin",#N/A,FALSE,"H";"EqpCal",#N/A,FALSE,"I";"ManCal1",#N/A,FALSE,"J";"ManCal2",#N/A,FALSE,"J";"Consm",#N/A,FALSE,"L";"B O",#N/A,FALSE,"M";"S C",#N/A,FALSE,"N"}</definedName>
    <definedName name="wrn.costprint." localSheetId="14">{"cost",#N/A,FALSE,"B";"Sum",#N/A,FALSE,"C";"Sal1",#N/A,FALSE,"D";"Sal2",#N/A,FALSE,"D";"Mob",#N/A,FALSE,"E";"Eqpcst1",#N/A,FALSE,"F";"Eqpcst2",#N/A,FALSE,"F";"Eqpcst3",#N/A,FALSE,"F";"Est1",#N/A,FALSE,"G";"Est2",#N/A,FALSE,"G";"Fin",#N/A,FALSE,"H";"EqpCal",#N/A,FALSE,"I";"ManCal1",#N/A,FALSE,"J";"ManCal2",#N/A,FALSE,"J";"Consm",#N/A,FALSE,"L";"B O",#N/A,FALSE,"M";"S C",#N/A,FALSE,"N"}</definedName>
    <definedName name="wrn.costprint." localSheetId="15">{"cost",#N/A,FALSE,"B";"Sum",#N/A,FALSE,"C";"Sal1",#N/A,FALSE,"D";"Sal2",#N/A,FALSE,"D";"Mob",#N/A,FALSE,"E";"Eqpcst1",#N/A,FALSE,"F";"Eqpcst2",#N/A,FALSE,"F";"Eqpcst3",#N/A,FALSE,"F";"Est1",#N/A,FALSE,"G";"Est2",#N/A,FALSE,"G";"Fin",#N/A,FALSE,"H";"EqpCal",#N/A,FALSE,"I";"ManCal1",#N/A,FALSE,"J";"ManCal2",#N/A,FALSE,"J";"Consm",#N/A,FALSE,"L";"B O",#N/A,FALSE,"M";"S C",#N/A,FALSE,"N"}</definedName>
    <definedName name="wrn.costprint." localSheetId="17">{"cost",#N/A,FALSE,"B";"Sum",#N/A,FALSE,"C";"Sal1",#N/A,FALSE,"D";"Sal2",#N/A,FALSE,"D";"Mob",#N/A,FALSE,"E";"Eqpcst1",#N/A,FALSE,"F";"Eqpcst2",#N/A,FALSE,"F";"Eqpcst3",#N/A,FALSE,"F";"Est1",#N/A,FALSE,"G";"Est2",#N/A,FALSE,"G";"Fin",#N/A,FALSE,"H";"EqpCal",#N/A,FALSE,"I";"ManCal1",#N/A,FALSE,"J";"ManCal2",#N/A,FALSE,"J";"Consm",#N/A,FALSE,"L";"B O",#N/A,FALSE,"M";"S C",#N/A,FALSE,"N"}</definedName>
    <definedName name="wrn.costprint.">{"cost",#N/A,FALSE,"B";"Sum",#N/A,FALSE,"C";"Sal1",#N/A,FALSE,"D";"Sal2",#N/A,FALSE,"D";"Mob",#N/A,FALSE,"E";"Eqpcst1",#N/A,FALSE,"F";"Eqpcst2",#N/A,FALSE,"F";"Eqpcst3",#N/A,FALSE,"F";"Est1",#N/A,FALSE,"G";"Est2",#N/A,FALSE,"G";"Fin",#N/A,FALSE,"H";"EqpCal",#N/A,FALSE,"I";"ManCal1",#N/A,FALSE,"J";"ManCal2",#N/A,FALSE,"J";"Consm",#N/A,FALSE,"L";"B O",#N/A,FALSE,"M";"S C",#N/A,FALSE,"N"}</definedName>
    <definedName name="wrn.cp" localSheetId="19">{"cost",#N/A,FALSE,"B";"Sum",#N/A,FALSE,"C";"Sal1",#N/A,FALSE,"D";"Sal2",#N/A,FALSE,"D";"Mob",#N/A,FALSE,"E";"Eqpcst1",#N/A,FALSE,"F";"Eqpcst2",#N/A,FALSE,"F";"Eqpcst3",#N/A,FALSE,"F";"Est1",#N/A,FALSE,"G";"Est2",#N/A,FALSE,"G";"Fin",#N/A,FALSE,"H";"EqpCal",#N/A,FALSE,"I";"ManCal1",#N/A,FALSE,"J";"ManCal2",#N/A,FALSE,"J";"Consm",#N/A,FALSE,"L";"B O",#N/A,FALSE,"M";"S C",#N/A,FALSE,"N"}</definedName>
    <definedName name="wrn.cp" localSheetId="20">{"cost",#N/A,FALSE,"B";"Sum",#N/A,FALSE,"C";"Sal1",#N/A,FALSE,"D";"Sal2",#N/A,FALSE,"D";"Mob",#N/A,FALSE,"E";"Eqpcst1",#N/A,FALSE,"F";"Eqpcst2",#N/A,FALSE,"F";"Eqpcst3",#N/A,FALSE,"F";"Est1",#N/A,FALSE,"G";"Est2",#N/A,FALSE,"G";"Fin",#N/A,FALSE,"H";"EqpCal",#N/A,FALSE,"I";"ManCal1",#N/A,FALSE,"J";"ManCal2",#N/A,FALSE,"J";"Consm",#N/A,FALSE,"L";"B O",#N/A,FALSE,"M";"S C",#N/A,FALSE,"N"}</definedName>
    <definedName name="wrn.cp" localSheetId="21">{"cost",#N/A,FALSE,"B";"Sum",#N/A,FALSE,"C";"Sal1",#N/A,FALSE,"D";"Sal2",#N/A,FALSE,"D";"Mob",#N/A,FALSE,"E";"Eqpcst1",#N/A,FALSE,"F";"Eqpcst2",#N/A,FALSE,"F";"Eqpcst3",#N/A,FALSE,"F";"Est1",#N/A,FALSE,"G";"Est2",#N/A,FALSE,"G";"Fin",#N/A,FALSE,"H";"EqpCal",#N/A,FALSE,"I";"ManCal1",#N/A,FALSE,"J";"ManCal2",#N/A,FALSE,"J";"Consm",#N/A,FALSE,"L";"B O",#N/A,FALSE,"M";"S C",#N/A,FALSE,"N"}</definedName>
    <definedName name="wrn.cp" localSheetId="22">{"cost",#N/A,FALSE,"B";"Sum",#N/A,FALSE,"C";"Sal1",#N/A,FALSE,"D";"Sal2",#N/A,FALSE,"D";"Mob",#N/A,FALSE,"E";"Eqpcst1",#N/A,FALSE,"F";"Eqpcst2",#N/A,FALSE,"F";"Eqpcst3",#N/A,FALSE,"F";"Est1",#N/A,FALSE,"G";"Est2",#N/A,FALSE,"G";"Fin",#N/A,FALSE,"H";"EqpCal",#N/A,FALSE,"I";"ManCal1",#N/A,FALSE,"J";"ManCal2",#N/A,FALSE,"J";"Consm",#N/A,FALSE,"L";"B O",#N/A,FALSE,"M";"S C",#N/A,FALSE,"N"}</definedName>
    <definedName name="wrn.cp" localSheetId="1">{"cost",#N/A,FALSE,"B";"Sum",#N/A,FALSE,"C";"Sal1",#N/A,FALSE,"D";"Sal2",#N/A,FALSE,"D";"Mob",#N/A,FALSE,"E";"Eqpcst1",#N/A,FALSE,"F";"Eqpcst2",#N/A,FALSE,"F";"Eqpcst3",#N/A,FALSE,"F";"Est1",#N/A,FALSE,"G";"Est2",#N/A,FALSE,"G";"Fin",#N/A,FALSE,"H";"EqpCal",#N/A,FALSE,"I";"ManCal1",#N/A,FALSE,"J";"ManCal2",#N/A,FALSE,"J";"Consm",#N/A,FALSE,"L";"B O",#N/A,FALSE,"M";"S C",#N/A,FALSE,"N"}</definedName>
    <definedName name="wrn.cp" localSheetId="5">{"cost",#N/A,FALSE,"B";"Sum",#N/A,FALSE,"C";"Sal1",#N/A,FALSE,"D";"Sal2",#N/A,FALSE,"D";"Mob",#N/A,FALSE,"E";"Eqpcst1",#N/A,FALSE,"F";"Eqpcst2",#N/A,FALSE,"F";"Eqpcst3",#N/A,FALSE,"F";"Est1",#N/A,FALSE,"G";"Est2",#N/A,FALSE,"G";"Fin",#N/A,FALSE,"H";"EqpCal",#N/A,FALSE,"I";"ManCal1",#N/A,FALSE,"J";"ManCal2",#N/A,FALSE,"J";"Consm",#N/A,FALSE,"L";"B O",#N/A,FALSE,"M";"S C",#N/A,FALSE,"N"}</definedName>
    <definedName name="wrn.cp" localSheetId="9">{"cost",#N/A,FALSE,"B";"Sum",#N/A,FALSE,"C";"Sal1",#N/A,FALSE,"D";"Sal2",#N/A,FALSE,"D";"Mob",#N/A,FALSE,"E";"Eqpcst1",#N/A,FALSE,"F";"Eqpcst2",#N/A,FALSE,"F";"Eqpcst3",#N/A,FALSE,"F";"Est1",#N/A,FALSE,"G";"Est2",#N/A,FALSE,"G";"Fin",#N/A,FALSE,"H";"EqpCal",#N/A,FALSE,"I";"ManCal1",#N/A,FALSE,"J";"ManCal2",#N/A,FALSE,"J";"Consm",#N/A,FALSE,"L";"B O",#N/A,FALSE,"M";"S C",#N/A,FALSE,"N"}</definedName>
    <definedName name="wrn.cp" localSheetId="11">{"cost",#N/A,FALSE,"B";"Sum",#N/A,FALSE,"C";"Sal1",#N/A,FALSE,"D";"Sal2",#N/A,FALSE,"D";"Mob",#N/A,FALSE,"E";"Eqpcst1",#N/A,FALSE,"F";"Eqpcst2",#N/A,FALSE,"F";"Eqpcst3",#N/A,FALSE,"F";"Est1",#N/A,FALSE,"G";"Est2",#N/A,FALSE,"G";"Fin",#N/A,FALSE,"H";"EqpCal",#N/A,FALSE,"I";"ManCal1",#N/A,FALSE,"J";"ManCal2",#N/A,FALSE,"J";"Consm",#N/A,FALSE,"L";"B O",#N/A,FALSE,"M";"S C",#N/A,FALSE,"N"}</definedName>
    <definedName name="wrn.cp" localSheetId="12">{"cost",#N/A,FALSE,"B";"Sum",#N/A,FALSE,"C";"Sal1",#N/A,FALSE,"D";"Sal2",#N/A,FALSE,"D";"Mob",#N/A,FALSE,"E";"Eqpcst1",#N/A,FALSE,"F";"Eqpcst2",#N/A,FALSE,"F";"Eqpcst3",#N/A,FALSE,"F";"Est1",#N/A,FALSE,"G";"Est2",#N/A,FALSE,"G";"Fin",#N/A,FALSE,"H";"EqpCal",#N/A,FALSE,"I";"ManCal1",#N/A,FALSE,"J";"ManCal2",#N/A,FALSE,"J";"Consm",#N/A,FALSE,"L";"B O",#N/A,FALSE,"M";"S C",#N/A,FALSE,"N"}</definedName>
    <definedName name="wrn.cp" localSheetId="14">{"cost",#N/A,FALSE,"B";"Sum",#N/A,FALSE,"C";"Sal1",#N/A,FALSE,"D";"Sal2",#N/A,FALSE,"D";"Mob",#N/A,FALSE,"E";"Eqpcst1",#N/A,FALSE,"F";"Eqpcst2",#N/A,FALSE,"F";"Eqpcst3",#N/A,FALSE,"F";"Est1",#N/A,FALSE,"G";"Est2",#N/A,FALSE,"G";"Fin",#N/A,FALSE,"H";"EqpCal",#N/A,FALSE,"I";"ManCal1",#N/A,FALSE,"J";"ManCal2",#N/A,FALSE,"J";"Consm",#N/A,FALSE,"L";"B O",#N/A,FALSE,"M";"S C",#N/A,FALSE,"N"}</definedName>
    <definedName name="wrn.cp" localSheetId="15">{"cost",#N/A,FALSE,"B";"Sum",#N/A,FALSE,"C";"Sal1",#N/A,FALSE,"D";"Sal2",#N/A,FALSE,"D";"Mob",#N/A,FALSE,"E";"Eqpcst1",#N/A,FALSE,"F";"Eqpcst2",#N/A,FALSE,"F";"Eqpcst3",#N/A,FALSE,"F";"Est1",#N/A,FALSE,"G";"Est2",#N/A,FALSE,"G";"Fin",#N/A,FALSE,"H";"EqpCal",#N/A,FALSE,"I";"ManCal1",#N/A,FALSE,"J";"ManCal2",#N/A,FALSE,"J";"Consm",#N/A,FALSE,"L";"B O",#N/A,FALSE,"M";"S C",#N/A,FALSE,"N"}</definedName>
    <definedName name="wrn.cp" localSheetId="17">{"cost",#N/A,FALSE,"B";"Sum",#N/A,FALSE,"C";"Sal1",#N/A,FALSE,"D";"Sal2",#N/A,FALSE,"D";"Mob",#N/A,FALSE,"E";"Eqpcst1",#N/A,FALSE,"F";"Eqpcst2",#N/A,FALSE,"F";"Eqpcst3",#N/A,FALSE,"F";"Est1",#N/A,FALSE,"G";"Est2",#N/A,FALSE,"G";"Fin",#N/A,FALSE,"H";"EqpCal",#N/A,FALSE,"I";"ManCal1",#N/A,FALSE,"J";"ManCal2",#N/A,FALSE,"J";"Consm",#N/A,FALSE,"L";"B O",#N/A,FALSE,"M";"S C",#N/A,FALSE,"N"}</definedName>
    <definedName name="wrn.cp">{"cost",#N/A,FALSE,"B";"Sum",#N/A,FALSE,"C";"Sal1",#N/A,FALSE,"D";"Sal2",#N/A,FALSE,"D";"Mob",#N/A,FALSE,"E";"Eqpcst1",#N/A,FALSE,"F";"Eqpcst2",#N/A,FALSE,"F";"Eqpcst3",#N/A,FALSE,"F";"Est1",#N/A,FALSE,"G";"Est2",#N/A,FALSE,"G";"Fin",#N/A,FALSE,"H";"EqpCal",#N/A,FALSE,"I";"ManCal1",#N/A,FALSE,"J";"ManCal2",#N/A,FALSE,"J";"Consm",#N/A,FALSE,"L";"B O",#N/A,FALSE,"M";"S C",#N/A,FALSE,"N"}</definedName>
    <definedName name="wrn.full." localSheetId="19">{"b",#N/A,FALSE,"B";"C 1",#N/A,FALSE,"C";"C 2",#N/A,FALSE,"C";"D 1",#N/A,FALSE,"D";"d 2",#N/A,FALSE,"D";"D 3",#N/A,FALSE,"D";"E",#N/A,FALSE,"E";"F 1",#N/A,FALSE,"F";"F 2",#N/A,FALSE,"F";"F 3",#N/A,FALSE,"F";"G 1",#N/A,FALSE,"G";"G 2",#N/A,FALSE,"G";"I 1",#N/A,FALSE,"I";"J 1",#N/A,FALSE,"J";"J 2",#N/A,FALSE,"J";"L",#N/A,FALSE,"L";"M 1",#N/A,FALSE,"M";"N",#N/A,FALSE,"N"}</definedName>
    <definedName name="wrn.full." localSheetId="20">{"b",#N/A,FALSE,"B";"C 1",#N/A,FALSE,"C";"C 2",#N/A,FALSE,"C";"D 1",#N/A,FALSE,"D";"d 2",#N/A,FALSE,"D";"D 3",#N/A,FALSE,"D";"E",#N/A,FALSE,"E";"F 1",#N/A,FALSE,"F";"F 2",#N/A,FALSE,"F";"F 3",#N/A,FALSE,"F";"G 1",#N/A,FALSE,"G";"G 2",#N/A,FALSE,"G";"I 1",#N/A,FALSE,"I";"J 1",#N/A,FALSE,"J";"J 2",#N/A,FALSE,"J";"L",#N/A,FALSE,"L";"M 1",#N/A,FALSE,"M";"N",#N/A,FALSE,"N"}</definedName>
    <definedName name="wrn.full." localSheetId="21">{"b",#N/A,FALSE,"B";"C 1",#N/A,FALSE,"C";"C 2",#N/A,FALSE,"C";"D 1",#N/A,FALSE,"D";"d 2",#N/A,FALSE,"D";"D 3",#N/A,FALSE,"D";"E",#N/A,FALSE,"E";"F 1",#N/A,FALSE,"F";"F 2",#N/A,FALSE,"F";"F 3",#N/A,FALSE,"F";"G 1",#N/A,FALSE,"G";"G 2",#N/A,FALSE,"G";"I 1",#N/A,FALSE,"I";"J 1",#N/A,FALSE,"J";"J 2",#N/A,FALSE,"J";"L",#N/A,FALSE,"L";"M 1",#N/A,FALSE,"M";"N",#N/A,FALSE,"N"}</definedName>
    <definedName name="wrn.full." localSheetId="22">{"b",#N/A,FALSE,"B";"C 1",#N/A,FALSE,"C";"C 2",#N/A,FALSE,"C";"D 1",#N/A,FALSE,"D";"d 2",#N/A,FALSE,"D";"D 3",#N/A,FALSE,"D";"E",#N/A,FALSE,"E";"F 1",#N/A,FALSE,"F";"F 2",#N/A,FALSE,"F";"F 3",#N/A,FALSE,"F";"G 1",#N/A,FALSE,"G";"G 2",#N/A,FALSE,"G";"I 1",#N/A,FALSE,"I";"J 1",#N/A,FALSE,"J";"J 2",#N/A,FALSE,"J";"L",#N/A,FALSE,"L";"M 1",#N/A,FALSE,"M";"N",#N/A,FALSE,"N"}</definedName>
    <definedName name="wrn.full." localSheetId="1">{"b",#N/A,FALSE,"B";"C 1",#N/A,FALSE,"C";"C 2",#N/A,FALSE,"C";"D 1",#N/A,FALSE,"D";"d 2",#N/A,FALSE,"D";"D 3",#N/A,FALSE,"D";"E",#N/A,FALSE,"E";"F 1",#N/A,FALSE,"F";"F 2",#N/A,FALSE,"F";"F 3",#N/A,FALSE,"F";"G 1",#N/A,FALSE,"G";"G 2",#N/A,FALSE,"G";"I 1",#N/A,FALSE,"I";"J 1",#N/A,FALSE,"J";"J 2",#N/A,FALSE,"J";"L",#N/A,FALSE,"L";"M 1",#N/A,FALSE,"M";"N",#N/A,FALSE,"N"}</definedName>
    <definedName name="wrn.full." localSheetId="5">{"b",#N/A,FALSE,"B";"C 1",#N/A,FALSE,"C";"C 2",#N/A,FALSE,"C";"D 1",#N/A,FALSE,"D";"d 2",#N/A,FALSE,"D";"D 3",#N/A,FALSE,"D";"E",#N/A,FALSE,"E";"F 1",#N/A,FALSE,"F";"F 2",#N/A,FALSE,"F";"F 3",#N/A,FALSE,"F";"G 1",#N/A,FALSE,"G";"G 2",#N/A,FALSE,"G";"I 1",#N/A,FALSE,"I";"J 1",#N/A,FALSE,"J";"J 2",#N/A,FALSE,"J";"L",#N/A,FALSE,"L";"M 1",#N/A,FALSE,"M";"N",#N/A,FALSE,"N"}</definedName>
    <definedName name="wrn.full." localSheetId="9">{"b",#N/A,FALSE,"B";"C 1",#N/A,FALSE,"C";"C 2",#N/A,FALSE,"C";"D 1",#N/A,FALSE,"D";"d 2",#N/A,FALSE,"D";"D 3",#N/A,FALSE,"D";"E",#N/A,FALSE,"E";"F 1",#N/A,FALSE,"F";"F 2",#N/A,FALSE,"F";"F 3",#N/A,FALSE,"F";"G 1",#N/A,FALSE,"G";"G 2",#N/A,FALSE,"G";"I 1",#N/A,FALSE,"I";"J 1",#N/A,FALSE,"J";"J 2",#N/A,FALSE,"J";"L",#N/A,FALSE,"L";"M 1",#N/A,FALSE,"M";"N",#N/A,FALSE,"N"}</definedName>
    <definedName name="wrn.full." localSheetId="11">{"b",#N/A,FALSE,"B";"C 1",#N/A,FALSE,"C";"C 2",#N/A,FALSE,"C";"D 1",#N/A,FALSE,"D";"d 2",#N/A,FALSE,"D";"D 3",#N/A,FALSE,"D";"E",#N/A,FALSE,"E";"F 1",#N/A,FALSE,"F";"F 2",#N/A,FALSE,"F";"F 3",#N/A,FALSE,"F";"G 1",#N/A,FALSE,"G";"G 2",#N/A,FALSE,"G";"I 1",#N/A,FALSE,"I";"J 1",#N/A,FALSE,"J";"J 2",#N/A,FALSE,"J";"L",#N/A,FALSE,"L";"M 1",#N/A,FALSE,"M";"N",#N/A,FALSE,"N"}</definedName>
    <definedName name="wrn.full." localSheetId="12">{"b",#N/A,FALSE,"B";"C 1",#N/A,FALSE,"C";"C 2",#N/A,FALSE,"C";"D 1",#N/A,FALSE,"D";"d 2",#N/A,FALSE,"D";"D 3",#N/A,FALSE,"D";"E",#N/A,FALSE,"E";"F 1",#N/A,FALSE,"F";"F 2",#N/A,FALSE,"F";"F 3",#N/A,FALSE,"F";"G 1",#N/A,FALSE,"G";"G 2",#N/A,FALSE,"G";"I 1",#N/A,FALSE,"I";"J 1",#N/A,FALSE,"J";"J 2",#N/A,FALSE,"J";"L",#N/A,FALSE,"L";"M 1",#N/A,FALSE,"M";"N",#N/A,FALSE,"N"}</definedName>
    <definedName name="wrn.full." localSheetId="14">{"b",#N/A,FALSE,"B";"C 1",#N/A,FALSE,"C";"C 2",#N/A,FALSE,"C";"D 1",#N/A,FALSE,"D";"d 2",#N/A,FALSE,"D";"D 3",#N/A,FALSE,"D";"E",#N/A,FALSE,"E";"F 1",#N/A,FALSE,"F";"F 2",#N/A,FALSE,"F";"F 3",#N/A,FALSE,"F";"G 1",#N/A,FALSE,"G";"G 2",#N/A,FALSE,"G";"I 1",#N/A,FALSE,"I";"J 1",#N/A,FALSE,"J";"J 2",#N/A,FALSE,"J";"L",#N/A,FALSE,"L";"M 1",#N/A,FALSE,"M";"N",#N/A,FALSE,"N"}</definedName>
    <definedName name="wrn.full." localSheetId="15">{"b",#N/A,FALSE,"B";"C 1",#N/A,FALSE,"C";"C 2",#N/A,FALSE,"C";"D 1",#N/A,FALSE,"D";"d 2",#N/A,FALSE,"D";"D 3",#N/A,FALSE,"D";"E",#N/A,FALSE,"E";"F 1",#N/A,FALSE,"F";"F 2",#N/A,FALSE,"F";"F 3",#N/A,FALSE,"F";"G 1",#N/A,FALSE,"G";"G 2",#N/A,FALSE,"G";"I 1",#N/A,FALSE,"I";"J 1",#N/A,FALSE,"J";"J 2",#N/A,FALSE,"J";"L",#N/A,FALSE,"L";"M 1",#N/A,FALSE,"M";"N",#N/A,FALSE,"N"}</definedName>
    <definedName name="wrn.full." localSheetId="17">{"b",#N/A,FALSE,"B";"C 1",#N/A,FALSE,"C";"C 2",#N/A,FALSE,"C";"D 1",#N/A,FALSE,"D";"d 2",#N/A,FALSE,"D";"D 3",#N/A,FALSE,"D";"E",#N/A,FALSE,"E";"F 1",#N/A,FALSE,"F";"F 2",#N/A,FALSE,"F";"F 3",#N/A,FALSE,"F";"G 1",#N/A,FALSE,"G";"G 2",#N/A,FALSE,"G";"I 1",#N/A,FALSE,"I";"J 1",#N/A,FALSE,"J";"J 2",#N/A,FALSE,"J";"L",#N/A,FALSE,"L";"M 1",#N/A,FALSE,"M";"N",#N/A,FALSE,"N"}</definedName>
    <definedName name="wrn.full.">{"b",#N/A,FALSE,"B";"C 1",#N/A,FALSE,"C";"C 2",#N/A,FALSE,"C";"D 1",#N/A,FALSE,"D";"d 2",#N/A,FALSE,"D";"D 3",#N/A,FALSE,"D";"E",#N/A,FALSE,"E";"F 1",#N/A,FALSE,"F";"F 2",#N/A,FALSE,"F";"F 3",#N/A,FALSE,"F";"G 1",#N/A,FALSE,"G";"G 2",#N/A,FALSE,"G";"I 1",#N/A,FALSE,"I";"J 1",#N/A,FALSE,"J";"J 2",#N/A,FALSE,"J";"L",#N/A,FALSE,"L";"M 1",#N/A,FALSE,"M";"N",#N/A,FALSE,"N"}</definedName>
    <definedName name="wrn.Manpower._.Details." localSheetId="19">{"Total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0">{"Total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2">{"Total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5">{"Total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9">{"Total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2">{"Total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4">{"Total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5">{"Total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7">{"Total Indirect Manpower",#N/A,FALSE,"J";"Total Direct Manpower",#N/A,FALSE,"J";"Direct Structural Manpower",#N/A,FALSE,"J";"Direct Mechanical Manpower",#N/A,FALSE,"J";"Direct Piping Manpower",#N/A,FALSE,"J";"Direct Tanks Manpower",#N/A,FALSE,"J";"Direct ElecInstrSS Manpower",#N/A,FALSE,"J"}</definedName>
    <definedName name="wrn.Manpower._.Details.">{"Total Indirect Manpower",#N/A,FALSE,"J";"Total Direct Manpower",#N/A,FALSE,"J";"Direct Structural Manpower",#N/A,FALSE,"J";"Direct Mechanical Manpower",#N/A,FALSE,"J";"Direct Piping Manpower",#N/A,FALSE,"J";"Direct Tanks Manpower",#N/A,FALSE,"J";"Direct ElecInstrSS Manpower",#N/A,FALSE,"J"}</definedName>
    <definedName name="wrn.trial." localSheetId="19">{#N/A,#N/A,FALSE,"mpph1";#N/A,#N/A,FALSE,"mpmseb";#N/A,#N/A,FALSE,"mpph2"}</definedName>
    <definedName name="wrn.trial." localSheetId="20">{#N/A,#N/A,FALSE,"mpph1";#N/A,#N/A,FALSE,"mpmseb";#N/A,#N/A,FALSE,"mpph2"}</definedName>
    <definedName name="wrn.trial." localSheetId="21">{#N/A,#N/A,FALSE,"mpph1";#N/A,#N/A,FALSE,"mpmseb";#N/A,#N/A,FALSE,"mpph2"}</definedName>
    <definedName name="wrn.trial." localSheetId="22">{#N/A,#N/A,FALSE,"mpph1";#N/A,#N/A,FALSE,"mpmseb";#N/A,#N/A,FALSE,"mpph2"}</definedName>
    <definedName name="wrn.trial." localSheetId="1">{#N/A,#N/A,FALSE,"mpph1";#N/A,#N/A,FALSE,"mpmseb";#N/A,#N/A,FALSE,"mpph2"}</definedName>
    <definedName name="wrn.trial." localSheetId="5">{#N/A,#N/A,FALSE,"mpph1";#N/A,#N/A,FALSE,"mpmseb";#N/A,#N/A,FALSE,"mpph2"}</definedName>
    <definedName name="wrn.trial." localSheetId="9">{#N/A,#N/A,FALSE,"mpph1";#N/A,#N/A,FALSE,"mpmseb";#N/A,#N/A,FALSE,"mpph2"}</definedName>
    <definedName name="wrn.trial." localSheetId="11">{#N/A,#N/A,FALSE,"mpph1";#N/A,#N/A,FALSE,"mpmseb";#N/A,#N/A,FALSE,"mpph2"}</definedName>
    <definedName name="wrn.trial." localSheetId="12">{#N/A,#N/A,FALSE,"mpph1";#N/A,#N/A,FALSE,"mpmseb";#N/A,#N/A,FALSE,"mpph2"}</definedName>
    <definedName name="wrn.trial." localSheetId="14">{#N/A,#N/A,FALSE,"mpph1";#N/A,#N/A,FALSE,"mpmseb";#N/A,#N/A,FALSE,"mpph2"}</definedName>
    <definedName name="wrn.trial." localSheetId="15">{#N/A,#N/A,FALSE,"mpph1";#N/A,#N/A,FALSE,"mpmseb";#N/A,#N/A,FALSE,"mpph2"}</definedName>
    <definedName name="wrn.trial." localSheetId="17">{#N/A,#N/A,FALSE,"mpph1";#N/A,#N/A,FALSE,"mpmseb";#N/A,#N/A,FALSE,"mpph2"}</definedName>
    <definedName name="wrn.trial.">{#N/A,#N/A,FALSE,"mpph1";#N/A,#N/A,FALSE,"mpmseb";#N/A,#N/A,FALSE,"mpph2"}</definedName>
    <definedName name="wsder">#REF!</definedName>
    <definedName name="wsedd" localSheetId="19">#REF!</definedName>
    <definedName name="wsedd" localSheetId="20">#REF!</definedName>
    <definedName name="wsedd" localSheetId="21">#REF!</definedName>
    <definedName name="wsedd" localSheetId="22">#REF!</definedName>
    <definedName name="wsedd">#REF!</definedName>
    <definedName name="wsq" localSheetId="19">#REF!</definedName>
    <definedName name="wsq" localSheetId="20">#REF!</definedName>
    <definedName name="wsq" localSheetId="21">#REF!</definedName>
    <definedName name="wsq" localSheetId="22">#REF!</definedName>
    <definedName name="wsq">#REF!</definedName>
    <definedName name="wsx" localSheetId="19">#REF!</definedName>
    <definedName name="wsx">#REF!</definedName>
    <definedName name="ww" localSheetId="19">#REF!</definedName>
    <definedName name="ww">#REF!</definedName>
    <definedName name="www" localSheetId="19">'[47]H2O TREATMENT PLANT SITE(4.1)'!#REF!</definedName>
    <definedName name="www" localSheetId="20">'[48]H2O TREATMENT PLANT SITE(4.1)'!#REF!</definedName>
    <definedName name="www" localSheetId="21">'[48]H2O TREATMENT PLANT SITE(4.1)'!#REF!</definedName>
    <definedName name="www" localSheetId="22">'[48]H2O TREATMENT PLANT SITE(4.1)'!#REF!</definedName>
    <definedName name="www">'[47]H2O TREATMENT PLANT SITE(4.1)'!#REF!</definedName>
    <definedName name="wwww" localSheetId="19">#REF!</definedName>
    <definedName name="wwww" localSheetId="20">#REF!</definedName>
    <definedName name="wwww" localSheetId="21">#REF!</definedName>
    <definedName name="wwww" localSheetId="22">#REF!</definedName>
    <definedName name="wwww">#REF!</definedName>
    <definedName name="wwwww" localSheetId="19" hidden="1">{"'List1'!$A$1:$J$73"}</definedName>
    <definedName name="wwwww" localSheetId="20" hidden="1">{"'List1'!$A$1:$J$73"}</definedName>
    <definedName name="wwwww" localSheetId="21" hidden="1">{"'List1'!$A$1:$J$73"}</definedName>
    <definedName name="wwwww" localSheetId="22" hidden="1">{"'List1'!$A$1:$J$73"}</definedName>
    <definedName name="wwwww" localSheetId="1" hidden="1">{"'List1'!$A$1:$J$73"}</definedName>
    <definedName name="wwwww" localSheetId="5" hidden="1">{"'List1'!$A$1:$J$73"}</definedName>
    <definedName name="wwwww" localSheetId="9" hidden="1">{"'List1'!$A$1:$J$73"}</definedName>
    <definedName name="wwwww" localSheetId="11" hidden="1">{"'List1'!$A$1:$J$73"}</definedName>
    <definedName name="wwwww" localSheetId="12" hidden="1">{"'List1'!$A$1:$J$73"}</definedName>
    <definedName name="wwwww" localSheetId="14" hidden="1">{"'List1'!$A$1:$J$73"}</definedName>
    <definedName name="wwwww" localSheetId="15" hidden="1">{"'List1'!$A$1:$J$73"}</definedName>
    <definedName name="wwwww" localSheetId="17" hidden="1">{"'List1'!$A$1:$J$73"}</definedName>
    <definedName name="wwwww" hidden="1">{"'List1'!$A$1:$J$73"}</definedName>
    <definedName name="X">#REF!</definedName>
    <definedName name="XX" localSheetId="19">#REF!</definedName>
    <definedName name="XX">#REF!</definedName>
    <definedName name="XXX">[49]Construction!$S$36:$S$74</definedName>
    <definedName name="xxxx" localSheetId="19">#REF!</definedName>
    <definedName name="xxxx" localSheetId="20">#REF!</definedName>
    <definedName name="xxxx" localSheetId="21">#REF!</definedName>
    <definedName name="xxxx" localSheetId="22">#REF!</definedName>
    <definedName name="xxxx">#REF!</definedName>
    <definedName name="xzs" localSheetId="19">#REF!</definedName>
    <definedName name="xzs" localSheetId="20">#REF!</definedName>
    <definedName name="xzs" localSheetId="21">#REF!</definedName>
    <definedName name="xzs" localSheetId="22">#REF!</definedName>
    <definedName name="xzs">#REF!</definedName>
    <definedName name="y" localSheetId="19">#REF!</definedName>
    <definedName name="y" localSheetId="20">#REF!</definedName>
    <definedName name="y" localSheetId="21">#REF!</definedName>
    <definedName name="y" localSheetId="22">#REF!</definedName>
    <definedName name="y">#REF!</definedName>
    <definedName name="yellow" localSheetId="19" hidden="1">'[6]PHASE ONE'!#REF!</definedName>
    <definedName name="yellow" hidden="1">'[6]PHASE ONE'!#REF!</definedName>
    <definedName name="yk" localSheetId="19">#REF!</definedName>
    <definedName name="yk" localSheetId="20">#REF!</definedName>
    <definedName name="yk" localSheetId="21">#REF!</definedName>
    <definedName name="yk" localSheetId="22">#REF!</definedName>
    <definedName name="yk">#REF!</definedName>
    <definedName name="ytr" localSheetId="19">#REF!</definedName>
    <definedName name="ytr" localSheetId="20">#REF!</definedName>
    <definedName name="ytr" localSheetId="21">#REF!</definedName>
    <definedName name="ytr" localSheetId="22">#REF!</definedName>
    <definedName name="ytr">#REF!</definedName>
    <definedName name="yufth" localSheetId="19">#REF!</definedName>
    <definedName name="yufth">#REF!</definedName>
    <definedName name="yuo" localSheetId="19">#REF!</definedName>
    <definedName name="yuo">#REF!</definedName>
    <definedName name="yutu" localSheetId="19">#REF!</definedName>
    <definedName name="yutu">#REF!</definedName>
    <definedName name="yutuyu" localSheetId="19">#REF!</definedName>
    <definedName name="yutuyu">#REF!</definedName>
    <definedName name="yy" localSheetId="19">#REF!</definedName>
    <definedName name="yy" localSheetId="20">#REF!</definedName>
    <definedName name="yy" localSheetId="21">#REF!</definedName>
    <definedName name="yy" localSheetId="22">#REF!</definedName>
    <definedName name="yy">#REF!</definedName>
    <definedName name="yyjhg" localSheetId="19">#REF!</definedName>
    <definedName name="yyjhg">#REF!</definedName>
    <definedName name="yyy" localSheetId="19" hidden="1">{"'List1'!$A$1:$J$73"}</definedName>
    <definedName name="yyy" localSheetId="20" hidden="1">{"'List1'!$A$1:$J$73"}</definedName>
    <definedName name="yyy" localSheetId="21" hidden="1">{"'List1'!$A$1:$J$73"}</definedName>
    <definedName name="yyy" localSheetId="22" hidden="1">{"'List1'!$A$1:$J$73"}</definedName>
    <definedName name="yyy" localSheetId="1" hidden="1">{"'List1'!$A$1:$J$73"}</definedName>
    <definedName name="yyy" localSheetId="5" hidden="1">{"'List1'!$A$1:$J$73"}</definedName>
    <definedName name="yyy" localSheetId="9" hidden="1">{"'List1'!$A$1:$J$73"}</definedName>
    <definedName name="yyy" localSheetId="11" hidden="1">{"'List1'!$A$1:$J$73"}</definedName>
    <definedName name="yyy" localSheetId="12" hidden="1">{"'List1'!$A$1:$J$73"}</definedName>
    <definedName name="yyy" localSheetId="14" hidden="1">{"'List1'!$A$1:$J$73"}</definedName>
    <definedName name="yyy" localSheetId="15" hidden="1">{"'List1'!$A$1:$J$73"}</definedName>
    <definedName name="yyy" localSheetId="17" hidden="1">{"'List1'!$A$1:$J$73"}</definedName>
    <definedName name="yyy" hidden="1">{"'List1'!$A$1:$J$73"}</definedName>
    <definedName name="yyyyyyyy">[32]Ragama!#REF!</definedName>
    <definedName name="z" localSheetId="19">#REF!</definedName>
    <definedName name="z" localSheetId="20">#REF!</definedName>
    <definedName name="z" localSheetId="21">#REF!</definedName>
    <definedName name="z" localSheetId="22">#REF!</definedName>
    <definedName name="z">#REF!</definedName>
    <definedName name="Z_524946E0_95F0_11D3_ABDB_006097CD877F_.wvu.PrintArea" localSheetId="7" hidden="1">'B 4.1 - Trans to Goli '!$A$1:$F$200</definedName>
    <definedName name="Z_524946E0_95F0_11D3_ABDB_006097CD877F_.wvu.PrintArea" localSheetId="13" hidden="1">'B 6.1 - Trans to Pawor'!$A$1:$F$203</definedName>
    <definedName name="Z_524946E0_95F0_11D3_ABDB_006097CD877F_.wvu.PrintArea" localSheetId="16" hidden="1">'B 7.1 - Trans to Ogoko'!$A$1:$F$201</definedName>
    <definedName name="Z_524946E0_95F0_11D3_ABDB_006097CD877F_.wvu.PrintArea" localSheetId="20" hidden="1">'B 9.1 - SAN BOYS'!#REF!</definedName>
    <definedName name="Z_524946E0_95F0_11D3_ABDB_006097CD877F_.wvu.PrintArea" localSheetId="21" hidden="1">'B 9.2 - SAN GIRLS'!#REF!</definedName>
    <definedName name="Z_524946E0_95F0_11D3_ABDB_006097CD877F_.wvu.PrintArea" localSheetId="22" hidden="1">'B 9.3 - PUBLIC TOILET'!#REF!</definedName>
    <definedName name="Z_524946E0_95F0_11D3_ABDB_006097CD877F_.wvu.PrintArea" localSheetId="6" hidden="1">'Bill 3.4 - Baribu Tank '!$A$3:$F$274</definedName>
    <definedName name="Z_524946E0_95F0_11D3_ABDB_006097CD877F_.wvu.PrintArea" localSheetId="8" hidden="1">'Bill 4.2 - Goli Tank '!$A$3:$F$282</definedName>
    <definedName name="Z_524946E0_95F0_11D3_ABDB_006097CD877F_.wvu.PrintArea" localSheetId="10" hidden="1">'Bill 5.1- Trans to Inde'!$A$1:$F$201</definedName>
    <definedName name="Z_524946E0_95F0_11D3_ABDB_006097CD877F_.wvu.PrintArea" localSheetId="11" hidden="1">'Bill 5.2 - Inde Tank '!$A$3:$F$281</definedName>
    <definedName name="Z_524946E0_95F0_11D3_ABDB_006097CD877F_.wvu.PrintArea" localSheetId="14" hidden="1">'Bill 6.2 - Pawor Tank'!$A$3:$F$281</definedName>
    <definedName name="Z_524946E0_95F0_11D3_ABDB_006097CD877F_.wvu.PrintArea" localSheetId="18" hidden="1">'Bill 7.2 - Ogoko Tank'!$A$3:$F$289</definedName>
    <definedName name="Z_524946E0_95F0_11D3_ABDB_006097CD877F_.wvu.PrintTitles" localSheetId="7" hidden="1">'B 4.1 - Trans to Goli '!$1:$4</definedName>
    <definedName name="Z_524946E0_95F0_11D3_ABDB_006097CD877F_.wvu.PrintTitles" localSheetId="13" hidden="1">'B 6.1 - Trans to Pawor'!$1:$4</definedName>
    <definedName name="Z_524946E0_95F0_11D3_ABDB_006097CD877F_.wvu.PrintTitles" localSheetId="16" hidden="1">'B 7.1 - Trans to Ogoko'!$1:$4</definedName>
    <definedName name="Z_524946E0_95F0_11D3_ABDB_006097CD877F_.wvu.PrintTitles" localSheetId="20" hidden="1">'B 9.1 - SAN BOYS'!#REF!</definedName>
    <definedName name="Z_524946E0_95F0_11D3_ABDB_006097CD877F_.wvu.PrintTitles" localSheetId="21" hidden="1">'B 9.2 - SAN GIRLS'!#REF!</definedName>
    <definedName name="Z_524946E0_95F0_11D3_ABDB_006097CD877F_.wvu.PrintTitles" localSheetId="22" hidden="1">'B 9.3 - PUBLIC TOILET'!#REF!</definedName>
    <definedName name="Z_524946E0_95F0_11D3_ABDB_006097CD877F_.wvu.PrintTitles" localSheetId="6" hidden="1">'Bill 3.4 - Baribu Tank '!$3:$5</definedName>
    <definedName name="Z_524946E0_95F0_11D3_ABDB_006097CD877F_.wvu.PrintTitles" localSheetId="8" hidden="1">'Bill 4.2 - Goli Tank '!$3:$5</definedName>
    <definedName name="Z_524946E0_95F0_11D3_ABDB_006097CD877F_.wvu.PrintTitles" localSheetId="10" hidden="1">'Bill 5.1- Trans to Inde'!$1:$4</definedName>
    <definedName name="Z_524946E0_95F0_11D3_ABDB_006097CD877F_.wvu.PrintTitles" localSheetId="11" hidden="1">'Bill 5.2 - Inde Tank '!$3:$5</definedName>
    <definedName name="Z_524946E0_95F0_11D3_ABDB_006097CD877F_.wvu.PrintTitles" localSheetId="14" hidden="1">'Bill 6.2 - Pawor Tank'!$3:$5</definedName>
    <definedName name="Z_524946E0_95F0_11D3_ABDB_006097CD877F_.wvu.PrintTitles" localSheetId="18" hidden="1">'Bill 7.2 - Ogoko Tank'!$3:$5</definedName>
    <definedName name="zae" localSheetId="19">#REF!</definedName>
    <definedName name="zae" localSheetId="20">#REF!</definedName>
    <definedName name="zae" localSheetId="21">#REF!</definedName>
    <definedName name="zae" localSheetId="22">#REF!</definedName>
    <definedName name="zae">#REF!</definedName>
    <definedName name="zap" localSheetId="19">#REF!</definedName>
    <definedName name="zap" localSheetId="20">#REF!</definedName>
    <definedName name="zap" localSheetId="21">#REF!</definedName>
    <definedName name="zap" localSheetId="22">#REF!</definedName>
    <definedName name="zap">#REF!</definedName>
    <definedName name="ZONEVALVE">[7]RATES!$C$11</definedName>
    <definedName name="zxz" localSheetId="19">#REF!</definedName>
    <definedName name="zxz" localSheetId="20">#REF!</definedName>
    <definedName name="zxz" localSheetId="21">#REF!</definedName>
    <definedName name="zxz" localSheetId="22">#REF!</definedName>
    <definedName name="zxz">#REF!</definedName>
    <definedName name="ZZZ" localSheetId="19">#REF!</definedName>
    <definedName name="ZZZ" localSheetId="20">#REF!</definedName>
    <definedName name="ZZZ" localSheetId="21">#REF!</definedName>
    <definedName name="ZZZ" localSheetId="22">#REF!</definedName>
    <definedName name="ZZZ">#REF!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7" i="56" l="1"/>
  <c r="F118" i="56"/>
  <c r="F119" i="56"/>
  <c r="F116" i="56"/>
  <c r="F58" i="56"/>
  <c r="F56" i="56"/>
  <c r="F62" i="56"/>
  <c r="F76" i="56"/>
  <c r="F77" i="56"/>
  <c r="F47" i="56"/>
  <c r="F9" i="56"/>
  <c r="F10" i="56"/>
  <c r="F11" i="56"/>
  <c r="F12" i="56"/>
  <c r="F8" i="56"/>
  <c r="F142" i="146"/>
  <c r="F141" i="146"/>
  <c r="F135" i="146"/>
  <c r="F134" i="146"/>
  <c r="F133" i="146"/>
  <c r="F127" i="146"/>
  <c r="F126" i="146"/>
  <c r="F125" i="146"/>
  <c r="D122" i="146"/>
  <c r="F122" i="146" s="1"/>
  <c r="F119" i="146"/>
  <c r="F116" i="146"/>
  <c r="F115" i="146"/>
  <c r="F109" i="146"/>
  <c r="F107" i="146"/>
  <c r="F106" i="146"/>
  <c r="F103" i="146"/>
  <c r="F101" i="146"/>
  <c r="F100" i="146"/>
  <c r="F95" i="146"/>
  <c r="F93" i="146"/>
  <c r="F92" i="146"/>
  <c r="F89" i="146"/>
  <c r="F88" i="146"/>
  <c r="F85" i="146"/>
  <c r="F84" i="146"/>
  <c r="F81" i="146"/>
  <c r="F80" i="146"/>
  <c r="F76" i="146"/>
  <c r="F74" i="146"/>
  <c r="F72" i="146"/>
  <c r="F70" i="146"/>
  <c r="F69" i="146"/>
  <c r="F66" i="146"/>
  <c r="F60" i="146"/>
  <c r="F59" i="146"/>
  <c r="F58" i="146"/>
  <c r="F57" i="146"/>
  <c r="F54" i="146"/>
  <c r="F53" i="146"/>
  <c r="F52" i="146"/>
  <c r="F51" i="146"/>
  <c r="F48" i="146"/>
  <c r="F47" i="146"/>
  <c r="F46" i="146"/>
  <c r="F45" i="146"/>
  <c r="F44" i="146"/>
  <c r="F43" i="146"/>
  <c r="F41" i="146"/>
  <c r="F40" i="146"/>
  <c r="F39" i="146"/>
  <c r="F38" i="146"/>
  <c r="F37" i="146"/>
  <c r="F35" i="146"/>
  <c r="F26" i="146"/>
  <c r="F25" i="146"/>
  <c r="F24" i="146"/>
  <c r="F23" i="146"/>
  <c r="F16" i="146"/>
  <c r="F13" i="146"/>
  <c r="F10" i="146"/>
  <c r="F40" i="143"/>
  <c r="F36" i="143"/>
  <c r="F34" i="143"/>
  <c r="F32" i="143"/>
  <c r="F30" i="143"/>
  <c r="F28" i="143"/>
  <c r="F22" i="143"/>
  <c r="F24" i="143"/>
  <c r="F20" i="143"/>
  <c r="F18" i="143"/>
  <c r="F16" i="143"/>
  <c r="F14" i="143"/>
  <c r="F12" i="143"/>
  <c r="F97" i="146" l="1"/>
  <c r="F42" i="146"/>
  <c r="F155" i="146" s="1"/>
  <c r="F10" i="143"/>
  <c r="F38" i="143"/>
  <c r="F26" i="143"/>
  <c r="F144" i="146" l="1"/>
  <c r="F143" i="146"/>
  <c r="F48" i="143"/>
  <c r="E53" i="113" s="1"/>
  <c r="F367" i="142"/>
  <c r="F365" i="142"/>
  <c r="F363" i="142"/>
  <c r="F361" i="142"/>
  <c r="F359" i="142"/>
  <c r="F357" i="142"/>
  <c r="F354" i="142"/>
  <c r="F352" i="142"/>
  <c r="F350" i="142"/>
  <c r="F348" i="142"/>
  <c r="F344" i="142"/>
  <c r="F341" i="142"/>
  <c r="F340" i="142"/>
  <c r="F339" i="142"/>
  <c r="F338" i="142"/>
  <c r="F334" i="142"/>
  <c r="F333" i="142"/>
  <c r="D330" i="142"/>
  <c r="F330" i="142" s="1"/>
  <c r="F329" i="142"/>
  <c r="F324" i="142"/>
  <c r="F323" i="142"/>
  <c r="F322" i="142"/>
  <c r="F319" i="142"/>
  <c r="F317" i="142"/>
  <c r="F316" i="142"/>
  <c r="F313" i="142"/>
  <c r="F312" i="142"/>
  <c r="F307" i="142"/>
  <c r="F303" i="142"/>
  <c r="F301" i="142"/>
  <c r="F298" i="142"/>
  <c r="F296" i="142"/>
  <c r="F293" i="142"/>
  <c r="D287" i="142"/>
  <c r="F287" i="142" s="1"/>
  <c r="F281" i="142"/>
  <c r="F277" i="142"/>
  <c r="F269" i="142"/>
  <c r="F267" i="142"/>
  <c r="F264" i="142"/>
  <c r="F260" i="142"/>
  <c r="F255" i="142"/>
  <c r="D239" i="142"/>
  <c r="F239" i="142" s="1"/>
  <c r="F235" i="142"/>
  <c r="F228" i="142"/>
  <c r="D222" i="142"/>
  <c r="F222" i="142" s="1"/>
  <c r="D221" i="142"/>
  <c r="F221" i="142" s="1"/>
  <c r="F215" i="142"/>
  <c r="F211" i="142"/>
  <c r="F209" i="142"/>
  <c r="F203" i="142"/>
  <c r="F199" i="142"/>
  <c r="F191" i="142"/>
  <c r="D190" i="142"/>
  <c r="F190" i="142" s="1"/>
  <c r="F182" i="142"/>
  <c r="D176" i="142"/>
  <c r="F176" i="142" s="1"/>
  <c r="D168" i="142"/>
  <c r="F168" i="142" s="1"/>
  <c r="F167" i="142"/>
  <c r="F161" i="142"/>
  <c r="F160" i="142"/>
  <c r="F142" i="142"/>
  <c r="D137" i="142"/>
  <c r="F137" i="142" s="1"/>
  <c r="F123" i="142"/>
  <c r="D115" i="142"/>
  <c r="D130" i="142" s="1"/>
  <c r="F130" i="142" s="1"/>
  <c r="F104" i="142"/>
  <c r="F100" i="142"/>
  <c r="F96" i="142"/>
  <c r="D96" i="142"/>
  <c r="D90" i="142"/>
  <c r="F90" i="142" s="1"/>
  <c r="D88" i="142"/>
  <c r="F88" i="142" s="1"/>
  <c r="D86" i="142"/>
  <c r="F86" i="142" s="1"/>
  <c r="F80" i="142"/>
  <c r="F76" i="142"/>
  <c r="F69" i="142"/>
  <c r="D67" i="142"/>
  <c r="F67" i="142" s="1"/>
  <c r="F49" i="142"/>
  <c r="D43" i="142"/>
  <c r="D75" i="142" s="1"/>
  <c r="F75" i="142" s="1"/>
  <c r="F42" i="142"/>
  <c r="F36" i="142"/>
  <c r="F28" i="142"/>
  <c r="F22" i="142"/>
  <c r="F21" i="142"/>
  <c r="F15" i="142"/>
  <c r="F148" i="146" l="1"/>
  <c r="F157" i="146" s="1"/>
  <c r="F212" i="146" s="1"/>
  <c r="E14" i="113" s="1"/>
  <c r="F204" i="142"/>
  <c r="F379" i="142" s="1"/>
  <c r="F326" i="142"/>
  <c r="F382" i="142" s="1"/>
  <c r="F248" i="142"/>
  <c r="F380" i="142" s="1"/>
  <c r="F43" i="142"/>
  <c r="F59" i="142" s="1"/>
  <c r="F376" i="142" s="1"/>
  <c r="F371" i="142"/>
  <c r="F383" i="142" s="1"/>
  <c r="F290" i="142"/>
  <c r="F381" i="142" s="1"/>
  <c r="F101" i="142"/>
  <c r="F377" i="142" s="1"/>
  <c r="F115" i="142"/>
  <c r="F151" i="142" s="1"/>
  <c r="F378" i="142" s="1"/>
  <c r="F406" i="142" l="1"/>
  <c r="F125" i="126"/>
  <c r="E30" i="113" l="1"/>
  <c r="F201" i="119" l="1"/>
  <c r="F200" i="119"/>
  <c r="F202" i="119" l="1"/>
  <c r="F203" i="119"/>
  <c r="F185" i="97" l="1"/>
  <c r="F172" i="97"/>
  <c r="F168" i="97"/>
  <c r="F164" i="97"/>
  <c r="F163" i="97"/>
  <c r="F162" i="97"/>
  <c r="F187" i="97"/>
  <c r="F159" i="97"/>
  <c r="F195" i="97"/>
  <c r="F191" i="97"/>
  <c r="F155" i="97"/>
  <c r="F154" i="97"/>
  <c r="F153" i="97"/>
  <c r="F152" i="97"/>
  <c r="F151" i="97"/>
  <c r="F150" i="97"/>
  <c r="F149" i="97"/>
  <c r="F148" i="97"/>
  <c r="F147" i="97"/>
  <c r="F144" i="97"/>
  <c r="F131" i="97"/>
  <c r="F130" i="97"/>
  <c r="F120" i="97"/>
  <c r="F119" i="97"/>
  <c r="F118" i="97"/>
  <c r="F117" i="97"/>
  <c r="F116" i="97"/>
  <c r="F115" i="97"/>
  <c r="F182" i="125" l="1"/>
  <c r="F172" i="125"/>
  <c r="F178" i="125"/>
  <c r="F168" i="125"/>
  <c r="F160" i="125"/>
  <c r="F164" i="125"/>
  <c r="F163" i="125"/>
  <c r="F162" i="125"/>
  <c r="F161" i="125"/>
  <c r="F159" i="125"/>
  <c r="F158" i="125"/>
  <c r="F157" i="125"/>
  <c r="F154" i="125"/>
  <c r="F151" i="125"/>
  <c r="F150" i="125"/>
  <c r="F142" i="125"/>
  <c r="F133" i="125"/>
  <c r="F132" i="125"/>
  <c r="F131" i="125"/>
  <c r="F130" i="125"/>
  <c r="F129" i="125"/>
  <c r="F172" i="124"/>
  <c r="F171" i="124"/>
  <c r="F182" i="124"/>
  <c r="F178" i="124"/>
  <c r="F167" i="124"/>
  <c r="F160" i="124"/>
  <c r="F159" i="124"/>
  <c r="F158" i="124"/>
  <c r="F157" i="124"/>
  <c r="F156" i="124"/>
  <c r="F155" i="124"/>
  <c r="F163" i="124"/>
  <c r="F162" i="124"/>
  <c r="F161" i="124"/>
  <c r="F152" i="124"/>
  <c r="F139" i="124"/>
  <c r="F138" i="124"/>
  <c r="F128" i="124"/>
  <c r="F129" i="124"/>
  <c r="F127" i="124"/>
  <c r="F126" i="124"/>
  <c r="F125" i="124"/>
  <c r="F124" i="124"/>
  <c r="F183" i="93"/>
  <c r="F171" i="93"/>
  <c r="F170" i="93"/>
  <c r="F179" i="93"/>
  <c r="F166" i="93"/>
  <c r="F156" i="93"/>
  <c r="F157" i="93"/>
  <c r="F158" i="93"/>
  <c r="F159" i="93"/>
  <c r="F162" i="93"/>
  <c r="F161" i="93"/>
  <c r="F160" i="93"/>
  <c r="F155" i="93"/>
  <c r="F154" i="93"/>
  <c r="F140" i="93"/>
  <c r="F139" i="93"/>
  <c r="F127" i="93"/>
  <c r="F130" i="93"/>
  <c r="F129" i="93"/>
  <c r="F128" i="93"/>
  <c r="F126" i="93"/>
  <c r="F125" i="93"/>
  <c r="F175" i="94" l="1"/>
  <c r="F131" i="94" l="1"/>
  <c r="F164" i="94"/>
  <c r="F160" i="94"/>
  <c r="F159" i="94"/>
  <c r="F158" i="94"/>
  <c r="F153" i="94"/>
  <c r="F141" i="94"/>
  <c r="F140" i="94"/>
  <c r="F186" i="126"/>
  <c r="F147" i="126"/>
  <c r="F79" i="126"/>
  <c r="D45" i="126"/>
  <c r="D92" i="126" s="1"/>
  <c r="F92" i="126" s="1"/>
  <c r="F16" i="126"/>
  <c r="F13" i="126"/>
  <c r="F184" i="126"/>
  <c r="F245" i="126" s="1"/>
  <c r="F259" i="126" s="1"/>
  <c r="F173" i="126"/>
  <c r="F172" i="126"/>
  <c r="F166" i="126"/>
  <c r="F162" i="126"/>
  <c r="F161" i="126"/>
  <c r="F160" i="126"/>
  <c r="F154" i="126"/>
  <c r="F153" i="126"/>
  <c r="F152" i="126"/>
  <c r="F148" i="126"/>
  <c r="F146" i="126"/>
  <c r="F145" i="126"/>
  <c r="F139" i="126"/>
  <c r="F138" i="126"/>
  <c r="F137" i="126"/>
  <c r="F131" i="126"/>
  <c r="F120" i="126"/>
  <c r="F119" i="126"/>
  <c r="F109" i="126"/>
  <c r="F108" i="126"/>
  <c r="F107" i="126"/>
  <c r="F103" i="126"/>
  <c r="F98" i="126"/>
  <c r="F84" i="126"/>
  <c r="F83" i="126"/>
  <c r="F71" i="126"/>
  <c r="F67" i="126"/>
  <c r="F62" i="126"/>
  <c r="F58" i="126"/>
  <c r="D52" i="126"/>
  <c r="F52" i="126" s="1"/>
  <c r="F40" i="126"/>
  <c r="D30" i="126"/>
  <c r="F30" i="126" s="1"/>
  <c r="F25" i="126"/>
  <c r="F22" i="126"/>
  <c r="F223" i="125"/>
  <c r="F220" i="125"/>
  <c r="F215" i="125"/>
  <c r="F211" i="125"/>
  <c r="F208" i="125"/>
  <c r="F202" i="125"/>
  <c r="F198" i="125"/>
  <c r="F194" i="125"/>
  <c r="F192" i="125"/>
  <c r="F190" i="125"/>
  <c r="F188" i="125"/>
  <c r="F171" i="125"/>
  <c r="F147" i="125"/>
  <c r="F146" i="125"/>
  <c r="F145" i="125"/>
  <c r="F139" i="125"/>
  <c r="F136" i="125"/>
  <c r="F122" i="125"/>
  <c r="F119" i="125"/>
  <c r="F112" i="125"/>
  <c r="F109" i="125"/>
  <c r="F103" i="125"/>
  <c r="F102" i="125"/>
  <c r="F98" i="125"/>
  <c r="F97" i="125"/>
  <c r="F91" i="125"/>
  <c r="F88" i="125"/>
  <c r="D87" i="125"/>
  <c r="F87" i="125" s="1"/>
  <c r="D86" i="125"/>
  <c r="F86" i="125" s="1"/>
  <c r="D82" i="125"/>
  <c r="F82" i="125" s="1"/>
  <c r="F80" i="125"/>
  <c r="F74" i="125"/>
  <c r="F70" i="125"/>
  <c r="F69" i="125"/>
  <c r="D49" i="125"/>
  <c r="F49" i="125" s="1"/>
  <c r="D48" i="125"/>
  <c r="F48" i="125" s="1"/>
  <c r="D47" i="125"/>
  <c r="D64" i="125" s="1"/>
  <c r="F64" i="125" s="1"/>
  <c r="D25" i="125"/>
  <c r="D40" i="125" s="1"/>
  <c r="F40" i="125" s="1"/>
  <c r="D24" i="125"/>
  <c r="D32" i="125" s="1"/>
  <c r="F32" i="125" s="1"/>
  <c r="D21" i="125"/>
  <c r="F14" i="125"/>
  <c r="F11" i="125"/>
  <c r="F223" i="124"/>
  <c r="F220" i="124"/>
  <c r="F215" i="124"/>
  <c r="F211" i="124"/>
  <c r="F208" i="124"/>
  <c r="F202" i="124"/>
  <c r="F198" i="124"/>
  <c r="F194" i="124"/>
  <c r="F192" i="124"/>
  <c r="F190" i="124"/>
  <c r="F188" i="124"/>
  <c r="F170" i="124"/>
  <c r="F149" i="124"/>
  <c r="F148" i="124"/>
  <c r="F147" i="124"/>
  <c r="F144" i="124"/>
  <c r="F143" i="124"/>
  <c r="F142" i="124"/>
  <c r="F135" i="124"/>
  <c r="F132" i="124"/>
  <c r="F118" i="124"/>
  <c r="F111" i="124"/>
  <c r="F108" i="124"/>
  <c r="F102" i="124"/>
  <c r="F101" i="124"/>
  <c r="F97" i="124"/>
  <c r="F96" i="124"/>
  <c r="F90" i="124"/>
  <c r="F87" i="124"/>
  <c r="F86" i="124"/>
  <c r="F85" i="124"/>
  <c r="D81" i="124"/>
  <c r="F81" i="124" s="1"/>
  <c r="F79" i="124"/>
  <c r="F73" i="124"/>
  <c r="F69" i="124"/>
  <c r="F68" i="124"/>
  <c r="D65" i="124"/>
  <c r="F65" i="124" s="1"/>
  <c r="D64" i="124"/>
  <c r="F64" i="124" s="1"/>
  <c r="D53" i="124"/>
  <c r="F53" i="124" s="1"/>
  <c r="D49" i="124"/>
  <c r="D72" i="124" s="1"/>
  <c r="F72" i="124" s="1"/>
  <c r="F48" i="124"/>
  <c r="F47" i="124"/>
  <c r="F40" i="124"/>
  <c r="F33" i="124"/>
  <c r="D31" i="124"/>
  <c r="D37" i="124" s="1"/>
  <c r="F37" i="124" s="1"/>
  <c r="F27" i="124"/>
  <c r="F25" i="124"/>
  <c r="D24" i="124"/>
  <c r="F24" i="124" s="1"/>
  <c r="F21" i="124"/>
  <c r="F14" i="124"/>
  <c r="F11" i="124"/>
  <c r="D12" i="122"/>
  <c r="F12" i="122"/>
  <c r="F194" i="122"/>
  <c r="F193" i="122"/>
  <c r="F190" i="122"/>
  <c r="F187" i="122"/>
  <c r="F186" i="122"/>
  <c r="D183" i="122"/>
  <c r="F183" i="122" s="1"/>
  <c r="F181" i="122"/>
  <c r="F173" i="122"/>
  <c r="D171" i="122"/>
  <c r="F171" i="122" s="1"/>
  <c r="F167" i="122"/>
  <c r="F166" i="122"/>
  <c r="F165" i="122"/>
  <c r="F164" i="122"/>
  <c r="F163" i="122"/>
  <c r="F162" i="122"/>
  <c r="F161" i="122"/>
  <c r="F158" i="122"/>
  <c r="F157" i="122"/>
  <c r="F156" i="122"/>
  <c r="F155" i="122"/>
  <c r="F154" i="122"/>
  <c r="F153" i="122"/>
  <c r="F152" i="122"/>
  <c r="F147" i="122"/>
  <c r="F146" i="122"/>
  <c r="F143" i="122"/>
  <c r="F142" i="122"/>
  <c r="F141" i="122"/>
  <c r="F140" i="122"/>
  <c r="F137" i="122"/>
  <c r="F136" i="122"/>
  <c r="F135" i="122"/>
  <c r="F132" i="122"/>
  <c r="F131" i="122"/>
  <c r="D128" i="122"/>
  <c r="F128" i="122" s="1"/>
  <c r="D126" i="122"/>
  <c r="F126" i="122"/>
  <c r="F119" i="122"/>
  <c r="F118" i="122"/>
  <c r="F115" i="122"/>
  <c r="F114" i="122"/>
  <c r="F113" i="122"/>
  <c r="F112" i="122"/>
  <c r="F111" i="122"/>
  <c r="F110" i="122"/>
  <c r="F106" i="122"/>
  <c r="F105" i="122"/>
  <c r="F104" i="122"/>
  <c r="F103" i="122"/>
  <c r="F102" i="122"/>
  <c r="F101" i="122"/>
  <c r="F98" i="122"/>
  <c r="F97" i="122"/>
  <c r="F96" i="122"/>
  <c r="F95" i="122"/>
  <c r="F92" i="122"/>
  <c r="F91" i="122"/>
  <c r="F90" i="122"/>
  <c r="F89" i="122"/>
  <c r="F86" i="122"/>
  <c r="F85" i="122"/>
  <c r="F84" i="122"/>
  <c r="F83" i="122"/>
  <c r="F78" i="122"/>
  <c r="F77" i="122"/>
  <c r="F74" i="122"/>
  <c r="F73" i="122"/>
  <c r="F72" i="122"/>
  <c r="F71" i="122"/>
  <c r="F70" i="122"/>
  <c r="F69" i="122"/>
  <c r="F66" i="122"/>
  <c r="F65" i="122"/>
  <c r="F64" i="122"/>
  <c r="F63" i="122"/>
  <c r="F62" i="122"/>
  <c r="F51" i="122"/>
  <c r="F50" i="122"/>
  <c r="F49" i="122"/>
  <c r="F48" i="122"/>
  <c r="F47" i="122"/>
  <c r="F46" i="122"/>
  <c r="F45" i="122"/>
  <c r="F44" i="122"/>
  <c r="F43" i="122"/>
  <c r="F39" i="122"/>
  <c r="F38" i="122"/>
  <c r="F35" i="122"/>
  <c r="F34" i="122"/>
  <c r="F31" i="122"/>
  <c r="F30" i="122"/>
  <c r="F27" i="122"/>
  <c r="F26" i="122"/>
  <c r="F19" i="122"/>
  <c r="F18" i="122"/>
  <c r="F15" i="122"/>
  <c r="D12" i="121"/>
  <c r="F12" i="121" s="1"/>
  <c r="F194" i="121"/>
  <c r="F193" i="121"/>
  <c r="F190" i="121"/>
  <c r="F187" i="121"/>
  <c r="F186" i="121"/>
  <c r="D183" i="121"/>
  <c r="F183" i="121" s="1"/>
  <c r="F241" i="121" s="1"/>
  <c r="F252" i="121" s="1"/>
  <c r="F181" i="121"/>
  <c r="F173" i="121"/>
  <c r="D171" i="121"/>
  <c r="F171" i="121" s="1"/>
  <c r="F167" i="121"/>
  <c r="F166" i="121"/>
  <c r="F165" i="121"/>
  <c r="F164" i="121"/>
  <c r="F163" i="121"/>
  <c r="F162" i="121"/>
  <c r="F161" i="121"/>
  <c r="F158" i="121"/>
  <c r="F157" i="121"/>
  <c r="F156" i="121"/>
  <c r="F155" i="121"/>
  <c r="F154" i="121"/>
  <c r="F153" i="121"/>
  <c r="F152" i="121"/>
  <c r="F147" i="121"/>
  <c r="F146" i="121"/>
  <c r="F143" i="121"/>
  <c r="F142" i="121"/>
  <c r="F141" i="121"/>
  <c r="F140" i="121"/>
  <c r="F137" i="121"/>
  <c r="F136" i="121"/>
  <c r="F135" i="121"/>
  <c r="F132" i="121"/>
  <c r="F131" i="121"/>
  <c r="D128" i="121"/>
  <c r="F128" i="121" s="1"/>
  <c r="D126" i="121"/>
  <c r="D127" i="121" s="1"/>
  <c r="F127" i="121" s="1"/>
  <c r="F119" i="121"/>
  <c r="F118" i="121"/>
  <c r="F115" i="121"/>
  <c r="F114" i="121"/>
  <c r="F113" i="121"/>
  <c r="F112" i="121"/>
  <c r="F111" i="121"/>
  <c r="F110" i="121"/>
  <c r="F106" i="121"/>
  <c r="F105" i="121"/>
  <c r="F104" i="121"/>
  <c r="F103" i="121"/>
  <c r="F102" i="121"/>
  <c r="F101" i="121"/>
  <c r="F98" i="121"/>
  <c r="F97" i="121"/>
  <c r="F96" i="121"/>
  <c r="F95" i="121"/>
  <c r="F92" i="121"/>
  <c r="F91" i="121"/>
  <c r="F90" i="121"/>
  <c r="F89" i="121"/>
  <c r="F86" i="121"/>
  <c r="F85" i="121"/>
  <c r="F84" i="121"/>
  <c r="F83" i="121"/>
  <c r="F78" i="121"/>
  <c r="F77" i="121"/>
  <c r="F74" i="121"/>
  <c r="F73" i="121"/>
  <c r="F72" i="121"/>
  <c r="F71" i="121"/>
  <c r="F70" i="121"/>
  <c r="F69" i="121"/>
  <c r="F66" i="121"/>
  <c r="F65" i="121"/>
  <c r="F64" i="121"/>
  <c r="F63" i="121"/>
  <c r="F62" i="121"/>
  <c r="F51" i="121"/>
  <c r="F50" i="121"/>
  <c r="F49" i="121"/>
  <c r="F48" i="121"/>
  <c r="F47" i="121"/>
  <c r="F46" i="121"/>
  <c r="F45" i="121"/>
  <c r="F44" i="121"/>
  <c r="F43" i="121"/>
  <c r="F39" i="121"/>
  <c r="F38" i="121"/>
  <c r="F35" i="121"/>
  <c r="F34" i="121"/>
  <c r="F31" i="121"/>
  <c r="F30" i="121"/>
  <c r="F27" i="121"/>
  <c r="F26" i="121"/>
  <c r="F19" i="121"/>
  <c r="F18" i="121"/>
  <c r="F15" i="121"/>
  <c r="D12" i="120"/>
  <c r="F194" i="120"/>
  <c r="F193" i="120"/>
  <c r="F190" i="120"/>
  <c r="F187" i="120"/>
  <c r="F186" i="120"/>
  <c r="D183" i="120"/>
  <c r="F183" i="120" s="1"/>
  <c r="F181" i="120"/>
  <c r="F173" i="120"/>
  <c r="D171" i="120"/>
  <c r="F171" i="120" s="1"/>
  <c r="F167" i="120"/>
  <c r="F166" i="120"/>
  <c r="F165" i="120"/>
  <c r="F164" i="120"/>
  <c r="F163" i="120"/>
  <c r="F162" i="120"/>
  <c r="F161" i="120"/>
  <c r="F158" i="120"/>
  <c r="F157" i="120"/>
  <c r="F156" i="120"/>
  <c r="F155" i="120"/>
  <c r="F154" i="120"/>
  <c r="F153" i="120"/>
  <c r="F152" i="120"/>
  <c r="F147" i="120"/>
  <c r="F143" i="120"/>
  <c r="F142" i="120"/>
  <c r="F141" i="120"/>
  <c r="F140" i="120"/>
  <c r="F137" i="120"/>
  <c r="F136" i="120"/>
  <c r="F135" i="120"/>
  <c r="F132" i="120"/>
  <c r="F131" i="120"/>
  <c r="D128" i="120"/>
  <c r="F128" i="120" s="1"/>
  <c r="D126" i="120"/>
  <c r="D127" i="120" s="1"/>
  <c r="F127" i="120" s="1"/>
  <c r="F119" i="120"/>
  <c r="F118" i="120"/>
  <c r="F115" i="120"/>
  <c r="F114" i="120"/>
  <c r="F113" i="120"/>
  <c r="F112" i="120"/>
  <c r="F111" i="120"/>
  <c r="F110" i="120"/>
  <c r="F106" i="120"/>
  <c r="F105" i="120"/>
  <c r="F104" i="120"/>
  <c r="F103" i="120"/>
  <c r="F102" i="120"/>
  <c r="F101" i="120"/>
  <c r="F98" i="120"/>
  <c r="F97" i="120"/>
  <c r="F96" i="120"/>
  <c r="F95" i="120"/>
  <c r="F92" i="120"/>
  <c r="F91" i="120"/>
  <c r="F90" i="120"/>
  <c r="F89" i="120"/>
  <c r="F86" i="120"/>
  <c r="F85" i="120"/>
  <c r="F84" i="120"/>
  <c r="F83" i="120"/>
  <c r="F78" i="120"/>
  <c r="F77" i="120"/>
  <c r="F74" i="120"/>
  <c r="F73" i="120"/>
  <c r="F72" i="120"/>
  <c r="F71" i="120"/>
  <c r="F70" i="120"/>
  <c r="F69" i="120"/>
  <c r="F66" i="120"/>
  <c r="F65" i="120"/>
  <c r="F64" i="120"/>
  <c r="F63" i="120"/>
  <c r="F62" i="120"/>
  <c r="F51" i="120"/>
  <c r="F50" i="120"/>
  <c r="F49" i="120"/>
  <c r="F48" i="120"/>
  <c r="F47" i="120"/>
  <c r="F46" i="120"/>
  <c r="F45" i="120"/>
  <c r="F44" i="120"/>
  <c r="F43" i="120"/>
  <c r="F39" i="120"/>
  <c r="F38" i="120"/>
  <c r="F35" i="120"/>
  <c r="F34" i="120"/>
  <c r="F31" i="120"/>
  <c r="F30" i="120"/>
  <c r="F27" i="120"/>
  <c r="F26" i="120"/>
  <c r="F19" i="120"/>
  <c r="F18" i="120"/>
  <c r="F15" i="120"/>
  <c r="F12" i="120"/>
  <c r="D12" i="119"/>
  <c r="F12" i="119" s="1"/>
  <c r="F194" i="119"/>
  <c r="F193" i="119"/>
  <c r="F190" i="119"/>
  <c r="F187" i="119"/>
  <c r="F186" i="119"/>
  <c r="D183" i="119"/>
  <c r="F183" i="119" s="1"/>
  <c r="F181" i="119"/>
  <c r="F173" i="119"/>
  <c r="D171" i="119"/>
  <c r="F171" i="119" s="1"/>
  <c r="F167" i="119"/>
  <c r="F166" i="119"/>
  <c r="F165" i="119"/>
  <c r="F164" i="119"/>
  <c r="F163" i="119"/>
  <c r="F162" i="119"/>
  <c r="F161" i="119"/>
  <c r="F158" i="119"/>
  <c r="F157" i="119"/>
  <c r="F156" i="119"/>
  <c r="F155" i="119"/>
  <c r="F154" i="119"/>
  <c r="F153" i="119"/>
  <c r="F152" i="119"/>
  <c r="F147" i="119"/>
  <c r="F143" i="119"/>
  <c r="F142" i="119"/>
  <c r="F141" i="119"/>
  <c r="F140" i="119"/>
  <c r="F137" i="119"/>
  <c r="F136" i="119"/>
  <c r="F135" i="119"/>
  <c r="F132" i="119"/>
  <c r="F131" i="119"/>
  <c r="D128" i="119"/>
  <c r="F128" i="119" s="1"/>
  <c r="D126" i="119"/>
  <c r="F126" i="119" s="1"/>
  <c r="F119" i="119"/>
  <c r="F118" i="119"/>
  <c r="F115" i="119"/>
  <c r="F114" i="119"/>
  <c r="F113" i="119"/>
  <c r="F112" i="119"/>
  <c r="F111" i="119"/>
  <c r="F110" i="119"/>
  <c r="F106" i="119"/>
  <c r="F105" i="119"/>
  <c r="F104" i="119"/>
  <c r="F103" i="119"/>
  <c r="F102" i="119"/>
  <c r="F101" i="119"/>
  <c r="F98" i="119"/>
  <c r="F97" i="119"/>
  <c r="F96" i="119"/>
  <c r="F95" i="119"/>
  <c r="F92" i="119"/>
  <c r="F91" i="119"/>
  <c r="F90" i="119"/>
  <c r="F89" i="119"/>
  <c r="F86" i="119"/>
  <c r="F85" i="119"/>
  <c r="F84" i="119"/>
  <c r="F83" i="119"/>
  <c r="F78" i="119"/>
  <c r="F77" i="119"/>
  <c r="F74" i="119"/>
  <c r="F73" i="119"/>
  <c r="F72" i="119"/>
  <c r="F71" i="119"/>
  <c r="F70" i="119"/>
  <c r="F69" i="119"/>
  <c r="F66" i="119"/>
  <c r="F65" i="119"/>
  <c r="F64" i="119"/>
  <c r="F63" i="119"/>
  <c r="F62" i="119"/>
  <c r="F51" i="119"/>
  <c r="F50" i="119"/>
  <c r="F49" i="119"/>
  <c r="F48" i="119"/>
  <c r="F47" i="119"/>
  <c r="F46" i="119"/>
  <c r="F45" i="119"/>
  <c r="F44" i="119"/>
  <c r="F43" i="119"/>
  <c r="F39" i="119"/>
  <c r="F38" i="119"/>
  <c r="F35" i="119"/>
  <c r="F34" i="119"/>
  <c r="F31" i="119"/>
  <c r="F30" i="119"/>
  <c r="F27" i="119"/>
  <c r="F26" i="119"/>
  <c r="F19" i="119"/>
  <c r="F18" i="119"/>
  <c r="F15" i="119"/>
  <c r="D126" i="118"/>
  <c r="D12" i="118"/>
  <c r="F194" i="118"/>
  <c r="F193" i="118"/>
  <c r="F190" i="118"/>
  <c r="F187" i="118"/>
  <c r="F186" i="118"/>
  <c r="D183" i="118"/>
  <c r="F183" i="118" s="1"/>
  <c r="F241" i="118" s="1"/>
  <c r="F252" i="118" s="1"/>
  <c r="F181" i="118"/>
  <c r="F173" i="118"/>
  <c r="D171" i="118"/>
  <c r="F171" i="118" s="1"/>
  <c r="F167" i="118"/>
  <c r="F166" i="118"/>
  <c r="F165" i="118"/>
  <c r="F164" i="118"/>
  <c r="F163" i="118"/>
  <c r="F162" i="118"/>
  <c r="F161" i="118"/>
  <c r="F158" i="118"/>
  <c r="F157" i="118"/>
  <c r="F156" i="118"/>
  <c r="F155" i="118"/>
  <c r="F154" i="118"/>
  <c r="F153" i="118"/>
  <c r="F152" i="118"/>
  <c r="F147" i="118"/>
  <c r="D146" i="118"/>
  <c r="F146" i="118" s="1"/>
  <c r="F143" i="118"/>
  <c r="F142" i="118"/>
  <c r="F141" i="118"/>
  <c r="F140" i="118"/>
  <c r="F137" i="118"/>
  <c r="F136" i="118"/>
  <c r="F135" i="118"/>
  <c r="F132" i="118"/>
  <c r="F131" i="118"/>
  <c r="D128" i="118"/>
  <c r="F128" i="118" s="1"/>
  <c r="D127" i="118"/>
  <c r="F127" i="118" s="1"/>
  <c r="F126" i="118"/>
  <c r="F119" i="118"/>
  <c r="F118" i="118"/>
  <c r="F115" i="118"/>
  <c r="F114" i="118"/>
  <c r="F113" i="118"/>
  <c r="F112" i="118"/>
  <c r="F111" i="118"/>
  <c r="F110" i="118"/>
  <c r="F106" i="118"/>
  <c r="F105" i="118"/>
  <c r="F104" i="118"/>
  <c r="F103" i="118"/>
  <c r="F102" i="118"/>
  <c r="F101" i="118"/>
  <c r="F98" i="118"/>
  <c r="F97" i="118"/>
  <c r="F96" i="118"/>
  <c r="F95" i="118"/>
  <c r="F92" i="118"/>
  <c r="F91" i="118"/>
  <c r="F90" i="118"/>
  <c r="F89" i="118"/>
  <c r="F86" i="118"/>
  <c r="F85" i="118"/>
  <c r="F84" i="118"/>
  <c r="F83" i="118"/>
  <c r="F78" i="118"/>
  <c r="F77" i="118"/>
  <c r="F74" i="118"/>
  <c r="F73" i="118"/>
  <c r="F72" i="118"/>
  <c r="F71" i="118"/>
  <c r="F70" i="118"/>
  <c r="F69" i="118"/>
  <c r="F66" i="118"/>
  <c r="F65" i="118"/>
  <c r="F64" i="118"/>
  <c r="F63" i="118"/>
  <c r="F62" i="118"/>
  <c r="F51" i="118"/>
  <c r="F50" i="118"/>
  <c r="F49" i="118"/>
  <c r="F48" i="118"/>
  <c r="F47" i="118"/>
  <c r="F46" i="118"/>
  <c r="F45" i="118"/>
  <c r="F44" i="118"/>
  <c r="F43" i="118"/>
  <c r="F39" i="118"/>
  <c r="F38" i="118"/>
  <c r="F35" i="118"/>
  <c r="F34" i="118"/>
  <c r="F31" i="118"/>
  <c r="F30" i="118"/>
  <c r="F27" i="118"/>
  <c r="F26" i="118"/>
  <c r="F19" i="118"/>
  <c r="F18" i="118"/>
  <c r="F15" i="118"/>
  <c r="F12" i="118"/>
  <c r="D127" i="122"/>
  <c r="F127" i="122" s="1"/>
  <c r="F126" i="121"/>
  <c r="F126" i="120"/>
  <c r="F146" i="120"/>
  <c r="F163" i="109"/>
  <c r="F162" i="109"/>
  <c r="F156" i="109"/>
  <c r="F155" i="109"/>
  <c r="F154" i="109"/>
  <c r="F148" i="109"/>
  <c r="F147" i="109"/>
  <c r="F146" i="109"/>
  <c r="F143" i="109"/>
  <c r="F140" i="109"/>
  <c r="F137" i="109"/>
  <c r="F136" i="109"/>
  <c r="F130" i="109"/>
  <c r="F128" i="109"/>
  <c r="F127" i="109"/>
  <c r="F124" i="109"/>
  <c r="F122" i="109"/>
  <c r="F121" i="109"/>
  <c r="F116" i="109"/>
  <c r="F114" i="109"/>
  <c r="F113" i="109"/>
  <c r="F110" i="109"/>
  <c r="F109" i="109"/>
  <c r="F106" i="109"/>
  <c r="F105" i="109"/>
  <c r="F102" i="109"/>
  <c r="F101" i="109"/>
  <c r="F97" i="109"/>
  <c r="F95" i="109"/>
  <c r="F93" i="109"/>
  <c r="F91" i="109"/>
  <c r="F90" i="109"/>
  <c r="F87" i="109"/>
  <c r="F81" i="109"/>
  <c r="F80" i="109"/>
  <c r="F79" i="109"/>
  <c r="F78" i="109"/>
  <c r="F75" i="109"/>
  <c r="F74" i="109"/>
  <c r="F73" i="109"/>
  <c r="F72" i="109"/>
  <c r="F69" i="109"/>
  <c r="F68" i="109"/>
  <c r="F67" i="109"/>
  <c r="F66" i="109"/>
  <c r="F65" i="109"/>
  <c r="F64" i="109"/>
  <c r="F60" i="109"/>
  <c r="F59" i="109"/>
  <c r="F58" i="109"/>
  <c r="F57" i="109"/>
  <c r="F56" i="109"/>
  <c r="F54" i="109"/>
  <c r="F45" i="109"/>
  <c r="F44" i="109"/>
  <c r="F43" i="109"/>
  <c r="F40" i="109"/>
  <c r="F39" i="109"/>
  <c r="F38" i="109"/>
  <c r="F37" i="109"/>
  <c r="F33" i="109"/>
  <c r="F32" i="109"/>
  <c r="F31" i="109"/>
  <c r="F30" i="109"/>
  <c r="F29" i="109"/>
  <c r="F28" i="109"/>
  <c r="F27" i="109"/>
  <c r="F24" i="109"/>
  <c r="F23" i="109"/>
  <c r="F16" i="109"/>
  <c r="F13" i="109"/>
  <c r="F10" i="109"/>
  <c r="F40" i="108"/>
  <c r="F154" i="108"/>
  <c r="F148" i="108"/>
  <c r="F147" i="108"/>
  <c r="F146" i="108"/>
  <c r="F143" i="108"/>
  <c r="F137" i="108"/>
  <c r="F136" i="108"/>
  <c r="F130" i="108"/>
  <c r="F128" i="108"/>
  <c r="F127" i="108"/>
  <c r="F124" i="108"/>
  <c r="F122" i="108"/>
  <c r="F121" i="108"/>
  <c r="F116" i="108"/>
  <c r="F113" i="108"/>
  <c r="F110" i="108"/>
  <c r="F109" i="108"/>
  <c r="F106" i="108"/>
  <c r="F105" i="108"/>
  <c r="F102" i="108"/>
  <c r="F101" i="108"/>
  <c r="F97" i="108"/>
  <c r="F95" i="108"/>
  <c r="F93" i="108"/>
  <c r="F87" i="108"/>
  <c r="F78" i="108"/>
  <c r="F66" i="108"/>
  <c r="F65" i="108"/>
  <c r="F64" i="108"/>
  <c r="F39" i="108"/>
  <c r="F38" i="108"/>
  <c r="F37" i="108"/>
  <c r="F16" i="108"/>
  <c r="F13" i="108"/>
  <c r="F10" i="108"/>
  <c r="F40" i="107"/>
  <c r="F162" i="107"/>
  <c r="F156" i="107"/>
  <c r="F155" i="107"/>
  <c r="F154" i="107"/>
  <c r="F148" i="107"/>
  <c r="F147" i="107"/>
  <c r="F146" i="107"/>
  <c r="F143" i="107"/>
  <c r="F140" i="107"/>
  <c r="F137" i="107"/>
  <c r="F136" i="107"/>
  <c r="F130" i="107"/>
  <c r="F128" i="107"/>
  <c r="F127" i="107"/>
  <c r="F124" i="107"/>
  <c r="F122" i="107"/>
  <c r="F121" i="107"/>
  <c r="F116" i="107"/>
  <c r="F114" i="107"/>
  <c r="F113" i="107"/>
  <c r="F110" i="107"/>
  <c r="F109" i="107"/>
  <c r="F106" i="107"/>
  <c r="F105" i="107"/>
  <c r="F102" i="107"/>
  <c r="F101" i="107"/>
  <c r="F97" i="107"/>
  <c r="F95" i="107"/>
  <c r="F93" i="107"/>
  <c r="F91" i="107"/>
  <c r="F90" i="107"/>
  <c r="F87" i="107"/>
  <c r="F81" i="107"/>
  <c r="F80" i="107"/>
  <c r="F79" i="107"/>
  <c r="F78" i="107"/>
  <c r="F75" i="107"/>
  <c r="F74" i="107"/>
  <c r="F73" i="107"/>
  <c r="F72" i="107"/>
  <c r="F69" i="107"/>
  <c r="F68" i="107"/>
  <c r="F118" i="107" s="1"/>
  <c r="F67" i="107"/>
  <c r="F66" i="107"/>
  <c r="F65" i="107"/>
  <c r="F64" i="107"/>
  <c r="F60" i="107"/>
  <c r="F59" i="107"/>
  <c r="F58" i="107"/>
  <c r="F57" i="107"/>
  <c r="F56" i="107"/>
  <c r="F54" i="107"/>
  <c r="F45" i="107"/>
  <c r="F44" i="107"/>
  <c r="F43" i="107"/>
  <c r="F39" i="107"/>
  <c r="F38" i="107"/>
  <c r="F37" i="107"/>
  <c r="F33" i="107"/>
  <c r="F32" i="107"/>
  <c r="F31" i="107"/>
  <c r="F30" i="107"/>
  <c r="F29" i="107"/>
  <c r="F28" i="107"/>
  <c r="F27" i="107"/>
  <c r="F24" i="107"/>
  <c r="F23" i="107"/>
  <c r="F16" i="107"/>
  <c r="F13" i="107"/>
  <c r="F10" i="107"/>
  <c r="F151" i="106"/>
  <c r="F145" i="106"/>
  <c r="F144" i="106"/>
  <c r="F143" i="106"/>
  <c r="F140" i="106"/>
  <c r="F137" i="106"/>
  <c r="F134" i="106"/>
  <c r="F133" i="106"/>
  <c r="F127" i="106"/>
  <c r="F125" i="106"/>
  <c r="F124" i="106"/>
  <c r="F121" i="106"/>
  <c r="F119" i="106"/>
  <c r="F118" i="106"/>
  <c r="F113" i="106"/>
  <c r="F110" i="106"/>
  <c r="F107" i="106"/>
  <c r="F106" i="106"/>
  <c r="F103" i="106"/>
  <c r="F102" i="106"/>
  <c r="F99" i="106"/>
  <c r="F98" i="106"/>
  <c r="F94" i="106"/>
  <c r="F90" i="106"/>
  <c r="F84" i="106"/>
  <c r="F72" i="106"/>
  <c r="F63" i="106"/>
  <c r="F62" i="106"/>
  <c r="F61" i="106"/>
  <c r="F52" i="106"/>
  <c r="F32" i="106"/>
  <c r="F16" i="106"/>
  <c r="F13" i="106"/>
  <c r="F10" i="106"/>
  <c r="F163" i="107"/>
  <c r="F216" i="97"/>
  <c r="F213" i="97"/>
  <c r="F208" i="97"/>
  <c r="F204" i="97"/>
  <c r="F201" i="97"/>
  <c r="F180" i="97"/>
  <c r="F178" i="97"/>
  <c r="F141" i="97"/>
  <c r="F140" i="97"/>
  <c r="F139" i="97"/>
  <c r="F136" i="97"/>
  <c r="F135" i="97"/>
  <c r="F134" i="97"/>
  <c r="F127" i="97"/>
  <c r="F123" i="97"/>
  <c r="F108" i="97"/>
  <c r="F105" i="97"/>
  <c r="F102" i="97"/>
  <c r="F96" i="97"/>
  <c r="F95" i="97"/>
  <c r="F91" i="97"/>
  <c r="F90" i="97"/>
  <c r="D87" i="97"/>
  <c r="F87" i="97" s="1"/>
  <c r="F84" i="97"/>
  <c r="F81" i="97"/>
  <c r="F80" i="97"/>
  <c r="F79" i="97"/>
  <c r="F75" i="97"/>
  <c r="F73" i="97"/>
  <c r="F67" i="97"/>
  <c r="D66" i="97"/>
  <c r="F66" i="97" s="1"/>
  <c r="F63" i="97"/>
  <c r="F62" i="97"/>
  <c r="D59" i="97"/>
  <c r="F59" i="97" s="1"/>
  <c r="D58" i="97"/>
  <c r="F58" i="97" s="1"/>
  <c r="D52" i="97"/>
  <c r="F52" i="97" s="1"/>
  <c r="F48" i="97"/>
  <c r="F47" i="97"/>
  <c r="F46" i="97"/>
  <c r="F40" i="97"/>
  <c r="F33" i="97"/>
  <c r="D32" i="97"/>
  <c r="F32" i="97" s="1"/>
  <c r="D31" i="97"/>
  <c r="F31" i="97" s="1"/>
  <c r="F27" i="97"/>
  <c r="F25" i="97"/>
  <c r="F24" i="97"/>
  <c r="F21" i="97"/>
  <c r="F14" i="97"/>
  <c r="F11" i="97"/>
  <c r="D49" i="94"/>
  <c r="F49" i="94" s="1"/>
  <c r="F216" i="94"/>
  <c r="F213" i="94"/>
  <c r="F208" i="94"/>
  <c r="F204" i="94"/>
  <c r="F201" i="94"/>
  <c r="F195" i="94"/>
  <c r="F191" i="94"/>
  <c r="F187" i="94"/>
  <c r="F185" i="94"/>
  <c r="F183" i="94"/>
  <c r="F181" i="94"/>
  <c r="F171" i="94"/>
  <c r="F167" i="94"/>
  <c r="F157" i="94"/>
  <c r="F156" i="94"/>
  <c r="F150" i="94"/>
  <c r="F149" i="94"/>
  <c r="F146" i="94"/>
  <c r="F145" i="94"/>
  <c r="F144" i="94"/>
  <c r="F137" i="94"/>
  <c r="F134" i="94"/>
  <c r="F130" i="94"/>
  <c r="F129" i="94"/>
  <c r="F128" i="94"/>
  <c r="F122" i="94"/>
  <c r="F119" i="94"/>
  <c r="F112" i="94"/>
  <c r="F109" i="94"/>
  <c r="F103" i="94"/>
  <c r="F102" i="94"/>
  <c r="F98" i="94"/>
  <c r="F97" i="94"/>
  <c r="F91" i="94"/>
  <c r="F88" i="94"/>
  <c r="F87" i="94"/>
  <c r="F86" i="94"/>
  <c r="F82" i="94"/>
  <c r="F80" i="94"/>
  <c r="F74" i="94"/>
  <c r="F70" i="94"/>
  <c r="F69" i="94"/>
  <c r="D65" i="94"/>
  <c r="F65" i="94" s="1"/>
  <c r="D64" i="94"/>
  <c r="F64" i="94" s="1"/>
  <c r="D53" i="94"/>
  <c r="F53" i="94" s="1"/>
  <c r="F48" i="94"/>
  <c r="F47" i="94"/>
  <c r="F40" i="94"/>
  <c r="F33" i="94"/>
  <c r="D32" i="94"/>
  <c r="F32" i="94" s="1"/>
  <c r="D31" i="94"/>
  <c r="D37" i="94" s="1"/>
  <c r="F37" i="94" s="1"/>
  <c r="F27" i="94"/>
  <c r="F25" i="94"/>
  <c r="F24" i="94"/>
  <c r="F21" i="94"/>
  <c r="F14" i="94"/>
  <c r="F11" i="94"/>
  <c r="F223" i="93"/>
  <c r="F220" i="93"/>
  <c r="F215" i="93"/>
  <c r="F211" i="93"/>
  <c r="F208" i="93"/>
  <c r="F202" i="93"/>
  <c r="F195" i="93"/>
  <c r="F193" i="93"/>
  <c r="F191" i="93"/>
  <c r="F189" i="93"/>
  <c r="F169" i="93"/>
  <c r="F149" i="93"/>
  <c r="F148" i="93"/>
  <c r="F147" i="93"/>
  <c r="F144" i="93"/>
  <c r="F143" i="93"/>
  <c r="F136" i="93"/>
  <c r="F133" i="93"/>
  <c r="F119" i="93"/>
  <c r="F112" i="93"/>
  <c r="F109" i="93"/>
  <c r="F103" i="93"/>
  <c r="F102" i="93"/>
  <c r="F98" i="93"/>
  <c r="F97" i="93"/>
  <c r="D94" i="93"/>
  <c r="F94" i="93" s="1"/>
  <c r="F91" i="93"/>
  <c r="F88" i="93"/>
  <c r="F87" i="93"/>
  <c r="F86" i="93"/>
  <c r="F82" i="93"/>
  <c r="F80" i="93"/>
  <c r="F74" i="93"/>
  <c r="F73" i="93"/>
  <c r="F70" i="93"/>
  <c r="D69" i="93"/>
  <c r="F69" i="93" s="1"/>
  <c r="D65" i="93"/>
  <c r="F65" i="93" s="1"/>
  <c r="D64" i="93"/>
  <c r="F64" i="93" s="1"/>
  <c r="D53" i="93"/>
  <c r="F53" i="93" s="1"/>
  <c r="F49" i="93"/>
  <c r="F48" i="93"/>
  <c r="F47" i="93"/>
  <c r="F40" i="93"/>
  <c r="F33" i="93"/>
  <c r="D32" i="93"/>
  <c r="D36" i="93" s="1"/>
  <c r="F36" i="93" s="1"/>
  <c r="D31" i="93"/>
  <c r="D37" i="93" s="1"/>
  <c r="F37" i="93" s="1"/>
  <c r="F27" i="93"/>
  <c r="F25" i="93"/>
  <c r="F24" i="93"/>
  <c r="F21" i="93"/>
  <c r="F14" i="93"/>
  <c r="F11" i="93"/>
  <c r="F48" i="56"/>
  <c r="D36" i="94"/>
  <c r="F36" i="94" s="1"/>
  <c r="F225" i="65"/>
  <c r="F224" i="65"/>
  <c r="F223" i="65"/>
  <c r="F221" i="65"/>
  <c r="F220" i="65"/>
  <c r="F219" i="65"/>
  <c r="F218" i="65"/>
  <c r="F217" i="65"/>
  <c r="F216" i="65"/>
  <c r="F215" i="65"/>
  <c r="F212" i="65"/>
  <c r="F211" i="65"/>
  <c r="F210" i="65"/>
  <c r="F209" i="65"/>
  <c r="F205" i="65"/>
  <c r="F201" i="65"/>
  <c r="F198" i="65"/>
  <c r="F197" i="65"/>
  <c r="F196" i="65"/>
  <c r="F192" i="65"/>
  <c r="F186" i="65"/>
  <c r="F183" i="65"/>
  <c r="F178" i="65"/>
  <c r="F176" i="65"/>
  <c r="F171" i="65"/>
  <c r="F166" i="65"/>
  <c r="F162" i="65"/>
  <c r="F154" i="65"/>
  <c r="F151" i="65"/>
  <c r="F148" i="65"/>
  <c r="F145" i="65"/>
  <c r="F138" i="65"/>
  <c r="F137" i="65"/>
  <c r="F130" i="65"/>
  <c r="F126" i="65"/>
  <c r="F120" i="65"/>
  <c r="F116" i="65"/>
  <c r="F107" i="65"/>
  <c r="F104" i="65"/>
  <c r="F98" i="65"/>
  <c r="F93" i="65"/>
  <c r="F86" i="65"/>
  <c r="F82" i="65"/>
  <c r="F78" i="65"/>
  <c r="F68" i="65"/>
  <c r="F65" i="65"/>
  <c r="F64" i="65"/>
  <c r="F57" i="65"/>
  <c r="F56" i="65"/>
  <c r="F52" i="65"/>
  <c r="F51" i="65"/>
  <c r="F46" i="65"/>
  <c r="F45" i="65"/>
  <c r="F37" i="65"/>
  <c r="F36" i="65"/>
  <c r="F32" i="65"/>
  <c r="F31" i="65"/>
  <c r="F30" i="65"/>
  <c r="F26" i="65"/>
  <c r="F19" i="65"/>
  <c r="F15" i="65"/>
  <c r="F11" i="65"/>
  <c r="F250" i="64"/>
  <c r="F249" i="64"/>
  <c r="F248" i="64"/>
  <c r="F244" i="64"/>
  <c r="F243" i="64"/>
  <c r="F242" i="64"/>
  <c r="F241" i="64"/>
  <c r="F238" i="64"/>
  <c r="F237" i="64"/>
  <c r="F236" i="64"/>
  <c r="F235" i="64"/>
  <c r="F234" i="64"/>
  <c r="F233" i="64"/>
  <c r="F230" i="64"/>
  <c r="F227" i="64"/>
  <c r="F226" i="64"/>
  <c r="F217" i="64"/>
  <c r="F214" i="64"/>
  <c r="F207" i="64"/>
  <c r="F203" i="64"/>
  <c r="F197" i="64"/>
  <c r="F194" i="64"/>
  <c r="F191" i="64"/>
  <c r="F184" i="64"/>
  <c r="F178" i="64"/>
  <c r="F169" i="64"/>
  <c r="F160" i="64"/>
  <c r="F157" i="64"/>
  <c r="F154" i="64"/>
  <c r="F146" i="64"/>
  <c r="F141" i="64"/>
  <c r="F136" i="64"/>
  <c r="F130" i="64"/>
  <c r="F126" i="64"/>
  <c r="F125" i="64"/>
  <c r="F117" i="64"/>
  <c r="F112" i="64"/>
  <c r="F107" i="64"/>
  <c r="F105" i="64"/>
  <c r="F101" i="64"/>
  <c r="D95" i="64"/>
  <c r="F95" i="64" s="1"/>
  <c r="F89" i="64"/>
  <c r="F83" i="64"/>
  <c r="F71" i="64"/>
  <c r="F68" i="64"/>
  <c r="F67" i="64"/>
  <c r="F61" i="64"/>
  <c r="D60" i="64"/>
  <c r="F60" i="64" s="1"/>
  <c r="F54" i="64"/>
  <c r="F53" i="64"/>
  <c r="F48" i="64"/>
  <c r="F47" i="64"/>
  <c r="F40" i="64"/>
  <c r="F39" i="64"/>
  <c r="F38" i="64"/>
  <c r="F34" i="64"/>
  <c r="F33" i="64"/>
  <c r="F32" i="64"/>
  <c r="F31" i="64"/>
  <c r="F27" i="64"/>
  <c r="F20" i="64"/>
  <c r="F16" i="64"/>
  <c r="F12" i="64"/>
  <c r="F247" i="63"/>
  <c r="F246" i="63"/>
  <c r="F242" i="63"/>
  <c r="F241" i="63"/>
  <c r="F240" i="63"/>
  <c r="F239" i="63"/>
  <c r="F236" i="63"/>
  <c r="F235" i="63"/>
  <c r="F233" i="63"/>
  <c r="F232" i="63"/>
  <c r="F231" i="63"/>
  <c r="F229" i="63"/>
  <c r="F225" i="63"/>
  <c r="F219" i="63"/>
  <c r="F218" i="63"/>
  <c r="F214" i="63"/>
  <c r="F211" i="63"/>
  <c r="F202" i="63"/>
  <c r="F198" i="63"/>
  <c r="F192" i="63"/>
  <c r="F189" i="63"/>
  <c r="F183" i="63"/>
  <c r="F177" i="63"/>
  <c r="F170" i="63"/>
  <c r="F162" i="63"/>
  <c r="F159" i="63"/>
  <c r="F156" i="63"/>
  <c r="F153" i="63"/>
  <c r="F146" i="63"/>
  <c r="F139" i="63"/>
  <c r="F134" i="63"/>
  <c r="F128" i="63"/>
  <c r="F123" i="63"/>
  <c r="F122" i="63"/>
  <c r="F109" i="63"/>
  <c r="F105" i="63"/>
  <c r="F99" i="63"/>
  <c r="F96" i="63"/>
  <c r="F90" i="63"/>
  <c r="D83" i="63"/>
  <c r="F83" i="63" s="1"/>
  <c r="F79" i="63"/>
  <c r="F68" i="63"/>
  <c r="F65" i="63"/>
  <c r="F64" i="63"/>
  <c r="F55" i="63"/>
  <c r="F54" i="63"/>
  <c r="F50" i="63"/>
  <c r="F49" i="63"/>
  <c r="F44" i="63"/>
  <c r="F43" i="63"/>
  <c r="F36" i="63"/>
  <c r="F35" i="63"/>
  <c r="F34" i="63"/>
  <c r="F30" i="63"/>
  <c r="F29" i="63"/>
  <c r="F28" i="63"/>
  <c r="F27" i="63"/>
  <c r="F24" i="63"/>
  <c r="F18" i="63"/>
  <c r="F15" i="63"/>
  <c r="F11" i="63"/>
  <c r="F26" i="56"/>
  <c r="F25" i="56"/>
  <c r="F35" i="56"/>
  <c r="F34" i="56"/>
  <c r="F24" i="56"/>
  <c r="F70" i="56"/>
  <c r="F94" i="56"/>
  <c r="F109" i="56" s="1"/>
  <c r="F186" i="56" s="1"/>
  <c r="F17" i="56"/>
  <c r="F16" i="56"/>
  <c r="F43" i="56"/>
  <c r="F44" i="56"/>
  <c r="F105" i="2"/>
  <c r="F104" i="2"/>
  <c r="F100" i="2"/>
  <c r="F99" i="2"/>
  <c r="F95" i="2"/>
  <c r="F94" i="2"/>
  <c r="F123" i="56"/>
  <c r="F122" i="56"/>
  <c r="F73" i="56"/>
  <c r="F67" i="56"/>
  <c r="F66" i="56"/>
  <c r="F65" i="56"/>
  <c r="F54" i="56"/>
  <c r="F53" i="56"/>
  <c r="F42" i="56"/>
  <c r="F41" i="56"/>
  <c r="F38" i="56"/>
  <c r="F30" i="56"/>
  <c r="F29" i="56"/>
  <c r="F23" i="56"/>
  <c r="F22" i="56"/>
  <c r="F21" i="56"/>
  <c r="F60" i="2"/>
  <c r="F59" i="2"/>
  <c r="F26" i="2"/>
  <c r="F37" i="2"/>
  <c r="F38" i="2"/>
  <c r="F36" i="2"/>
  <c r="F25" i="2"/>
  <c r="F77" i="2"/>
  <c r="F70" i="2"/>
  <c r="F68" i="2"/>
  <c r="F90" i="2"/>
  <c r="F89" i="2"/>
  <c r="F87" i="2"/>
  <c r="F86" i="2"/>
  <c r="F82" i="2"/>
  <c r="F81" i="2"/>
  <c r="F78" i="2"/>
  <c r="F74" i="2"/>
  <c r="F73" i="2"/>
  <c r="F69" i="2"/>
  <c r="F63" i="2"/>
  <c r="F58" i="2"/>
  <c r="F57" i="2"/>
  <c r="F54" i="2"/>
  <c r="F53" i="2"/>
  <c r="F50" i="2"/>
  <c r="F49" i="2"/>
  <c r="F46" i="2"/>
  <c r="F45" i="2"/>
  <c r="F42" i="2"/>
  <c r="F35" i="2"/>
  <c r="F34" i="2"/>
  <c r="F33" i="2"/>
  <c r="F32" i="2"/>
  <c r="F30" i="2"/>
  <c r="F29" i="2"/>
  <c r="F28" i="2"/>
  <c r="F27" i="2"/>
  <c r="F24" i="2"/>
  <c r="F23" i="2"/>
  <c r="F22" i="2"/>
  <c r="F21" i="2"/>
  <c r="F20" i="2"/>
  <c r="F19" i="2"/>
  <c r="F15" i="2"/>
  <c r="F14" i="2"/>
  <c r="F13" i="2"/>
  <c r="F12" i="2"/>
  <c r="F11" i="2"/>
  <c r="F10" i="2"/>
  <c r="F9" i="2"/>
  <c r="F115" i="106" l="1"/>
  <c r="F121" i="119"/>
  <c r="F248" i="119" s="1"/>
  <c r="F57" i="64"/>
  <c r="F260" i="64" s="1"/>
  <c r="F241" i="122"/>
  <c r="F252" i="122" s="1"/>
  <c r="F55" i="122"/>
  <c r="F248" i="122" s="1"/>
  <c r="F62" i="109"/>
  <c r="F177" i="109" s="1"/>
  <c r="F241" i="120"/>
  <c r="F252" i="120" s="1"/>
  <c r="F121" i="120"/>
  <c r="F250" i="120" s="1"/>
  <c r="F62" i="107"/>
  <c r="F179" i="107" s="1"/>
  <c r="F176" i="121"/>
  <c r="F121" i="121"/>
  <c r="F250" i="121" s="1"/>
  <c r="F55" i="121"/>
  <c r="F248" i="121" s="1"/>
  <c r="F303" i="121" s="1"/>
  <c r="E29" i="113" s="1"/>
  <c r="F118" i="108"/>
  <c r="F62" i="108"/>
  <c r="F177" i="108" s="1"/>
  <c r="F55" i="118"/>
  <c r="F248" i="118" s="1"/>
  <c r="F60" i="106"/>
  <c r="F176" i="106" s="1"/>
  <c r="F217" i="94"/>
  <c r="F180" i="126"/>
  <c r="F175" i="56"/>
  <c r="F188" i="56" s="1"/>
  <c r="F87" i="56"/>
  <c r="F184" i="56" s="1"/>
  <c r="F50" i="56"/>
  <c r="F182" i="56" s="1"/>
  <c r="F224" i="124"/>
  <c r="F225" i="93"/>
  <c r="F241" i="93" s="1"/>
  <c r="F55" i="120"/>
  <c r="F248" i="120" s="1"/>
  <c r="F303" i="120" s="1"/>
  <c r="E36" i="113" s="1"/>
  <c r="F183" i="97"/>
  <c r="F121" i="122"/>
  <c r="F250" i="122" s="1"/>
  <c r="F303" i="122" s="1"/>
  <c r="E42" i="113" s="1"/>
  <c r="F121" i="118"/>
  <c r="F250" i="118" s="1"/>
  <c r="F257" i="126"/>
  <c r="F122" i="126"/>
  <c r="F255" i="126" s="1"/>
  <c r="F55" i="119"/>
  <c r="F246" i="119" s="1"/>
  <c r="F239" i="119"/>
  <c r="F250" i="119" s="1"/>
  <c r="F232" i="97"/>
  <c r="F248" i="97" s="1"/>
  <c r="D37" i="97"/>
  <c r="F37" i="97" s="1"/>
  <c r="D36" i="97"/>
  <c r="F36" i="97" s="1"/>
  <c r="F176" i="120"/>
  <c r="F170" i="108"/>
  <c r="F179" i="108" s="1"/>
  <c r="F125" i="2"/>
  <c r="F133" i="2" s="1"/>
  <c r="F258" i="63"/>
  <c r="F273" i="63" s="1"/>
  <c r="F169" i="106"/>
  <c r="F178" i="106" s="1"/>
  <c r="F252" i="64"/>
  <c r="F268" i="64" s="1"/>
  <c r="F118" i="109"/>
  <c r="F303" i="118"/>
  <c r="E23" i="113" s="1"/>
  <c r="F114" i="63"/>
  <c r="F267" i="63" s="1"/>
  <c r="F223" i="64"/>
  <c r="F266" i="64" s="1"/>
  <c r="F240" i="124"/>
  <c r="F224" i="125"/>
  <c r="F240" i="125" s="1"/>
  <c r="F173" i="64"/>
  <c r="F264" i="64" s="1"/>
  <c r="F125" i="97"/>
  <c r="F244" i="97" s="1"/>
  <c r="F65" i="2"/>
  <c r="F131" i="2" s="1"/>
  <c r="F45" i="126"/>
  <c r="F64" i="126" s="1"/>
  <c r="F253" i="126" s="1"/>
  <c r="F176" i="122"/>
  <c r="F176" i="118"/>
  <c r="F47" i="125"/>
  <c r="D53" i="125"/>
  <c r="F53" i="125" s="1"/>
  <c r="F25" i="125"/>
  <c r="D73" i="125"/>
  <c r="F73" i="125" s="1"/>
  <c r="D27" i="125"/>
  <c r="D65" i="125"/>
  <c r="F65" i="125" s="1"/>
  <c r="D94" i="125"/>
  <c r="F94" i="125" s="1"/>
  <c r="F174" i="125"/>
  <c r="F238" i="125" s="1"/>
  <c r="D32" i="124"/>
  <c r="F32" i="124" s="1"/>
  <c r="F31" i="124"/>
  <c r="D93" i="124"/>
  <c r="F93" i="124" s="1"/>
  <c r="F115" i="124" s="1"/>
  <c r="F236" i="124" s="1"/>
  <c r="F174" i="124"/>
  <c r="F238" i="124" s="1"/>
  <c r="F49" i="124"/>
  <c r="F175" i="93"/>
  <c r="F239" i="93" s="1"/>
  <c r="F31" i="93"/>
  <c r="F32" i="93"/>
  <c r="F58" i="93" s="1"/>
  <c r="F235" i="93" s="1"/>
  <c r="F116" i="93"/>
  <c r="F237" i="93" s="1"/>
  <c r="F114" i="64"/>
  <c r="F262" i="64" s="1"/>
  <c r="F222" i="63"/>
  <c r="F271" i="63" s="1"/>
  <c r="F59" i="65"/>
  <c r="F247" i="65" s="1"/>
  <c r="F213" i="65"/>
  <c r="F253" i="65" s="1"/>
  <c r="F240" i="65"/>
  <c r="F255" i="65" s="1"/>
  <c r="F58" i="63"/>
  <c r="F265" i="63" s="1"/>
  <c r="F173" i="63"/>
  <c r="F269" i="63" s="1"/>
  <c r="F164" i="107"/>
  <c r="F165" i="107"/>
  <c r="F121" i="65"/>
  <c r="F249" i="65" s="1"/>
  <c r="F179" i="65"/>
  <c r="F251" i="65" s="1"/>
  <c r="D146" i="119"/>
  <c r="F146" i="119" s="1"/>
  <c r="D127" i="119"/>
  <c r="F127" i="119" s="1"/>
  <c r="D36" i="125"/>
  <c r="F36" i="125" s="1"/>
  <c r="D31" i="125"/>
  <c r="F31" i="125" s="1"/>
  <c r="F21" i="125"/>
  <c r="F24" i="125"/>
  <c r="F31" i="94"/>
  <c r="F233" i="94"/>
  <c r="F58" i="94"/>
  <c r="F227" i="94" s="1"/>
  <c r="D73" i="94"/>
  <c r="F73" i="94" s="1"/>
  <c r="D94" i="94"/>
  <c r="F94" i="94" s="1"/>
  <c r="F172" i="94"/>
  <c r="F231" i="94" s="1"/>
  <c r="F301" i="119" l="1"/>
  <c r="E16" i="113" s="1"/>
  <c r="F312" i="64"/>
  <c r="D47" i="113" s="1"/>
  <c r="E47" i="113" s="1"/>
  <c r="F234" i="108"/>
  <c r="E27" i="113" s="1"/>
  <c r="F233" i="106"/>
  <c r="E21" i="113" s="1"/>
  <c r="F303" i="126"/>
  <c r="F187" i="2"/>
  <c r="F242" i="56"/>
  <c r="F69" i="97"/>
  <c r="F242" i="97" s="1"/>
  <c r="E15" i="113"/>
  <c r="F246" i="97"/>
  <c r="F172" i="107"/>
  <c r="F181" i="107" s="1"/>
  <c r="F236" i="107" s="1"/>
  <c r="E34" i="113" s="1"/>
  <c r="F176" i="119"/>
  <c r="D36" i="124"/>
  <c r="F36" i="124" s="1"/>
  <c r="F58" i="124" s="1"/>
  <c r="F234" i="124" s="1"/>
  <c r="F281" i="124" s="1"/>
  <c r="E28" i="113" s="1"/>
  <c r="F116" i="125"/>
  <c r="F236" i="125" s="1"/>
  <c r="D33" i="125"/>
  <c r="F33" i="125" s="1"/>
  <c r="F27" i="125"/>
  <c r="D37" i="125"/>
  <c r="F37" i="125" s="1"/>
  <c r="F282" i="93"/>
  <c r="E22" i="113" s="1"/>
  <c r="F164" i="109"/>
  <c r="F165" i="109"/>
  <c r="F318" i="63"/>
  <c r="D46" i="113" s="1"/>
  <c r="E46" i="113" s="1"/>
  <c r="F294" i="65"/>
  <c r="D48" i="113" s="1"/>
  <c r="E48" i="113" s="1"/>
  <c r="F116" i="94"/>
  <c r="F229" i="94" s="1"/>
  <c r="F274" i="94" s="1"/>
  <c r="E17" i="113" s="1"/>
  <c r="E24" i="113" l="1"/>
  <c r="E8" i="113"/>
  <c r="E7" i="113"/>
  <c r="E55" i="113" s="1"/>
  <c r="E18" i="113"/>
  <c r="E31" i="113"/>
  <c r="F289" i="97"/>
  <c r="E41" i="113" s="1"/>
  <c r="E51" i="113"/>
  <c r="F58" i="125"/>
  <c r="F234" i="125" s="1"/>
  <c r="F281" i="125" s="1"/>
  <c r="E35" i="113" s="1"/>
  <c r="E37" i="113" s="1"/>
  <c r="F170" i="109"/>
  <c r="F179" i="109" s="1"/>
  <c r="F234" i="109" s="1"/>
  <c r="E40" i="113" s="1"/>
  <c r="E43" i="113" l="1"/>
  <c r="E56" i="113" l="1"/>
  <c r="E57" i="113" s="1"/>
  <c r="E58" i="113" s="1"/>
  <c r="E59" i="113" s="1"/>
</calcChain>
</file>

<file path=xl/sharedStrings.xml><?xml version="1.0" encoding="utf-8"?>
<sst xmlns="http://schemas.openxmlformats.org/spreadsheetml/2006/main" count="6736" uniqueCount="1482">
  <si>
    <t>MINISTRY OF WATER AND ENVIRONMENT</t>
  </si>
  <si>
    <t>ITEM NO.</t>
  </si>
  <si>
    <t>DESCRIPTION</t>
  </si>
  <si>
    <t>UNIT</t>
  </si>
  <si>
    <t>QUANTITY</t>
  </si>
  <si>
    <t>RATE(Ushs)</t>
  </si>
  <si>
    <t>AMOUNT(Ushs)</t>
  </si>
  <si>
    <t>Contractual Requirements</t>
  </si>
  <si>
    <t>Sum</t>
  </si>
  <si>
    <t>Third party insurance</t>
  </si>
  <si>
    <t>Specified Requirements</t>
  </si>
  <si>
    <t>A221.1</t>
  </si>
  <si>
    <t>A221.2</t>
  </si>
  <si>
    <t>A221.3</t>
  </si>
  <si>
    <t>A233</t>
  </si>
  <si>
    <t>A250.1</t>
  </si>
  <si>
    <t>nr</t>
  </si>
  <si>
    <t>A250.2</t>
  </si>
  <si>
    <t>A260.1</t>
  </si>
  <si>
    <t>km</t>
  </si>
  <si>
    <t>A260.2</t>
  </si>
  <si>
    <t>A279.1</t>
  </si>
  <si>
    <t>A279.2</t>
  </si>
  <si>
    <t>month</t>
  </si>
  <si>
    <t>Provisional Sums</t>
  </si>
  <si>
    <t>COLLECTION</t>
  </si>
  <si>
    <t>Labour</t>
  </si>
  <si>
    <t>Working ganger</t>
  </si>
  <si>
    <t>hr</t>
  </si>
  <si>
    <t>Artisan</t>
  </si>
  <si>
    <t>Semi-skilled</t>
  </si>
  <si>
    <t>Unskilled</t>
  </si>
  <si>
    <t>Driver for light vehicle</t>
  </si>
  <si>
    <t>Driver for heavy vehicle</t>
  </si>
  <si>
    <t>Operator for heavy equipment</t>
  </si>
  <si>
    <t>Materials</t>
  </si>
  <si>
    <t>Ordinary Portland Cement in 50 kg bags</t>
  </si>
  <si>
    <t>t</t>
  </si>
  <si>
    <t>Coarse aggregate for concrete.</t>
  </si>
  <si>
    <t>m³</t>
  </si>
  <si>
    <t>Fine aggregate for concrete.</t>
  </si>
  <si>
    <t>Water for concrete</t>
  </si>
  <si>
    <t>l</t>
  </si>
  <si>
    <t>Sand for building</t>
  </si>
  <si>
    <t>Sand for plaster</t>
  </si>
  <si>
    <t>m²</t>
  </si>
  <si>
    <t>Concrete blocks for building, 150 mm thick.</t>
  </si>
  <si>
    <t>kg</t>
  </si>
  <si>
    <t>Timber, sawn.</t>
  </si>
  <si>
    <t>Timber wrot.</t>
  </si>
  <si>
    <t>High yield steel reinforcement:-</t>
  </si>
  <si>
    <t>8-10 mm dia</t>
  </si>
  <si>
    <t>12-16 mm dia.</t>
  </si>
  <si>
    <t>20-25 mm dia.</t>
  </si>
  <si>
    <t>Hardcore filling</t>
  </si>
  <si>
    <t>Topsoil delivered to site</t>
  </si>
  <si>
    <t>Contractors Equipment</t>
  </si>
  <si>
    <t xml:space="preserve">Road vehicles:Lorries: </t>
  </si>
  <si>
    <t>Tipping :</t>
  </si>
  <si>
    <t>5t capacity</t>
  </si>
  <si>
    <t>10t capacity</t>
  </si>
  <si>
    <t xml:space="preserve"> Water tankers with pump and hoses:</t>
  </si>
  <si>
    <t>tracked including bull and angle dozer with ripper:</t>
  </si>
  <si>
    <t>Tractors:</t>
  </si>
  <si>
    <t>rubber tyred with trailer, 75 kw.</t>
  </si>
  <si>
    <t xml:space="preserve">    (i)  150 kw.</t>
  </si>
  <si>
    <t xml:space="preserve">    (ii)  200 kw</t>
  </si>
  <si>
    <t xml:space="preserve">    (iii)  250 kw.</t>
  </si>
  <si>
    <t>Rollers:</t>
  </si>
  <si>
    <t xml:space="preserve"> manual, 250 kg</t>
  </si>
  <si>
    <t>vibratory, self, propelled, 1500 kg.</t>
  </si>
  <si>
    <t>Concrete mixers with weigh batchers and loading hoppers:</t>
  </si>
  <si>
    <t>Concrete vibrator, pneumatic with hoses:</t>
  </si>
  <si>
    <t xml:space="preserve">poker type, 50 mm </t>
  </si>
  <si>
    <t>shutter type</t>
  </si>
  <si>
    <t>Bar bending and shearing machines:</t>
  </si>
  <si>
    <t>bending:-</t>
  </si>
  <si>
    <t xml:space="preserve">     (1) hand operated.</t>
  </si>
  <si>
    <t xml:space="preserve">     (2) power operated.</t>
  </si>
  <si>
    <t>shearing:-</t>
  </si>
  <si>
    <t xml:space="preserve">     (1)  hand operated</t>
  </si>
  <si>
    <t xml:space="preserve">     (2)  power operated.</t>
  </si>
  <si>
    <t>Preamble:</t>
  </si>
  <si>
    <t>EARTHWORKS</t>
  </si>
  <si>
    <t>Excavation in material other than topsoil, rock or artificial hard material, commencing surface is the stripped ground level</t>
  </si>
  <si>
    <t>E324</t>
  </si>
  <si>
    <t>E334</t>
  </si>
  <si>
    <t>Disposal of Excavated Material</t>
  </si>
  <si>
    <t>Disposal of excavated material to sites as  specified and as directed by the Engineer</t>
  </si>
  <si>
    <t>E531</t>
  </si>
  <si>
    <t>Filling</t>
  </si>
  <si>
    <t>E615</t>
  </si>
  <si>
    <t>IN-SITU CONCRETE</t>
  </si>
  <si>
    <t>Provision of Concrete</t>
  </si>
  <si>
    <t>Designed Mix Concrete</t>
  </si>
  <si>
    <t>Grade C15</t>
  </si>
  <si>
    <t>Designed mix, grade C15 concrete, to BS 5328, with ordinary portland cement to BS 12, aggregate to BS 882, for the following aggregate sizes</t>
  </si>
  <si>
    <t>F231</t>
  </si>
  <si>
    <t>10mm aggregate</t>
  </si>
  <si>
    <t>Carried to Collection</t>
  </si>
  <si>
    <t>Grade C20</t>
  </si>
  <si>
    <t>20mm aggregate</t>
  </si>
  <si>
    <t>Grade C25</t>
  </si>
  <si>
    <t>Placing Mass Concrete</t>
  </si>
  <si>
    <t>Blinding</t>
  </si>
  <si>
    <t xml:space="preserve">Placing blinding concrete, grade C15, of the following thickness </t>
  </si>
  <si>
    <t>F511</t>
  </si>
  <si>
    <t>Thickness not exceeding 150mm</t>
  </si>
  <si>
    <t>Placing Reinforced Concrete</t>
  </si>
  <si>
    <t>Bases, Footings and Ground Slabs</t>
  </si>
  <si>
    <t>F622</t>
  </si>
  <si>
    <t>CONCRETE ANCILLARIES</t>
  </si>
  <si>
    <t>Formwork</t>
  </si>
  <si>
    <t>Fair finish formwork in vertical plane of the following width</t>
  </si>
  <si>
    <t>m</t>
  </si>
  <si>
    <t>G244</t>
  </si>
  <si>
    <t>G245</t>
  </si>
  <si>
    <t>Width exceeding 1.22m</t>
  </si>
  <si>
    <t>Reinforcement</t>
  </si>
  <si>
    <t>High Yield Steel</t>
  </si>
  <si>
    <t>Twisted high yield steel bars to BS4449 and of the following sizes</t>
  </si>
  <si>
    <t>G524</t>
  </si>
  <si>
    <t>Nominal size, 6mm-16mm</t>
  </si>
  <si>
    <t>Joints</t>
  </si>
  <si>
    <t>Plastic or rubber water stops of the following width</t>
  </si>
  <si>
    <t>G652</t>
  </si>
  <si>
    <t>150-200mm</t>
  </si>
  <si>
    <t>PIPEWORK-FITTINGS AND VALVES</t>
  </si>
  <si>
    <t>Steel fittings</t>
  </si>
  <si>
    <t>Double Collars</t>
  </si>
  <si>
    <t>Viking Johnson coupling, maxi type or similar  to ISO 2441, flanges to ISO 2441, all to PN 10 for pipes of the following sizes</t>
  </si>
  <si>
    <t>J341.1</t>
  </si>
  <si>
    <t>Straight Specials</t>
  </si>
  <si>
    <t>J381.1</t>
  </si>
  <si>
    <t>Valves and Penstocks</t>
  </si>
  <si>
    <t>MISCELLANEOUS WORKS</t>
  </si>
  <si>
    <t>Collection, Page 1 of 5</t>
  </si>
  <si>
    <t>Collection, Page 2 of 5</t>
  </si>
  <si>
    <t>Collection, Page 3 of 5</t>
  </si>
  <si>
    <t>Collection, Page 4 of 5</t>
  </si>
  <si>
    <t>General Site Clearance</t>
  </si>
  <si>
    <t>D100</t>
  </si>
  <si>
    <t>Trees</t>
  </si>
  <si>
    <t>D210</t>
  </si>
  <si>
    <t>Girth 500 mm-1 m</t>
  </si>
  <si>
    <t>Stumps</t>
  </si>
  <si>
    <t>Remove and dispose of stumps of the following diameter; include for grabbing up the roots and backfilling the hole left with top soil</t>
  </si>
  <si>
    <t>D310</t>
  </si>
  <si>
    <t>Diameter 150-500 mm</t>
  </si>
  <si>
    <t>D320</t>
  </si>
  <si>
    <t>Diameter 500 mm -1 m</t>
  </si>
  <si>
    <t>I312</t>
  </si>
  <si>
    <t>Depth not exceeding 1.5m</t>
  </si>
  <si>
    <t>Bends</t>
  </si>
  <si>
    <t>J313.1</t>
  </si>
  <si>
    <t>Adaptors</t>
  </si>
  <si>
    <t>100 mm ND</t>
  </si>
  <si>
    <t>J811</t>
  </si>
  <si>
    <t>K231.1</t>
  </si>
  <si>
    <t>Other pipework ancillaries</t>
  </si>
  <si>
    <t>L111</t>
  </si>
  <si>
    <t>DEMOLITION AND SITE CLEARANCE</t>
  </si>
  <si>
    <t>Cut and dispose of trees of the following girth; include removal of stump and backfilling the hole left with top soil</t>
  </si>
  <si>
    <t>D220</t>
  </si>
  <si>
    <t>Girth 1-2 m</t>
  </si>
  <si>
    <t>Topsoil</t>
  </si>
  <si>
    <t>Excavation in rock material, commencing surface is the stripped ground level</t>
  </si>
  <si>
    <t>E810</t>
  </si>
  <si>
    <t>PIPEWORK-PIPES</t>
  </si>
  <si>
    <t>I512.1</t>
  </si>
  <si>
    <t>I513.1</t>
  </si>
  <si>
    <t>I512.2</t>
  </si>
  <si>
    <t>I513.2</t>
  </si>
  <si>
    <t>J311</t>
  </si>
  <si>
    <t>200 mm ND</t>
  </si>
  <si>
    <t>J312.1</t>
  </si>
  <si>
    <t>All flanged 90 degree bends to BS 3601 , flanges drilled to BS 4504 ,all to PN 10, and of the following sizes</t>
  </si>
  <si>
    <t>J312.2</t>
  </si>
  <si>
    <t>250 mm ND</t>
  </si>
  <si>
    <t>J322.1</t>
  </si>
  <si>
    <t>J322.2</t>
  </si>
  <si>
    <t>J322.3</t>
  </si>
  <si>
    <t>Flanged adaptors maxi type  or similar to ISO 2441, flanges to ISO 2441, all to PN 10 and of the following sizes</t>
  </si>
  <si>
    <t>J352.1</t>
  </si>
  <si>
    <t xml:space="preserve">250 mm ND </t>
  </si>
  <si>
    <t>J352.2</t>
  </si>
  <si>
    <t xml:space="preserve">300 mm ND </t>
  </si>
  <si>
    <t>PIPEWORK-MANHOLES AND PIPEWORK ANCILLARIES</t>
  </si>
  <si>
    <t>K231</t>
  </si>
  <si>
    <t>Gates</t>
  </si>
  <si>
    <t>Not exceeding 150mm</t>
  </si>
  <si>
    <t>150-300mm</t>
  </si>
  <si>
    <t>Fair finish formwork in horizontal plane of the following width</t>
  </si>
  <si>
    <t>G215</t>
  </si>
  <si>
    <t>J311.1</t>
  </si>
  <si>
    <t>150 mm ND</t>
  </si>
  <si>
    <t>J311.2</t>
  </si>
  <si>
    <t>All flanged tees to BS 4346 , flanges  to ISO 2441, all to PN 10 and of the following sizes</t>
  </si>
  <si>
    <t>J351.1</t>
  </si>
  <si>
    <t xml:space="preserve">150 mm ND </t>
  </si>
  <si>
    <t>J351.2</t>
  </si>
  <si>
    <t>Flanged /spigot pipes with puddle flange 100mm from one end, class K9 to BS 4772 or ISO 2531 with cement mortar lining all to PN 10 and of the following sizes and length</t>
  </si>
  <si>
    <t>150 mm ND length not exceeding 1.0m</t>
  </si>
  <si>
    <t>J381.2</t>
  </si>
  <si>
    <t>150 mm ND length not exceeding 1.5m</t>
  </si>
  <si>
    <t>J381.5</t>
  </si>
  <si>
    <t>All flanged CI gate valves to BS 5150 , flanges to ISO 2441 , all to PN 10 for operation by tee-key,for the following sizes</t>
  </si>
  <si>
    <t>J811.1</t>
  </si>
  <si>
    <t>J811.2</t>
  </si>
  <si>
    <t>J891.1</t>
  </si>
  <si>
    <t>J891.2</t>
  </si>
  <si>
    <t>Not exceeeding 150mm</t>
  </si>
  <si>
    <t>J311.3</t>
  </si>
  <si>
    <t>J321.1</t>
  </si>
  <si>
    <t>J351.3</t>
  </si>
  <si>
    <t>J381.3</t>
  </si>
  <si>
    <t>J381.4</t>
  </si>
  <si>
    <t>J381.6</t>
  </si>
  <si>
    <t>J381.7</t>
  </si>
  <si>
    <t>J381.8</t>
  </si>
  <si>
    <t>J811.3</t>
  </si>
  <si>
    <t>Tapers</t>
  </si>
  <si>
    <t xml:space="preserve">200 mm ND </t>
  </si>
  <si>
    <t>200 mm ND length not exceeding 2.0m</t>
  </si>
  <si>
    <t>J811.4</t>
  </si>
  <si>
    <t>BRICKWORK, BLOCKWORK AND MASONRY</t>
  </si>
  <si>
    <t>W153</t>
  </si>
  <si>
    <t xml:space="preserve">150/150/150 mm ND </t>
  </si>
  <si>
    <t>Double flanged pipes class K9 to BS 4772 or ISO 2531 with cement mortar lining all to PN 10 and of the following sizes and length</t>
  </si>
  <si>
    <t>100 mm ND length not exceeding 1.0m</t>
  </si>
  <si>
    <t>Strainers</t>
  </si>
  <si>
    <t>Flanged CI strainer to BS 5150, flanges to ISO 2441, all to PN 10 of  the following sizes</t>
  </si>
  <si>
    <t>J991.1</t>
  </si>
  <si>
    <t>100mm ND</t>
  </si>
  <si>
    <t>J992.1</t>
  </si>
  <si>
    <t>Screeding to drain structure and roof cover as per specified by the Engineer</t>
  </si>
  <si>
    <t>Provision of water tight metallic manhole covers including frames and locks for 600x600mm clear openings</t>
  </si>
  <si>
    <t>Width 0.4 - 1.22m</t>
  </si>
  <si>
    <t>200 mm ND length not exceeding 1.0m</t>
  </si>
  <si>
    <t>Depth 1.5-2m</t>
  </si>
  <si>
    <t>E617</t>
  </si>
  <si>
    <t>F662</t>
  </si>
  <si>
    <t>G243</t>
  </si>
  <si>
    <t>Width 0.2-0.4m</t>
  </si>
  <si>
    <t>Concrete Accessories</t>
  </si>
  <si>
    <t>G811</t>
  </si>
  <si>
    <t>PAINTING</t>
  </si>
  <si>
    <t>V333</t>
  </si>
  <si>
    <t>Emulsion Paint</t>
  </si>
  <si>
    <t>WATER PROOFING</t>
  </si>
  <si>
    <t>Rendering</t>
  </si>
  <si>
    <t>Roofing</t>
  </si>
  <si>
    <t>Protective Layers</t>
  </si>
  <si>
    <t>W421</t>
  </si>
  <si>
    <t>W441</t>
  </si>
  <si>
    <t>Windows</t>
  </si>
  <si>
    <t>Z321.1</t>
  </si>
  <si>
    <t>Doors</t>
  </si>
  <si>
    <t>Z313.1</t>
  </si>
  <si>
    <t>Z323.1</t>
  </si>
  <si>
    <t>Carried to Summary</t>
  </si>
  <si>
    <t>80 mm ND</t>
  </si>
  <si>
    <t>J311.4</t>
  </si>
  <si>
    <t>E523</t>
  </si>
  <si>
    <t>Surfaces inclined at an angle not exceeding 45 degrees to the horizontal</t>
  </si>
  <si>
    <t>E522</t>
  </si>
  <si>
    <t>E614</t>
  </si>
  <si>
    <t>Z313.2</t>
  </si>
  <si>
    <t>Excavation for foundations</t>
  </si>
  <si>
    <t>E323</t>
  </si>
  <si>
    <t>E532</t>
  </si>
  <si>
    <t>E647</t>
  </si>
  <si>
    <r>
      <t>m</t>
    </r>
    <r>
      <rPr>
        <vertAlign val="superscript"/>
        <sz val="10"/>
        <rFont val="Arial"/>
        <family val="2"/>
      </rPr>
      <t>2</t>
    </r>
  </si>
  <si>
    <t>Ordinary Designed Mix Concrete</t>
  </si>
  <si>
    <t>Placing  Mass Concrete</t>
  </si>
  <si>
    <t>Rate Only</t>
  </si>
  <si>
    <t>Placing  Reinforced Concrete</t>
  </si>
  <si>
    <t>Formwork-Fair Finish</t>
  </si>
  <si>
    <t xml:space="preserve">Deformed High Yield Steel </t>
  </si>
  <si>
    <t>Steel Fabric</t>
  </si>
  <si>
    <t>U521.1</t>
  </si>
  <si>
    <t>U521.2</t>
  </si>
  <si>
    <t>Damp proof course of bitumen impregnated fabric to BS 6398 for the following wall thickness</t>
  </si>
  <si>
    <t>U582</t>
  </si>
  <si>
    <t>High Gloss</t>
  </si>
  <si>
    <t>Timber Surfaces</t>
  </si>
  <si>
    <t>V321</t>
  </si>
  <si>
    <t>Masonry</t>
  </si>
  <si>
    <t>V553</t>
  </si>
  <si>
    <t>Surfaces of walls inclined at an angle exceeding 60  degrees to the horizontal</t>
  </si>
  <si>
    <t>Z323.2</t>
  </si>
  <si>
    <t>Z321.2</t>
  </si>
  <si>
    <t>Z321.3</t>
  </si>
  <si>
    <t>Sand and Cement Screed</t>
  </si>
  <si>
    <t>Surfaces of floors inclined at an angle not exceeding 30 degrees to the horizontal</t>
  </si>
  <si>
    <t>Tiles</t>
  </si>
  <si>
    <t>Z423</t>
  </si>
  <si>
    <t>Z414</t>
  </si>
  <si>
    <t>Item</t>
  </si>
  <si>
    <t>sum</t>
  </si>
  <si>
    <t>Piped building services</t>
  </si>
  <si>
    <t>Carried to Grand Summary</t>
  </si>
  <si>
    <t>F132</t>
  </si>
  <si>
    <t>F142</t>
  </si>
  <si>
    <t>F611</t>
  </si>
  <si>
    <t>F762</t>
  </si>
  <si>
    <t>F752</t>
  </si>
  <si>
    <t>Item Nr.</t>
  </si>
  <si>
    <t>Description</t>
  </si>
  <si>
    <t>Unit</t>
  </si>
  <si>
    <t>Quantity</t>
  </si>
  <si>
    <t>Rate (USh)</t>
  </si>
  <si>
    <t>Amount (USh)</t>
  </si>
  <si>
    <t>Excavation Ancillaries</t>
  </si>
  <si>
    <t>PIPEWORK - PIPES</t>
  </si>
  <si>
    <t>PIPEWORK - MANHOLES AND PIPEWORK ANCILLARIES</t>
  </si>
  <si>
    <r>
      <t>Cross-sectional area 0.25 - 0.5 m</t>
    </r>
    <r>
      <rPr>
        <vertAlign val="superscript"/>
        <sz val="10"/>
        <rFont val="Arial"/>
        <family val="2"/>
      </rPr>
      <t>2</t>
    </r>
  </si>
  <si>
    <t>K492</t>
  </si>
  <si>
    <t>K493</t>
  </si>
  <si>
    <t>Summary Page</t>
  </si>
  <si>
    <t>General site clearance for pipe trench</t>
  </si>
  <si>
    <t>ha</t>
  </si>
  <si>
    <t>Not in trenches</t>
  </si>
  <si>
    <t>I411</t>
  </si>
  <si>
    <t xml:space="preserve">DN150 </t>
  </si>
  <si>
    <t>I431</t>
  </si>
  <si>
    <t>In trenches depths as follows:</t>
  </si>
  <si>
    <t>DN300 depth not exceeding 1.5m</t>
  </si>
  <si>
    <t>DN300; depth 1.5 - 2m</t>
  </si>
  <si>
    <t>uPVC pressure pipes to UNBS US 264: 2000 and DIN 8062 with integral rubber ring socket joints laid in trenches depth not exceeding 1.5m</t>
  </si>
  <si>
    <t>I512</t>
  </si>
  <si>
    <t>I522.1</t>
  </si>
  <si>
    <t>I522.2</t>
  </si>
  <si>
    <t>Socketed bends</t>
  </si>
  <si>
    <r>
      <t>DN300 x 11.25</t>
    </r>
    <r>
      <rPr>
        <vertAlign val="superscript"/>
        <sz val="10"/>
        <rFont val="Arial"/>
        <family val="2"/>
      </rPr>
      <t>o</t>
    </r>
    <r>
      <rPr>
        <sz val="10"/>
        <rFont val="Arial"/>
        <family val="2"/>
      </rPr>
      <t xml:space="preserve"> </t>
    </r>
  </si>
  <si>
    <r>
      <t>DN300 x 22.5</t>
    </r>
    <r>
      <rPr>
        <vertAlign val="superscript"/>
        <sz val="10"/>
        <rFont val="Arial"/>
        <family val="2"/>
      </rPr>
      <t>o</t>
    </r>
  </si>
  <si>
    <r>
      <t>DN300 x 45</t>
    </r>
    <r>
      <rPr>
        <vertAlign val="superscript"/>
        <sz val="10"/>
        <rFont val="Arial"/>
        <family val="2"/>
      </rPr>
      <t>o</t>
    </r>
  </si>
  <si>
    <t xml:space="preserve">nr </t>
  </si>
  <si>
    <t>All flanged tees; flanges to PN16</t>
  </si>
  <si>
    <t>J321</t>
  </si>
  <si>
    <t>Double socket tees with flanged branches; flanges to PN16</t>
  </si>
  <si>
    <t>DN200 x 80</t>
  </si>
  <si>
    <t>J332</t>
  </si>
  <si>
    <t>DN200</t>
  </si>
  <si>
    <t>DN300</t>
  </si>
  <si>
    <t xml:space="preserve">Cast Iron gate valves to BS 5150 with PN 16 flanges to BS 4505; with T-key length not exceeding 1.5 m </t>
  </si>
  <si>
    <t>DN100</t>
  </si>
  <si>
    <t>Cast iron butterfly valve to BS EN 593 with actuator and PN16 flanges to BS EN 1092; T-key operated</t>
  </si>
  <si>
    <t>J861</t>
  </si>
  <si>
    <r>
      <t xml:space="preserve">DN50 x 3-stage anti-surge anti-shock air valve as manufactured by </t>
    </r>
    <r>
      <rPr>
        <i/>
        <sz val="10"/>
        <rFont val="Arial"/>
        <family val="2"/>
      </rPr>
      <t>Vent-o-Mat®</t>
    </r>
    <r>
      <rPr>
        <sz val="10"/>
        <rFont val="Arial"/>
        <family val="2"/>
      </rPr>
      <t xml:space="preserve"> complete with DN50 isolating valve</t>
    </r>
  </si>
  <si>
    <t>J891</t>
  </si>
  <si>
    <t>DN100 Circular Flap Valve at washouts; PN16 flanges</t>
  </si>
  <si>
    <t>Concrete Chambers; depth not exceeding 1.5m</t>
  </si>
  <si>
    <t>Washout chamber and cover complete</t>
  </si>
  <si>
    <t>K231.4</t>
  </si>
  <si>
    <t>Airvalve chamber and cover complete</t>
  </si>
  <si>
    <t>Stone-pitch lined trapezoidal ditches;</t>
  </si>
  <si>
    <r>
      <t>Cross-sectional area 1.5-2m</t>
    </r>
    <r>
      <rPr>
        <vertAlign val="superscript"/>
        <sz val="10"/>
        <rFont val="Arial"/>
        <family val="2"/>
      </rPr>
      <t>2</t>
    </r>
  </si>
  <si>
    <r>
      <t>Cross-sectional area 2-3m</t>
    </r>
    <r>
      <rPr>
        <vertAlign val="superscript"/>
        <sz val="10"/>
        <rFont val="Arial"/>
        <family val="2"/>
      </rPr>
      <t>2</t>
    </r>
  </si>
  <si>
    <t>K652</t>
  </si>
  <si>
    <t>Brick and blockwork walls</t>
  </si>
  <si>
    <t>K662</t>
  </si>
  <si>
    <t>Fences; barbed wire and chainlink</t>
  </si>
  <si>
    <t>Breaking up, temporary and permanent reinstatement inclusive of processing the necessary approvals from the relevant authorities</t>
  </si>
  <si>
    <t>K731.1</t>
  </si>
  <si>
    <t>K731.2</t>
  </si>
  <si>
    <t>K742</t>
  </si>
  <si>
    <t>Concrete paving slab walkways including kerbstones</t>
  </si>
  <si>
    <t>Reinstatement of land as directed by the Project Manager</t>
  </si>
  <si>
    <t>K752.1</t>
  </si>
  <si>
    <t>Re-grassing</t>
  </si>
  <si>
    <t>K752.2</t>
  </si>
  <si>
    <t xml:space="preserve">Planting trees </t>
  </si>
  <si>
    <t>Stone-pitched lined drains</t>
  </si>
  <si>
    <t>K799</t>
  </si>
  <si>
    <t>Concrete-lined drains</t>
  </si>
  <si>
    <t>K820.1</t>
  </si>
  <si>
    <t>Marker posts</t>
  </si>
  <si>
    <t>K820.2</t>
  </si>
  <si>
    <t>Pipe markers</t>
  </si>
  <si>
    <t>K899.1</t>
  </si>
  <si>
    <t>PIPEWORK - SUPPORTS AND PROTECTION, ANCILLARIES TO LAYING AND EXCAVATION</t>
  </si>
  <si>
    <t>Extras to excavation and backfilling; excavation of rock</t>
  </si>
  <si>
    <t>In pipe trenches</t>
  </si>
  <si>
    <r>
      <t>m</t>
    </r>
    <r>
      <rPr>
        <vertAlign val="superscript"/>
        <sz val="10"/>
        <rFont val="Arial"/>
        <family val="2"/>
      </rPr>
      <t>3</t>
    </r>
  </si>
  <si>
    <t>L121</t>
  </si>
  <si>
    <t>In chambers</t>
  </si>
  <si>
    <t>L 5 3 4</t>
  </si>
  <si>
    <t xml:space="preserve">Imported granular material </t>
  </si>
  <si>
    <t>Class 20/20 mass concrete thrust blocks</t>
  </si>
  <si>
    <t>L731</t>
  </si>
  <si>
    <r>
      <t>Volume 0.2-0.5m</t>
    </r>
    <r>
      <rPr>
        <vertAlign val="superscript"/>
        <sz val="10"/>
        <rFont val="Arial"/>
        <family val="2"/>
      </rPr>
      <t>3</t>
    </r>
  </si>
  <si>
    <t>L741</t>
  </si>
  <si>
    <r>
      <t>Volume 0.5-1m</t>
    </r>
    <r>
      <rPr>
        <vertAlign val="superscript"/>
        <sz val="10"/>
        <rFont val="Arial"/>
        <family val="2"/>
      </rPr>
      <t>3</t>
    </r>
  </si>
  <si>
    <t>L753.1</t>
  </si>
  <si>
    <r>
      <t>Volume 1 - 2m</t>
    </r>
    <r>
      <rPr>
        <vertAlign val="superscript"/>
        <sz val="10"/>
        <rFont val="Arial"/>
        <family val="2"/>
      </rPr>
      <t>3</t>
    </r>
  </si>
  <si>
    <t>Page 1 of 3</t>
  </si>
  <si>
    <t>Page 2 of 3</t>
  </si>
  <si>
    <t>GRAND SUMMARY</t>
  </si>
  <si>
    <t>BILL NO.</t>
  </si>
  <si>
    <t>TOTAL AMOUNT(Ushs)</t>
  </si>
  <si>
    <t>GENERAL</t>
  </si>
  <si>
    <t>General Items</t>
  </si>
  <si>
    <t>Dayworks</t>
  </si>
  <si>
    <t>WORKS ITEMS</t>
  </si>
  <si>
    <t>A110</t>
  </si>
  <si>
    <t xml:space="preserve">Performance security </t>
  </si>
  <si>
    <t>A120.1</t>
  </si>
  <si>
    <t xml:space="preserve">Insurance of the Works </t>
  </si>
  <si>
    <t>A120.2</t>
  </si>
  <si>
    <t>A120.3</t>
  </si>
  <si>
    <t xml:space="preserve">Insurance of Contractors Equipment </t>
  </si>
  <si>
    <t>A120.4</t>
  </si>
  <si>
    <t>Workmen's Compensation</t>
  </si>
  <si>
    <t>Accommodation for the Project Manager's staff</t>
  </si>
  <si>
    <t>Services for the Project Manager's staff</t>
  </si>
  <si>
    <t>Transport vehicles as specified</t>
  </si>
  <si>
    <t>A221.4</t>
  </si>
  <si>
    <t xml:space="preserve">Communication System </t>
  </si>
  <si>
    <t>A222.1</t>
  </si>
  <si>
    <t>Establish communication system</t>
  </si>
  <si>
    <t>A222.2</t>
  </si>
  <si>
    <t>Maintenance of the communication system</t>
  </si>
  <si>
    <t>Equipment for use by the Project Manager's staff</t>
  </si>
  <si>
    <t>Office Equipment</t>
  </si>
  <si>
    <t>A231.3</t>
  </si>
  <si>
    <t>Surveying Equipment</t>
  </si>
  <si>
    <t xml:space="preserve">Provision of surveying equipment </t>
  </si>
  <si>
    <t>Attendance upon the Project Manager's staff</t>
  </si>
  <si>
    <t>A241</t>
  </si>
  <si>
    <t xml:space="preserve">Provide services of drivers </t>
  </si>
  <si>
    <t>A242</t>
  </si>
  <si>
    <t>Provide services of chainmen</t>
  </si>
  <si>
    <t>Testing of Materials</t>
  </si>
  <si>
    <t>Pipes at Uganda Bureau of Standards</t>
  </si>
  <si>
    <t>Testing of the Works</t>
  </si>
  <si>
    <t>Pipeline pressure testing</t>
  </si>
  <si>
    <t>A260.3</t>
  </si>
  <si>
    <t>Water Tightness testing  of tanks</t>
  </si>
  <si>
    <t>A260.4</t>
  </si>
  <si>
    <t>Testing and certification of mechanical and electrical systems</t>
  </si>
  <si>
    <t>Temporary Works</t>
  </si>
  <si>
    <t>A277</t>
  </si>
  <si>
    <t xml:space="preserve">De-watering; Allow for work in water affected areas, including all temporary works, pumping, protection, access, etc to ensure the works are completed as specified; include removal of facilities. </t>
  </si>
  <si>
    <t>Site Sign Boards as follows</t>
  </si>
  <si>
    <t xml:space="preserve">Establishment </t>
  </si>
  <si>
    <t>wk</t>
  </si>
  <si>
    <t>A279.3</t>
  </si>
  <si>
    <t>Removal on completion</t>
  </si>
  <si>
    <t>Surveys of Pipeline Routes as specified</t>
  </si>
  <si>
    <t>A299.1</t>
  </si>
  <si>
    <t>Weather Records as specified</t>
  </si>
  <si>
    <t>A299.2</t>
  </si>
  <si>
    <t>Weather Records</t>
  </si>
  <si>
    <t>Record Drawings</t>
  </si>
  <si>
    <t>Production of As-Built Record drawings to Project Manager's approval</t>
  </si>
  <si>
    <t>A299.4</t>
  </si>
  <si>
    <t>Production of Operating Manuals to Project Manager's approval</t>
  </si>
  <si>
    <t>A299.5</t>
  </si>
  <si>
    <t>A420.1</t>
  </si>
  <si>
    <t>A999</t>
  </si>
  <si>
    <t>%</t>
  </si>
  <si>
    <t>Method-Related Charges</t>
  </si>
  <si>
    <t>Method-related charges, if any, may be inserted by the Tenderer in accordance with Section 7 of CESMM4.</t>
  </si>
  <si>
    <t>Fixed</t>
  </si>
  <si>
    <t>A310</t>
  </si>
  <si>
    <t>Mobilisation on site</t>
  </si>
  <si>
    <t>A311</t>
  </si>
  <si>
    <t>Demobilise on completion of the Works</t>
  </si>
  <si>
    <t>A312</t>
  </si>
  <si>
    <t>Supply and/or erect Contractor's site offices, stores and workshop</t>
  </si>
  <si>
    <t>A314</t>
  </si>
  <si>
    <t>Remove Contractor's site facilities on completion of the Works</t>
  </si>
  <si>
    <t>Variable</t>
  </si>
  <si>
    <t>A329</t>
  </si>
  <si>
    <t>Maintain Contractor's site offices, including all services</t>
  </si>
  <si>
    <t>A371</t>
  </si>
  <si>
    <t>Contractors Superintendance of Works</t>
  </si>
  <si>
    <t xml:space="preserve"> </t>
  </si>
  <si>
    <t>BILL NO. 1   -  GENERAL ITEMS</t>
  </si>
  <si>
    <t>Page 1 of 4</t>
  </si>
  <si>
    <t>Page 2 of 4</t>
  </si>
  <si>
    <t>Page 3 of 4</t>
  </si>
  <si>
    <t>Page 4 of 4</t>
  </si>
  <si>
    <t>Road vehicles:Pick-up,1.5t.</t>
  </si>
  <si>
    <t xml:space="preserve">The works under this bill are covered under the Particular Specifications. </t>
  </si>
  <si>
    <t>D110</t>
  </si>
  <si>
    <t>General site clearance for office premises</t>
  </si>
  <si>
    <r>
      <t>m</t>
    </r>
    <r>
      <rPr>
        <vertAlign val="superscript"/>
        <sz val="11"/>
        <color indexed="8"/>
        <rFont val="Arial"/>
        <family val="2"/>
      </rPr>
      <t>2</t>
    </r>
  </si>
  <si>
    <t>Cut and dispose of trees of the following girths; include removal of stump and backfilling the hole left with top soil</t>
  </si>
  <si>
    <t>E310</t>
  </si>
  <si>
    <t>Strip top soil, depth not exceeding 0.15 m for site</t>
  </si>
  <si>
    <t>Ordinary Soil</t>
  </si>
  <si>
    <t>Excavation for foundations in material other than topsoil,rock or artificial hard material,commencing surface is the formation level</t>
  </si>
  <si>
    <t>E322</t>
  </si>
  <si>
    <t>Depth  0.25-0.5m</t>
  </si>
  <si>
    <t>Depth  0.5-1m</t>
  </si>
  <si>
    <t>Rock</t>
  </si>
  <si>
    <t>Excavation for foundations in rock,commencing surface is the exposed surface of the rock</t>
  </si>
  <si>
    <t>E333</t>
  </si>
  <si>
    <t>Depth  0.5 - 1.0 m</t>
  </si>
  <si>
    <t>Preparation</t>
  </si>
  <si>
    <t>Preparation of excavated surfaces for whole structure in the following materials</t>
  </si>
  <si>
    <t>Material other than topsoil,rock,or artificial hard material inclined at an angle not exceeding 45 degrees to the horizontal</t>
  </si>
  <si>
    <t>Rock surfaces inclined at an angle not exceeding 45 degrees to the horizontal</t>
  </si>
  <si>
    <t>Disposal of excavated material to fill sites as specified and as directed by the Engineer</t>
  </si>
  <si>
    <t>Material other than topsoil,rock,or artificial hard material</t>
  </si>
  <si>
    <t>E533</t>
  </si>
  <si>
    <t>Anti-termite Treatment</t>
  </si>
  <si>
    <t>E597</t>
  </si>
  <si>
    <t>Apply approved anti-termite treatment to surfaces of hardcore blinding, sides and bottoms of foundation excavations to the manufacturer's instructions</t>
  </si>
  <si>
    <t>Filling to structures by methods specified and to depths as shown in the drawings with the following materials</t>
  </si>
  <si>
    <t>Selected imported granular material other than topsoil, rock or artificial hard material to office area and compacted to 98% MOD AASHTO</t>
  </si>
  <si>
    <t>E645</t>
  </si>
  <si>
    <t xml:space="preserve">50mm thick bed of approved imported sand blinding on top of hardcore fill well spread, levelled, rammed and consolidated  to the Engineer's satisfaction </t>
  </si>
  <si>
    <t>Trimming</t>
  </si>
  <si>
    <t>Trimming of surfaces filled with material other than topsoil, rock or artificial hard material, for the following types of work surfaces</t>
  </si>
  <si>
    <t>E712</t>
  </si>
  <si>
    <t>Trimming of surfaces filled with rock for the following types of work surfaces</t>
  </si>
  <si>
    <t>E713</t>
  </si>
  <si>
    <t>Landscaping</t>
  </si>
  <si>
    <t>Turfing for lawns inside fenced off compound; include filling with excavated topsoil, levelling and the preparation of the surfaces. Include the planting of water friendly trees as recommended by the Engineer</t>
  </si>
  <si>
    <t>IN SITU CONCRETE</t>
  </si>
  <si>
    <t>Designed mix, grade C20 concrete, to BS 5328, with ordinary portland cement to BS 12, aggregate to BS882, for the following aggregate sizes</t>
  </si>
  <si>
    <t>Designed mix, grade C25 concrete, to BS 5328, with ordinary portland cement to BS 12, aggregate to BS882, for the following aggregate sizes</t>
  </si>
  <si>
    <t>Placing mass concrete, for strip foundations, grade C20, of the following thickness</t>
  </si>
  <si>
    <t>Thickness 150-300mm</t>
  </si>
  <si>
    <t>Beams</t>
  </si>
  <si>
    <t>Placing reinforced concrete, grade C25, for ring beam of the following cross-sectional area</t>
  </si>
  <si>
    <r>
      <t>Cross-sectional area 0.03 - 0.1 m</t>
    </r>
    <r>
      <rPr>
        <vertAlign val="superscript"/>
        <sz val="11"/>
        <color indexed="8"/>
        <rFont val="Arial"/>
        <family val="2"/>
      </rPr>
      <t>2</t>
    </r>
  </si>
  <si>
    <t>Fair Finish Plane Horizontal</t>
  </si>
  <si>
    <t>Plane fair finish horizontal formwork to office block of the following width</t>
  </si>
  <si>
    <t>G213</t>
  </si>
  <si>
    <t>Width 0.2 - 0.4m</t>
  </si>
  <si>
    <t>G214</t>
  </si>
  <si>
    <t>Fair Finish Plane Vertical</t>
  </si>
  <si>
    <t>Plane fair finish vertical formwork of the following width</t>
  </si>
  <si>
    <t>G241</t>
  </si>
  <si>
    <t>Width not exceeding 0.15m</t>
  </si>
  <si>
    <t>Deformed High Yield Steel Bars</t>
  </si>
  <si>
    <t>High yield square twisted or ribbed bars to BS4449  and of the following sizes</t>
  </si>
  <si>
    <t>G525</t>
  </si>
  <si>
    <t>Nominal size, 6 - 16mm</t>
  </si>
  <si>
    <t>High tensile steel fabric reinforcement to BS 4483, fabric reference A252, cast in concrete slab with minimum 200mm end side laps, and of the following mass</t>
  </si>
  <si>
    <t>G564</t>
  </si>
  <si>
    <t>Nominal mass 4-5 kg/m²</t>
  </si>
  <si>
    <t>Finishing of Top Surfaces</t>
  </si>
  <si>
    <t>Finishing of top surfaces by the following methods</t>
  </si>
  <si>
    <t>Class U2 wood float finish to top of floor of office block</t>
  </si>
  <si>
    <t>G812</t>
  </si>
  <si>
    <t>Steel float finish</t>
  </si>
  <si>
    <t>ROADS AND PAVINGS</t>
  </si>
  <si>
    <t>Road Base and Wearing Course</t>
  </si>
  <si>
    <t>Shape road surface and parking area by medium grading to camber and crossfall with a motor grader</t>
  </si>
  <si>
    <t>R111</t>
  </si>
  <si>
    <t>Depth not exceeding 200 mm</t>
  </si>
  <si>
    <t>Provide, transport up to site, spread, shape, stabilise and compact to atleast 95% MDD AASHTO approved gravel material for flexible base and wearing course, of the following thickness</t>
  </si>
  <si>
    <t>R112</t>
  </si>
  <si>
    <t>Depth 150-300 mm</t>
  </si>
  <si>
    <r>
      <t>m</t>
    </r>
    <r>
      <rPr>
        <vertAlign val="superscript"/>
        <sz val="11"/>
        <color indexed="8"/>
        <rFont val="Arial"/>
        <family val="2"/>
      </rPr>
      <t>3</t>
    </r>
  </si>
  <si>
    <t>Kerbs</t>
  </si>
  <si>
    <t>Construct Kerbs of pre-cast concrete to BS 7263 of cross section area 0.05-0.1 m² to the following alignment</t>
  </si>
  <si>
    <t>R711</t>
  </si>
  <si>
    <t>Straight or curved to a radius exceeding 12 m</t>
  </si>
  <si>
    <t>R712</t>
  </si>
  <si>
    <t>To a radius not exceeding 12 m</t>
  </si>
  <si>
    <t>Walkways</t>
  </si>
  <si>
    <t>R911</t>
  </si>
  <si>
    <t>Concrete (C20) paved walkway in 600 x 600 x 50mm thick sections; include sand bedding, earthworks, jointing and concrete edge protection</t>
  </si>
  <si>
    <t>BRICKWORK &amp; MASONRY</t>
  </si>
  <si>
    <t>Dense concrete blockwork to BS 7263, jointed with ordinary 1:5 cement mortar, hoop irons every three courses, including 1:4 cement plaster to both faces complete, as detailed in the drawings, for walls of the following thickness</t>
  </si>
  <si>
    <t>150 mm thick</t>
  </si>
  <si>
    <t>230 mm thick</t>
  </si>
  <si>
    <t>Permanent Vents</t>
  </si>
  <si>
    <t>U589</t>
  </si>
  <si>
    <t>150 - 230 mm thick</t>
  </si>
  <si>
    <t>External quality weather guard paint, two coats, to the following timber surfaces; include surface preparation and undercoat</t>
  </si>
  <si>
    <t>Upper surfaces of fascia board inclined at an angle not exceeding 30 degrees to the horizontal</t>
  </si>
  <si>
    <t>External quality weather guard paint, two coats, to the following smooth concrete surfaces; include surface preparation and under coat as specified</t>
  </si>
  <si>
    <t>V363</t>
  </si>
  <si>
    <t>Surfaces of walls inclined at an angle exceeding 60 degrees to the horizontal</t>
  </si>
  <si>
    <t>Internal quality vinyl silk paint, two coats, to the following smooth concrete surfaces; include surface preparation as specified</t>
  </si>
  <si>
    <t>V563</t>
  </si>
  <si>
    <t>Surfaces to walls inclined at an angle exceeding 60 degrees to the horizontal in ordinary cement mortar</t>
  </si>
  <si>
    <t>W322</t>
  </si>
  <si>
    <t>Construct roofing, complete as in the drawings and as specified; include tie beams, purlins, rafters, struts, wall plate, fascia board and all roofing timber, Kiln fired clay roofing tiles; including ridge caps for pitched trussed roof. and 112mm uPVC rain water guttering and DN 80 drainage pipes to the Engineer's satisfaction.</t>
  </si>
  <si>
    <t>Flexible Sheeting</t>
  </si>
  <si>
    <t>Flexible polyethylene sheeting, gauge 1000, or similar approved, laid with 300mm overlaps at joints, to the surface of sand blinded hardcore fill</t>
  </si>
  <si>
    <t>W421.1</t>
  </si>
  <si>
    <t>Surfaces of blinding hardcore inclined at an angle not exceeding 30 degrees to the horizontal</t>
  </si>
  <si>
    <t>Damp proof course of Hessian based bitumen impregnated fabric to BS 6398 bedded on 1:4 cement and sand mortar with 150mm overlaps at joints; for the following wall</t>
  </si>
  <si>
    <t>W421.2</t>
  </si>
  <si>
    <t>Sand and cement screed of 1:3 cement sand mortar, applied to concrete floors, 25 mm thick, prepared and applied as specified, and finished with a steel float</t>
  </si>
  <si>
    <t>Fences</t>
  </si>
  <si>
    <t>X135</t>
  </si>
  <si>
    <t>Concrete post and chainlink wire fence complete as shown on drawings; height  2 - 2.5 m</t>
  </si>
  <si>
    <t>X235</t>
  </si>
  <si>
    <t>Metal field gate; width 3 - 4 m double leaf with personnel-access gate 1.0m wide</t>
  </si>
  <si>
    <t>X399</t>
  </si>
  <si>
    <t>Drain to splash apron around building as specified and shown on drawings</t>
  </si>
  <si>
    <t>Site Works</t>
  </si>
  <si>
    <t>X999.1</t>
  </si>
  <si>
    <t>X999.2</t>
  </si>
  <si>
    <t xml:space="preserve">Sanitary drainage system comprising in situ concrete manholes, OD160 PVC drain pipes, in situ concrete septic tank including manhole covers together with rock-filled soak-pit all as detailed on the drawings </t>
  </si>
  <si>
    <t>SIMPLE BUILDING WORKS INCIDENTAL TO CIVIL ENGINEERING WORKS</t>
  </si>
  <si>
    <t>Z119</t>
  </si>
  <si>
    <t>Supply and install expanded metal and plastered ceiling nailed to brandering made from sawn treated Cyprus or other similar grade and approved timber in roof structure; complete including 3 coats of matt emulsion paint and 600 x 600mm hardwood access trap door</t>
  </si>
  <si>
    <t>Windows, doors and glazing</t>
  </si>
  <si>
    <t>Timber solid panel hardwood doors include frame, all ironmongery, varnishing and locking arrangements with a permanent vent of 200mm</t>
  </si>
  <si>
    <t xml:space="preserve">Single leaf  size 2.4 x 0.9m </t>
  </si>
  <si>
    <t xml:space="preserve">Double leaf size 2.4 x 0.8m wide </t>
  </si>
  <si>
    <t>Steel frame glazed window include frame, burglar proofing, glazing and all iron mongery with louvered permanent vent of 200mm as follows</t>
  </si>
  <si>
    <t xml:space="preserve">Casement window 0.6 x 0.8m clear opening </t>
  </si>
  <si>
    <t>Mild steel permanent vent overall size 800mm x 300mm high comprising 50 x 50 x 2mm angle section steel framing and 75 x 2mm thick mild steel louvres welded to frame</t>
  </si>
  <si>
    <t>Single leaf steel casement door including frame, burglar proofing, glazing and all iron mongery and locks with louvered permanent vent of 200mm</t>
  </si>
  <si>
    <t xml:space="preserve">Door 2.4 x 0.9m wide; half steel plate and half glazed </t>
  </si>
  <si>
    <t>Surface finishes</t>
  </si>
  <si>
    <t xml:space="preserve">Cement plaster </t>
  </si>
  <si>
    <t>Z413</t>
  </si>
  <si>
    <t xml:space="preserve">To walls </t>
  </si>
  <si>
    <t>To ceiling and eaves soffit on expanded metal and timber frame including cornices</t>
  </si>
  <si>
    <r>
      <t>m</t>
    </r>
    <r>
      <rPr>
        <vertAlign val="superscript"/>
        <sz val="11"/>
        <rFont val="Arial"/>
        <family val="2"/>
      </rPr>
      <t>2</t>
    </r>
  </si>
  <si>
    <t>Supply of Office Furniture and Equipment</t>
  </si>
  <si>
    <t>Z999</t>
  </si>
  <si>
    <t>Collection, Page 1/9</t>
  </si>
  <si>
    <t>Collection, Page 2/9</t>
  </si>
  <si>
    <t>Collection, Page 3/9</t>
  </si>
  <si>
    <t>Collection, Page 4/9</t>
  </si>
  <si>
    <t>Collection, Page 5/9</t>
  </si>
  <si>
    <t>Collection, Page 6/9</t>
  </si>
  <si>
    <t>Collection, Page 7/9</t>
  </si>
  <si>
    <t>Collection, Page 8/9</t>
  </si>
  <si>
    <t>General site clearance for toilet</t>
  </si>
  <si>
    <t>Strip top soil, depth not exceeding 0.15 for toilet foundation</t>
  </si>
  <si>
    <t>Excavation for foundations in material other than topsoil,rock or artificial hard material, commencing surface is the formation level</t>
  </si>
  <si>
    <t>Depth not exceeding 0.5m</t>
  </si>
  <si>
    <t>Depth  0.5 - 1 m</t>
  </si>
  <si>
    <t>Depth  1 - 2 m</t>
  </si>
  <si>
    <t>E325</t>
  </si>
  <si>
    <t>Depth  2 - 5 m</t>
  </si>
  <si>
    <t>E335</t>
  </si>
  <si>
    <t>Trimming of excavated surfaces for whole structure in the following materials</t>
  </si>
  <si>
    <t>E512</t>
  </si>
  <si>
    <t>E513</t>
  </si>
  <si>
    <t>Disposal of excavated material to approved sites as directed by the Engineer</t>
  </si>
  <si>
    <t xml:space="preserve">Filling </t>
  </si>
  <si>
    <t>Structures</t>
  </si>
  <si>
    <t>Filling to Structures by methods specified and to depths as shown in the drawings with the following materials</t>
  </si>
  <si>
    <t>Selected excavated material other than topsoil, rock or artificial hard material</t>
  </si>
  <si>
    <t>Imported rock of size and grading as specified; include sand blinding on top</t>
  </si>
  <si>
    <t>E830</t>
  </si>
  <si>
    <t>Turfing for lawns around toilet block; include filling with excavated topsoil and the preparation of the surfaces</t>
  </si>
  <si>
    <t>Designed mix, grade C15 concrete, to BS 5328, with ordinary portland cement to BS 12, aggregate to BS882, for the following aggregate sizes</t>
  </si>
  <si>
    <t>F241</t>
  </si>
  <si>
    <t>Placing blinding concrete, for footings, grade C15, of the following thickness</t>
  </si>
  <si>
    <t>F522.1</t>
  </si>
  <si>
    <t>Placing mass concrete C25, for ground slab and ramp base of the following thickness</t>
  </si>
  <si>
    <t>F522.2</t>
  </si>
  <si>
    <t>Placing reinforced concrete C25, for footings of the following thickness</t>
  </si>
  <si>
    <t>Placing reinforced concrete, grade C25, for beams of the following cross-sectional area</t>
  </si>
  <si>
    <r>
      <t>Cross-sectional area 0.03 - 0.1 m</t>
    </r>
    <r>
      <rPr>
        <vertAlign val="superscript"/>
        <sz val="10"/>
        <rFont val="Arial"/>
        <family val="2"/>
      </rPr>
      <t>2</t>
    </r>
  </si>
  <si>
    <t>Plane fair finish horizontal formwork of the following width</t>
  </si>
  <si>
    <t>High yield ribbed bars to BS 4449  and of the following sizes</t>
  </si>
  <si>
    <t>Nominal size, 6-16mm</t>
  </si>
  <si>
    <t>Steel fabric reinforcement to BS4483, fabric reference A142, in concrete floor slab with minimum 200mm end side laps, and of the following mass</t>
  </si>
  <si>
    <t>G563</t>
  </si>
  <si>
    <t>Nominal mass 2-3 kg/m²</t>
  </si>
  <si>
    <t>Finishing of top surfaces</t>
  </si>
  <si>
    <t>Class U3 steel trowel finish</t>
  </si>
  <si>
    <t>Burnt Clay Brickwork</t>
  </si>
  <si>
    <t>Solid burnt clay brickwork to BS 3921, jointed with ordinary 1:4 cement mortar, hoop irons every three courses, and of the following thicknesses</t>
  </si>
  <si>
    <t>U511.1</t>
  </si>
  <si>
    <t>200 mm thick</t>
  </si>
  <si>
    <t>U511.2</t>
  </si>
  <si>
    <t>Burnt clay pompei grill brickwork vents, jointed with ordinary 1:4 cement mortar, hoop irons every three courses, as detailed in the drawings of the following sizes</t>
  </si>
  <si>
    <t>U511.3</t>
  </si>
  <si>
    <t>100 mm thick</t>
  </si>
  <si>
    <t>External quality weather guard paint, two coats, to the following timber surfaces; include surface preparation and undercoat as specified</t>
  </si>
  <si>
    <t>External quality weather guard paint, two coats, to the following smooth concrete surfaces; include surface preparation and undercoat as specified</t>
  </si>
  <si>
    <t>Internal quality vinyl silk paint, two coats, to the following smooth concrete surfaces; include surface preparation and undercoat as specified</t>
  </si>
  <si>
    <t>Damp Proofing</t>
  </si>
  <si>
    <t>Rendering of wall surfaces to walls inclined at an angle exceeding 60 degrees to the horizontal in 1:3 ordinary cement mortar finished with a wood float</t>
  </si>
  <si>
    <t>Ceramic Tiles</t>
  </si>
  <si>
    <t>W173</t>
  </si>
  <si>
    <t>White ceramic wall tiles to internal faces of walls</t>
  </si>
  <si>
    <t>Flexible polyethylene sheeting, gauge 1000, or similar approved, laid to the surface of sand blinded hardcore fill</t>
  </si>
  <si>
    <t>Structural</t>
  </si>
  <si>
    <t>Supply and fix approved solid hardwood doors with three coats of polyurethane varnish on general surfaces of door as described; 50mm two panel framed door comprising 50 x 100mm stiles, top, middle and bottom rails all grooved and with both panels filled with 30 x 100mm vertical tongued and grooved battens with rubber door stops, all iron mongery and locking arrangements of the following sizes</t>
  </si>
  <si>
    <t>Single leaf door overall size 800mm x 2100mm (W x H)</t>
  </si>
  <si>
    <t>Supply and fix the following mild steel grill doors to the Engineers' details constructed from 75 x 50 x 2mm hollow steel sections primed with red oxide paint, painted with three coats of high gloss paint; complete with all necessary iron mongery and accessories</t>
  </si>
  <si>
    <t>Single leaf door overall size 1000 x 2100mm high</t>
  </si>
  <si>
    <t>Vault Access Slabs</t>
  </si>
  <si>
    <t>Supply and Install pre-fabricated concrete slabs 120mm thick, inclusive of the squat pit and leg placements and of the following dimensions</t>
  </si>
  <si>
    <t>1200mm x 1400mm (W x L)</t>
  </si>
  <si>
    <t>Supply and complete installation of corrosion proof manhole access covers 500mm x 650mm complete as specified including lifting hooks</t>
  </si>
  <si>
    <t>Construct roofing, complete as in the drawings and as specified; include tie beams, purlins, rafters, struts, wall plate, facia board, all roofing timber, gauge 28 blue prepainted GCI sheeting and ridges to the Engineer's satisfaction.</t>
  </si>
  <si>
    <t>Building Finishes</t>
  </si>
  <si>
    <t>Supply and fix a 450 x 800mm granite "Project Label Plate" to detail</t>
  </si>
  <si>
    <t>Supply ND 25mm GI pipe toilet grab rail for the disabled toilet complete with all fittings and ancillaries including anchoring into the floor and wall to the Engineers approval and details</t>
  </si>
  <si>
    <t>Supply and Install OD 110 mm uPVC PN 6 vent pipe, complete with Tee, wire gauze fly screens and all ancillaries</t>
  </si>
  <si>
    <t>Building finishes including; constructing 20x100mm high 1:3 cement-sand skirting,  700mm wide C20 concrete splash apron; supply and installation of 5no. toilet paper holders, complete to the specifications and as directed by the Engineer</t>
  </si>
  <si>
    <t xml:space="preserve">Supply and fix squating satopans in all stances </t>
  </si>
  <si>
    <t xml:space="preserve">Supply and fix seating satopan in the disabled </t>
  </si>
  <si>
    <t>Water and Drainage</t>
  </si>
  <si>
    <t>Construct Urinal facility complete with floor trap, domical removable cast iron grating, gulley trap and including OD 110 uPVC PN 6 drainage pipework to soak away pit</t>
  </si>
  <si>
    <r>
      <t>SUPPLY AND FIX Washalots comprising 3m long x 110mm diameter BLUE HDPE pipe; 3No. 110 x 170 x 6mm PE plate; 10No. stainless steel outlet with strainer at 300mm centers; 3No. 50mm diameter GI stand pipe with metal lugs cast into mass concrete C20 (20mm aggregate) including soap holder; 3No. 150mm dia x 5mm stainless steel flexible clamps; allow for all the neccessary fixing accessories</t>
    </r>
    <r>
      <rPr>
        <b/>
        <i/>
        <sz val="10"/>
        <rFont val="Arial"/>
        <family val="2"/>
      </rPr>
      <t xml:space="preserve"> (Prices should include connection to the water supply system with 20mm HDPE pipe complete with all accessories)</t>
    </r>
  </si>
  <si>
    <t>Excavate and construct 1500mm top/bottom diameter x 2.0m deep soak pit complete including filling with hardcore, covering with 2 layers of gauge 1000 polyethylene sheet</t>
  </si>
  <si>
    <t>Supply and place pre-painted smooth wooden squat covers complete with lifting handles to the approval of the engineer</t>
  </si>
  <si>
    <t>PROVISIONAL SUMS</t>
  </si>
  <si>
    <t>Electrical Installation</t>
  </si>
  <si>
    <t xml:space="preserve">Allow for electric power connection to the toilet block including processing a customer account with UMEME </t>
  </si>
  <si>
    <t>Supply and Install 3No. security lights with all respective electricals; i.e. MCB, copper cables, earthing protection,etc, complete with all accessories as specified and directed by the Engineer</t>
  </si>
  <si>
    <t>Allow for construction of an incinerator attached to the toilet, complete with a Chimney, access doors, steel grating, all as shown in the drawings and as directed by the Engineer. Include appropriate fireproofing and insulation to protect combustible elements of the building</t>
  </si>
  <si>
    <t>Class U2 wood float finish to top of floor of toilet</t>
  </si>
  <si>
    <t>Terrazzo floor finish</t>
  </si>
  <si>
    <t>'Surfaces of floors, skirtings and splash aprons</t>
  </si>
  <si>
    <t>800mm x 2100mm (W x H) split into equal bottom and top leafs each leaf with respective iron mongery, locking and wall stay arrangements</t>
  </si>
  <si>
    <t>Double leaf door overall size 1750mm x 2100mm (W x H)</t>
  </si>
  <si>
    <t>Construct roofing, complete as in the drawings and as specified; include tie beams, purlins, rafters, struts, wall plate, facia board, metal lathe ceiling and eaves, and all roofing timber, gauge 28 blue prepainted GCI sheeting and ridges to the Engineer's satisfaction.</t>
  </si>
  <si>
    <t>Supply and fix a 450 x 800mm granite "Project Label Plate" to detail as directed by the Engineer</t>
  </si>
  <si>
    <t>Building finishes including; constructing 20x100mm high 1:3 cement-sand skirting, 700mm wide C20 concrete splash apron; supply and installation of 10no. toilet paper holders, installation of floor drains with associated pipework and fitting s connected to soak pit, complete to the specifications and as directed by the Engineer</t>
  </si>
  <si>
    <t>Supply and install 1 no. wooden worktop 1800x400x20mm thick and 3 no. wooden shelves 4000x600x20mm thick made from solid hard wood timber and finished with formica or medium density fibre boards (MDF), include beading, brackets, support structures; complete to the specifications and as directed by the Engineer</t>
  </si>
  <si>
    <r>
      <t>Supply and erect 2000 litre (2m</t>
    </r>
    <r>
      <rPr>
        <vertAlign val="superscript"/>
        <sz val="10"/>
        <rFont val="Arial"/>
        <family val="2"/>
      </rPr>
      <t>3</t>
    </r>
    <r>
      <rPr>
        <sz val="10"/>
        <rFont val="Arial"/>
        <family val="2"/>
      </rPr>
      <t>) high level and 500 litre low level Polyethylene tanks as Polytank, elevated from 2m up to 4m above ground level on a mild steel 80mm steel sectional painted tower or equivalent, complete with access ladders and platforms, including all PN 10 GI/PPR pipework, fittings, gate valves, ball float valve, rain water gutters to low level tank and connection to all water closets, urinal and hand washing facilities in toilet block</t>
    </r>
  </si>
  <si>
    <t>Supply materials  and install service line connection including all all PN 10 GI/PPR/HDPE plumbing pipe work, fittings and ancillaries from the distribution main to the overhead water tank</t>
  </si>
  <si>
    <t>Construct Urinal facility with perforated DN 20 PPR/GI water pipework, valves, fittings, floor trap, domical removable cast iron grating, gulley trap</t>
  </si>
  <si>
    <t>Provide materials and construct a hand washing facility complete with wash hand basins, DN 13/20 GI/PPR plumbing pipework, uPVC drainage pipework, all fittings, gulley and bottle traps, valves, 13mm diameter chromium plated pillar taps, waste outlet gratings, all accessories, including single low level wash hand basin for disabled person's usage; as per specifications and drawings and to the Engineer's approval</t>
  </si>
  <si>
    <t>Excavate and construct standard manholes in 200mm thick blockwork, internal depth not exceeding 1.0m, bonded in concrete mortar(1:5) and rendered internally with concrete mortar (1:4), concrete benching, complete with and including CI frame and cover, and interconnecting OD 110mm pvc drain pipes to toilet block</t>
  </si>
  <si>
    <t>Supply and Install OD 110 mm uPVC PN 6 drainage pipework to BS 4660, complete with spigot and socket joints, all fittings; from toilet block to Septic Tank and Soak Pit</t>
  </si>
  <si>
    <r>
      <t>Excavate and construct Septic Tank of effective capacity 18m</t>
    </r>
    <r>
      <rPr>
        <vertAlign val="superscript"/>
        <sz val="10"/>
        <rFont val="Arial"/>
        <family val="2"/>
      </rPr>
      <t>3</t>
    </r>
    <r>
      <rPr>
        <sz val="10"/>
        <rFont val="Arial"/>
        <family val="2"/>
      </rPr>
      <t xml:space="preserve"> in blockwork and reinforced concrete, rendered smooth inside complete with inlet and outlet manholes benching, heavy duty cast iron manhole covers</t>
    </r>
  </si>
  <si>
    <t>Supply and install squatting type low level water closet suite complete with WC pan, heavy duty cistern complete with anti-vandal cage, flush pipe, connected to nearest manhole; all to the Engineer's satisfaction</t>
  </si>
  <si>
    <t>Supply and install seat type low level water closet suite complete with WC pan, heavy duty cistern, flush pipe complete with anti-vandal cage, connected to nearest manhole; all to the Engineer's satisfaction</t>
  </si>
  <si>
    <r>
      <t>0.25 m</t>
    </r>
    <r>
      <rPr>
        <vertAlign val="superscript"/>
        <sz val="10"/>
        <rFont val="Arial"/>
        <family val="2"/>
      </rPr>
      <t>3</t>
    </r>
    <r>
      <rPr>
        <sz val="10"/>
        <rFont val="Arial"/>
        <family val="2"/>
      </rPr>
      <t xml:space="preserve"> bucket.</t>
    </r>
  </si>
  <si>
    <r>
      <t>0.5m</t>
    </r>
    <r>
      <rPr>
        <vertAlign val="superscript"/>
        <sz val="10"/>
        <rFont val="Arial"/>
        <family val="2"/>
      </rPr>
      <t>3</t>
    </r>
    <r>
      <rPr>
        <sz val="10"/>
        <rFont val="Arial"/>
        <family val="2"/>
      </rPr>
      <t xml:space="preserve"> bucket.</t>
    </r>
  </si>
  <si>
    <r>
      <t>1.0m</t>
    </r>
    <r>
      <rPr>
        <vertAlign val="superscript"/>
        <sz val="10"/>
        <rFont val="Arial"/>
        <family val="2"/>
      </rPr>
      <t xml:space="preserve">3 </t>
    </r>
    <r>
      <rPr>
        <sz val="10"/>
        <rFont val="Arial"/>
        <family val="2"/>
      </rPr>
      <t>bucket.</t>
    </r>
  </si>
  <si>
    <t>Depth  1-2m</t>
  </si>
  <si>
    <t>Disposal as specified and approved by the Project Manager</t>
  </si>
  <si>
    <r>
      <t>Not exceeeding 0.03m</t>
    </r>
    <r>
      <rPr>
        <vertAlign val="superscript"/>
        <sz val="10"/>
        <rFont val="Arial"/>
        <family val="2"/>
      </rPr>
      <t>2</t>
    </r>
  </si>
  <si>
    <t>Maintenance of site sign-boards until the issue of the Taking-Over of the Whole of the Works</t>
  </si>
  <si>
    <t>Contractor's charges and profits associated with administration of items A420.1 thru A420.10 (NOT TO EXCEED 10%)</t>
  </si>
  <si>
    <t xml:space="preserve">Hydrated lime for building </t>
  </si>
  <si>
    <t>Steel reinforcement fabric reference:A193</t>
  </si>
  <si>
    <t>Steel reinforcement fabric reference:A252</t>
  </si>
  <si>
    <t>Concrete blocks for building, 225 mm thick</t>
  </si>
  <si>
    <t>Selected burnt clay bricks for building; size 230 x 115 x 115mm</t>
  </si>
  <si>
    <t>Flat - 5t capacity</t>
  </si>
  <si>
    <t>Flat - 10t capacity</t>
  </si>
  <si>
    <t>Excavator, face shovel or dragline:</t>
  </si>
  <si>
    <t>300 litre capacity.</t>
  </si>
  <si>
    <t>400 litre capacity.</t>
  </si>
  <si>
    <t>2,500  litre capacity.</t>
  </si>
  <si>
    <t>5,000 litre capacity.</t>
  </si>
  <si>
    <t>Air compressor, mobile with 5m hose and steels with:</t>
  </si>
  <si>
    <t>2 breakers.</t>
  </si>
  <si>
    <t>1 breker.</t>
  </si>
  <si>
    <t>DW 1.1</t>
  </si>
  <si>
    <t>DW 1.2</t>
  </si>
  <si>
    <t>DW 1.3</t>
  </si>
  <si>
    <t>DW 1.4</t>
  </si>
  <si>
    <t>DW 1.5</t>
  </si>
  <si>
    <t>DW 1.6</t>
  </si>
  <si>
    <t>DW 1.7</t>
  </si>
  <si>
    <t>DW 2.1</t>
  </si>
  <si>
    <t>DW 2.2</t>
  </si>
  <si>
    <t>DW 2.3</t>
  </si>
  <si>
    <t>DW 2.4</t>
  </si>
  <si>
    <t>DW 2.5</t>
  </si>
  <si>
    <t>DW 2.6</t>
  </si>
  <si>
    <t>DW 2.7</t>
  </si>
  <si>
    <t>DW 2.8</t>
  </si>
  <si>
    <t>DW 2.9</t>
  </si>
  <si>
    <t>DW 2.10</t>
  </si>
  <si>
    <t>DW 2.11</t>
  </si>
  <si>
    <t>DW 2.12</t>
  </si>
  <si>
    <t>DW 2.13</t>
  </si>
  <si>
    <t>DW 2.14</t>
  </si>
  <si>
    <t>DW 2.15</t>
  </si>
  <si>
    <t>DW 2.16</t>
  </si>
  <si>
    <t>DW 2.17</t>
  </si>
  <si>
    <t>DW 2.18</t>
  </si>
  <si>
    <t>DW 2.19</t>
  </si>
  <si>
    <t>DW 3.1</t>
  </si>
  <si>
    <t>DW 3.2</t>
  </si>
  <si>
    <t>DW 3.3</t>
  </si>
  <si>
    <t>DW 3.4</t>
  </si>
  <si>
    <t>DW 3.5</t>
  </si>
  <si>
    <t>DW 3.6</t>
  </si>
  <si>
    <t>DW 3.7</t>
  </si>
  <si>
    <t>DW 3.8</t>
  </si>
  <si>
    <t>DW 3.9</t>
  </si>
  <si>
    <t>DW 3.10</t>
  </si>
  <si>
    <t>DW 3.11</t>
  </si>
  <si>
    <t>DW 3.12</t>
  </si>
  <si>
    <t>DW 3.13</t>
  </si>
  <si>
    <t>DW 3.14</t>
  </si>
  <si>
    <t>DW 3.15</t>
  </si>
  <si>
    <t>DW 3.16</t>
  </si>
  <si>
    <t>DW 3.17</t>
  </si>
  <si>
    <t>DW 3.18</t>
  </si>
  <si>
    <t>DW 3.20</t>
  </si>
  <si>
    <t>DW 3.21</t>
  </si>
  <si>
    <t>DW 3.22</t>
  </si>
  <si>
    <t>DW 3.23</t>
  </si>
  <si>
    <t>Grade C30</t>
  </si>
  <si>
    <t>L810</t>
  </si>
  <si>
    <t>Height not exceeding 1 m</t>
  </si>
  <si>
    <t>L820</t>
  </si>
  <si>
    <t>L830</t>
  </si>
  <si>
    <t>Height 1- 1.5m</t>
  </si>
  <si>
    <t>Height 1.5 - 2m</t>
  </si>
  <si>
    <t>excavator with a hydraulic hammer</t>
  </si>
  <si>
    <t>DW 3.19</t>
  </si>
  <si>
    <t>DW 3.24</t>
  </si>
  <si>
    <t>Designed mix, grade C30 concrete, to BS 5328, with ordinary portland cement to BS 12, aggregate to BS 882, for the following aggregate sizes</t>
  </si>
  <si>
    <t xml:space="preserve">Placing reinforced concrete, grade C30 for ground slabs of the following thickness </t>
  </si>
  <si>
    <t>K231.2</t>
  </si>
  <si>
    <t>Concrete acccessories</t>
  </si>
  <si>
    <t>Steel float finish (Class U3) internally  to slabs and sump</t>
  </si>
  <si>
    <t>Finishing to top surfaces</t>
  </si>
  <si>
    <t xml:space="preserve">Placing reinforced concrete, grade C30 for suspended slabs of the following thickness </t>
  </si>
  <si>
    <t xml:space="preserve">Placing reinforced concrete, grade C30 for walls of the following thickness </t>
  </si>
  <si>
    <t>Placing reinforced concrete, grade C30 for beams of the following cross sectional areas</t>
  </si>
  <si>
    <t>Supply and fix the following mild steel windows toetails constructed from standard steel sections primed with red oxide paint, painted with three coats of high gloss paint; complete with all necessary iron mongery, stays, plugging and fixing to wall</t>
  </si>
  <si>
    <t>Top hung double leaf hinged windows overall size 2000 x 1000mm high comprising of 3mm thick mild steel panes welded on a 25x25x3mm thick angle frame painted colour blue</t>
  </si>
  <si>
    <t>Fired clay vent bricks to BS 7263, jointed with ordinary 1:5 cement mortar above door and window openings, including plastic gauze mosquito mesh sandwiched on a GI coffee tray mesh, for walls of the following thickness</t>
  </si>
  <si>
    <t>Total Cost of Office Blocks Carried to Summary</t>
  </si>
  <si>
    <t>U111.1</t>
  </si>
  <si>
    <t>U111.2</t>
  </si>
  <si>
    <t>U111.3</t>
  </si>
  <si>
    <t>W113</t>
  </si>
  <si>
    <t>200 mm wide</t>
  </si>
  <si>
    <t>F122</t>
  </si>
  <si>
    <t>Placing mass concrete C20, for ground slab and ramp base of the following thickness</t>
  </si>
  <si>
    <t>F722</t>
  </si>
  <si>
    <t>F121</t>
  </si>
  <si>
    <t>F152</t>
  </si>
  <si>
    <t>F742</t>
  </si>
  <si>
    <t>Inserts</t>
  </si>
  <si>
    <t>Pipe inserts projecting from one faces of the concrete and of the following sizes, excluding supply of pipe</t>
  </si>
  <si>
    <t>G831.2</t>
  </si>
  <si>
    <t>F731</t>
  </si>
  <si>
    <t>F761</t>
  </si>
  <si>
    <t>G831.1</t>
  </si>
  <si>
    <t>G831.3</t>
  </si>
  <si>
    <t>K251</t>
  </si>
  <si>
    <t>I712.1</t>
  </si>
  <si>
    <t>I712.2</t>
  </si>
  <si>
    <t>I712.3</t>
  </si>
  <si>
    <t>J351.4</t>
  </si>
  <si>
    <t>L541</t>
  </si>
  <si>
    <t>I512.3</t>
  </si>
  <si>
    <t>I513.3</t>
  </si>
  <si>
    <t>Washout outfall structures complete as Dwg. ALA-ORA_SD_005</t>
  </si>
  <si>
    <t>Surrounds as Dwg ALA-ORA_SD_010</t>
  </si>
  <si>
    <t>General site clearance for works</t>
  </si>
  <si>
    <t>Excavation for foundations;  commencing surface is the stripped ground level</t>
  </si>
  <si>
    <t>Excavation of rock; commencing surface is the stripped ground level</t>
  </si>
  <si>
    <t>Disposal to satisfaction of Project Manager</t>
  </si>
  <si>
    <t>Excavated Material</t>
  </si>
  <si>
    <t>To structures; selected excavated material</t>
  </si>
  <si>
    <t>E631</t>
  </si>
  <si>
    <t>General; excavated topsoil</t>
  </si>
  <si>
    <t>Preparation of the surfaces and planting of approved lawn grass</t>
  </si>
  <si>
    <t>Designed mix to BS EN 1992, with ordinary Portland cement to UNBS US 310:2002, aggregate to BS 882, for the following mixes</t>
  </si>
  <si>
    <t xml:space="preserve">Strength C12/15, 20mm aggregate </t>
  </si>
  <si>
    <t>F141</t>
  </si>
  <si>
    <t>Strength C20/25, 10mm aggregate</t>
  </si>
  <si>
    <t>F172</t>
  </si>
  <si>
    <t>Strength C30/37, 10mm aggregate</t>
  </si>
  <si>
    <t>Thickness 75mm</t>
  </si>
  <si>
    <t>Bases</t>
  </si>
  <si>
    <t>Concrete tank base; thickness 300mm</t>
  </si>
  <si>
    <t>F724</t>
  </si>
  <si>
    <t>Steel tank bases; thickness 500-750 mm</t>
  </si>
  <si>
    <t>Walls</t>
  </si>
  <si>
    <t>F743</t>
  </si>
  <si>
    <t>Concrete tank wall; thickness 350mm</t>
  </si>
  <si>
    <t>Columns and piers</t>
  </si>
  <si>
    <t>Concrete columns 0.09m2 cross-sectional area</t>
  </si>
  <si>
    <t>F754</t>
  </si>
  <si>
    <t>Tank support piers; 0.56m2 cross-section area</t>
  </si>
  <si>
    <t>G315</t>
  </si>
  <si>
    <t>Class S3; plane horizontal width exceeding 1.2m</t>
  </si>
  <si>
    <t>G343</t>
  </si>
  <si>
    <t>Class S2 finish; Plane vertical width 0.3 m</t>
  </si>
  <si>
    <t>For components of constant cross-section</t>
  </si>
  <si>
    <t>Class S3 finish</t>
  </si>
  <si>
    <t>G381</t>
  </si>
  <si>
    <t>G382.1</t>
  </si>
  <si>
    <t>G383.1</t>
  </si>
  <si>
    <t>Class S2 finish</t>
  </si>
  <si>
    <t>G382.2</t>
  </si>
  <si>
    <t>Stub walls; 1.5m height; 200mm thick</t>
  </si>
  <si>
    <t>G529</t>
  </si>
  <si>
    <t>High yield ribbed cold formed bars to BS EN 1992 and EN 10080; characteristic strength 500 MPa;  nominal size 8 -16mm</t>
  </si>
  <si>
    <t>G621</t>
  </si>
  <si>
    <t>Sliding joint between wall and roof; width 0.35 m</t>
  </si>
  <si>
    <t xml:space="preserve">Plastic waterstops of PVC to BS 903; width 300 mm </t>
  </si>
  <si>
    <t>G813</t>
  </si>
  <si>
    <t>Class U3 to concrete tank floor, stub columns and stub walls</t>
  </si>
  <si>
    <t>Ductile iron pipe fittings to BS EN 545; PN16 flanges to BS 4504; cement mortar lined and epoxy coated</t>
  </si>
  <si>
    <t>Not in trench</t>
  </si>
  <si>
    <t>I321.1</t>
  </si>
  <si>
    <t>DN250</t>
  </si>
  <si>
    <t>In trench depth not exceeding 1.5m</t>
  </si>
  <si>
    <t>uPVC pressure pipes to BS 3505, with flexible joints to BS 4346 all to PN16,  laid in trench to depth not exceeding 1.5m for the following pipe sizes</t>
  </si>
  <si>
    <t>OD160 mm</t>
  </si>
  <si>
    <t>uPVC drain pipes to BS 5481, with flexible joints to BS 4346 or BS 6209, laid in trench to depth not exceeding 1.5m for the following pipe sizes</t>
  </si>
  <si>
    <t>I522</t>
  </si>
  <si>
    <t>OD300 mm</t>
  </si>
  <si>
    <t>PIPEWORK - FITTINGS AND VALVES</t>
  </si>
  <si>
    <r>
      <t>Flanged 90</t>
    </r>
    <r>
      <rPr>
        <i/>
        <vertAlign val="superscript"/>
        <sz val="10"/>
        <rFont val="Arial"/>
        <family val="2"/>
      </rPr>
      <t>o</t>
    </r>
    <r>
      <rPr>
        <i/>
        <sz val="10"/>
        <rFont val="Arial"/>
        <family val="2"/>
      </rPr>
      <t xml:space="preserve"> bends</t>
    </r>
  </si>
  <si>
    <t>DN200 duckfoot</t>
  </si>
  <si>
    <t>Flanged tees</t>
  </si>
  <si>
    <t>DN250 x 200</t>
  </si>
  <si>
    <t>Stepped couplings; DI to PVC</t>
  </si>
  <si>
    <t>DN100/ OD110</t>
  </si>
  <si>
    <t>DN200/ OD225</t>
  </si>
  <si>
    <t>DN250/ OD250</t>
  </si>
  <si>
    <t>Flange Adaptors; maxi type</t>
  </si>
  <si>
    <t>DN150</t>
  </si>
  <si>
    <t>Straight specials; double flanged pipe - pipe lengths to be confirmed BEFORE placing of orders</t>
  </si>
  <si>
    <t>Cast Iron gate valves to BS 5150 with PN 16 flanges to BS 4505; hand operated</t>
  </si>
  <si>
    <t>DN80</t>
  </si>
  <si>
    <t>Bulk Flow Meter complete with strainers</t>
  </si>
  <si>
    <t xml:space="preserve">Woltman-type dry dial water meter as specified including pipe fittings, strainer and  valves and  as shown in drawings </t>
  </si>
  <si>
    <t>J991.2</t>
  </si>
  <si>
    <t>In-situ Concrete chambers</t>
  </si>
  <si>
    <t>Bulk meter chamber  including cover and access</t>
  </si>
  <si>
    <t xml:space="preserve">2 x 2 x 1.5m deep </t>
  </si>
  <si>
    <t>K231.3</t>
  </si>
  <si>
    <t>Washout Outfall structure as shown on drawings</t>
  </si>
  <si>
    <t>Valve surface box for DN 100 - DN 300 valves,  with lockable cover; depth not exceeding 1.5m</t>
  </si>
  <si>
    <t>K453</t>
  </si>
  <si>
    <r>
      <t>Grouted stone pitched lined rectangular section drain; cross section area 0.5-0.75m</t>
    </r>
    <r>
      <rPr>
        <vertAlign val="superscript"/>
        <sz val="10"/>
        <rFont val="Arial"/>
        <family val="2"/>
      </rPr>
      <t>2</t>
    </r>
  </si>
  <si>
    <t>MISCELLANEOUS METAL WORK</t>
  </si>
  <si>
    <t>Cold Pressed Sectional Steel tanks of 1.22m plates to BS 1564 Type 2 complete with external flanges, cover and raised inlet, all as specified and as shown on drawings including internal pipe fittings. Support tower measured separately.</t>
  </si>
  <si>
    <t>Road Base and wearing course</t>
  </si>
  <si>
    <t>Shape road surface and parking area by grading to camber and crossfall with a motor grader</t>
  </si>
  <si>
    <t>Depth 250-300 mm</t>
  </si>
  <si>
    <t>100x100mm Concrete post of C25 concrete and wire galvanised wire chain link fence of gauge 10 to BS 1722, with triple row of barbed wire on top, anchored into blockwork dwarf wall as per drawings, height 2-2.5 m</t>
  </si>
  <si>
    <t>Metal vehicular access gate 3m wide complete with 1m side pedestrain entry gate all anchored in C25 reinforced concrete columns and pad foundations, painted to Project Manager's approval</t>
  </si>
  <si>
    <t>BILL NO. 8   - TANKS</t>
  </si>
  <si>
    <t>General site clearance for pipe route</t>
  </si>
  <si>
    <t>J451.1</t>
  </si>
  <si>
    <t>J451.2</t>
  </si>
  <si>
    <t>DN125</t>
  </si>
  <si>
    <t>J451.4</t>
  </si>
  <si>
    <t>Steel pipe fittings; flanges to PN 16; in trenches not exceeding 1.5 m</t>
  </si>
  <si>
    <t>Viking Johnson Flanged adaptors as Aquafast to PN10</t>
  </si>
  <si>
    <t>OD63</t>
  </si>
  <si>
    <t>OD75</t>
  </si>
  <si>
    <t>OD90</t>
  </si>
  <si>
    <t>OD110</t>
  </si>
  <si>
    <t>OD125</t>
  </si>
  <si>
    <t>OD160</t>
  </si>
  <si>
    <t>OD200</t>
  </si>
  <si>
    <t>OD50</t>
  </si>
  <si>
    <t xml:space="preserve">Cast Iron gate valves to BS EN 1171 with PN 16 flanges to BS 4505; with T-key length not exceeding 1.5 m </t>
  </si>
  <si>
    <t>Circular Flap Valve to washouts; PN 10 flanges</t>
  </si>
  <si>
    <t>Fire hydrants to BS 750 Type 2</t>
  </si>
  <si>
    <t>In situ Concrete Chambers; depth not exceeding 1.5 m</t>
  </si>
  <si>
    <t>Washout chamber as shown on drawings</t>
  </si>
  <si>
    <t>Washout outfall structure as shown on drawings</t>
  </si>
  <si>
    <t xml:space="preserve">Valve surface box as shown on drawings, complete </t>
  </si>
  <si>
    <t>Stone-pitched trapezoidal ditches</t>
  </si>
  <si>
    <r>
      <t>Cross-sectional area 0.5 - 0.75 m</t>
    </r>
    <r>
      <rPr>
        <vertAlign val="superscript"/>
        <sz val="10"/>
        <rFont val="Arial"/>
        <family val="2"/>
      </rPr>
      <t>2</t>
    </r>
  </si>
  <si>
    <t>Crossings; pipe not exceeding 300 mm</t>
  </si>
  <si>
    <t>K611</t>
  </si>
  <si>
    <t>Streams; width 1 - 3 m</t>
  </si>
  <si>
    <t>K641</t>
  </si>
  <si>
    <t>Hedges</t>
  </si>
  <si>
    <t>K661</t>
  </si>
  <si>
    <t>Breaking up, temporary and permanent reinstatement; pipe not exceeding 300 mm</t>
  </si>
  <si>
    <t>Gravel roads</t>
  </si>
  <si>
    <t>Double seal bitumen surfaced roads</t>
  </si>
  <si>
    <t>K799.1</t>
  </si>
  <si>
    <t xml:space="preserve">Mass concrete </t>
  </si>
  <si>
    <t>K799.2</t>
  </si>
  <si>
    <t>Marker Posts to Washouts</t>
  </si>
  <si>
    <t>Pipe Marker Posts</t>
  </si>
  <si>
    <t>PIPEWORK-SUPPORTS AND PROTECTION, ANCILLARIES TO LAYING AND EXCAVATION</t>
  </si>
  <si>
    <t>Extras to excavation and backfilling</t>
  </si>
  <si>
    <t>Excavation of rock in pipe trenches</t>
  </si>
  <si>
    <t>L118</t>
  </si>
  <si>
    <t>Excavation of natural material below Final Surface and backfilling with imported granular material in pipe trenches</t>
  </si>
  <si>
    <t>Surrounds; pipe not exceeding 200 mm</t>
  </si>
  <si>
    <t>L531</t>
  </si>
  <si>
    <t>Imported granular material</t>
  </si>
  <si>
    <t>Mass concrete</t>
  </si>
  <si>
    <t>Mass Concrete C15 Thrust Blocks; pipe bore not exceeding 200mm</t>
  </si>
  <si>
    <t>L721</t>
  </si>
  <si>
    <t xml:space="preserve">Volume  0.1 - 0.2 m³ </t>
  </si>
  <si>
    <t>Steel pipe sleeves to PVC/HPDE pipes</t>
  </si>
  <si>
    <t>L991.1</t>
  </si>
  <si>
    <t>L991.2</t>
  </si>
  <si>
    <t>High density polyethylene pipes to UNBS US 482: 2003 and DIN 8074 laid in trench; depth not exceeding 1.5 m; rate to include selected excavated backfill</t>
  </si>
  <si>
    <t xml:space="preserve">Service connections </t>
  </si>
  <si>
    <t>K861.1</t>
  </si>
  <si>
    <t>K861.3</t>
  </si>
  <si>
    <t>K861.4</t>
  </si>
  <si>
    <t>K861.5</t>
  </si>
  <si>
    <t>K861.6</t>
  </si>
  <si>
    <t>K861.7</t>
  </si>
  <si>
    <t>K861.8</t>
  </si>
  <si>
    <t>DN25 (¾") connection to the following mains comprising saddle clamp and screwdown swivel ferrule with compression outlet for HDPE complete [PROVISIONAL ITEMS]</t>
  </si>
  <si>
    <t>K861.10</t>
  </si>
  <si>
    <t>K861.12</t>
  </si>
  <si>
    <t>K861.13</t>
  </si>
  <si>
    <t>K861.14</t>
  </si>
  <si>
    <t>K861.15</t>
  </si>
  <si>
    <t>K861.16</t>
  </si>
  <si>
    <t>Water supply installations as detailed on drawings</t>
  </si>
  <si>
    <t>K899.2</t>
  </si>
  <si>
    <r>
      <t xml:space="preserve">Double tap Stand Post complete as drawing </t>
    </r>
    <r>
      <rPr>
        <sz val="10"/>
        <rFont val="Arial"/>
        <family val="2"/>
      </rPr>
      <t xml:space="preserve">including galvanized iron pipe and fittings, brass stop cock, lockable steel meter protection box, taps and domestic water meter, concrete headwall and slab with rock-filled soak-pit </t>
    </r>
  </si>
  <si>
    <t>The works under this bill are covered under the Particular Specifications. The relevant drawings are the DRAWING ALA-ORA_SAN_001, series (including references made there-in to other drawings)</t>
  </si>
  <si>
    <t>Placing blinding concrete, for slab footings, grade C15, of the following thickness</t>
  </si>
  <si>
    <t>Allow for electric power connection to the toilet block limited to MK boxes and bulb holders</t>
  </si>
  <si>
    <t>Placing mass concrete C20, for vault and ground slab of the following thickness</t>
  </si>
  <si>
    <t>Bases, Footings and  Slabs</t>
  </si>
  <si>
    <t>Placing reinforced concrete C25, for suspended slab and footings of the following thickness</t>
  </si>
  <si>
    <t>The works under this bill are covered under the Particular Specifications. The relevant drawings are the DRAWING ALA-ORA_SAN_002, series (including references made there-in to other drawings)</t>
  </si>
  <si>
    <t>The works under this bill are covered under the Particular Specifications. The relevant drawings are the DRAWING ALA-ORA_SAN_003, series (including references made there-in to other drawings)</t>
  </si>
  <si>
    <t>DN300 support above ground</t>
  </si>
  <si>
    <t>Steel pipe fittings to BS EN 545; in trenches depth not exceeding 1.5 m</t>
  </si>
  <si>
    <r>
      <t>DN100 x 90</t>
    </r>
    <r>
      <rPr>
        <vertAlign val="superscript"/>
        <sz val="10"/>
        <rFont val="Arial"/>
        <family val="2"/>
      </rPr>
      <t>o</t>
    </r>
    <r>
      <rPr>
        <sz val="10"/>
        <rFont val="Arial"/>
        <family val="2"/>
      </rPr>
      <t xml:space="preserve"> Duckfoot</t>
    </r>
  </si>
  <si>
    <r>
      <t>DN300 x 90</t>
    </r>
    <r>
      <rPr>
        <vertAlign val="superscript"/>
        <sz val="10"/>
        <rFont val="Arial"/>
        <family val="2"/>
      </rPr>
      <t>o</t>
    </r>
  </si>
  <si>
    <t>J843</t>
  </si>
  <si>
    <t>Gravel roads; maximum pipe size DN300</t>
  </si>
  <si>
    <t>Bitumen surfaced roads; maximum pipe size DN300</t>
  </si>
  <si>
    <t>Marker posts as Dwg. ALA-ORA_SD_015</t>
  </si>
  <si>
    <t>J451.3</t>
  </si>
  <si>
    <t>DN200 pipe sleeve</t>
  </si>
  <si>
    <t>X599.1</t>
  </si>
  <si>
    <t>X599.2</t>
  </si>
  <si>
    <t>X599.3</t>
  </si>
  <si>
    <t>X599.4</t>
  </si>
  <si>
    <t xml:space="preserve">DN150mm pipe </t>
  </si>
  <si>
    <t>X599.5</t>
  </si>
  <si>
    <t xml:space="preserve">DN100mm pipe </t>
  </si>
  <si>
    <t xml:space="preserve">DN200mm pipe </t>
  </si>
  <si>
    <t>X599.6</t>
  </si>
  <si>
    <t>X599.7</t>
  </si>
  <si>
    <t>X599.8</t>
  </si>
  <si>
    <t>X599.9</t>
  </si>
  <si>
    <t>Valve surface boxes, complete as shown in drawing ALA-ORA_SD_5 and to the following depths</t>
  </si>
  <si>
    <t>Placing mass concrete C20, for suspended slab and ramp base of the following thickness</t>
  </si>
  <si>
    <t>X599.10</t>
  </si>
  <si>
    <t>X599.11</t>
  </si>
  <si>
    <t>X599.12</t>
  </si>
  <si>
    <t>X599.13</t>
  </si>
  <si>
    <t>X599.14</t>
  </si>
  <si>
    <t>X599.15</t>
  </si>
  <si>
    <t>X599.16</t>
  </si>
  <si>
    <t>X599.17</t>
  </si>
  <si>
    <t>X599.18</t>
  </si>
  <si>
    <t>X599.19</t>
  </si>
  <si>
    <t>230 mm wide</t>
  </si>
  <si>
    <t>J342</t>
  </si>
  <si>
    <t>Collection, Page 1 of 3</t>
  </si>
  <si>
    <t>Collection, Page 2 of 3</t>
  </si>
  <si>
    <t>I422.1</t>
  </si>
  <si>
    <t>I422.2</t>
  </si>
  <si>
    <t xml:space="preserve">Reinforced concrete pipe supports, class 25, as in drawing ALA-ORA_SD_011, complete including foudation bases, bolts and nuts, murram backfill, pipe diameter not exceeding 500mm  and of the following heights above ground:-      </t>
  </si>
  <si>
    <t>DN200 depth not exceeding 1.5m</t>
  </si>
  <si>
    <t>DN150 depth not exceeding 1.5m</t>
  </si>
  <si>
    <t>DN100 depth not exceeding 1.5m</t>
  </si>
  <si>
    <t>OD180 PN16</t>
  </si>
  <si>
    <t>OD125 PN16</t>
  </si>
  <si>
    <t>OD125 PN10</t>
  </si>
  <si>
    <t>OD90 PN20</t>
  </si>
  <si>
    <t>OD90 PN10</t>
  </si>
  <si>
    <t>J313.2</t>
  </si>
  <si>
    <r>
      <t>DN200 x 22.5</t>
    </r>
    <r>
      <rPr>
        <vertAlign val="superscript"/>
        <sz val="10"/>
        <rFont val="Arial"/>
        <family val="2"/>
      </rPr>
      <t>o</t>
    </r>
    <r>
      <rPr>
        <sz val="10"/>
        <rFont val="Arial"/>
        <family val="2"/>
      </rPr>
      <t xml:space="preserve"> </t>
    </r>
  </si>
  <si>
    <r>
      <t>DN200 x 45</t>
    </r>
    <r>
      <rPr>
        <vertAlign val="superscript"/>
        <sz val="10"/>
        <rFont val="Arial"/>
        <family val="2"/>
      </rPr>
      <t>o</t>
    </r>
    <r>
      <rPr>
        <sz val="10"/>
        <rFont val="Arial"/>
        <family val="2"/>
      </rPr>
      <t xml:space="preserve"> </t>
    </r>
  </si>
  <si>
    <r>
      <t>DN200 x 90</t>
    </r>
    <r>
      <rPr>
        <vertAlign val="superscript"/>
        <sz val="10"/>
        <rFont val="Arial"/>
        <family val="2"/>
      </rPr>
      <t>o</t>
    </r>
    <r>
      <rPr>
        <sz val="10"/>
        <rFont val="Arial"/>
        <family val="2"/>
      </rPr>
      <t xml:space="preserve"> </t>
    </r>
  </si>
  <si>
    <t>J311.5</t>
  </si>
  <si>
    <t>J311.6</t>
  </si>
  <si>
    <t>J311.7</t>
  </si>
  <si>
    <t>DN300 x 200</t>
  </si>
  <si>
    <t>DN300 x 150</t>
  </si>
  <si>
    <t>DN300 x 90</t>
  </si>
  <si>
    <t>J322.4</t>
  </si>
  <si>
    <t>J322.5</t>
  </si>
  <si>
    <t>DN200 x 150</t>
  </si>
  <si>
    <t>J322.6</t>
  </si>
  <si>
    <t>DN180 x 125</t>
  </si>
  <si>
    <t>J322.7</t>
  </si>
  <si>
    <t>DN150 x 100</t>
  </si>
  <si>
    <t>DN150 x 90</t>
  </si>
  <si>
    <t>J842</t>
  </si>
  <si>
    <t>Class U1 to steel tank bases</t>
  </si>
  <si>
    <t>DN100 mm</t>
  </si>
  <si>
    <r>
      <t>Baribu tank capacity 15m</t>
    </r>
    <r>
      <rPr>
        <vertAlign val="superscript"/>
        <sz val="10"/>
        <rFont val="Arial"/>
        <family val="2"/>
      </rPr>
      <t>3</t>
    </r>
    <r>
      <rPr>
        <sz val="10"/>
        <rFont val="Arial"/>
        <family val="2"/>
      </rPr>
      <t xml:space="preserve"> (3 x 3 x 1 plates high) installed on 15m tower above ground</t>
    </r>
  </si>
  <si>
    <r>
      <t>Inde tank capacity 158m</t>
    </r>
    <r>
      <rPr>
        <vertAlign val="superscript"/>
        <sz val="10"/>
        <rFont val="Arial"/>
        <family val="2"/>
      </rPr>
      <t>3</t>
    </r>
    <r>
      <rPr>
        <sz val="10"/>
        <rFont val="Arial"/>
        <family val="2"/>
      </rPr>
      <t xml:space="preserve"> (6 x 5 x 3 plates high) installed on 15m tower above ground</t>
    </r>
  </si>
  <si>
    <r>
      <t>Pawor tank capacity 175m</t>
    </r>
    <r>
      <rPr>
        <vertAlign val="superscript"/>
        <sz val="10"/>
        <rFont val="Arial"/>
        <family val="2"/>
      </rPr>
      <t>3</t>
    </r>
    <r>
      <rPr>
        <sz val="10"/>
        <rFont val="Arial"/>
        <family val="2"/>
      </rPr>
      <t xml:space="preserve"> (5 x 5 x 4 plates high) installed on 15m tower above ground</t>
    </r>
  </si>
  <si>
    <t>J451.5</t>
  </si>
  <si>
    <t>J451.6</t>
  </si>
  <si>
    <t>DN75</t>
  </si>
  <si>
    <t>DN90</t>
  </si>
  <si>
    <t>J811.5</t>
  </si>
  <si>
    <t>J811.6</t>
  </si>
  <si>
    <t>Pressure testing of pipelines at joints per manufacturers specifications; ductile iron pipes, size not exceeding DN300mm; maximum test pressure not exceeding 32 bars.</t>
  </si>
  <si>
    <t>Dewatering Pumps with motor and 5m suction, 3m delivery hose</t>
  </si>
  <si>
    <t>DW 3.25</t>
  </si>
  <si>
    <t>Norminal size 50mm.</t>
  </si>
  <si>
    <t>DW 3.26</t>
  </si>
  <si>
    <t>Nominal size 100mm.</t>
  </si>
  <si>
    <t>Mobile electricity generating sets, 240v, 1 ph, 50 Hz:</t>
  </si>
  <si>
    <t>DW 3.27</t>
  </si>
  <si>
    <t>5 kvA</t>
  </si>
  <si>
    <t>DW 3.28</t>
  </si>
  <si>
    <t>10 kvA</t>
  </si>
  <si>
    <t>STRUCTURAL METALWORK</t>
  </si>
  <si>
    <t>Fabrication and erection of rolled steel section pipe bridge  including all earthworks, reinforced concrete abuttments and anchoraging complete as shown on drawings to the following spans.</t>
  </si>
  <si>
    <t>M999.1</t>
  </si>
  <si>
    <t>Span not exceeding 10m</t>
  </si>
  <si>
    <t>M999.2</t>
  </si>
  <si>
    <t>Span 10 -15m</t>
  </si>
  <si>
    <t>M999.3</t>
  </si>
  <si>
    <t>Span 15 - 20m</t>
  </si>
  <si>
    <t>M999.4</t>
  </si>
  <si>
    <t>Span 20 - 25m</t>
  </si>
  <si>
    <t>OD63 PN10</t>
  </si>
  <si>
    <t>A249.1</t>
  </si>
  <si>
    <t>Provide services of Secretary</t>
  </si>
  <si>
    <t>A249.2</t>
  </si>
  <si>
    <t>Provide services of Security Gaurd</t>
  </si>
  <si>
    <t>A219.1</t>
  </si>
  <si>
    <t>A219.2</t>
  </si>
  <si>
    <t>Maintenance of  residential  accommodations</t>
  </si>
  <si>
    <t>Allow for relocation of existing services including repair of damage caused to all existing services (e.g. pipes, cables, drains, e.t.c)</t>
  </si>
  <si>
    <t>A221.5</t>
  </si>
  <si>
    <t>A221.6</t>
  </si>
  <si>
    <t>A231.4</t>
  </si>
  <si>
    <t xml:space="preserve">Provision of redential furniture &amp; equipment </t>
  </si>
  <si>
    <t>Maintenance of resdential furniture &amp; equipment</t>
  </si>
  <si>
    <t>L231</t>
  </si>
  <si>
    <t>Norminal bore  DN300mm; for 1Nr. Road crossing.</t>
  </si>
  <si>
    <t xml:space="preserve">Special pipe laying methods; pipe jacking/ horizontal directional drilling </t>
  </si>
  <si>
    <t>Vehicle-month</t>
  </si>
  <si>
    <t>Provision of vehicles; 125CC off-road/ dirt mortor cycle (Clause 2.1.31)</t>
  </si>
  <si>
    <t>Maintenance of vehicles; Double Cabing Pickup over 1000 km/month</t>
  </si>
  <si>
    <t>Maintenance of vehicles; Double Cabing Pickup upto 1000 km/month</t>
  </si>
  <si>
    <t>X599.20</t>
  </si>
  <si>
    <t>50 mm ND</t>
  </si>
  <si>
    <t>J871</t>
  </si>
  <si>
    <t>DN50</t>
  </si>
  <si>
    <t xml:space="preserve">DN150 Pressure reducing Valve ; PN16 </t>
  </si>
  <si>
    <t>Surveys and drawing production of pipeline routes; pipe diameter greater than 110mm</t>
  </si>
  <si>
    <t>Concrete cubes at accepted Laboratories</t>
  </si>
  <si>
    <t>R912</t>
  </si>
  <si>
    <t>Concrete paved walkway; include sand bedding, earthworks and edge protection</t>
  </si>
  <si>
    <t>`</t>
  </si>
  <si>
    <t>Strip top soil, depth not exceeding 0.5 m and set aside for re-use</t>
  </si>
  <si>
    <t>E312</t>
  </si>
  <si>
    <t>Tank stub walls; thickness 250mm</t>
  </si>
  <si>
    <t>Beams; 300 x 200mm wide</t>
  </si>
  <si>
    <t>Walls;  300mm thick</t>
  </si>
  <si>
    <t>Stub Columns; 500 x 500mm square</t>
  </si>
  <si>
    <t>Stub walls; 1.5m height; 250mm thick</t>
  </si>
  <si>
    <t>OD200 mm</t>
  </si>
  <si>
    <t>DN150 duckfoot</t>
  </si>
  <si>
    <t>N199</t>
  </si>
  <si>
    <t>N287</t>
  </si>
  <si>
    <r>
      <t>15m structural steel support tower to match 84m</t>
    </r>
    <r>
      <rPr>
        <vertAlign val="superscript"/>
        <sz val="10"/>
        <rFont val="Arial"/>
        <family val="2"/>
      </rPr>
      <t>3</t>
    </r>
    <r>
      <rPr>
        <sz val="10"/>
        <rFont val="Arial"/>
        <family val="2"/>
      </rPr>
      <t xml:space="preserve"> tank supplied in Item N287</t>
    </r>
  </si>
  <si>
    <t>Page 1 of 5</t>
  </si>
  <si>
    <t>Page 2 of 5</t>
  </si>
  <si>
    <t>Page 3 of 5</t>
  </si>
  <si>
    <t>Page 4 of 5</t>
  </si>
  <si>
    <t>I322</t>
  </si>
  <si>
    <t>DN250 x 150</t>
  </si>
  <si>
    <t>J991</t>
  </si>
  <si>
    <r>
      <t>15m structural steel support tower to match 15m</t>
    </r>
    <r>
      <rPr>
        <vertAlign val="superscript"/>
        <sz val="10"/>
        <rFont val="Arial"/>
        <family val="2"/>
      </rPr>
      <t>3</t>
    </r>
    <r>
      <rPr>
        <sz val="10"/>
        <rFont val="Arial"/>
        <family val="2"/>
      </rPr>
      <t xml:space="preserve"> tank supplied in Item N287</t>
    </r>
  </si>
  <si>
    <r>
      <t>15m structural steel support tower to match 158m</t>
    </r>
    <r>
      <rPr>
        <vertAlign val="superscript"/>
        <sz val="10"/>
        <rFont val="Arial"/>
        <family val="2"/>
      </rPr>
      <t>3</t>
    </r>
    <r>
      <rPr>
        <sz val="10"/>
        <rFont val="Arial"/>
        <family val="2"/>
      </rPr>
      <t xml:space="preserve"> tank supplied in Item N287</t>
    </r>
  </si>
  <si>
    <t>OD150 mm</t>
  </si>
  <si>
    <r>
      <t>15m structural steel support tower to match 175m</t>
    </r>
    <r>
      <rPr>
        <vertAlign val="superscript"/>
        <sz val="10"/>
        <rFont val="Arial"/>
        <family val="2"/>
      </rPr>
      <t>3</t>
    </r>
    <r>
      <rPr>
        <sz val="10"/>
        <rFont val="Arial"/>
        <family val="2"/>
      </rPr>
      <t xml:space="preserve"> tank supplied in Item N287</t>
    </r>
  </si>
  <si>
    <r>
      <t>Ogoko tank  capacity 84m</t>
    </r>
    <r>
      <rPr>
        <vertAlign val="superscript"/>
        <sz val="10"/>
        <rFont val="Arial"/>
        <family val="2"/>
      </rPr>
      <t>3</t>
    </r>
    <r>
      <rPr>
        <sz val="10"/>
        <rFont val="Arial"/>
        <family val="2"/>
      </rPr>
      <t xml:space="preserve"> (4 x 4 x 3 plates high) installed on 15m tower above ground</t>
    </r>
  </si>
  <si>
    <t>DN125 pipe sleeve</t>
  </si>
  <si>
    <t>DN20 (½") connection to the following mains comprising saddle clamp and screwdown swivel ferrule with compression outlet for HDPE complete [PROVISIONAL ITEMS]</t>
  </si>
  <si>
    <t>K861.17</t>
  </si>
  <si>
    <t>Yard Tap complete as drawing including galvanized iron pipe and fittings, brass stop cock, lockable tap and domestic water meter [PROVISIONAL ITEM]</t>
  </si>
  <si>
    <t>Steel pipes PN10 to BS EN 525; spigot and socket joints</t>
  </si>
  <si>
    <t>DN250 depth not exceeding 1.5m</t>
  </si>
  <si>
    <t>I423</t>
  </si>
  <si>
    <t>I422.3</t>
  </si>
  <si>
    <t>I422.4</t>
  </si>
  <si>
    <t>I422.5</t>
  </si>
  <si>
    <t>DN90 depth not exceeding 1.5m</t>
  </si>
  <si>
    <t>I522.3</t>
  </si>
  <si>
    <t>OD225 PN16</t>
  </si>
  <si>
    <t>OD200 PN10</t>
  </si>
  <si>
    <t>OD200 PN16</t>
  </si>
  <si>
    <t>OD225 PN10</t>
  </si>
  <si>
    <t>I522.4</t>
  </si>
  <si>
    <r>
      <t>DN250 x 11.25</t>
    </r>
    <r>
      <rPr>
        <vertAlign val="superscript"/>
        <sz val="10"/>
        <rFont val="Arial"/>
        <family val="2"/>
      </rPr>
      <t>o</t>
    </r>
  </si>
  <si>
    <r>
      <t>DN250 x 22.5</t>
    </r>
    <r>
      <rPr>
        <vertAlign val="superscript"/>
        <sz val="10"/>
        <rFont val="Arial"/>
        <family val="2"/>
      </rPr>
      <t>o</t>
    </r>
    <r>
      <rPr>
        <sz val="10"/>
        <rFont val="Arial"/>
        <family val="2"/>
      </rPr>
      <t xml:space="preserve"> </t>
    </r>
  </si>
  <si>
    <r>
      <t>DN250 x 45</t>
    </r>
    <r>
      <rPr>
        <vertAlign val="superscript"/>
        <sz val="10"/>
        <rFont val="Arial"/>
        <family val="2"/>
      </rPr>
      <t>o</t>
    </r>
    <r>
      <rPr>
        <sz val="10"/>
        <rFont val="Arial"/>
        <family val="2"/>
      </rPr>
      <t xml:space="preserve"> </t>
    </r>
  </si>
  <si>
    <r>
      <t>DN250 x 90</t>
    </r>
    <r>
      <rPr>
        <vertAlign val="superscript"/>
        <sz val="10"/>
        <rFont val="Arial"/>
        <family val="2"/>
      </rPr>
      <t>o</t>
    </r>
    <r>
      <rPr>
        <sz val="10"/>
        <rFont val="Arial"/>
        <family val="2"/>
      </rPr>
      <t xml:space="preserve"> </t>
    </r>
  </si>
  <si>
    <r>
      <t>DN225 x 22.5</t>
    </r>
    <r>
      <rPr>
        <vertAlign val="superscript"/>
        <sz val="10"/>
        <rFont val="Arial"/>
        <family val="2"/>
      </rPr>
      <t>o</t>
    </r>
    <r>
      <rPr>
        <sz val="10"/>
        <rFont val="Arial"/>
        <family val="2"/>
      </rPr>
      <t xml:space="preserve"> </t>
    </r>
  </si>
  <si>
    <r>
      <t>DN225 x 45</t>
    </r>
    <r>
      <rPr>
        <vertAlign val="superscript"/>
        <sz val="10"/>
        <rFont val="Arial"/>
        <family val="2"/>
      </rPr>
      <t>o</t>
    </r>
    <r>
      <rPr>
        <sz val="10"/>
        <rFont val="Arial"/>
        <family val="2"/>
      </rPr>
      <t xml:space="preserve"> </t>
    </r>
  </si>
  <si>
    <r>
      <t>DN225 x 90</t>
    </r>
    <r>
      <rPr>
        <vertAlign val="superscript"/>
        <sz val="10"/>
        <rFont val="Arial"/>
        <family val="2"/>
      </rPr>
      <t>o</t>
    </r>
    <r>
      <rPr>
        <sz val="10"/>
        <rFont val="Arial"/>
        <family val="2"/>
      </rPr>
      <t xml:space="preserve"> </t>
    </r>
  </si>
  <si>
    <t>DN225 x 150</t>
  </si>
  <si>
    <t>DN225</t>
  </si>
  <si>
    <t>Marker posts as Dwg. ALA-ORA_SD_011</t>
  </si>
  <si>
    <t xml:space="preserve">Standard pipe supports in C25/20 reinforced concrete </t>
  </si>
  <si>
    <t>OD140 PN10</t>
  </si>
  <si>
    <t>OD140 PN16</t>
  </si>
  <si>
    <t>DN150 x 125</t>
  </si>
  <si>
    <t xml:space="preserve">Crossings; pipe less than DN300   </t>
  </si>
  <si>
    <t>OD160 PN16</t>
  </si>
  <si>
    <t>OD110 PN10</t>
  </si>
  <si>
    <t>OD110 PN16</t>
  </si>
  <si>
    <t>DN110 x 90</t>
  </si>
  <si>
    <t>50m³ Goli Tank</t>
  </si>
  <si>
    <t>15m³  Baribu Tank</t>
  </si>
  <si>
    <t xml:space="preserve">158m³ Inde Tank </t>
  </si>
  <si>
    <t>84m³ Ogoko Tank</t>
  </si>
  <si>
    <t xml:space="preserve">10m³ BPT at 23km from the WTP (Provisional) </t>
  </si>
  <si>
    <t xml:space="preserve">175m³ Pawor Tank </t>
  </si>
  <si>
    <t xml:space="preserve">Goli Community Distribution </t>
  </si>
  <si>
    <t>Inde Community Distribution</t>
  </si>
  <si>
    <t>Pawor Community Distribution</t>
  </si>
  <si>
    <t>Ogoko Community Distribution</t>
  </si>
  <si>
    <t xml:space="preserve"> BILL NO. 1.0 :  GENERAL ITEMS</t>
  </si>
  <si>
    <t>BILL NO. 2.0: DAY WORKS</t>
  </si>
  <si>
    <t>Transmission 4: Goli Junction to Goli Tank</t>
  </si>
  <si>
    <t>Transmission 5: Baribu BPT - Ipife Junction to Inde Tank</t>
  </si>
  <si>
    <t>Transmission 6: Ipife Junction to Pawor Tank</t>
  </si>
  <si>
    <t>Transmission 7: Ogoko Junction to Ogoko Tank</t>
  </si>
  <si>
    <t>Baribu Supply Area</t>
  </si>
  <si>
    <t>Ogoko Supply Area</t>
  </si>
  <si>
    <t>Pawor Supply Area</t>
  </si>
  <si>
    <t>Inde Supply Area</t>
  </si>
  <si>
    <t>Goli Supply Area</t>
  </si>
  <si>
    <t>Water Office Type 1</t>
  </si>
  <si>
    <t xml:space="preserve">Other Structures </t>
  </si>
  <si>
    <t>Page 1 of 6</t>
  </si>
  <si>
    <t>Page 2 of 6</t>
  </si>
  <si>
    <t>Page 3 of 6</t>
  </si>
  <si>
    <t>Page 4 of 6</t>
  </si>
  <si>
    <t>Page 5 of 6</t>
  </si>
  <si>
    <t>No.</t>
  </si>
  <si>
    <t>Rate</t>
  </si>
  <si>
    <t>Collection</t>
  </si>
  <si>
    <t>CONTRACT No. MWE/ WRKS/ …......</t>
  </si>
  <si>
    <t xml:space="preserve">Institutional VIP for Gents </t>
  </si>
  <si>
    <t xml:space="preserve">Institutional VIP for Ladies </t>
  </si>
  <si>
    <t xml:space="preserve">Public Waterborne Toilet </t>
  </si>
  <si>
    <t>BILL No. 7.3</t>
  </si>
  <si>
    <t xml:space="preserve">The quantities in this bill are mostly PROVISIONAL to be determined by the Project Manager on the basis of consumer demand </t>
  </si>
  <si>
    <t>uPVC/HDPE pressure pipes to UNBS US 264: 2000 and DIN 8062 with integral rubber ring socket joints laid in trenches</t>
  </si>
  <si>
    <t>OD 110 PN 10</t>
  </si>
  <si>
    <t>OD 125 PN 10</t>
  </si>
  <si>
    <t>OD 160 PN 10</t>
  </si>
  <si>
    <t>OD 200 PN 10</t>
  </si>
  <si>
    <t>I523</t>
  </si>
  <si>
    <t>OD90, PN 16</t>
  </si>
  <si>
    <t>OD90, PN 10</t>
  </si>
  <si>
    <t>OD75, PN 10</t>
  </si>
  <si>
    <t>I712.4</t>
  </si>
  <si>
    <t>OD63, PN 10</t>
  </si>
  <si>
    <t>I712.5</t>
  </si>
  <si>
    <t>OD50, PN 10</t>
  </si>
  <si>
    <t>I712.6</t>
  </si>
  <si>
    <t>OD40, PN 10</t>
  </si>
  <si>
    <t>I712.7</t>
  </si>
  <si>
    <t>OD32, PN 10</t>
  </si>
  <si>
    <t>I712.8</t>
  </si>
  <si>
    <t>OD25, PN 16, service pipes</t>
  </si>
  <si>
    <t>I712.9</t>
  </si>
  <si>
    <t>OD20, PN 16, service pipes</t>
  </si>
  <si>
    <t>Viking Johnson stepped couplings as Maxistep</t>
  </si>
  <si>
    <t>J441.3</t>
  </si>
  <si>
    <t>DN100 x OD63</t>
  </si>
  <si>
    <t>J441.4</t>
  </si>
  <si>
    <t>DN100 x OD 75</t>
  </si>
  <si>
    <t>J441.5</t>
  </si>
  <si>
    <t>DN100 x OD100</t>
  </si>
  <si>
    <t>J441.6</t>
  </si>
  <si>
    <t>DN150 x OD100</t>
  </si>
  <si>
    <t>J441.7</t>
  </si>
  <si>
    <t>OD125 x OD 90</t>
  </si>
  <si>
    <t>End caps</t>
  </si>
  <si>
    <t>J491.1</t>
  </si>
  <si>
    <t>J491.2</t>
  </si>
  <si>
    <t>OD150</t>
  </si>
  <si>
    <t>PN 16 HDPE compression pipe fittings to DIN 8074/ BS 5114</t>
  </si>
  <si>
    <t>Equal elbows</t>
  </si>
  <si>
    <t>J611.1</t>
  </si>
  <si>
    <t>J611.2</t>
  </si>
  <si>
    <t>J611.3</t>
  </si>
  <si>
    <t>OD40</t>
  </si>
  <si>
    <t>J611.4</t>
  </si>
  <si>
    <t>OD32</t>
  </si>
  <si>
    <t>Equal tees</t>
  </si>
  <si>
    <t>J621.1</t>
  </si>
  <si>
    <t>J621.2</t>
  </si>
  <si>
    <t>J621.3</t>
  </si>
  <si>
    <t>J621.4</t>
  </si>
  <si>
    <t>Reducing coupler</t>
  </si>
  <si>
    <t>J631.1</t>
  </si>
  <si>
    <t>OD63 x 50</t>
  </si>
  <si>
    <t>J631.2</t>
  </si>
  <si>
    <t>OD50 x 40</t>
  </si>
  <si>
    <t>J631.3</t>
  </si>
  <si>
    <t>OD40 x 32</t>
  </si>
  <si>
    <t>J631.4</t>
  </si>
  <si>
    <t>OD32 x 25</t>
  </si>
  <si>
    <t>J691.1</t>
  </si>
  <si>
    <t>J691.2</t>
  </si>
  <si>
    <t>J691.3</t>
  </si>
  <si>
    <t>J691.4</t>
  </si>
  <si>
    <t>J691.5</t>
  </si>
  <si>
    <t>J691.6</t>
  </si>
  <si>
    <t>DESCRIPTION:  Goli Distribution Network &amp; Service Connections</t>
  </si>
  <si>
    <t>DESCRIPTION:  Baribu Distribution Network &amp; Service Connections</t>
  </si>
  <si>
    <t>DESCRIPTION:  Pawor Distribution Network &amp; Service Connections</t>
  </si>
  <si>
    <t>DESCRIPTION:  Inde Distribution Network &amp; Service Connections</t>
  </si>
  <si>
    <t>DESCRIPTION:  Ogoko Distribution Network &amp; Service Connections</t>
  </si>
  <si>
    <t>DN150 x OD125</t>
  </si>
  <si>
    <t>DN125 x OD63</t>
  </si>
  <si>
    <t>Pressure testing of pipelines; uPVC and HDPE; OD63 to OD280; maximum test pressure 20 bars</t>
  </si>
  <si>
    <t>Total for Baribu Supply Area Carried to Collection</t>
  </si>
  <si>
    <t>Total for Goli Supply Area Carried to Collection</t>
  </si>
  <si>
    <t>Total for Inde Supply Area Carried to Collection</t>
  </si>
  <si>
    <t>Total for Sanitation Infrastructure Carried to Collection</t>
  </si>
  <si>
    <t>Subtotal 1</t>
  </si>
  <si>
    <t>ADD, 10% Contingencies</t>
  </si>
  <si>
    <t>Subtotal 2</t>
  </si>
  <si>
    <t>ADD, 18% VAT</t>
  </si>
  <si>
    <t xml:space="preserve"> GRAND TOTAL INCLUDING TAXES CARRIED  TO BID FORM</t>
  </si>
  <si>
    <t xml:space="preserve">Detachable Coupling or similar, wide range coupling to fit all pipe spigots  to PN 10, and of the following sizes </t>
  </si>
  <si>
    <t>J342.1</t>
  </si>
  <si>
    <t>J342.2</t>
  </si>
  <si>
    <t xml:space="preserve">Flanged bellmouth to ISO 2531, flanges to ISO 2441, of the following sizes all to PN 10 </t>
  </si>
  <si>
    <t>J372</t>
  </si>
  <si>
    <t>Strainer</t>
  </si>
  <si>
    <t>Flanged outlet pipe strainer, to BS 4772, flanges to BS 4504, all to PN 10, cement mortar lined, and of the following sizes</t>
  </si>
  <si>
    <t>J491</t>
  </si>
  <si>
    <t>Ball Float Valves</t>
  </si>
  <si>
    <t>'Flanged Balanced ball float valve, flanges to BS4505, all to PN10</t>
  </si>
  <si>
    <t>DN250 duckfoot</t>
  </si>
  <si>
    <t>200 mm ND, length not exceeding 0.3m Long</t>
  </si>
  <si>
    <t>200 mm ND, length not exceeding 0.2m Long</t>
  </si>
  <si>
    <t>200 mm ND, length not exceeding 1.0m Long</t>
  </si>
  <si>
    <t>200 mm ND, length not exceeding 6.0m Long</t>
  </si>
  <si>
    <t>200 mm ND, length not exceeding 3.0m Long</t>
  </si>
  <si>
    <t>250 mm ND, length not exceeding 0.2m Long</t>
  </si>
  <si>
    <t>250 mm ND, length not exceeding 0.3m Long</t>
  </si>
  <si>
    <t>250 mm ND, length not exceeding 4.0m Long</t>
  </si>
  <si>
    <t>J381.9</t>
  </si>
  <si>
    <t>DN100 duckfoot</t>
  </si>
  <si>
    <t>100 mm ND, length not exceeding 0.2m Long</t>
  </si>
  <si>
    <t>100 mm ND, length not exceeding 0.3m Long</t>
  </si>
  <si>
    <t>100 mm ND, length not exceeding 6.0m Long</t>
  </si>
  <si>
    <t>150 mm ND, length not exceeding 0.2m Long</t>
  </si>
  <si>
    <t>150 mm ND, length not exceeding 0.3m Long</t>
  </si>
  <si>
    <t>150 mm ND, length not exceeding 6.0m Long</t>
  </si>
  <si>
    <t>DN50 duckfoot</t>
  </si>
  <si>
    <t>50 mm ND, length not exceeding 0.2m Long</t>
  </si>
  <si>
    <t>50 mm ND, length not exceeding 0.3m Long</t>
  </si>
  <si>
    <t>50 mm ND, length not exceeding 6.0m Long</t>
  </si>
  <si>
    <t>DN100 x 100</t>
  </si>
  <si>
    <t>DN125 duckfoot</t>
  </si>
  <si>
    <t>DN200 x 100</t>
  </si>
  <si>
    <t>125 mm ND</t>
  </si>
  <si>
    <t>125 mm ND, length not exceeding 0.2m Long</t>
  </si>
  <si>
    <t>125 mm ND, length not exceeding 0.3m Long</t>
  </si>
  <si>
    <t>125 mm ND, length not exceeding 6.0m Long</t>
  </si>
  <si>
    <t>200 mm ND, length not exceeding 4.0m Long</t>
  </si>
  <si>
    <t>DN250 x 100</t>
  </si>
  <si>
    <t>100 mm ND, length not exceeding 1.0m Long</t>
  </si>
  <si>
    <t>DN100 x 50</t>
  </si>
  <si>
    <t>DN50/ OD63</t>
  </si>
  <si>
    <t>System</t>
  </si>
  <si>
    <t>No</t>
  </si>
  <si>
    <t>Fittings</t>
  </si>
  <si>
    <t>Pendant lighting fitting comprising ceiling rose 300mm 3x1.mm2 flexible copper cable, lamp holder and 6W LED lamp</t>
  </si>
  <si>
    <t>13A 2gang switched socket outlet</t>
  </si>
  <si>
    <t xml:space="preserve">Lightning protection for the block in 1No air terminal 40metres 3x25mm copper tape including clips, 2No inspection claps and 16mm diameter 1.5m long copper rod buried in 300mmx300 mmx1.5mdeep earth </t>
  </si>
  <si>
    <t>Allow for testing the electrical installations at the block</t>
  </si>
  <si>
    <t>100A 6way SPN MCB consumer unit complete with integral isolator and 2No. 32A and 4No6A MCBs</t>
  </si>
  <si>
    <r>
      <t>Wire socket outlets in 3x2.5mm</t>
    </r>
    <r>
      <rPr>
        <vertAlign val="superscript"/>
        <sz val="10"/>
        <color theme="1"/>
        <rFont val="Arial"/>
        <family val="2"/>
      </rPr>
      <t>2</t>
    </r>
    <r>
      <rPr>
        <sz val="10"/>
        <color theme="1"/>
        <rFont val="Arial"/>
        <family val="2"/>
      </rPr>
      <t xml:space="preserve"> PVC insulated copper cables in concealed PVC conduit</t>
    </r>
  </si>
  <si>
    <r>
      <t>Wire lighting points through 6A switches    in 3x1.5mm</t>
    </r>
    <r>
      <rPr>
        <vertAlign val="superscript"/>
        <sz val="10"/>
        <color theme="1"/>
        <rFont val="Arial"/>
        <family val="2"/>
      </rPr>
      <t>2</t>
    </r>
    <r>
      <rPr>
        <sz val="10"/>
        <color theme="1"/>
        <rFont val="Arial"/>
        <family val="2"/>
      </rPr>
      <t xml:space="preserve"> PVC insulated copper cables in concealed PVC conduit </t>
    </r>
  </si>
  <si>
    <t>Electrical Installations</t>
  </si>
  <si>
    <t>ME01</t>
  </si>
  <si>
    <t>ME02</t>
  </si>
  <si>
    <t>ME03</t>
  </si>
  <si>
    <t>ME04</t>
  </si>
  <si>
    <t>ME05</t>
  </si>
  <si>
    <t>ME06</t>
  </si>
  <si>
    <t>ME07</t>
  </si>
  <si>
    <t>ME08</t>
  </si>
  <si>
    <t>ME09</t>
  </si>
  <si>
    <t>ME10</t>
  </si>
  <si>
    <t>6W LED wall mounted bulkhead lighting fitting - security lighting</t>
  </si>
  <si>
    <t>TRANSMISSION MAIN</t>
  </si>
  <si>
    <t xml:space="preserve">PRIMARY DISTRIBUTION PIPEWORK </t>
  </si>
  <si>
    <t xml:space="preserve"> TRANSMISSION MAIN</t>
  </si>
  <si>
    <t xml:space="preserve"> PRIMARY DISTRIBUTION PIPEWORK </t>
  </si>
  <si>
    <t xml:space="preserve">300mm thick bed of approved imported hardcore well spread, levelled, rammed and consolidated on stabilized ground to the Engineer's satisfaction </t>
  </si>
  <si>
    <t>Placing reinforced concrete grade C20, for floor slab of the following thickness</t>
  </si>
  <si>
    <t>W371</t>
  </si>
  <si>
    <t>Water supply connection to the Office block</t>
  </si>
  <si>
    <t>Casement window 1.2m x 1.2m clear opening</t>
  </si>
  <si>
    <t>Door 2.4 x 1.5m wide clear opening; full glazing</t>
  </si>
  <si>
    <t>Door 2.4 x 1.2m wide clear opening; full glazing</t>
  </si>
  <si>
    <t>Ceramic tiles</t>
  </si>
  <si>
    <t>Z421</t>
  </si>
  <si>
    <t>Floor tiles to washrooms</t>
  </si>
  <si>
    <t>Walls tiles in washrooms</t>
  </si>
  <si>
    <t>Z519.1</t>
  </si>
  <si>
    <t xml:space="preserve">Water supply to all sanitary appliances and fittings within building including pipes and fittings </t>
  </si>
  <si>
    <t>Z519.2</t>
  </si>
  <si>
    <t>Washwater drainage system from all sanitary appliances and fittings complete to first manhole including vent pipes</t>
  </si>
  <si>
    <t>Z539.1</t>
  </si>
  <si>
    <t>Wash hand basin complete</t>
  </si>
  <si>
    <t>Z539.2</t>
  </si>
  <si>
    <t xml:space="preserve">Water Closet complete </t>
  </si>
  <si>
    <t>Office Furniture and Equipment as Particular Specification Clause 2.1.31  (items to be handed over at Taking-Over of the Completed Works)</t>
  </si>
  <si>
    <t>Bill Summary</t>
  </si>
  <si>
    <t>1600W 12V solar generator system comprising 12V solar panels as DAYLIFF Cat. No. YL100, 100A charge controller, 9x200Ah 12V solar battery and 1600W inverter complete with protection and indicating facilities and all accessories.</t>
  </si>
  <si>
    <t>Earth the Office Block to the requirements of BS 7671</t>
  </si>
  <si>
    <t>The relevant drawing is NYA-RSV-BPT-009 including references made there- in to other drawings</t>
  </si>
  <si>
    <t>The relevant drawing is NYA-RSV-BAR-004 including references made there- in to other drawings</t>
  </si>
  <si>
    <t>The relevant drawing is NYA-RSV-GOL-003 including references made there- in to other drawings</t>
  </si>
  <si>
    <r>
      <t>Goli tank capacity 50m</t>
    </r>
    <r>
      <rPr>
        <vertAlign val="superscript"/>
        <sz val="10"/>
        <rFont val="Arial"/>
        <family val="2"/>
      </rPr>
      <t>3</t>
    </r>
    <r>
      <rPr>
        <sz val="10"/>
        <rFont val="Arial"/>
        <family val="2"/>
      </rPr>
      <t xml:space="preserve"> (4 x 4 x 2 plates high) installed on 1m stab wall</t>
    </r>
  </si>
  <si>
    <t>The relevant drawing is NYA-RSV-IND-006 including references made there- in to other drawings</t>
  </si>
  <si>
    <t>The relevant drawing is NYA-RSV-PAW-005 including references made there- in to other drawings</t>
  </si>
  <si>
    <t>The relevant drawing is NYA-RSV-OGO-007 including references made there- in to other drawings</t>
  </si>
  <si>
    <t>The relevant drawing is ALA-ORA-SD-016 including references made there- in to other drawings</t>
  </si>
  <si>
    <t>Ensure no employee is exposed to a noise level greater than 85 dB (A) for a duration of more than 8 hours per day without hearing protection. (National Environment (Noise) Standards and Regulations). Workers operating equipment generating noise levels greater than 80 dBA over long hours must be given earmuffs;</t>
  </si>
  <si>
    <t>Construct a drainage system with silt traps to reduce impacts of storm water from the construction site</t>
  </si>
  <si>
    <t xml:space="preserve">Collect all sorts of waste generated during construction such as HPDE and uPVC offcuts and other accessories associated with water and sanitation projects and handover to recycling facilities. Other forms of waste which are inert or ceramic in nature may be collected by NEMA gazetted waste handlers (Who shall be engaged by the Contractor) and taken to a NEMA gazetted waste disposal facilities for disposal. </t>
  </si>
  <si>
    <t>Develop and implement a Waste Management Plan that puts into consideration sorting at the source, proper storage and transportation. That will at minimum contain the types, nature and quantities of wastes expected to be generated as well as their corresponding methods of treatment and disposal.  The plan shall also indicate the sites of proposal as well as the frequency of collection and disposal.</t>
  </si>
  <si>
    <t>Orient and sensitise all construction workers about responsible sexual behaviour, prevention of Gender Based Violence (GBV) and Sexual Exploitation and Abuse (SEA) in project communities.</t>
  </si>
  <si>
    <t xml:space="preserve">Sensitise workers on their sexual rights. The client shall Work with the contractor on establishing zero tolerance policies and codes of conduct related to violence against women and girls (VAWG). </t>
  </si>
  <si>
    <t>Develop a Health and Safety Policy and Action Plan, addressing workers’ occupational health and safety issues, workers’ welfare and working conditions in line with the Occupational Health and Safety Act of 2006, and World Bank Group EHS general Guidelines, and the EHS guidelines for water projects</t>
  </si>
  <si>
    <t>Ensure adequate provision of PPEs (gloves, safety shoes, safety belts, overalls and goggles), as well as continuous awareness on the need for use of PPEs and enforcement of usage</t>
  </si>
  <si>
    <t>Contractor to have in place a workers’ code of conduct to address abuse of women and girls that may lead to broken marriages, early pregnancies, sexual exploitation, spread of HIV/AIDS and all kinds of risky and inappropriate behaviour</t>
  </si>
  <si>
    <t>Ensure works across wetland and streams are undertaken with minimal siltation and transportation of loose soil materials.</t>
  </si>
  <si>
    <t>General Provision</t>
  </si>
  <si>
    <t xml:space="preserve">Sensitise all Contractors staffing, including foremen, supervisors and labourers on the requirement for and full implementation of the ESMP. </t>
  </si>
  <si>
    <t xml:space="preserve">Provide for hoarding off construction sites for project infrastructure to intercept any eroded material and any soil material to remain within the site until it is taken away for proper disposal or used for backfilling to avoid loose soil being washed away by storm water. </t>
  </si>
  <si>
    <t>Provide for installation of appropriate sanitary facilities at the campsite and ensure working gangs are provided with mobile toilets that will be maintained and emptied on time. The emptied sanitary waste shall be disposed of at regional feacal sludge treatment Plant.</t>
  </si>
  <si>
    <t xml:space="preserve">Collect and transport all organic waste generated at eating places during construction such as food stuffs to designated Town Council landfills for disposal.  </t>
  </si>
  <si>
    <t xml:space="preserve">Sum </t>
  </si>
  <si>
    <t>Contractor to have in place a Labour Force Management Plan, in line with the Labour Act and OHS Act. Labour Force Management Plan should address issues of workers’ welfare, child labour, workers code of conduct, sexual harassment among workers, compensation in cases of accidents, payments and contracts, a grievance management mechanism</t>
  </si>
  <si>
    <t>Provide First aid facilities on site which are accessible to all personnel. It should among others contain rubber gloves, bandages, pain killers and cotton wool to cater for minor accident victim.</t>
  </si>
  <si>
    <t>Transmission 1: Anyiribu Tank to Baribu Break Pressure Tank</t>
  </si>
  <si>
    <t>Provision of vehicles; Double Cabing Pickup</t>
  </si>
  <si>
    <t>BILL No. 3.1: TRANSMISSION 1: Anyiribu Tank to Baribu BPT</t>
  </si>
  <si>
    <t>BILL No. 3.2 : 10m³ Break Pressure Tank at 23km from WTP</t>
  </si>
  <si>
    <t>BILL No. 3.3</t>
  </si>
  <si>
    <t>BILL No. 3.4:  15m³ BARIBU TANK</t>
  </si>
  <si>
    <t>Baribu Distribution</t>
  </si>
  <si>
    <t>BILL No. 4.1: TRANSMISSION 4: Goli Juntion to Goli Tank</t>
  </si>
  <si>
    <t>BILL No. 4.2: 50m³ GOLI TANK</t>
  </si>
  <si>
    <t>BILL No. 4.3</t>
  </si>
  <si>
    <t>BILL No. 5.1: TRANSMISSION 5: Baribu BPT - Ipife Junction to Inde Tank</t>
  </si>
  <si>
    <t>BILL No. 5.2: 158m³ INDE TANK</t>
  </si>
  <si>
    <t>BILL No. 5.3</t>
  </si>
  <si>
    <t>BILL No. 6.1: TRANSMISSION 6: Ipife Junction to Pawor Tank</t>
  </si>
  <si>
    <t>BILL No. 6.2:  175m³ PAWOR TANK</t>
  </si>
  <si>
    <t>BILL No. 6.3</t>
  </si>
  <si>
    <t>BILL No. 7.1: TRANSMISSION 7: Ogoko Junction to Ogoko Tank</t>
  </si>
  <si>
    <t>BILL No. 7.2:  84m³ OGOKO TANK</t>
  </si>
  <si>
    <t>BILL No. 8.1: WATER OFFICE BLOCK TYPE 1</t>
  </si>
  <si>
    <t>BILL No. 9.1: 4 -STANCE LINED VIP INSTITUTIONAL TOILET- BOYS</t>
  </si>
  <si>
    <t>BILL No. 9.2: INSTITUTIONAL VIP FOR TOILET- GIRLS</t>
  </si>
  <si>
    <t>BILL No. 9.3: WATERBORNE PUBLIC TOILET</t>
  </si>
  <si>
    <t>BILL No. 10: ENVIRONMENT AND SOCIAL SAFEGUARD MEASURES</t>
  </si>
  <si>
    <t>Environment and Social Safeguards</t>
  </si>
  <si>
    <t>Maintenance of vehicles; 125CC off-road/ dirt mortor cycle upto 1000 km/month x 2Nr.</t>
  </si>
  <si>
    <t>Maintenance of vehicles; 125CC off-road/ dirt mortor cycle over 1000 km/month x 2Nr.</t>
  </si>
  <si>
    <t>LOT 2 CONSTRUCTION OF NYAGAK (GOLI,BARIBU,INDE,OGOKO AND PAWOR)  WATER SUPPLY &amp; SANITATION SYSTEM</t>
  </si>
  <si>
    <t xml:space="preserve">LOT 2 CONSTRUCTION OF NYAGAK (GOLI,BARIBU,INDE,OGOKO AND PAWOR) WATER SUPPLY &amp; SANITATION SYSTEM </t>
  </si>
  <si>
    <t>LOT 2 CONSTRUCTION OF NYAGAK (GOLI,BARIBU,INDE,OGOKO AND PAWOR) WATER SUPPLY &amp; SANITATION SYSTEM</t>
  </si>
  <si>
    <t>lot 2 CONSTRUCTION OF NYAGAK (GOLI,BARIBU,INDE,OGOKO AND PAWOR) WATER SUPPLY &amp; SANITATION SYSTEM</t>
  </si>
  <si>
    <t>Lot 2 CONSTRUCTION OF NYAGAK (GOLI,BARIBU,INDE,OGOKO AND PAWOR)  WATER SUPPLY &amp; SANITATION SYSTEM</t>
  </si>
  <si>
    <t>CONTRACT No. MWE/WRKS/22-23/00015/2</t>
  </si>
  <si>
    <t>Provision of 1Nr. 3 - bedroon residential  accommodation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</si>
</sst>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0.000"/>
    <numFmt numFmtId="168" formatCode="0.0"/>
    <numFmt numFmtId="169" formatCode="_-* #,##0_-;\-* #,##0_-;_-* &quot;-&quot;??_-;_-@_-"/>
    <numFmt numFmtId="170" formatCode="_(* #,##0.0_);_(* \(#,##0.0\);_(* &quot;-&quot;??_);_(@_)"/>
    <numFmt numFmtId="171" formatCode="&quot; &quot;* #,##0.00&quot; &quot;;&quot; &quot;* &quot;(&quot;#,##0.00&quot;)&quot;;&quot; &quot;* &quot;-&quot;#&quot; &quot;;&quot; &quot;@&quot; &quot;"/>
    <numFmt numFmtId="172" formatCode="#,##0;&quot;-&quot;#,##0"/>
    <numFmt numFmtId="173" formatCode="#,##0.0"/>
    <numFmt numFmtId="174" formatCode="0.0000"/>
    <numFmt numFmtId="175" formatCode="&quot; &quot;#,##0.00&quot; &quot;;&quot; (&quot;#,##0.00&quot;)&quot;;&quot; -&quot;00&quot; &quot;;&quot; &quot;@&quot; &quot;"/>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1"/>
      <name val="Arial"/>
      <family val="2"/>
    </font>
    <font>
      <sz val="11"/>
      <name val="Arial"/>
      <family val="2"/>
    </font>
    <font>
      <b/>
      <u/>
      <sz val="10"/>
      <name val="Arial"/>
      <family val="2"/>
    </font>
    <font>
      <b/>
      <i/>
      <sz val="10"/>
      <name val="Arial"/>
      <family val="2"/>
    </font>
    <font>
      <u/>
      <sz val="10"/>
      <name val="Arial"/>
      <family val="2"/>
    </font>
    <font>
      <vertAlign val="superscript"/>
      <sz val="10"/>
      <name val="Arial"/>
      <family val="2"/>
    </font>
    <font>
      <i/>
      <u/>
      <sz val="10"/>
      <name val="Arial"/>
      <family val="2"/>
    </font>
    <font>
      <i/>
      <sz val="10"/>
      <name val="Arial"/>
      <family val="2"/>
    </font>
    <font>
      <sz val="10"/>
      <color indexed="8"/>
      <name val="Arial"/>
      <family val="2"/>
    </font>
    <font>
      <sz val="9"/>
      <name val="Arial"/>
      <family val="2"/>
    </font>
    <font>
      <sz val="10"/>
      <color indexed="10"/>
      <name val="Arial"/>
      <family val="2"/>
    </font>
    <font>
      <sz val="10"/>
      <color indexed="64"/>
      <name val="Arial"/>
      <family val="2"/>
    </font>
    <font>
      <b/>
      <sz val="10"/>
      <color indexed="64"/>
      <name val="Arial"/>
      <family val="2"/>
    </font>
    <font>
      <sz val="8"/>
      <name val="Arial"/>
      <family val="2"/>
    </font>
    <font>
      <vertAlign val="superscript"/>
      <sz val="11"/>
      <color indexed="8"/>
      <name val="Arial"/>
      <family val="2"/>
    </font>
    <font>
      <b/>
      <sz val="11"/>
      <color indexed="8"/>
      <name val="Arial"/>
      <family val="2"/>
    </font>
    <font>
      <sz val="11"/>
      <color indexed="8"/>
      <name val="Arial"/>
      <family val="2"/>
    </font>
    <font>
      <b/>
      <sz val="10"/>
      <color indexed="8"/>
      <name val="Arial"/>
      <family val="2"/>
    </font>
    <font>
      <i/>
      <sz val="11"/>
      <color indexed="8"/>
      <name val="Arial"/>
      <family val="2"/>
    </font>
    <font>
      <vertAlign val="superscript"/>
      <sz val="11"/>
      <name val="Arial"/>
      <family val="2"/>
    </font>
    <font>
      <b/>
      <u/>
      <sz val="10"/>
      <color indexed="8"/>
      <name val="Arial"/>
      <family val="2"/>
    </font>
    <font>
      <u/>
      <sz val="10"/>
      <color indexed="8"/>
      <name val="Arial"/>
      <family val="2"/>
    </font>
    <font>
      <sz val="10"/>
      <name val="Arial"/>
      <family val="2"/>
    </font>
    <font>
      <b/>
      <sz val="11"/>
      <name val="Calibri"/>
      <family val="2"/>
    </font>
    <font>
      <i/>
      <vertAlign val="superscript"/>
      <sz val="10"/>
      <name val="Arial"/>
      <family val="2"/>
    </font>
    <font>
      <sz val="11"/>
      <name val="Calibri"/>
      <family val="2"/>
    </font>
    <font>
      <b/>
      <sz val="11.5"/>
      <name val="Arial Narrow"/>
      <family val="2"/>
    </font>
    <font>
      <sz val="11.5"/>
      <name val="Arial Narrow"/>
      <family val="2"/>
    </font>
    <font>
      <u/>
      <sz val="11.5"/>
      <name val="Arial Narrow"/>
      <family val="2"/>
    </font>
    <font>
      <sz val="8"/>
      <name val="Arial"/>
      <family val="2"/>
    </font>
    <font>
      <sz val="10"/>
      <name val="Arial"/>
      <family val="2"/>
    </font>
    <font>
      <sz val="8"/>
      <name val="Arial"/>
      <family val="2"/>
    </font>
    <font>
      <sz val="11"/>
      <color theme="1"/>
      <name val="Calibri"/>
      <family val="2"/>
      <scheme val="minor"/>
    </font>
    <font>
      <sz val="11"/>
      <color rgb="FF000000"/>
      <name val="Calibri"/>
      <family val="2"/>
    </font>
    <font>
      <sz val="10"/>
      <color rgb="FF000000"/>
      <name val="Arial"/>
      <family val="2"/>
    </font>
    <font>
      <sz val="10"/>
      <color rgb="FFFF0000"/>
      <name val="Arial"/>
      <family val="2"/>
    </font>
    <font>
      <b/>
      <sz val="10"/>
      <color rgb="FF000000"/>
      <name val="Arial"/>
      <family val="2"/>
    </font>
    <font>
      <b/>
      <sz val="11"/>
      <color rgb="FF000000"/>
      <name val="Arial"/>
      <family val="2"/>
    </font>
    <font>
      <sz val="11"/>
      <color rgb="FF000000"/>
      <name val="Arial"/>
      <family val="2"/>
    </font>
    <font>
      <b/>
      <u/>
      <sz val="11"/>
      <color rgb="FF000000"/>
      <name val="Arial"/>
      <family val="2"/>
    </font>
    <font>
      <u/>
      <sz val="11"/>
      <color rgb="FF000000"/>
      <name val="Arial"/>
      <family val="2"/>
    </font>
    <font>
      <b/>
      <i/>
      <sz val="11"/>
      <color rgb="FF000000"/>
      <name val="Arial"/>
      <family val="2"/>
    </font>
    <font>
      <i/>
      <sz val="11"/>
      <color rgb="FF000000"/>
      <name val="Arial"/>
      <family val="2"/>
    </font>
    <font>
      <b/>
      <i/>
      <u/>
      <sz val="11"/>
      <color rgb="FF000000"/>
      <name val="Arial"/>
      <family val="2"/>
    </font>
    <font>
      <sz val="11"/>
      <color rgb="FFFF0000"/>
      <name val="Arial"/>
      <family val="2"/>
    </font>
    <font>
      <b/>
      <sz val="10"/>
      <color theme="1"/>
      <name val="Arial"/>
      <family val="2"/>
    </font>
    <font>
      <sz val="10"/>
      <color rgb="FF00B050"/>
      <name val="Arial"/>
      <family val="2"/>
    </font>
    <font>
      <b/>
      <sz val="10"/>
      <color rgb="FFFF0000"/>
      <name val="Arial"/>
      <family val="2"/>
    </font>
    <font>
      <sz val="10"/>
      <color rgb="FF0000FF"/>
      <name val="Arial"/>
      <family val="2"/>
    </font>
    <font>
      <i/>
      <sz val="8"/>
      <color rgb="FFFF0000"/>
      <name val="Arial"/>
      <family val="2"/>
    </font>
    <font>
      <sz val="9"/>
      <color theme="1"/>
      <name val="Arial"/>
      <family val="2"/>
    </font>
    <font>
      <b/>
      <i/>
      <sz val="8"/>
      <color rgb="FFFF0000"/>
      <name val="Arial"/>
      <family val="2"/>
    </font>
    <font>
      <i/>
      <sz val="8"/>
      <color rgb="FFFF0000"/>
      <name val="Times New Roman"/>
      <family val="1"/>
    </font>
    <font>
      <b/>
      <i/>
      <u/>
      <sz val="8"/>
      <color rgb="FFFF0000"/>
      <name val="Arial"/>
      <family val="2"/>
    </font>
    <font>
      <sz val="10"/>
      <color theme="1"/>
      <name val="Arial"/>
      <family val="2"/>
    </font>
    <font>
      <sz val="10"/>
      <color rgb="FF0070C0"/>
      <name val="Arial"/>
      <family val="2"/>
    </font>
    <font>
      <i/>
      <sz val="8"/>
      <color rgb="FFFF0000"/>
      <name val="Calibri"/>
      <family val="2"/>
      <scheme val="minor"/>
    </font>
    <font>
      <b/>
      <i/>
      <sz val="8"/>
      <color rgb="FF0070C0"/>
      <name val="Arial"/>
      <family val="2"/>
    </font>
    <font>
      <sz val="8"/>
      <name val="Arial"/>
      <family val="2"/>
    </font>
    <font>
      <vertAlign val="superscript"/>
      <sz val="10"/>
      <color theme="1"/>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s>
  <borders count="110">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8"/>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8"/>
      </right>
      <top/>
      <bottom/>
      <diagonal/>
    </border>
    <border>
      <left/>
      <right style="thin">
        <color indexed="8"/>
      </right>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double">
        <color indexed="64"/>
      </bottom>
      <diagonal/>
    </border>
    <border>
      <left/>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style="thin">
        <color theme="1"/>
      </left>
      <right style="thin">
        <color theme="1"/>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theme="1"/>
      </left>
      <right style="thin">
        <color theme="1"/>
      </right>
      <top style="thin">
        <color theme="1"/>
      </top>
      <bottom style="thin">
        <color theme="1"/>
      </bottom>
      <diagonal/>
    </border>
    <border>
      <left style="thin">
        <color theme="1"/>
      </left>
      <right style="thin">
        <color indexed="8"/>
      </right>
      <top/>
      <bottom/>
      <diagonal/>
    </border>
    <border>
      <left style="thin">
        <color indexed="8"/>
      </left>
      <right style="thin">
        <color theme="1"/>
      </right>
      <top/>
      <bottom/>
      <diagonal/>
    </border>
    <border>
      <left style="thin">
        <color theme="1"/>
      </left>
      <right/>
      <top/>
      <bottom/>
      <diagonal/>
    </border>
    <border>
      <left style="thin">
        <color theme="1"/>
      </left>
      <right style="thin">
        <color indexed="64"/>
      </right>
      <top/>
      <bottom/>
      <diagonal/>
    </border>
    <border>
      <left style="thin">
        <color indexed="64"/>
      </left>
      <right style="thin">
        <color theme="1"/>
      </right>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medium">
        <color indexed="64"/>
      </bottom>
      <diagonal/>
    </border>
    <border>
      <left/>
      <right style="thin">
        <color rgb="FF000000"/>
      </right>
      <top/>
      <bottom/>
      <diagonal/>
    </border>
    <border>
      <left style="thin">
        <color rgb="FF000000"/>
      </left>
      <right style="thin">
        <color rgb="FF000000"/>
      </right>
      <top style="double">
        <color rgb="FF000000"/>
      </top>
      <bottom style="thin">
        <color rgb="FF000000"/>
      </bottom>
      <diagonal/>
    </border>
    <border>
      <left style="thin">
        <color theme="1"/>
      </left>
      <right style="thin">
        <color theme="1"/>
      </right>
      <top style="double">
        <color theme="1"/>
      </top>
      <bottom style="thin">
        <color theme="1"/>
      </bottom>
      <diagonal/>
    </border>
    <border>
      <left style="thin">
        <color indexed="8"/>
      </left>
      <right style="thin">
        <color theme="1"/>
      </right>
      <top style="double">
        <color theme="1"/>
      </top>
      <bottom style="thin">
        <color theme="1"/>
      </bottom>
      <diagonal/>
    </border>
    <border>
      <left style="thin">
        <color rgb="FF000000"/>
      </left>
      <right style="thin">
        <color rgb="FF000000"/>
      </right>
      <top style="double">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rgb="FF000000"/>
      </right>
      <top/>
      <bottom style="thin">
        <color rgb="FF000000"/>
      </bottom>
      <diagonal/>
    </border>
    <border>
      <left style="thin">
        <color indexed="64"/>
      </left>
      <right style="thin">
        <color rgb="FF000000"/>
      </right>
      <top style="double">
        <color indexed="64"/>
      </top>
      <bottom style="thin">
        <color indexed="64"/>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theme="1"/>
      </left>
      <right/>
      <top style="thin">
        <color indexed="64"/>
      </top>
      <bottom style="medium">
        <color indexed="64"/>
      </bottom>
      <diagonal/>
    </border>
    <border>
      <left/>
      <right style="thin">
        <color theme="1"/>
      </right>
      <top style="thin">
        <color indexed="64"/>
      </top>
      <bottom style="medium">
        <color indexed="64"/>
      </bottom>
      <diagonal/>
    </border>
    <border>
      <left/>
      <right/>
      <top/>
      <bottom style="thin">
        <color theme="1"/>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thin">
        <color indexed="8"/>
      </right>
      <top style="double">
        <color theme="1"/>
      </top>
      <bottom style="thin">
        <color theme="1"/>
      </bottom>
      <diagonal/>
    </border>
    <border>
      <left/>
      <right style="thin">
        <color theme="1"/>
      </right>
      <top style="double">
        <color theme="1"/>
      </top>
      <bottom style="thin">
        <color theme="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style="thin">
        <color indexed="64"/>
      </bottom>
      <diagonal/>
    </border>
  </borders>
  <cellStyleXfs count="112">
    <xf numFmtId="0" fontId="0" fillId="0" borderId="0"/>
    <xf numFmtId="165" fontId="5" fillId="0" borderId="0" applyFont="0" applyFill="0" applyBorder="0" applyAlignment="0" applyProtection="0"/>
    <xf numFmtId="41" fontId="6" fillId="0" borderId="0" applyFont="0" applyFill="0" applyBorder="0" applyAlignment="0" applyProtection="0"/>
    <xf numFmtId="41"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1" fontId="41" fillId="0" borderId="0" applyFont="0" applyFill="0" applyBorder="0" applyAlignment="0" applyProtection="0"/>
    <xf numFmtId="165" fontId="5" fillId="0" borderId="0" applyFont="0" applyFill="0" applyBorder="0" applyAlignment="0" applyProtection="0"/>
    <xf numFmtId="175" fontId="4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171" fontId="41"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75" fontId="4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6" fillId="0" borderId="0" applyFont="0" applyFill="0" applyBorder="0" applyAlignment="0" applyProtection="0"/>
    <xf numFmtId="165" fontId="30"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75" fontId="41" fillId="0" borderId="0" applyFont="0" applyFill="0" applyBorder="0" applyAlignment="0" applyProtection="0"/>
    <xf numFmtId="165" fontId="38" fillId="0" borderId="0" applyFont="0" applyFill="0" applyBorder="0" applyAlignment="0" applyProtection="0"/>
    <xf numFmtId="165" fontId="5"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71" fontId="41"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1" fontId="41" fillId="0" borderId="0" applyFont="0" applyFill="0" applyBorder="0" applyAlignment="0" applyProtection="0"/>
    <xf numFmtId="0" fontId="40" fillId="0" borderId="0"/>
    <xf numFmtId="0" fontId="40" fillId="0" borderId="0"/>
    <xf numFmtId="0" fontId="6"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5" fillId="0" borderId="0"/>
    <xf numFmtId="0" fontId="5" fillId="0" borderId="0"/>
    <xf numFmtId="0" fontId="6" fillId="0" borderId="0"/>
    <xf numFmtId="0" fontId="5" fillId="0" borderId="0"/>
    <xf numFmtId="0" fontId="6" fillId="0" borderId="0"/>
    <xf numFmtId="0" fontId="5" fillId="0" borderId="0"/>
    <xf numFmtId="0" fontId="42" fillId="0" borderId="0" applyNumberFormat="0" applyBorder="0" applyProtection="0"/>
    <xf numFmtId="0" fontId="6" fillId="0" borderId="0"/>
    <xf numFmtId="0" fontId="5" fillId="0" borderId="0"/>
    <xf numFmtId="0" fontId="42" fillId="0" borderId="0" applyNumberFormat="0" applyBorder="0" applyProtection="0"/>
    <xf numFmtId="0" fontId="6" fillId="0" borderId="0"/>
    <xf numFmtId="0" fontId="6" fillId="0" borderId="0"/>
    <xf numFmtId="0" fontId="6" fillId="0" borderId="0"/>
    <xf numFmtId="0" fontId="5" fillId="0" borderId="0"/>
    <xf numFmtId="0" fontId="41" fillId="0" borderId="0"/>
    <xf numFmtId="0" fontId="6" fillId="0" borderId="0"/>
    <xf numFmtId="0" fontId="5" fillId="0" borderId="0"/>
    <xf numFmtId="0" fontId="40" fillId="0" borderId="0"/>
    <xf numFmtId="0" fontId="5" fillId="0" borderId="0"/>
    <xf numFmtId="0" fontId="6" fillId="0" borderId="0"/>
    <xf numFmtId="0" fontId="5" fillId="0" borderId="0"/>
    <xf numFmtId="0" fontId="6"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5" fillId="0" borderId="0"/>
    <xf numFmtId="0" fontId="6" fillId="0" borderId="0"/>
    <xf numFmtId="0" fontId="5" fillId="0" borderId="0"/>
    <xf numFmtId="0" fontId="5" fillId="0" borderId="0">
      <alignment horizontal="justify" vertical="top" wrapText="1"/>
    </xf>
    <xf numFmtId="9" fontId="6" fillId="0" borderId="0" applyFont="0" applyFill="0" applyBorder="0" applyAlignment="0" applyProtection="0"/>
    <xf numFmtId="9" fontId="5" fillId="0" borderId="0" applyFont="0" applyFill="0" applyBorder="0" applyAlignment="0" applyProtection="0"/>
    <xf numFmtId="0" fontId="5" fillId="0" borderId="0"/>
    <xf numFmtId="0" fontId="42" fillId="0" borderId="0" applyNumberFormat="0" applyBorder="0" applyProtection="0"/>
    <xf numFmtId="0" fontId="5" fillId="0" borderId="0"/>
    <xf numFmtId="0" fontId="4" fillId="0" borderId="0"/>
    <xf numFmtId="165" fontId="4" fillId="0" borderId="0" applyFont="0" applyFill="0" applyBorder="0" applyAlignment="0" applyProtection="0"/>
    <xf numFmtId="0" fontId="3" fillId="0" borderId="0"/>
    <xf numFmtId="0" fontId="2" fillId="0" borderId="0"/>
    <xf numFmtId="0" fontId="1" fillId="0" borderId="0"/>
    <xf numFmtId="0" fontId="1" fillId="0" borderId="0"/>
  </cellStyleXfs>
  <cellXfs count="1132">
    <xf numFmtId="0" fontId="0" fillId="0" borderId="0" xfId="0"/>
    <xf numFmtId="0" fontId="6" fillId="0" borderId="1" xfId="0" applyFont="1" applyBorder="1" applyAlignment="1">
      <alignment horizontal="left" vertical="top" wrapText="1"/>
    </xf>
    <xf numFmtId="0" fontId="7" fillId="0" borderId="0" xfId="0" applyFont="1"/>
    <xf numFmtId="3" fontId="44" fillId="0" borderId="0" xfId="0" applyNumberFormat="1" applyFont="1" applyAlignment="1">
      <alignment horizontal="center"/>
    </xf>
    <xf numFmtId="0" fontId="6" fillId="0" borderId="0" xfId="0" applyFont="1"/>
    <xf numFmtId="0" fontId="6" fillId="0" borderId="0" xfId="0" applyFont="1" applyAlignment="1">
      <alignment horizontal="center"/>
    </xf>
    <xf numFmtId="0" fontId="6" fillId="0" borderId="1" xfId="0" applyFont="1" applyBorder="1" applyAlignment="1">
      <alignment horizontal="center" vertical="top"/>
    </xf>
    <xf numFmtId="3" fontId="6" fillId="0" borderId="1" xfId="0" applyNumberFormat="1" applyFont="1" applyBorder="1" applyAlignment="1">
      <alignment horizontal="center" vertical="top"/>
    </xf>
    <xf numFmtId="0" fontId="7" fillId="0" borderId="1" xfId="0" applyFont="1" applyBorder="1" applyAlignment="1">
      <alignment horizontal="left" vertical="top" wrapText="1"/>
    </xf>
    <xf numFmtId="0" fontId="6" fillId="0" borderId="1" xfId="0" applyFont="1" applyBorder="1" applyAlignment="1">
      <alignment horizontal="center"/>
    </xf>
    <xf numFmtId="37" fontId="7" fillId="0" borderId="4" xfId="24" applyNumberFormat="1" applyFont="1" applyFill="1" applyBorder="1" applyAlignment="1">
      <alignment horizontal="right" vertical="top"/>
    </xf>
    <xf numFmtId="0" fontId="6" fillId="0" borderId="1" xfId="0" applyFont="1" applyBorder="1" applyAlignment="1">
      <alignment wrapText="1"/>
    </xf>
    <xf numFmtId="0" fontId="45" fillId="0" borderId="74" xfId="72" applyFont="1" applyBorder="1" applyAlignment="1" applyProtection="1">
      <alignment horizontal="center" vertical="top"/>
    </xf>
    <xf numFmtId="0" fontId="45" fillId="0" borderId="74" xfId="72" applyFont="1" applyBorder="1" applyAlignment="1" applyProtection="1">
      <alignment horizontal="left" vertical="top" wrapText="1"/>
    </xf>
    <xf numFmtId="4" fontId="45" fillId="0" borderId="74" xfId="72" applyNumberFormat="1" applyFont="1" applyBorder="1" applyAlignment="1" applyProtection="1">
      <alignment horizontal="center" vertical="top"/>
    </xf>
    <xf numFmtId="172" fontId="45" fillId="0" borderId="74" xfId="12" applyNumberFormat="1" applyFont="1" applyFill="1" applyBorder="1" applyAlignment="1">
      <alignment horizontal="right" vertical="top"/>
    </xf>
    <xf numFmtId="172" fontId="46" fillId="0" borderId="74" xfId="12" applyNumberFormat="1" applyFont="1" applyFill="1" applyBorder="1" applyAlignment="1">
      <alignment horizontal="right" vertical="top"/>
    </xf>
    <xf numFmtId="0" fontId="46" fillId="0" borderId="74" xfId="72" applyFont="1" applyBorder="1" applyAlignment="1" applyProtection="1">
      <alignment horizontal="left" vertical="top" wrapText="1"/>
    </xf>
    <xf numFmtId="173" fontId="45" fillId="0" borderId="74" xfId="72" applyNumberFormat="1" applyFont="1" applyBorder="1" applyAlignment="1" applyProtection="1">
      <alignment horizontal="center" vertical="top"/>
    </xf>
    <xf numFmtId="0" fontId="45" fillId="0" borderId="74" xfId="72" applyFont="1" applyBorder="1" applyAlignment="1" applyProtection="1">
      <alignment vertical="top"/>
    </xf>
    <xf numFmtId="0" fontId="46" fillId="0" borderId="74" xfId="72" applyFont="1" applyBorder="1" applyAlignment="1" applyProtection="1">
      <alignment horizontal="center" vertical="top"/>
    </xf>
    <xf numFmtId="0" fontId="47" fillId="0" borderId="74" xfId="72" applyFont="1" applyBorder="1" applyAlignment="1" applyProtection="1">
      <alignment vertical="top" wrapText="1"/>
    </xf>
    <xf numFmtId="173" fontId="46" fillId="0" borderId="74" xfId="72" applyNumberFormat="1" applyFont="1" applyBorder="1" applyAlignment="1" applyProtection="1">
      <alignment horizontal="center" vertical="top"/>
    </xf>
    <xf numFmtId="0" fontId="46" fillId="0" borderId="74" xfId="72" applyFont="1" applyBorder="1" applyAlignment="1" applyProtection="1">
      <alignment vertical="top" wrapText="1"/>
    </xf>
    <xf numFmtId="3" fontId="46" fillId="0" borderId="74" xfId="41" applyNumberFormat="1" applyFont="1" applyFill="1" applyBorder="1" applyAlignment="1">
      <alignment horizontal="center" vertical="top"/>
    </xf>
    <xf numFmtId="0" fontId="47" fillId="0" borderId="74" xfId="72" applyFont="1" applyBorder="1" applyAlignment="1" applyProtection="1">
      <alignment vertical="top"/>
    </xf>
    <xf numFmtId="4" fontId="46" fillId="0" borderId="74" xfId="72" applyNumberFormat="1" applyFont="1" applyBorder="1" applyAlignment="1" applyProtection="1">
      <alignment horizontal="center" vertical="top"/>
    </xf>
    <xf numFmtId="0" fontId="48" fillId="0" borderId="74" xfId="72" applyFont="1" applyBorder="1" applyAlignment="1" applyProtection="1">
      <alignment horizontal="left" vertical="top" wrapText="1"/>
    </xf>
    <xf numFmtId="3" fontId="46" fillId="0" borderId="74" xfId="72" applyNumberFormat="1" applyFont="1" applyBorder="1" applyAlignment="1" applyProtection="1">
      <alignment horizontal="center" vertical="top"/>
    </xf>
    <xf numFmtId="0" fontId="46" fillId="0" borderId="74" xfId="72" applyFont="1" applyBorder="1" applyAlignment="1" applyProtection="1">
      <alignment vertical="top"/>
    </xf>
    <xf numFmtId="0" fontId="49" fillId="0" borderId="74" xfId="72" applyFont="1" applyBorder="1" applyAlignment="1" applyProtection="1">
      <alignment vertical="top"/>
    </xf>
    <xf numFmtId="3" fontId="46" fillId="0" borderId="74" xfId="45" applyNumberFormat="1" applyFont="1" applyFill="1" applyBorder="1" applyAlignment="1">
      <alignment horizontal="center" vertical="top"/>
    </xf>
    <xf numFmtId="172" fontId="46" fillId="0" borderId="74" xfId="6" applyNumberFormat="1" applyFont="1" applyFill="1" applyBorder="1" applyAlignment="1">
      <alignment horizontal="right" vertical="top"/>
    </xf>
    <xf numFmtId="0" fontId="46" fillId="0" borderId="74" xfId="72" applyFont="1" applyBorder="1" applyAlignment="1" applyProtection="1">
      <alignment horizontal="left" vertical="top"/>
    </xf>
    <xf numFmtId="2" fontId="46" fillId="0" borderId="74" xfId="72" applyNumberFormat="1" applyFont="1" applyBorder="1" applyAlignment="1" applyProtection="1">
      <alignment horizontal="center" vertical="top"/>
    </xf>
    <xf numFmtId="168" fontId="46" fillId="0" borderId="74" xfId="72" applyNumberFormat="1" applyFont="1" applyBorder="1" applyAlignment="1" applyProtection="1">
      <alignment horizontal="center" vertical="top"/>
    </xf>
    <xf numFmtId="0" fontId="47" fillId="0" borderId="74" xfId="72" applyFont="1" applyBorder="1" applyAlignment="1" applyProtection="1">
      <alignment horizontal="left" vertical="top" wrapText="1"/>
    </xf>
    <xf numFmtId="0" fontId="49" fillId="0" borderId="74" xfId="72" applyFont="1" applyBorder="1" applyAlignment="1" applyProtection="1">
      <alignment horizontal="left" vertical="top" wrapText="1"/>
    </xf>
    <xf numFmtId="1" fontId="46" fillId="0" borderId="74" xfId="12" applyNumberFormat="1" applyFont="1" applyFill="1" applyBorder="1" applyAlignment="1">
      <alignment horizontal="center" vertical="top"/>
    </xf>
    <xf numFmtId="168" fontId="46" fillId="0" borderId="74" xfId="12" applyNumberFormat="1" applyFont="1" applyFill="1" applyBorder="1" applyAlignment="1">
      <alignment horizontal="center" vertical="top"/>
    </xf>
    <xf numFmtId="171" fontId="46" fillId="0" borderId="74" xfId="14" applyFont="1" applyFill="1" applyBorder="1" applyAlignment="1">
      <alignment horizontal="center" vertical="top"/>
    </xf>
    <xf numFmtId="4" fontId="46" fillId="0" borderId="74" xfId="13" applyNumberFormat="1" applyFont="1" applyFill="1" applyBorder="1" applyAlignment="1">
      <alignment horizontal="right" vertical="top"/>
    </xf>
    <xf numFmtId="3" fontId="46" fillId="0" borderId="74" xfId="13" applyNumberFormat="1" applyFont="1" applyFill="1" applyBorder="1" applyAlignment="1">
      <alignment horizontal="center" vertical="top"/>
    </xf>
    <xf numFmtId="0" fontId="49" fillId="0" borderId="74" xfId="72" applyFont="1" applyBorder="1" applyAlignment="1" applyProtection="1">
      <alignment vertical="top" wrapText="1"/>
    </xf>
    <xf numFmtId="2" fontId="46" fillId="0" borderId="74" xfId="12" applyNumberFormat="1" applyFont="1" applyFill="1" applyBorder="1" applyAlignment="1">
      <alignment horizontal="center" vertical="top"/>
    </xf>
    <xf numFmtId="0" fontId="46" fillId="0" borderId="74" xfId="77" applyFont="1" applyBorder="1" applyAlignment="1">
      <alignment vertical="top"/>
    </xf>
    <xf numFmtId="3" fontId="46" fillId="0" borderId="74" xfId="12" applyNumberFormat="1" applyFont="1" applyFill="1" applyBorder="1" applyAlignment="1">
      <alignment horizontal="center" vertical="top"/>
    </xf>
    <xf numFmtId="0" fontId="50" fillId="0" borderId="74" xfId="72" applyFont="1" applyBorder="1" applyAlignment="1" applyProtection="1">
      <alignment vertical="top" wrapText="1"/>
      <protection locked="0"/>
    </xf>
    <xf numFmtId="0" fontId="46" fillId="0" borderId="74" xfId="72" applyFont="1" applyBorder="1" applyAlignment="1" applyProtection="1">
      <alignment vertical="top" wrapText="1"/>
      <protection locked="0"/>
    </xf>
    <xf numFmtId="0" fontId="45" fillId="0" borderId="74" xfId="72" applyFont="1" applyBorder="1" applyAlignment="1" applyProtection="1">
      <alignment horizontal="center" vertical="top" wrapText="1"/>
    </xf>
    <xf numFmtId="168" fontId="46" fillId="0" borderId="74" xfId="12" applyNumberFormat="1" applyFont="1" applyFill="1" applyBorder="1" applyAlignment="1">
      <alignment horizontal="center" vertical="top" wrapText="1"/>
    </xf>
    <xf numFmtId="4" fontId="46" fillId="0" borderId="74" xfId="14" applyNumberFormat="1" applyFont="1" applyFill="1" applyBorder="1" applyAlignment="1">
      <alignment horizontal="center" vertical="top"/>
    </xf>
    <xf numFmtId="172" fontId="46" fillId="0" borderId="74" xfId="21" applyNumberFormat="1" applyFont="1" applyFill="1" applyBorder="1" applyAlignment="1">
      <alignment horizontal="right" vertical="top"/>
    </xf>
    <xf numFmtId="0" fontId="48" fillId="0" borderId="74" xfId="72" applyFont="1" applyBorder="1" applyAlignment="1" applyProtection="1">
      <alignment vertical="top" wrapText="1"/>
    </xf>
    <xf numFmtId="4" fontId="46" fillId="0" borderId="74" xfId="12" applyNumberFormat="1" applyFont="1" applyFill="1" applyBorder="1" applyAlignment="1">
      <alignment horizontal="center" vertical="top"/>
    </xf>
    <xf numFmtId="1" fontId="46" fillId="0" borderId="74" xfId="72" applyNumberFormat="1" applyFont="1" applyBorder="1" applyAlignment="1" applyProtection="1">
      <alignment horizontal="center" vertical="top"/>
    </xf>
    <xf numFmtId="0" fontId="51" fillId="0" borderId="74" xfId="72" applyFont="1" applyBorder="1" applyAlignment="1" applyProtection="1">
      <alignment horizontal="left" vertical="top" wrapText="1"/>
    </xf>
    <xf numFmtId="0" fontId="46" fillId="0" borderId="74" xfId="72" applyFont="1" applyBorder="1" applyAlignment="1" applyProtection="1">
      <alignment horizontal="center" vertical="top" wrapText="1"/>
    </xf>
    <xf numFmtId="1" fontId="46" fillId="0" borderId="74" xfId="12" applyNumberFormat="1" applyFont="1" applyFill="1" applyBorder="1" applyAlignment="1">
      <alignment horizontal="center" vertical="top" wrapText="1"/>
    </xf>
    <xf numFmtId="172" fontId="46" fillId="0" borderId="74" xfId="72" applyNumberFormat="1" applyFont="1" applyBorder="1" applyAlignment="1" applyProtection="1">
      <alignment vertical="top" wrapText="1"/>
    </xf>
    <xf numFmtId="172" fontId="46" fillId="0" borderId="74" xfId="72" applyNumberFormat="1" applyFont="1" applyBorder="1" applyAlignment="1" applyProtection="1">
      <alignment horizontal="center" vertical="top"/>
    </xf>
    <xf numFmtId="49" fontId="46" fillId="0" borderId="74" xfId="104" applyNumberFormat="1" applyFont="1" applyBorder="1" applyAlignment="1" applyProtection="1">
      <alignment horizontal="center" vertical="top"/>
    </xf>
    <xf numFmtId="172" fontId="46" fillId="0" borderId="74" xfId="72" applyNumberFormat="1" applyFont="1" applyBorder="1" applyAlignment="1" applyProtection="1">
      <alignment vertical="top"/>
    </xf>
    <xf numFmtId="0" fontId="46" fillId="0" borderId="0" xfId="72" applyFont="1" applyAlignment="1" applyProtection="1">
      <alignment horizontal="center" vertical="top"/>
    </xf>
    <xf numFmtId="0" fontId="46" fillId="0" borderId="0" xfId="72" applyFont="1" applyAlignment="1" applyProtection="1">
      <alignment vertical="top"/>
    </xf>
    <xf numFmtId="172" fontId="46" fillId="0" borderId="0" xfId="12" applyNumberFormat="1" applyFont="1" applyFill="1" applyAlignment="1">
      <alignment horizontal="right" vertical="top"/>
    </xf>
    <xf numFmtId="166" fontId="6" fillId="0" borderId="9" xfId="1" applyNumberFormat="1" applyFont="1" applyBorder="1" applyAlignment="1">
      <alignment horizontal="center"/>
    </xf>
    <xf numFmtId="166" fontId="6" fillId="0" borderId="9" xfId="1" applyNumberFormat="1" applyFont="1" applyBorder="1"/>
    <xf numFmtId="3" fontId="42" fillId="0" borderId="0" xfId="0" applyNumberFormat="1" applyFont="1" applyAlignment="1">
      <alignment horizontal="center"/>
    </xf>
    <xf numFmtId="166" fontId="6" fillId="0" borderId="0" xfId="0" applyNumberFormat="1" applyFont="1"/>
    <xf numFmtId="0" fontId="7" fillId="0" borderId="10" xfId="0" applyFont="1" applyBorder="1" applyAlignment="1">
      <alignment horizontal="center"/>
    </xf>
    <xf numFmtId="0" fontId="7" fillId="0" borderId="11" xfId="0" applyFont="1" applyBorder="1" applyAlignment="1">
      <alignment horizontal="center"/>
    </xf>
    <xf numFmtId="0" fontId="7" fillId="0" borderId="12" xfId="0" applyFont="1" applyBorder="1" applyAlignment="1">
      <alignment horizontal="center"/>
    </xf>
    <xf numFmtId="0" fontId="6" fillId="0" borderId="13" xfId="0" applyFont="1" applyBorder="1"/>
    <xf numFmtId="0" fontId="6" fillId="0" borderId="14" xfId="0" applyFont="1" applyBorder="1"/>
    <xf numFmtId="0" fontId="6" fillId="0" borderId="14" xfId="0" applyFont="1" applyBorder="1" applyAlignment="1">
      <alignment horizontal="center"/>
    </xf>
    <xf numFmtId="0" fontId="6" fillId="0" borderId="1" xfId="0" applyFont="1" applyBorder="1"/>
    <xf numFmtId="0" fontId="6" fillId="0" borderId="9" xfId="0" applyFont="1" applyBorder="1"/>
    <xf numFmtId="0" fontId="6" fillId="0" borderId="13" xfId="0" applyFont="1" applyBorder="1" applyAlignment="1">
      <alignment horizontal="left" vertical="top"/>
    </xf>
    <xf numFmtId="166" fontId="6" fillId="0" borderId="1" xfId="1" applyNumberFormat="1" applyFont="1" applyBorder="1"/>
    <xf numFmtId="166" fontId="6" fillId="0" borderId="15" xfId="1" applyNumberFormat="1" applyFont="1" applyBorder="1" applyAlignment="1">
      <alignment vertical="justify"/>
    </xf>
    <xf numFmtId="166" fontId="6" fillId="0" borderId="1" xfId="1" applyNumberFormat="1" applyFont="1" applyBorder="1" applyAlignment="1">
      <alignment horizontal="center"/>
    </xf>
    <xf numFmtId="0" fontId="6" fillId="0" borderId="1" xfId="0" applyFont="1" applyBorder="1" applyAlignment="1">
      <alignment horizontal="center" vertical="justify"/>
    </xf>
    <xf numFmtId="0" fontId="7" fillId="0" borderId="1" xfId="0" applyFont="1" applyBorder="1" applyAlignment="1">
      <alignment wrapText="1"/>
    </xf>
    <xf numFmtId="0" fontId="6" fillId="0" borderId="16" xfId="0" applyFont="1" applyBorder="1" applyAlignment="1">
      <alignment horizontal="center"/>
    </xf>
    <xf numFmtId="0" fontId="12" fillId="0" borderId="1" xfId="0" applyFont="1" applyBorder="1" applyAlignment="1">
      <alignment horizontal="left" vertical="top" wrapText="1"/>
    </xf>
    <xf numFmtId="3" fontId="6" fillId="0" borderId="1" xfId="0" applyNumberFormat="1" applyFont="1" applyBorder="1" applyAlignment="1">
      <alignment horizontal="center"/>
    </xf>
    <xf numFmtId="0" fontId="6" fillId="0" borderId="1" xfId="0" quotePrefix="1" applyFont="1" applyBorder="1" applyAlignment="1">
      <alignment horizontal="left" vertical="top" wrapText="1"/>
    </xf>
    <xf numFmtId="0" fontId="6" fillId="0" borderId="13" xfId="0" quotePrefix="1" applyFont="1" applyBorder="1" applyAlignment="1">
      <alignment horizontal="left" vertical="top"/>
    </xf>
    <xf numFmtId="166" fontId="6" fillId="0" borderId="16" xfId="1" applyNumberFormat="1" applyFont="1" applyBorder="1"/>
    <xf numFmtId="0" fontId="11" fillId="0" borderId="1" xfId="0" applyFont="1" applyBorder="1" applyAlignment="1">
      <alignment horizontal="left" vertical="top" wrapText="1"/>
    </xf>
    <xf numFmtId="0" fontId="6" fillId="0" borderId="17" xfId="0" applyFont="1" applyBorder="1"/>
    <xf numFmtId="0" fontId="6" fillId="0" borderId="16" xfId="0" applyFont="1" applyBorder="1"/>
    <xf numFmtId="0" fontId="6" fillId="0" borderId="0" xfId="0" applyFont="1" applyAlignment="1">
      <alignment horizontal="left"/>
    </xf>
    <xf numFmtId="3" fontId="6" fillId="0" borderId="0" xfId="0" applyNumberFormat="1" applyFont="1"/>
    <xf numFmtId="166" fontId="6" fillId="0" borderId="15" xfId="1" applyNumberFormat="1" applyFont="1" applyFill="1" applyBorder="1" applyAlignment="1">
      <alignment vertical="justify"/>
    </xf>
    <xf numFmtId="41" fontId="6" fillId="0" borderId="0" xfId="0" applyNumberFormat="1" applyFont="1"/>
    <xf numFmtId="166" fontId="6" fillId="0" borderId="9" xfId="1" applyNumberFormat="1" applyFont="1" applyBorder="1" applyAlignment="1">
      <alignment vertical="justify"/>
    </xf>
    <xf numFmtId="0" fontId="44" fillId="0" borderId="0" xfId="72" applyFont="1" applyAlignment="1" applyProtection="1">
      <alignment vertical="top"/>
    </xf>
    <xf numFmtId="166" fontId="6" fillId="0" borderId="1" xfId="1" applyNumberFormat="1" applyFont="1" applyFill="1" applyBorder="1" applyAlignment="1">
      <alignment horizontal="center"/>
    </xf>
    <xf numFmtId="173" fontId="6" fillId="0" borderId="1" xfId="0" applyNumberFormat="1" applyFont="1" applyBorder="1" applyAlignment="1">
      <alignment horizontal="center"/>
    </xf>
    <xf numFmtId="0" fontId="5" fillId="0" borderId="1" xfId="0" quotePrefix="1" applyFont="1" applyBorder="1" applyAlignment="1">
      <alignment horizontal="left" vertical="top" wrapText="1"/>
    </xf>
    <xf numFmtId="0" fontId="5" fillId="0" borderId="13" xfId="0" applyFont="1" applyBorder="1" applyAlignment="1">
      <alignment horizontal="left" vertical="top"/>
    </xf>
    <xf numFmtId="0" fontId="46" fillId="0" borderId="0" xfId="77" applyFont="1" applyAlignment="1">
      <alignment vertical="top"/>
    </xf>
    <xf numFmtId="0" fontId="5" fillId="2" borderId="0" xfId="66" applyFill="1" applyAlignment="1">
      <alignment vertical="center"/>
    </xf>
    <xf numFmtId="0" fontId="5" fillId="0" borderId="0" xfId="68" applyAlignment="1">
      <alignment horizontal="left" vertical="top" wrapText="1"/>
    </xf>
    <xf numFmtId="0" fontId="9" fillId="2" borderId="0" xfId="66" applyFont="1" applyFill="1" applyAlignment="1">
      <alignment vertical="center"/>
    </xf>
    <xf numFmtId="0" fontId="15" fillId="0" borderId="5" xfId="68" applyFont="1" applyBorder="1" applyAlignment="1">
      <alignment horizontal="left" vertical="top" wrapText="1"/>
    </xf>
    <xf numFmtId="0" fontId="5" fillId="0" borderId="5" xfId="68" applyBorder="1" applyAlignment="1">
      <alignment horizontal="left" vertical="top" wrapText="1"/>
    </xf>
    <xf numFmtId="0" fontId="5" fillId="0" borderId="5" xfId="68" applyBorder="1" applyAlignment="1">
      <alignment horizontal="center" vertical="top"/>
    </xf>
    <xf numFmtId="166" fontId="5" fillId="0" borderId="5" xfId="35" applyNumberFormat="1" applyFont="1" applyFill="1" applyBorder="1" applyAlignment="1">
      <alignment horizontal="right" vertical="top"/>
    </xf>
    <xf numFmtId="0" fontId="5" fillId="0" borderId="0" xfId="68" applyAlignment="1">
      <alignment vertical="top"/>
    </xf>
    <xf numFmtId="165" fontId="5" fillId="0" borderId="5" xfId="17" applyFont="1" applyFill="1" applyBorder="1" applyAlignment="1">
      <alignment horizontal="center" vertical="top"/>
    </xf>
    <xf numFmtId="0" fontId="5" fillId="0" borderId="73" xfId="68" applyBorder="1" applyAlignment="1">
      <alignment horizontal="left" vertical="top" wrapText="1"/>
    </xf>
    <xf numFmtId="0" fontId="7" fillId="0" borderId="5" xfId="68" applyFont="1" applyBorder="1" applyAlignment="1">
      <alignment horizontal="left" vertical="top"/>
    </xf>
    <xf numFmtId="1" fontId="5" fillId="0" borderId="5" xfId="35" applyNumberFormat="1" applyFont="1" applyFill="1" applyBorder="1" applyAlignment="1">
      <alignment horizontal="center" vertical="top"/>
    </xf>
    <xf numFmtId="0" fontId="11" fillId="0" borderId="5" xfId="68" applyFont="1" applyBorder="1" applyAlignment="1">
      <alignment vertical="top"/>
    </xf>
    <xf numFmtId="0" fontId="7" fillId="0" borderId="5" xfId="68" applyFont="1" applyBorder="1" applyAlignment="1">
      <alignment vertical="top"/>
    </xf>
    <xf numFmtId="0" fontId="15" fillId="0" borderId="5" xfId="68" applyFont="1" applyBorder="1" applyAlignment="1">
      <alignment vertical="top"/>
    </xf>
    <xf numFmtId="0" fontId="5" fillId="0" borderId="5" xfId="68" applyBorder="1" applyAlignment="1">
      <alignment vertical="top"/>
    </xf>
    <xf numFmtId="0" fontId="5" fillId="0" borderId="73" xfId="68" applyBorder="1" applyAlignment="1">
      <alignment horizontal="center" vertical="top"/>
    </xf>
    <xf numFmtId="0" fontId="5" fillId="0" borderId="5" xfId="68" applyBorder="1" applyAlignment="1">
      <alignment vertical="top" wrapText="1"/>
    </xf>
    <xf numFmtId="0" fontId="5" fillId="2" borderId="0" xfId="68" applyFill="1" applyAlignment="1">
      <alignment vertical="top"/>
    </xf>
    <xf numFmtId="165" fontId="5" fillId="0" borderId="5" xfId="35" applyFont="1" applyFill="1" applyBorder="1" applyAlignment="1">
      <alignment horizontal="right" vertical="top"/>
    </xf>
    <xf numFmtId="0" fontId="7" fillId="0" borderId="5" xfId="68" applyFont="1" applyBorder="1" applyAlignment="1">
      <alignment horizontal="left" vertical="top" wrapText="1"/>
    </xf>
    <xf numFmtId="0" fontId="11" fillId="0" borderId="73" xfId="68" applyFont="1" applyBorder="1" applyAlignment="1">
      <alignment vertical="top" wrapText="1"/>
    </xf>
    <xf numFmtId="3" fontId="5" fillId="0" borderId="73" xfId="68" applyNumberFormat="1" applyBorder="1" applyAlignment="1">
      <alignment horizontal="right" vertical="top"/>
    </xf>
    <xf numFmtId="0" fontId="5" fillId="0" borderId="5" xfId="66" quotePrefix="1" applyBorder="1" applyAlignment="1">
      <alignment horizontal="center" vertical="top"/>
    </xf>
    <xf numFmtId="0" fontId="5" fillId="0" borderId="5" xfId="66" applyBorder="1" applyAlignment="1">
      <alignment horizontal="center" vertical="top"/>
    </xf>
    <xf numFmtId="170" fontId="5" fillId="0" borderId="5" xfId="27" applyNumberFormat="1" applyFont="1" applyFill="1" applyBorder="1" applyAlignment="1">
      <alignment horizontal="center" vertical="top"/>
    </xf>
    <xf numFmtId="0" fontId="7" fillId="0" borderId="5" xfId="68" applyFont="1" applyBorder="1" applyAlignment="1">
      <alignment horizontal="center" vertical="top" wrapText="1"/>
    </xf>
    <xf numFmtId="0" fontId="5" fillId="0" borderId="74" xfId="68" applyBorder="1" applyAlignment="1">
      <alignment horizontal="center" vertical="top"/>
    </xf>
    <xf numFmtId="0" fontId="7" fillId="0" borderId="74" xfId="68" applyFont="1" applyBorder="1" applyAlignment="1">
      <alignment vertical="top"/>
    </xf>
    <xf numFmtId="3" fontId="5" fillId="0" borderId="74" xfId="68" applyNumberFormat="1" applyBorder="1" applyAlignment="1">
      <alignment horizontal="center" vertical="top"/>
    </xf>
    <xf numFmtId="3" fontId="5" fillId="0" borderId="74" xfId="68" applyNumberFormat="1" applyBorder="1" applyAlignment="1">
      <alignment horizontal="right" vertical="top"/>
    </xf>
    <xf numFmtId="0" fontId="5" fillId="0" borderId="74" xfId="68" applyBorder="1" applyAlignment="1">
      <alignment vertical="top"/>
    </xf>
    <xf numFmtId="0" fontId="5" fillId="0" borderId="74" xfId="68" quotePrefix="1" applyBorder="1" applyAlignment="1">
      <alignment horizontal="left" vertical="top"/>
    </xf>
    <xf numFmtId="173" fontId="5" fillId="0" borderId="74" xfId="68" applyNumberFormat="1" applyBorder="1" applyAlignment="1">
      <alignment horizontal="center" vertical="top"/>
    </xf>
    <xf numFmtId="0" fontId="5" fillId="0" borderId="74" xfId="68" applyBorder="1" applyAlignment="1">
      <alignment horizontal="left" vertical="top" wrapText="1"/>
    </xf>
    <xf numFmtId="0" fontId="11" fillId="0" borderId="74" xfId="68" applyFont="1" applyBorder="1" applyAlignment="1">
      <alignment vertical="top"/>
    </xf>
    <xf numFmtId="0" fontId="7" fillId="0" borderId="74" xfId="68" applyFont="1" applyBorder="1" applyAlignment="1">
      <alignment horizontal="left" vertical="top" wrapText="1"/>
    </xf>
    <xf numFmtId="0" fontId="44" fillId="0" borderId="74" xfId="68" applyFont="1" applyBorder="1" applyAlignment="1">
      <alignment horizontal="left" vertical="top" wrapText="1"/>
    </xf>
    <xf numFmtId="0" fontId="42" fillId="0" borderId="74" xfId="68" applyFont="1" applyBorder="1" applyAlignment="1">
      <alignment horizontal="center" vertical="top"/>
    </xf>
    <xf numFmtId="3" fontId="5" fillId="0" borderId="74" xfId="68" applyNumberFormat="1" applyBorder="1" applyAlignment="1">
      <alignment vertical="top"/>
    </xf>
    <xf numFmtId="2" fontId="5" fillId="0" borderId="74" xfId="68" applyNumberFormat="1" applyBorder="1" applyAlignment="1">
      <alignment horizontal="center" vertical="top"/>
    </xf>
    <xf numFmtId="0" fontId="5" fillId="0" borderId="74" xfId="68" applyBorder="1" applyAlignment="1">
      <alignment horizontal="center"/>
    </xf>
    <xf numFmtId="3" fontId="5" fillId="0" borderId="74" xfId="68" applyNumberFormat="1" applyBorder="1" applyAlignment="1">
      <alignment horizontal="center"/>
    </xf>
    <xf numFmtId="3" fontId="5" fillId="0" borderId="74" xfId="68" applyNumberFormat="1" applyBorder="1" applyAlignment="1">
      <alignment horizontal="right"/>
    </xf>
    <xf numFmtId="3" fontId="5" fillId="0" borderId="0" xfId="68" applyNumberFormat="1" applyAlignment="1">
      <alignment horizontal="center" vertical="top"/>
    </xf>
    <xf numFmtId="3" fontId="5" fillId="0" borderId="0" xfId="68" applyNumberFormat="1" applyAlignment="1">
      <alignment horizontal="right" vertical="top"/>
    </xf>
    <xf numFmtId="0" fontId="5" fillId="0" borderId="0" xfId="68" applyAlignment="1">
      <alignment horizontal="center" vertical="top"/>
    </xf>
    <xf numFmtId="0" fontId="14" fillId="0" borderId="74" xfId="68" applyFont="1" applyBorder="1" applyAlignment="1">
      <alignment vertical="top"/>
    </xf>
    <xf numFmtId="3" fontId="7" fillId="0" borderId="75" xfId="68" applyNumberFormat="1" applyFont="1" applyBorder="1" applyAlignment="1">
      <alignment horizontal="center" vertical="top"/>
    </xf>
    <xf numFmtId="2" fontId="5" fillId="0" borderId="0" xfId="68" applyNumberFormat="1" applyAlignment="1">
      <alignment horizontal="center" vertical="top"/>
    </xf>
    <xf numFmtId="0" fontId="10" fillId="0" borderId="74" xfId="68" applyFont="1" applyBorder="1" applyAlignment="1">
      <alignment vertical="top"/>
    </xf>
    <xf numFmtId="0" fontId="7" fillId="0" borderId="74" xfId="68" applyFont="1" applyBorder="1" applyAlignment="1">
      <alignment vertical="top" wrapText="1"/>
    </xf>
    <xf numFmtId="3" fontId="54" fillId="0" borderId="74" xfId="68" applyNumberFormat="1" applyFont="1" applyBorder="1" applyAlignment="1">
      <alignment horizontal="center" vertical="top"/>
    </xf>
    <xf numFmtId="0" fontId="12" fillId="0" borderId="74" xfId="68" applyFont="1" applyBorder="1" applyAlignment="1">
      <alignment vertical="top" wrapText="1"/>
    </xf>
    <xf numFmtId="0" fontId="5" fillId="0" borderId="74" xfId="68" applyBorder="1" applyAlignment="1">
      <alignment vertical="top" wrapText="1"/>
    </xf>
    <xf numFmtId="0" fontId="12" fillId="0" borderId="74" xfId="68" applyFont="1" applyBorder="1" applyAlignment="1">
      <alignment horizontal="left" vertical="top" wrapText="1"/>
    </xf>
    <xf numFmtId="0" fontId="7" fillId="0" borderId="74" xfId="68" quotePrefix="1" applyFont="1" applyBorder="1" applyAlignment="1">
      <alignment horizontal="left" vertical="top" wrapText="1"/>
    </xf>
    <xf numFmtId="0" fontId="5" fillId="0" borderId="74" xfId="68" quotePrefix="1" applyBorder="1" applyAlignment="1">
      <alignment horizontal="center" vertical="top"/>
    </xf>
    <xf numFmtId="0" fontId="5" fillId="0" borderId="74" xfId="68" quotePrefix="1" applyBorder="1" applyAlignment="1">
      <alignment horizontal="left" vertical="top" wrapText="1"/>
    </xf>
    <xf numFmtId="0" fontId="5" fillId="0" borderId="74" xfId="68" applyBorder="1" applyAlignment="1">
      <alignment horizontal="left" vertical="top"/>
    </xf>
    <xf numFmtId="3" fontId="5" fillId="0" borderId="74" xfId="7" applyNumberFormat="1" applyFont="1" applyFill="1" applyBorder="1" applyAlignment="1">
      <alignment horizontal="center" vertical="top"/>
    </xf>
    <xf numFmtId="0" fontId="10" fillId="0" borderId="74" xfId="68" applyFont="1" applyBorder="1" applyAlignment="1">
      <alignment horizontal="left" vertical="top" wrapText="1"/>
    </xf>
    <xf numFmtId="0" fontId="5" fillId="0" borderId="74" xfId="68" applyBorder="1" applyAlignment="1" applyProtection="1">
      <alignment horizontal="center" vertical="top"/>
      <protection locked="0"/>
    </xf>
    <xf numFmtId="0" fontId="7" fillId="0" borderId="74" xfId="68" applyFont="1" applyBorder="1" applyAlignment="1" applyProtection="1">
      <alignment vertical="top"/>
      <protection locked="0"/>
    </xf>
    <xf numFmtId="3" fontId="5" fillId="0" borderId="74" xfId="68" applyNumberFormat="1" applyBorder="1" applyAlignment="1" applyProtection="1">
      <alignment horizontal="center" vertical="top"/>
      <protection locked="0"/>
    </xf>
    <xf numFmtId="166" fontId="5" fillId="0" borderId="74" xfId="7" applyNumberFormat="1" applyFont="1" applyFill="1" applyBorder="1" applyAlignment="1" applyProtection="1">
      <alignment horizontal="right" vertical="top"/>
      <protection locked="0"/>
    </xf>
    <xf numFmtId="0" fontId="5" fillId="0" borderId="74" xfId="68" applyBorder="1" applyAlignment="1" applyProtection="1">
      <alignment vertical="top"/>
      <protection locked="0"/>
    </xf>
    <xf numFmtId="0" fontId="7" fillId="0" borderId="74" xfId="68" applyFont="1" applyBorder="1" applyAlignment="1">
      <alignment horizontal="center" vertical="top" wrapText="1"/>
    </xf>
    <xf numFmtId="3" fontId="42" fillId="0" borderId="74" xfId="27" applyNumberFormat="1" applyFont="1" applyFill="1" applyBorder="1" applyAlignment="1">
      <alignment horizontal="center" vertical="top"/>
    </xf>
    <xf numFmtId="166" fontId="42" fillId="0" borderId="74" xfId="35" applyNumberFormat="1" applyFont="1" applyFill="1" applyBorder="1" applyAlignment="1">
      <alignment horizontal="right" vertical="top"/>
    </xf>
    <xf numFmtId="0" fontId="7" fillId="0" borderId="74" xfId="68" applyFont="1" applyBorder="1" applyAlignment="1">
      <alignment horizontal="center" vertical="top"/>
    </xf>
    <xf numFmtId="0" fontId="5" fillId="0" borderId="74" xfId="68" applyBorder="1" applyAlignment="1">
      <alignment horizontal="center" vertical="top" wrapText="1"/>
    </xf>
    <xf numFmtId="0" fontId="43" fillId="0" borderId="74" xfId="68" applyFont="1" applyBorder="1" applyAlignment="1">
      <alignment horizontal="center" vertical="top"/>
    </xf>
    <xf numFmtId="3" fontId="43" fillId="0" borderId="74" xfId="68" applyNumberFormat="1" applyFont="1" applyBorder="1" applyAlignment="1">
      <alignment horizontal="center" vertical="top"/>
    </xf>
    <xf numFmtId="3" fontId="43" fillId="0" borderId="74" xfId="68" applyNumberFormat="1" applyFont="1" applyBorder="1" applyAlignment="1">
      <alignment horizontal="right" vertical="top"/>
    </xf>
    <xf numFmtId="1" fontId="5" fillId="0" borderId="73" xfId="68" applyNumberFormat="1" applyBorder="1" applyAlignment="1">
      <alignment horizontal="center" vertical="top"/>
    </xf>
    <xf numFmtId="0" fontId="28" fillId="0" borderId="5" xfId="68" applyFont="1" applyBorder="1" applyAlignment="1">
      <alignment horizontal="left" vertical="top" wrapText="1"/>
    </xf>
    <xf numFmtId="2" fontId="5" fillId="0" borderId="73" xfId="68" applyNumberFormat="1" applyBorder="1" applyAlignment="1">
      <alignment horizontal="center" vertical="top"/>
    </xf>
    <xf numFmtId="3" fontId="5" fillId="0" borderId="73" xfId="68" applyNumberFormat="1" applyBorder="1" applyAlignment="1">
      <alignment horizontal="center" vertical="top"/>
    </xf>
    <xf numFmtId="0" fontId="5" fillId="0" borderId="73" xfId="68" applyBorder="1" applyAlignment="1">
      <alignment vertical="top" wrapText="1"/>
    </xf>
    <xf numFmtId="0" fontId="16" fillId="0" borderId="73" xfId="68" applyFont="1" applyBorder="1" applyAlignment="1">
      <alignment horizontal="center" vertical="top"/>
    </xf>
    <xf numFmtId="0" fontId="7" fillId="0" borderId="73" xfId="68" applyFont="1" applyBorder="1" applyAlignment="1">
      <alignment horizontal="left" vertical="top" wrapText="1"/>
    </xf>
    <xf numFmtId="170" fontId="16" fillId="0" borderId="73" xfId="27" applyNumberFormat="1" applyFont="1" applyFill="1" applyBorder="1" applyAlignment="1">
      <alignment horizontal="center" vertical="top"/>
    </xf>
    <xf numFmtId="166" fontId="16" fillId="0" borderId="73" xfId="35" applyNumberFormat="1" applyFont="1" applyFill="1" applyBorder="1" applyAlignment="1">
      <alignment horizontal="right" vertical="top"/>
    </xf>
    <xf numFmtId="0" fontId="7" fillId="0" borderId="73" xfId="68" applyFont="1" applyBorder="1" applyAlignment="1">
      <alignment horizontal="center" vertical="top" wrapText="1"/>
    </xf>
    <xf numFmtId="0" fontId="7" fillId="0" borderId="73" xfId="68" applyFont="1" applyBorder="1" applyAlignment="1">
      <alignment horizontal="center" vertical="top"/>
    </xf>
    <xf numFmtId="0" fontId="5" fillId="0" borderId="73" xfId="68" applyBorder="1" applyAlignment="1">
      <alignment vertical="top"/>
    </xf>
    <xf numFmtId="166" fontId="16" fillId="0" borderId="73" xfId="35" applyNumberFormat="1" applyFont="1" applyFill="1" applyBorder="1" applyAlignment="1">
      <alignment vertical="top"/>
    </xf>
    <xf numFmtId="0" fontId="5" fillId="0" borderId="73" xfId="68" applyBorder="1" applyAlignment="1">
      <alignment horizontal="center" vertical="top" wrapText="1"/>
    </xf>
    <xf numFmtId="3" fontId="5" fillId="0" borderId="73" xfId="68" applyNumberFormat="1" applyBorder="1" applyAlignment="1">
      <alignment vertical="top"/>
    </xf>
    <xf numFmtId="0" fontId="7" fillId="0" borderId="74" xfId="68" applyFont="1" applyBorder="1" applyAlignment="1" applyProtection="1">
      <alignment horizontal="center"/>
      <protection locked="0"/>
    </xf>
    <xf numFmtId="3" fontId="7" fillId="0" borderId="74" xfId="68" applyNumberFormat="1" applyFont="1" applyBorder="1" applyAlignment="1" applyProtection="1">
      <alignment horizontal="center"/>
      <protection locked="0"/>
    </xf>
    <xf numFmtId="0" fontId="5" fillId="0" borderId="1" xfId="68" applyBorder="1" applyAlignment="1">
      <alignment vertical="top" wrapText="1"/>
    </xf>
    <xf numFmtId="166" fontId="5" fillId="0" borderId="73" xfId="35" applyNumberFormat="1" applyFont="1" applyFill="1" applyBorder="1" applyAlignment="1">
      <alignment horizontal="right" vertical="top"/>
    </xf>
    <xf numFmtId="166" fontId="5" fillId="0" borderId="15" xfId="1" applyNumberFormat="1" applyFont="1" applyFill="1" applyBorder="1" applyAlignment="1">
      <alignment vertical="justify"/>
    </xf>
    <xf numFmtId="0" fontId="5" fillId="0" borderId="0" xfId="49"/>
    <xf numFmtId="0" fontId="7" fillId="0" borderId="0" xfId="49" applyFont="1" applyAlignment="1">
      <alignment horizontal="left"/>
    </xf>
    <xf numFmtId="0" fontId="5" fillId="0" borderId="0" xfId="49" applyAlignment="1">
      <alignment horizontal="center"/>
    </xf>
    <xf numFmtId="3" fontId="5" fillId="0" borderId="0" xfId="49" applyNumberFormat="1"/>
    <xf numFmtId="0" fontId="5" fillId="0" borderId="18" xfId="49" applyBorder="1" applyAlignment="1">
      <alignment vertical="justify"/>
    </xf>
    <xf numFmtId="0" fontId="5" fillId="0" borderId="1" xfId="49" applyBorder="1" applyAlignment="1">
      <alignment vertical="justify"/>
    </xf>
    <xf numFmtId="0" fontId="7" fillId="0" borderId="1" xfId="49" applyFont="1" applyBorder="1" applyAlignment="1">
      <alignment vertical="justify" wrapText="1"/>
    </xf>
    <xf numFmtId="0" fontId="5" fillId="0" borderId="1" xfId="49" applyBorder="1" applyAlignment="1">
      <alignment horizontal="center" vertical="justify"/>
    </xf>
    <xf numFmtId="166" fontId="5" fillId="0" borderId="15" xfId="7" applyNumberFormat="1" applyFont="1" applyFill="1" applyBorder="1" applyAlignment="1">
      <alignment vertical="justify"/>
    </xf>
    <xf numFmtId="0" fontId="5" fillId="0" borderId="1" xfId="49" applyBorder="1" applyAlignment="1">
      <alignment wrapText="1"/>
    </xf>
    <xf numFmtId="0" fontId="7" fillId="0" borderId="1" xfId="49" applyFont="1" applyBorder="1" applyAlignment="1">
      <alignment vertical="justify"/>
    </xf>
    <xf numFmtId="0" fontId="12" fillId="0" borderId="1" xfId="49" applyFont="1" applyBorder="1" applyAlignment="1">
      <alignment vertical="justify" wrapText="1"/>
    </xf>
    <xf numFmtId="169" fontId="5" fillId="0" borderId="1" xfId="49" applyNumberFormat="1" applyBorder="1" applyAlignment="1">
      <alignment horizontal="center" vertical="justify"/>
    </xf>
    <xf numFmtId="0" fontId="5" fillId="0" borderId="1" xfId="49" applyBorder="1" applyAlignment="1">
      <alignment vertical="justify" wrapText="1"/>
    </xf>
    <xf numFmtId="0" fontId="5" fillId="0" borderId="73" xfId="68" applyBorder="1" applyAlignment="1">
      <alignment horizontal="left" vertical="center" wrapText="1"/>
    </xf>
    <xf numFmtId="1" fontId="5" fillId="0" borderId="1" xfId="49" applyNumberFormat="1" applyBorder="1" applyAlignment="1">
      <alignment horizontal="center" vertical="justify"/>
    </xf>
    <xf numFmtId="0" fontId="7" fillId="0" borderId="18" xfId="49" applyFont="1" applyBorder="1" applyAlignment="1">
      <alignment horizontal="left" vertical="justify"/>
    </xf>
    <xf numFmtId="0" fontId="7" fillId="0" borderId="19" xfId="49" applyFont="1" applyBorder="1" applyAlignment="1">
      <alignment horizontal="left" vertical="justify"/>
    </xf>
    <xf numFmtId="0" fontId="5" fillId="0" borderId="18" xfId="49" applyBorder="1" applyAlignment="1">
      <alignment horizontal="left" vertical="justify"/>
    </xf>
    <xf numFmtId="0" fontId="5" fillId="0" borderId="19" xfId="49" applyBorder="1" applyAlignment="1">
      <alignment horizontal="left" vertical="justify" wrapText="1"/>
    </xf>
    <xf numFmtId="2" fontId="5" fillId="0" borderId="1" xfId="49" applyNumberFormat="1" applyBorder="1" applyAlignment="1">
      <alignment horizontal="center" vertical="justify"/>
    </xf>
    <xf numFmtId="0" fontId="5" fillId="0" borderId="18" xfId="49" applyBorder="1" applyAlignment="1">
      <alignment vertical="top"/>
    </xf>
    <xf numFmtId="0" fontId="5" fillId="0" borderId="1" xfId="49" applyBorder="1"/>
    <xf numFmtId="0" fontId="5" fillId="0" borderId="1" xfId="49" applyBorder="1" applyAlignment="1">
      <alignment horizontal="center"/>
    </xf>
    <xf numFmtId="0" fontId="7" fillId="0" borderId="18" xfId="49" applyFont="1" applyBorder="1" applyAlignment="1">
      <alignment horizontal="left"/>
    </xf>
    <xf numFmtId="0" fontId="7" fillId="0" borderId="1" xfId="49" applyFont="1" applyBorder="1" applyAlignment="1">
      <alignment horizontal="center"/>
    </xf>
    <xf numFmtId="168" fontId="5" fillId="0" borderId="1" xfId="49" applyNumberFormat="1" applyBorder="1" applyAlignment="1">
      <alignment horizontal="center" vertical="justify"/>
    </xf>
    <xf numFmtId="0" fontId="12" fillId="0" borderId="1" xfId="49" applyFont="1" applyBorder="1" applyAlignment="1">
      <alignment vertical="justify"/>
    </xf>
    <xf numFmtId="166" fontId="5" fillId="0" borderId="1" xfId="7" applyNumberFormat="1" applyFont="1" applyFill="1" applyBorder="1" applyAlignment="1">
      <alignment horizontal="center" vertical="top"/>
    </xf>
    <xf numFmtId="166" fontId="5" fillId="0" borderId="1" xfId="7" applyNumberFormat="1" applyFont="1" applyFill="1" applyBorder="1" applyAlignment="1">
      <alignment vertical="top"/>
    </xf>
    <xf numFmtId="0" fontId="5" fillId="0" borderId="1" xfId="64" applyBorder="1" applyAlignment="1">
      <alignment horizontal="center" vertical="top" wrapText="1"/>
    </xf>
    <xf numFmtId="166" fontId="5" fillId="0" borderId="1" xfId="7" applyNumberFormat="1" applyFont="1" applyFill="1" applyBorder="1" applyAlignment="1">
      <alignment horizontal="right" vertical="top" wrapText="1"/>
    </xf>
    <xf numFmtId="0" fontId="5" fillId="0" borderId="1" xfId="64" quotePrefix="1" applyBorder="1" applyAlignment="1">
      <alignment horizontal="left" vertical="top"/>
    </xf>
    <xf numFmtId="0" fontId="5" fillId="0" borderId="1" xfId="64" applyBorder="1" applyAlignment="1">
      <alignment vertical="top" wrapText="1"/>
    </xf>
    <xf numFmtId="0" fontId="5" fillId="0" borderId="1" xfId="64" applyBorder="1" applyAlignment="1">
      <alignment horizontal="center" vertical="top"/>
    </xf>
    <xf numFmtId="166" fontId="16" fillId="0" borderId="1" xfId="7" applyNumberFormat="1" applyFont="1" applyFill="1" applyBorder="1" applyAlignment="1">
      <alignment horizontal="right" vertical="top"/>
    </xf>
    <xf numFmtId="0" fontId="5" fillId="0" borderId="1" xfId="49" applyBorder="1" applyAlignment="1">
      <alignment horizontal="left" vertical="justify"/>
    </xf>
    <xf numFmtId="0" fontId="5" fillId="0" borderId="0" xfId="49" applyAlignment="1">
      <alignment horizontal="left"/>
    </xf>
    <xf numFmtId="0" fontId="7" fillId="0" borderId="20" xfId="49" applyFont="1" applyBorder="1" applyAlignment="1">
      <alignment horizontal="left"/>
    </xf>
    <xf numFmtId="0" fontId="7" fillId="0" borderId="21" xfId="49" applyFont="1" applyBorder="1" applyAlignment="1">
      <alignment horizontal="center"/>
    </xf>
    <xf numFmtId="0" fontId="5" fillId="0" borderId="1" xfId="49" applyBorder="1" applyAlignment="1">
      <alignment horizontal="center" vertical="top"/>
    </xf>
    <xf numFmtId="0" fontId="11" fillId="0" borderId="1" xfId="49" applyFont="1" applyBorder="1" applyAlignment="1">
      <alignment vertical="top" wrapText="1"/>
    </xf>
    <xf numFmtId="1" fontId="5" fillId="0" borderId="1" xfId="49" applyNumberFormat="1" applyBorder="1" applyAlignment="1">
      <alignment horizontal="center" vertical="top"/>
    </xf>
    <xf numFmtId="0" fontId="5" fillId="0" borderId="1" xfId="49" applyBorder="1" applyAlignment="1">
      <alignment horizontal="left" vertical="top" wrapText="1"/>
    </xf>
    <xf numFmtId="1" fontId="5" fillId="0" borderId="1" xfId="49" applyNumberFormat="1" applyBorder="1" applyAlignment="1">
      <alignment horizontal="center" vertical="top" wrapText="1"/>
    </xf>
    <xf numFmtId="0" fontId="16" fillId="0" borderId="1" xfId="49" applyFont="1" applyBorder="1" applyAlignment="1">
      <alignment horizontal="left" vertical="top" wrapText="1"/>
    </xf>
    <xf numFmtId="0" fontId="43" fillId="0" borderId="0" xfId="49" applyFont="1"/>
    <xf numFmtId="41" fontId="5" fillId="0" borderId="0" xfId="49" applyNumberFormat="1"/>
    <xf numFmtId="41" fontId="7" fillId="0" borderId="21" xfId="49" applyNumberFormat="1" applyFont="1" applyBorder="1" applyAlignment="1">
      <alignment horizontal="center"/>
    </xf>
    <xf numFmtId="41" fontId="7" fillId="0" borderId="22" xfId="49" applyNumberFormat="1" applyFont="1" applyBorder="1" applyAlignment="1">
      <alignment horizontal="center"/>
    </xf>
    <xf numFmtId="41" fontId="5" fillId="0" borderId="1" xfId="49" applyNumberFormat="1" applyBorder="1" applyAlignment="1">
      <alignment vertical="justify"/>
    </xf>
    <xf numFmtId="41" fontId="5" fillId="0" borderId="15" xfId="49" applyNumberFormat="1" applyBorder="1" applyAlignment="1">
      <alignment vertical="justify"/>
    </xf>
    <xf numFmtId="41" fontId="5" fillId="0" borderId="1" xfId="1" applyNumberFormat="1" applyFont="1" applyBorder="1" applyAlignment="1">
      <alignment vertical="justify"/>
    </xf>
    <xf numFmtId="41" fontId="5" fillId="0" borderId="15" xfId="1" applyNumberFormat="1" applyFont="1" applyBorder="1" applyAlignment="1">
      <alignment vertical="justify"/>
    </xf>
    <xf numFmtId="41" fontId="5" fillId="0" borderId="1" xfId="1" applyNumberFormat="1" applyFont="1" applyFill="1" applyBorder="1" applyAlignment="1">
      <alignment vertical="justify"/>
    </xf>
    <xf numFmtId="41" fontId="5" fillId="0" borderId="1" xfId="49" applyNumberFormat="1" applyBorder="1" applyAlignment="1">
      <alignment horizontal="center"/>
    </xf>
    <xf numFmtId="41" fontId="5" fillId="0" borderId="1" xfId="49" applyNumberFormat="1" applyBorder="1" applyAlignment="1">
      <alignment horizontal="center" vertical="top"/>
    </xf>
    <xf numFmtId="41" fontId="5" fillId="0" borderId="1" xfId="49" applyNumberFormat="1" applyBorder="1" applyAlignment="1">
      <alignment horizontal="center" vertical="justify"/>
    </xf>
    <xf numFmtId="0" fontId="5" fillId="0" borderId="19" xfId="49" applyBorder="1" applyAlignment="1">
      <alignment vertical="justify"/>
    </xf>
    <xf numFmtId="41" fontId="7" fillId="0" borderId="1" xfId="49" applyNumberFormat="1" applyFont="1" applyBorder="1" applyAlignment="1">
      <alignment horizontal="center"/>
    </xf>
    <xf numFmtId="41" fontId="7" fillId="0" borderId="15" xfId="49" applyNumberFormat="1" applyFont="1" applyBorder="1" applyAlignment="1">
      <alignment horizontal="center"/>
    </xf>
    <xf numFmtId="166" fontId="5" fillId="0" borderId="25" xfId="7" applyNumberFormat="1" applyFont="1" applyFill="1" applyBorder="1" applyAlignment="1">
      <alignment vertical="justify"/>
    </xf>
    <xf numFmtId="41" fontId="5" fillId="0" borderId="15" xfId="1" applyNumberFormat="1" applyFont="1" applyBorder="1"/>
    <xf numFmtId="41" fontId="5" fillId="0" borderId="15" xfId="49" applyNumberFormat="1" applyBorder="1" applyAlignment="1">
      <alignment horizontal="center" vertical="justify"/>
    </xf>
    <xf numFmtId="41" fontId="5" fillId="0" borderId="15" xfId="1" applyNumberFormat="1" applyFont="1" applyFill="1" applyBorder="1" applyAlignment="1">
      <alignment vertical="justify"/>
    </xf>
    <xf numFmtId="41" fontId="5" fillId="0" borderId="1" xfId="1" applyNumberFormat="1" applyFont="1" applyBorder="1" applyAlignment="1">
      <alignment horizontal="right"/>
    </xf>
    <xf numFmtId="41" fontId="5" fillId="0" borderId="15" xfId="1" applyNumberFormat="1" applyFont="1" applyBorder="1" applyAlignment="1">
      <alignment horizontal="right"/>
    </xf>
    <xf numFmtId="0" fontId="5" fillId="0" borderId="0" xfId="49" applyAlignment="1">
      <alignment vertical="top"/>
    </xf>
    <xf numFmtId="0" fontId="7" fillId="0" borderId="1" xfId="49" applyFont="1" applyBorder="1" applyAlignment="1">
      <alignment horizontal="left" vertical="top" wrapText="1"/>
    </xf>
    <xf numFmtId="3" fontId="55" fillId="0" borderId="0" xfId="66" quotePrefix="1" applyNumberFormat="1" applyFont="1" applyAlignment="1">
      <alignment horizontal="left" vertical="top"/>
    </xf>
    <xf numFmtId="0" fontId="5" fillId="0" borderId="0" xfId="66" applyAlignment="1">
      <alignment vertical="top"/>
    </xf>
    <xf numFmtId="0" fontId="7" fillId="0" borderId="0" xfId="49" applyFont="1" applyAlignment="1">
      <alignment horizontal="center" vertical="top"/>
    </xf>
    <xf numFmtId="0" fontId="7" fillId="0" borderId="0" xfId="66" applyFont="1" applyAlignment="1">
      <alignment vertical="top"/>
    </xf>
    <xf numFmtId="0" fontId="7" fillId="0" borderId="0" xfId="66" applyFont="1" applyAlignment="1">
      <alignment horizontal="center" vertical="top"/>
    </xf>
    <xf numFmtId="38" fontId="7" fillId="0" borderId="0" xfId="20" applyNumberFormat="1" applyFont="1" applyFill="1" applyAlignment="1">
      <alignment horizontal="right" vertical="top"/>
    </xf>
    <xf numFmtId="38" fontId="7" fillId="0" borderId="0" xfId="20" applyNumberFormat="1" applyFont="1" applyFill="1" applyAlignment="1">
      <alignment vertical="top"/>
    </xf>
    <xf numFmtId="0" fontId="7" fillId="0" borderId="76" xfId="68" applyFont="1" applyBorder="1" applyAlignment="1">
      <alignment horizontal="center" vertical="top" wrapText="1"/>
    </xf>
    <xf numFmtId="0" fontId="7" fillId="0" borderId="28" xfId="66" applyFont="1" applyBorder="1" applyAlignment="1">
      <alignment vertical="top"/>
    </xf>
    <xf numFmtId="0" fontId="7" fillId="0" borderId="5" xfId="66" applyFont="1" applyBorder="1" applyAlignment="1">
      <alignment horizontal="left" vertical="top" wrapText="1"/>
    </xf>
    <xf numFmtId="0" fontId="7" fillId="0" borderId="5" xfId="66" applyFont="1" applyBorder="1" applyAlignment="1">
      <alignment horizontal="center" vertical="top"/>
    </xf>
    <xf numFmtId="4" fontId="7" fillId="0" borderId="5" xfId="66" applyNumberFormat="1" applyFont="1" applyBorder="1" applyAlignment="1">
      <alignment horizontal="center" vertical="top"/>
    </xf>
    <xf numFmtId="165" fontId="7" fillId="0" borderId="77" xfId="7" applyFont="1" applyBorder="1" applyAlignment="1">
      <alignment horizontal="centerContinuous" vertical="top"/>
    </xf>
    <xf numFmtId="165" fontId="5" fillId="0" borderId="24" xfId="7" applyFont="1" applyBorder="1" applyAlignment="1">
      <alignment vertical="top"/>
    </xf>
    <xf numFmtId="0" fontId="5" fillId="0" borderId="0" xfId="66" quotePrefix="1" applyAlignment="1">
      <alignment horizontal="left" vertical="top" wrapText="1"/>
    </xf>
    <xf numFmtId="165" fontId="5" fillId="0" borderId="78" xfId="7" applyFont="1" applyBorder="1" applyAlignment="1">
      <alignment vertical="top"/>
    </xf>
    <xf numFmtId="0" fontId="10" fillId="0" borderId="5" xfId="66" applyFont="1" applyBorder="1" applyAlignment="1">
      <alignment vertical="top"/>
    </xf>
    <xf numFmtId="4" fontId="5" fillId="0" borderId="5" xfId="66" applyNumberFormat="1" applyBorder="1" applyAlignment="1">
      <alignment horizontal="center" vertical="top"/>
    </xf>
    <xf numFmtId="165" fontId="5" fillId="0" borderId="77" xfId="7" applyFont="1" applyBorder="1" applyAlignment="1">
      <alignment horizontal="centerContinuous" vertical="top"/>
    </xf>
    <xf numFmtId="0" fontId="5" fillId="0" borderId="5" xfId="66" applyBorder="1" applyAlignment="1">
      <alignment vertical="top"/>
    </xf>
    <xf numFmtId="167" fontId="5" fillId="3" borderId="5" xfId="35" applyNumberFormat="1" applyFont="1" applyFill="1" applyBorder="1" applyAlignment="1">
      <alignment horizontal="center" vertical="top"/>
    </xf>
    <xf numFmtId="3" fontId="5" fillId="0" borderId="77" xfId="7" applyNumberFormat="1" applyFont="1" applyBorder="1" applyAlignment="1">
      <alignment horizontal="right" vertical="top"/>
    </xf>
    <xf numFmtId="3" fontId="5" fillId="0" borderId="78" xfId="7" applyNumberFormat="1" applyFont="1" applyBorder="1" applyAlignment="1">
      <alignment horizontal="right" vertical="top"/>
    </xf>
    <xf numFmtId="3" fontId="5" fillId="0" borderId="77" xfId="7" applyNumberFormat="1" applyFont="1" applyBorder="1" applyAlignment="1">
      <alignment horizontal="centerContinuous" vertical="top"/>
    </xf>
    <xf numFmtId="3" fontId="5" fillId="0" borderId="78" xfId="7" applyNumberFormat="1" applyFont="1" applyBorder="1" applyAlignment="1">
      <alignment vertical="top"/>
    </xf>
    <xf numFmtId="0" fontId="5" fillId="3" borderId="5" xfId="66" applyFill="1" applyBorder="1" applyAlignment="1">
      <alignment horizontal="center" vertical="top"/>
    </xf>
    <xf numFmtId="0" fontId="10" fillId="3" borderId="5" xfId="66" applyFont="1" applyFill="1" applyBorder="1" applyAlignment="1">
      <alignment vertical="top"/>
    </xf>
    <xf numFmtId="1" fontId="5" fillId="3" borderId="5" xfId="66" applyNumberFormat="1" applyFill="1" applyBorder="1" applyAlignment="1">
      <alignment horizontal="center" vertical="top"/>
    </xf>
    <xf numFmtId="3" fontId="5" fillId="2" borderId="77" xfId="7" applyNumberFormat="1" applyFont="1" applyFill="1" applyBorder="1" applyAlignment="1">
      <alignment horizontal="right" vertical="top"/>
    </xf>
    <xf numFmtId="3" fontId="5" fillId="2" borderId="78" xfId="7" applyNumberFormat="1" applyFont="1" applyFill="1" applyBorder="1" applyAlignment="1">
      <alignment horizontal="right" vertical="top"/>
    </xf>
    <xf numFmtId="0" fontId="12" fillId="3" borderId="5" xfId="66" applyFont="1" applyFill="1" applyBorder="1" applyAlignment="1">
      <alignment horizontal="left" vertical="top" wrapText="1"/>
    </xf>
    <xf numFmtId="0" fontId="5" fillId="3" borderId="5" xfId="66" applyFill="1" applyBorder="1" applyAlignment="1">
      <alignment horizontal="left" vertical="top" wrapText="1"/>
    </xf>
    <xf numFmtId="0" fontId="5" fillId="3" borderId="5" xfId="66" applyFill="1" applyBorder="1" applyAlignment="1">
      <alignment vertical="top"/>
    </xf>
    <xf numFmtId="2" fontId="5" fillId="3" borderId="5" xfId="66" applyNumberFormat="1" applyFill="1" applyBorder="1" applyAlignment="1">
      <alignment horizontal="center" vertical="top"/>
    </xf>
    <xf numFmtId="0" fontId="7" fillId="0" borderId="5" xfId="66" applyFont="1" applyBorder="1" applyAlignment="1">
      <alignment vertical="top"/>
    </xf>
    <xf numFmtId="2" fontId="7" fillId="0" borderId="5" xfId="66" applyNumberFormat="1" applyFont="1" applyBorder="1" applyAlignment="1">
      <alignment horizontal="center" vertical="top"/>
    </xf>
    <xf numFmtId="2" fontId="5" fillId="0" borderId="5" xfId="66" applyNumberFormat="1" applyBorder="1" applyAlignment="1">
      <alignment horizontal="center" vertical="top"/>
    </xf>
    <xf numFmtId="0" fontId="5" fillId="0" borderId="1" xfId="66" applyBorder="1" applyAlignment="1">
      <alignment horizontal="center" vertical="top"/>
    </xf>
    <xf numFmtId="0" fontId="10" fillId="0" borderId="29" xfId="66" applyFont="1" applyBorder="1" applyAlignment="1">
      <alignment vertical="top"/>
    </xf>
    <xf numFmtId="2" fontId="5" fillId="0" borderId="6" xfId="66" applyNumberFormat="1" applyBorder="1" applyAlignment="1">
      <alignment horizontal="center" vertical="top"/>
    </xf>
    <xf numFmtId="0" fontId="5" fillId="0" borderId="5" xfId="66" applyBorder="1" applyAlignment="1">
      <alignment horizontal="left" vertical="top"/>
    </xf>
    <xf numFmtId="0" fontId="5" fillId="0" borderId="5" xfId="66" applyBorder="1" applyAlignment="1">
      <alignment horizontal="left" vertical="top" wrapText="1"/>
    </xf>
    <xf numFmtId="0" fontId="7" fillId="0" borderId="29" xfId="66" applyFont="1" applyBorder="1" applyAlignment="1">
      <alignment vertical="top"/>
    </xf>
    <xf numFmtId="0" fontId="12" fillId="0" borderId="29" xfId="66" applyFont="1" applyBorder="1" applyAlignment="1">
      <alignment horizontal="left" vertical="top" wrapText="1"/>
    </xf>
    <xf numFmtId="166" fontId="5" fillId="0" borderId="77" xfId="7" applyNumberFormat="1" applyFont="1" applyFill="1" applyBorder="1" applyAlignment="1">
      <alignment horizontal="right" vertical="top"/>
    </xf>
    <xf numFmtId="0" fontId="5" fillId="0" borderId="29" xfId="66" applyBorder="1" applyAlignment="1">
      <alignment horizontal="left" vertical="top" wrapText="1"/>
    </xf>
    <xf numFmtId="4" fontId="5" fillId="0" borderId="6" xfId="66" applyNumberFormat="1" applyBorder="1" applyAlignment="1">
      <alignment horizontal="center" vertical="top"/>
    </xf>
    <xf numFmtId="0" fontId="12" fillId="0" borderId="29" xfId="66" quotePrefix="1" applyFont="1" applyBorder="1" applyAlignment="1">
      <alignment horizontal="left" vertical="top" wrapText="1"/>
    </xf>
    <xf numFmtId="0" fontId="5" fillId="0" borderId="0" xfId="66" applyAlignment="1">
      <alignment horizontal="left" vertical="top" wrapText="1"/>
    </xf>
    <xf numFmtId="3" fontId="5" fillId="0" borderId="79" xfId="7" applyNumberFormat="1" applyFont="1" applyBorder="1" applyAlignment="1">
      <alignment horizontal="right" vertical="top"/>
    </xf>
    <xf numFmtId="0" fontId="10" fillId="0" borderId="29" xfId="66" applyFont="1" applyBorder="1" applyAlignment="1">
      <alignment horizontal="left" vertical="top" wrapText="1"/>
    </xf>
    <xf numFmtId="3" fontId="5" fillId="0" borderId="80" xfId="7" applyNumberFormat="1" applyFont="1" applyBorder="1" applyAlignment="1">
      <alignment horizontal="right" vertical="top"/>
    </xf>
    <xf numFmtId="3" fontId="5" fillId="0" borderId="81" xfId="7" applyNumberFormat="1" applyFont="1" applyFill="1" applyBorder="1" applyAlignment="1">
      <alignment horizontal="right" vertical="top"/>
    </xf>
    <xf numFmtId="0" fontId="7" fillId="0" borderId="29" xfId="66" applyFont="1" applyBorder="1" applyAlignment="1">
      <alignment horizontal="left" vertical="top" wrapText="1"/>
    </xf>
    <xf numFmtId="3" fontId="5" fillId="0" borderId="73" xfId="7" applyNumberFormat="1" applyFont="1" applyFill="1" applyBorder="1" applyAlignment="1">
      <alignment horizontal="right" vertical="top"/>
    </xf>
    <xf numFmtId="0" fontId="5" fillId="0" borderId="1" xfId="66" quotePrefix="1" applyBorder="1" applyAlignment="1">
      <alignment horizontal="center" vertical="top"/>
    </xf>
    <xf numFmtId="3" fontId="5" fillId="0" borderId="73" xfId="7" applyNumberFormat="1" applyFont="1" applyBorder="1" applyAlignment="1">
      <alignment horizontal="right" vertical="top"/>
    </xf>
    <xf numFmtId="3" fontId="5" fillId="0" borderId="5" xfId="66" applyNumberFormat="1" applyBorder="1" applyAlignment="1">
      <alignment horizontal="center" vertical="top"/>
    </xf>
    <xf numFmtId="0" fontId="12" fillId="0" borderId="0" xfId="66" applyFont="1" applyAlignment="1">
      <alignment horizontal="left" vertical="top" wrapText="1"/>
    </xf>
    <xf numFmtId="0" fontId="5" fillId="0" borderId="29" xfId="66" quotePrefix="1" applyBorder="1" applyAlignment="1">
      <alignment horizontal="left" vertical="top" wrapText="1"/>
    </xf>
    <xf numFmtId="0" fontId="5" fillId="0" borderId="1" xfId="66" applyBorder="1" applyAlignment="1">
      <alignment horizontal="left" vertical="top" wrapText="1"/>
    </xf>
    <xf numFmtId="2" fontId="5" fillId="0" borderId="0" xfId="66" applyNumberFormat="1" applyAlignment="1">
      <alignment horizontal="center" vertical="top"/>
    </xf>
    <xf numFmtId="3" fontId="5" fillId="0" borderId="80" xfId="7" applyNumberFormat="1" applyFont="1" applyBorder="1" applyAlignment="1">
      <alignment horizontal="center" vertical="top"/>
    </xf>
    <xf numFmtId="173" fontId="5" fillId="3" borderId="5" xfId="66" applyNumberFormat="1" applyFill="1" applyBorder="1" applyAlignment="1">
      <alignment horizontal="center" vertical="top"/>
    </xf>
    <xf numFmtId="3" fontId="5" fillId="3" borderId="77" xfId="7" applyNumberFormat="1" applyFont="1" applyFill="1" applyBorder="1" applyAlignment="1">
      <alignment horizontal="right" vertical="top"/>
    </xf>
    <xf numFmtId="0" fontId="5" fillId="3" borderId="6" xfId="66" applyFill="1" applyBorder="1" applyAlignment="1">
      <alignment horizontal="left" vertical="top" wrapText="1"/>
    </xf>
    <xf numFmtId="0" fontId="12" fillId="3" borderId="5" xfId="66" quotePrefix="1" applyFont="1" applyFill="1" applyBorder="1" applyAlignment="1">
      <alignment horizontal="left" vertical="top" wrapText="1"/>
    </xf>
    <xf numFmtId="4" fontId="5" fillId="3" borderId="5" xfId="66" applyNumberFormat="1" applyFill="1" applyBorder="1" applyAlignment="1">
      <alignment horizontal="center" vertical="top"/>
    </xf>
    <xf numFmtId="0" fontId="5" fillId="3" borderId="1" xfId="66" applyFill="1" applyBorder="1" applyAlignment="1">
      <alignment horizontal="center" vertical="top"/>
    </xf>
    <xf numFmtId="0" fontId="5" fillId="3" borderId="1" xfId="66" applyFill="1" applyBorder="1" applyAlignment="1">
      <alignment horizontal="left" vertical="top" wrapText="1"/>
    </xf>
    <xf numFmtId="4" fontId="5" fillId="3" borderId="1" xfId="66" applyNumberFormat="1" applyFill="1" applyBorder="1" applyAlignment="1">
      <alignment horizontal="center" vertical="top"/>
    </xf>
    <xf numFmtId="3" fontId="5" fillId="3" borderId="80" xfId="7" applyNumberFormat="1" applyFont="1" applyFill="1" applyBorder="1" applyAlignment="1">
      <alignment horizontal="right" vertical="top"/>
    </xf>
    <xf numFmtId="0" fontId="5" fillId="0" borderId="6" xfId="66" quotePrefix="1" applyBorder="1" applyAlignment="1">
      <alignment horizontal="left" vertical="top" wrapText="1"/>
    </xf>
    <xf numFmtId="3" fontId="5" fillId="3" borderId="81" xfId="7" applyNumberFormat="1" applyFont="1" applyFill="1" applyBorder="1" applyAlignment="1">
      <alignment horizontal="right" vertical="top"/>
    </xf>
    <xf numFmtId="0" fontId="5" fillId="0" borderId="29" xfId="66" applyBorder="1" applyAlignment="1">
      <alignment vertical="top"/>
    </xf>
    <xf numFmtId="3" fontId="5" fillId="0" borderId="77" xfId="7" applyNumberFormat="1" applyFont="1" applyFill="1" applyBorder="1" applyAlignment="1">
      <alignment horizontal="right" vertical="top"/>
    </xf>
    <xf numFmtId="3" fontId="5" fillId="0" borderId="78" xfId="7" applyNumberFormat="1" applyFont="1" applyFill="1" applyBorder="1" applyAlignment="1">
      <alignment horizontal="right" vertical="top"/>
    </xf>
    <xf numFmtId="0" fontId="12" fillId="3" borderId="6" xfId="66" quotePrefix="1" applyFont="1" applyFill="1" applyBorder="1" applyAlignment="1">
      <alignment horizontal="left" vertical="top" wrapText="1"/>
    </xf>
    <xf numFmtId="0" fontId="43" fillId="0" borderId="0" xfId="49" applyFont="1" applyAlignment="1">
      <alignment wrapText="1"/>
    </xf>
    <xf numFmtId="165" fontId="5" fillId="2" borderId="5" xfId="7" applyFont="1" applyFill="1" applyBorder="1" applyAlignment="1">
      <alignment horizontal="center" vertical="top"/>
    </xf>
    <xf numFmtId="0" fontId="5" fillId="3" borderId="1" xfId="66" quotePrefix="1" applyFill="1" applyBorder="1" applyAlignment="1">
      <alignment horizontal="center" vertical="top"/>
    </xf>
    <xf numFmtId="0" fontId="10" fillId="0" borderId="1" xfId="66" applyFont="1" applyBorder="1" applyAlignment="1">
      <alignment horizontal="left" vertical="top" wrapText="1"/>
    </xf>
    <xf numFmtId="0" fontId="12" fillId="0" borderId="6" xfId="66" quotePrefix="1" applyFont="1" applyBorder="1" applyAlignment="1">
      <alignment horizontal="left" vertical="top" wrapText="1"/>
    </xf>
    <xf numFmtId="0" fontId="5" fillId="3" borderId="6" xfId="66" applyFill="1" applyBorder="1" applyAlignment="1">
      <alignment horizontal="center" vertical="top"/>
    </xf>
    <xf numFmtId="0" fontId="5" fillId="3" borderId="5" xfId="66" quotePrefix="1" applyFill="1" applyBorder="1" applyAlignment="1">
      <alignment horizontal="center" vertical="top"/>
    </xf>
    <xf numFmtId="0" fontId="7" fillId="3" borderId="6" xfId="66" applyFont="1" applyFill="1" applyBorder="1" applyAlignment="1">
      <alignment horizontal="left" vertical="top" wrapText="1"/>
    </xf>
    <xf numFmtId="0" fontId="5" fillId="3" borderId="0" xfId="66" applyFill="1" applyAlignment="1">
      <alignment horizontal="center" vertical="top"/>
    </xf>
    <xf numFmtId="0" fontId="5" fillId="0" borderId="6" xfId="66" applyBorder="1" applyAlignment="1">
      <alignment horizontal="left" vertical="top" wrapText="1"/>
    </xf>
    <xf numFmtId="173" fontId="5" fillId="0" borderId="5" xfId="66" applyNumberFormat="1" applyBorder="1" applyAlignment="1">
      <alignment horizontal="center" vertical="top"/>
    </xf>
    <xf numFmtId="0" fontId="10" fillId="3" borderId="6" xfId="66" applyFont="1" applyFill="1" applyBorder="1" applyAlignment="1">
      <alignment horizontal="left" vertical="top" wrapText="1"/>
    </xf>
    <xf numFmtId="0" fontId="12" fillId="0" borderId="6" xfId="66" applyFont="1" applyBorder="1" applyAlignment="1">
      <alignment horizontal="left" vertical="top" wrapText="1"/>
    </xf>
    <xf numFmtId="0" fontId="7" fillId="3" borderId="5" xfId="66" applyFont="1" applyFill="1" applyBorder="1" applyAlignment="1">
      <alignment vertical="top"/>
    </xf>
    <xf numFmtId="0" fontId="16" fillId="3" borderId="5" xfId="66" applyFont="1" applyFill="1" applyBorder="1" applyAlignment="1">
      <alignment horizontal="left" vertical="top" wrapText="1"/>
    </xf>
    <xf numFmtId="0" fontId="10" fillId="3" borderId="6" xfId="66" applyFont="1" applyFill="1" applyBorder="1" applyAlignment="1">
      <alignment vertical="top"/>
    </xf>
    <xf numFmtId="0" fontId="5" fillId="3" borderId="6" xfId="66" applyFill="1" applyBorder="1" applyAlignment="1">
      <alignment vertical="top"/>
    </xf>
    <xf numFmtId="0" fontId="10" fillId="0" borderId="19" xfId="66" applyFont="1" applyBorder="1" applyAlignment="1">
      <alignment vertical="top" wrapText="1"/>
    </xf>
    <xf numFmtId="165" fontId="5" fillId="2" borderId="1" xfId="7" applyFont="1" applyFill="1" applyBorder="1" applyAlignment="1">
      <alignment horizontal="center" vertical="top"/>
    </xf>
    <xf numFmtId="0" fontId="5" fillId="3" borderId="1" xfId="66" applyFill="1" applyBorder="1" applyAlignment="1">
      <alignment vertical="top"/>
    </xf>
    <xf numFmtId="2" fontId="5" fillId="3" borderId="1" xfId="66" applyNumberFormat="1" applyFill="1" applyBorder="1" applyAlignment="1">
      <alignment horizontal="center" vertical="top"/>
    </xf>
    <xf numFmtId="168" fontId="5" fillId="3" borderId="5" xfId="66" applyNumberFormat="1" applyFill="1" applyBorder="1" applyAlignment="1">
      <alignment horizontal="center" vertical="top"/>
    </xf>
    <xf numFmtId="0" fontId="5" fillId="0" borderId="19" xfId="66" applyBorder="1" applyAlignment="1">
      <alignment vertical="top" wrapText="1"/>
    </xf>
    <xf numFmtId="2" fontId="5" fillId="0" borderId="25" xfId="66" applyNumberFormat="1" applyBorder="1" applyAlignment="1">
      <alignment horizontal="center" vertical="top"/>
    </xf>
    <xf numFmtId="0" fontId="16" fillId="3" borderId="1" xfId="66" applyFont="1" applyFill="1" applyBorder="1" applyAlignment="1">
      <alignment horizontal="center" vertical="top"/>
    </xf>
    <xf numFmtId="0" fontId="10" fillId="3" borderId="1" xfId="66" applyFont="1" applyFill="1" applyBorder="1" applyAlignment="1">
      <alignment horizontal="left" vertical="top"/>
    </xf>
    <xf numFmtId="2" fontId="16" fillId="3" borderId="1" xfId="66" applyNumberFormat="1" applyFont="1" applyFill="1" applyBorder="1" applyAlignment="1">
      <alignment horizontal="center" vertical="top"/>
    </xf>
    <xf numFmtId="0" fontId="7" fillId="0" borderId="1" xfId="66" applyFont="1" applyBorder="1" applyAlignment="1">
      <alignment vertical="top" wrapText="1"/>
    </xf>
    <xf numFmtId="2" fontId="5" fillId="0" borderId="1" xfId="66" applyNumberFormat="1" applyBorder="1" applyAlignment="1">
      <alignment horizontal="center" vertical="top"/>
    </xf>
    <xf numFmtId="0" fontId="12" fillId="3" borderId="1" xfId="66" applyFont="1" applyFill="1" applyBorder="1" applyAlignment="1">
      <alignment horizontal="left" vertical="top" wrapText="1"/>
    </xf>
    <xf numFmtId="0" fontId="16" fillId="3" borderId="5" xfId="66" applyFont="1" applyFill="1" applyBorder="1" applyAlignment="1">
      <alignment horizontal="center" vertical="top"/>
    </xf>
    <xf numFmtId="0" fontId="28" fillId="3" borderId="5" xfId="66" applyFont="1" applyFill="1" applyBorder="1" applyAlignment="1">
      <alignment vertical="top"/>
    </xf>
    <xf numFmtId="0" fontId="16" fillId="3" borderId="5" xfId="66" applyFont="1" applyFill="1" applyBorder="1" applyAlignment="1">
      <alignment vertical="top"/>
    </xf>
    <xf numFmtId="0" fontId="10" fillId="0" borderId="6" xfId="66" applyFont="1" applyBorder="1" applyAlignment="1">
      <alignment vertical="top"/>
    </xf>
    <xf numFmtId="0" fontId="29" fillId="3" borderId="1" xfId="66" applyFont="1" applyFill="1" applyBorder="1" applyAlignment="1">
      <alignment horizontal="left" vertical="top" wrapText="1"/>
    </xf>
    <xf numFmtId="0" fontId="5" fillId="0" borderId="6" xfId="66" applyBorder="1" applyAlignment="1">
      <alignment vertical="top"/>
    </xf>
    <xf numFmtId="0" fontId="5" fillId="0" borderId="1" xfId="66" applyBorder="1" applyAlignment="1">
      <alignment vertical="top"/>
    </xf>
    <xf numFmtId="3" fontId="5" fillId="0" borderId="1" xfId="66" applyNumberFormat="1" applyBorder="1" applyAlignment="1">
      <alignment horizontal="center" vertical="top"/>
    </xf>
    <xf numFmtId="3" fontId="5" fillId="3" borderId="80" xfId="7" applyNumberFormat="1" applyFont="1" applyFill="1" applyBorder="1" applyAlignment="1">
      <alignment vertical="top"/>
    </xf>
    <xf numFmtId="3" fontId="16" fillId="3" borderId="81" xfId="7" applyNumberFormat="1" applyFont="1" applyFill="1" applyBorder="1" applyAlignment="1">
      <alignment horizontal="right" vertical="top"/>
    </xf>
    <xf numFmtId="0" fontId="29" fillId="2" borderId="5" xfId="66" applyFont="1" applyFill="1" applyBorder="1" applyAlignment="1">
      <alignment horizontal="left" vertical="top" wrapText="1"/>
    </xf>
    <xf numFmtId="3" fontId="16" fillId="3" borderId="78" xfId="7" applyNumberFormat="1" applyFont="1" applyFill="1" applyBorder="1" applyAlignment="1">
      <alignment horizontal="right" vertical="top"/>
    </xf>
    <xf numFmtId="3" fontId="5" fillId="3" borderId="78" xfId="7" applyNumberFormat="1" applyFont="1" applyFill="1" applyBorder="1" applyAlignment="1">
      <alignment horizontal="right" vertical="top"/>
    </xf>
    <xf numFmtId="0" fontId="5" fillId="3" borderId="6" xfId="66" quotePrefix="1" applyFill="1" applyBorder="1" applyAlignment="1">
      <alignment horizontal="left" vertical="top" wrapText="1"/>
    </xf>
    <xf numFmtId="0" fontId="5" fillId="3" borderId="5" xfId="66" applyFill="1" applyBorder="1" applyAlignment="1">
      <alignment horizontal="left" vertical="top"/>
    </xf>
    <xf numFmtId="0" fontId="10" fillId="3" borderId="5" xfId="66" applyFont="1" applyFill="1" applyBorder="1" applyAlignment="1">
      <alignment horizontal="left" vertical="top" wrapText="1"/>
    </xf>
    <xf numFmtId="3" fontId="5" fillId="3" borderId="77" xfId="7" applyNumberFormat="1" applyFont="1" applyFill="1" applyBorder="1" applyAlignment="1">
      <alignment vertical="top"/>
    </xf>
    <xf numFmtId="0" fontId="7" fillId="3" borderId="5" xfId="66" applyFont="1" applyFill="1" applyBorder="1" applyAlignment="1">
      <alignment horizontal="left" vertical="top" wrapText="1"/>
    </xf>
    <xf numFmtId="0" fontId="5" fillId="3" borderId="5" xfId="66" quotePrefix="1" applyFill="1" applyBorder="1" applyAlignment="1">
      <alignment horizontal="left" vertical="top" wrapText="1"/>
    </xf>
    <xf numFmtId="0" fontId="5" fillId="3" borderId="1" xfId="66" quotePrefix="1" applyFill="1" applyBorder="1" applyAlignment="1">
      <alignment horizontal="left" vertical="top" wrapText="1"/>
    </xf>
    <xf numFmtId="0" fontId="16" fillId="3" borderId="5" xfId="66" quotePrefix="1" applyFont="1" applyFill="1" applyBorder="1" applyAlignment="1">
      <alignment horizontal="center" vertical="top"/>
    </xf>
    <xf numFmtId="2" fontId="16" fillId="3" borderId="5" xfId="66" applyNumberFormat="1" applyFont="1" applyFill="1" applyBorder="1" applyAlignment="1">
      <alignment horizontal="center" vertical="top"/>
    </xf>
    <xf numFmtId="0" fontId="16" fillId="0" borderId="5" xfId="66" applyFont="1" applyBorder="1" applyAlignment="1">
      <alignment horizontal="center" vertical="top"/>
    </xf>
    <xf numFmtId="0" fontId="28" fillId="0" borderId="5" xfId="66" applyFont="1" applyBorder="1" applyAlignment="1">
      <alignment vertical="top"/>
    </xf>
    <xf numFmtId="2" fontId="16" fillId="0" borderId="5" xfId="66" applyNumberFormat="1" applyFont="1" applyBorder="1" applyAlignment="1">
      <alignment horizontal="center" vertical="top"/>
    </xf>
    <xf numFmtId="0" fontId="12" fillId="0" borderId="5" xfId="49" applyFont="1" applyBorder="1" applyAlignment="1">
      <alignment horizontal="left" vertical="top" wrapText="1"/>
    </xf>
    <xf numFmtId="1" fontId="16" fillId="0" borderId="5" xfId="66" applyNumberFormat="1" applyFont="1" applyBorder="1" applyAlignment="1">
      <alignment horizontal="center" vertical="top"/>
    </xf>
    <xf numFmtId="0" fontId="5" fillId="0" borderId="5" xfId="49" applyBorder="1" applyAlignment="1">
      <alignment horizontal="left" vertical="top" wrapText="1"/>
    </xf>
    <xf numFmtId="0" fontId="12" fillId="0" borderId="5" xfId="66" applyFont="1" applyBorder="1" applyAlignment="1">
      <alignment vertical="top" wrapText="1"/>
    </xf>
    <xf numFmtId="0" fontId="16" fillId="3" borderId="5" xfId="66" applyFont="1" applyFill="1" applyBorder="1" applyAlignment="1">
      <alignment vertical="top" wrapText="1"/>
    </xf>
    <xf numFmtId="3" fontId="16" fillId="3" borderId="5" xfId="66" applyNumberFormat="1" applyFont="1" applyFill="1" applyBorder="1" applyAlignment="1">
      <alignment horizontal="center" vertical="top"/>
    </xf>
    <xf numFmtId="0" fontId="5" fillId="3" borderId="5" xfId="49" applyFill="1" applyBorder="1" applyAlignment="1">
      <alignment horizontal="left" vertical="top" wrapText="1"/>
    </xf>
    <xf numFmtId="0" fontId="5" fillId="0" borderId="5" xfId="66" applyBorder="1" applyAlignment="1">
      <alignment vertical="top" wrapText="1"/>
    </xf>
    <xf numFmtId="0" fontId="5" fillId="0" borderId="25" xfId="66" applyBorder="1" applyAlignment="1">
      <alignment vertical="top" wrapText="1"/>
    </xf>
    <xf numFmtId="0" fontId="5" fillId="0" borderId="0" xfId="66" applyAlignment="1">
      <alignment horizontal="center" vertical="top"/>
    </xf>
    <xf numFmtId="0" fontId="5" fillId="0" borderId="5" xfId="66" applyBorder="1" applyAlignment="1">
      <alignment horizontal="justify" vertical="top" wrapText="1"/>
    </xf>
    <xf numFmtId="0" fontId="16" fillId="0" borderId="5" xfId="49" applyFont="1" applyBorder="1" applyAlignment="1">
      <alignment vertical="top" wrapText="1"/>
    </xf>
    <xf numFmtId="3" fontId="16" fillId="0" borderId="5" xfId="66" applyNumberFormat="1" applyFont="1" applyBorder="1" applyAlignment="1">
      <alignment horizontal="center" vertical="top"/>
    </xf>
    <xf numFmtId="0" fontId="16" fillId="0" borderId="5" xfId="63" applyFont="1" applyBorder="1" applyAlignment="1">
      <alignment vertical="top" wrapText="1"/>
    </xf>
    <xf numFmtId="0" fontId="5" fillId="3" borderId="5" xfId="68" applyFill="1" applyBorder="1" applyAlignment="1">
      <alignment horizontal="center" vertical="top"/>
    </xf>
    <xf numFmtId="1" fontId="5" fillId="3" borderId="5" xfId="68" applyNumberFormat="1" applyFill="1" applyBorder="1" applyAlignment="1">
      <alignment horizontal="center" vertical="top"/>
    </xf>
    <xf numFmtId="0" fontId="5" fillId="0" borderId="0" xfId="100" applyAlignment="1" applyProtection="1">
      <alignment horizontal="left" vertical="top" wrapText="1"/>
      <protection locked="0"/>
    </xf>
    <xf numFmtId="0" fontId="5" fillId="0" borderId="5" xfId="68" applyBorder="1" applyAlignment="1">
      <alignment horizontal="justify" vertical="top" wrapText="1"/>
    </xf>
    <xf numFmtId="1" fontId="5" fillId="0" borderId="5" xfId="66" applyNumberFormat="1" applyBorder="1" applyAlignment="1">
      <alignment horizontal="center" vertical="top"/>
    </xf>
    <xf numFmtId="0" fontId="5" fillId="0" borderId="24" xfId="66" applyBorder="1" applyAlignment="1">
      <alignment horizontal="center" vertical="top"/>
    </xf>
    <xf numFmtId="0" fontId="10" fillId="0" borderId="19" xfId="66" applyFont="1" applyBorder="1" applyAlignment="1">
      <alignment horizontal="left" vertical="top" wrapText="1"/>
    </xf>
    <xf numFmtId="0" fontId="5" fillId="0" borderId="19" xfId="66" applyBorder="1" applyAlignment="1">
      <alignment horizontal="center" vertical="top"/>
    </xf>
    <xf numFmtId="0" fontId="5" fillId="0" borderId="19" xfId="66" applyBorder="1" applyAlignment="1">
      <alignment horizontal="centerContinuous" vertical="top"/>
    </xf>
    <xf numFmtId="3" fontId="5" fillId="2" borderId="19" xfId="7" applyNumberFormat="1" applyFont="1" applyFill="1" applyBorder="1" applyAlignment="1">
      <alignment horizontal="right" vertical="top"/>
    </xf>
    <xf numFmtId="0" fontId="5" fillId="0" borderId="25" xfId="66" applyBorder="1" applyAlignment="1">
      <alignment horizontal="left" vertical="top" wrapText="1"/>
    </xf>
    <xf numFmtId="0" fontId="16" fillId="0" borderId="5" xfId="66" applyFont="1" applyBorder="1" applyAlignment="1">
      <alignment vertical="top" wrapText="1"/>
    </xf>
    <xf numFmtId="1" fontId="16" fillId="3" borderId="5" xfId="66" applyNumberFormat="1" applyFont="1" applyFill="1" applyBorder="1" applyAlignment="1">
      <alignment horizontal="center" vertical="top"/>
    </xf>
    <xf numFmtId="0" fontId="16" fillId="0" borderId="1" xfId="66" applyFont="1" applyBorder="1" applyAlignment="1">
      <alignment vertical="top" wrapText="1"/>
    </xf>
    <xf numFmtId="0" fontId="16" fillId="3" borderId="25" xfId="66" applyFont="1" applyFill="1" applyBorder="1" applyAlignment="1">
      <alignment horizontal="center" vertical="top"/>
    </xf>
    <xf numFmtId="1" fontId="16" fillId="3" borderId="25" xfId="66" applyNumberFormat="1" applyFont="1" applyFill="1" applyBorder="1" applyAlignment="1">
      <alignment horizontal="center" vertical="top"/>
    </xf>
    <xf numFmtId="166" fontId="5" fillId="0" borderId="25" xfId="7" applyNumberFormat="1" applyFont="1" applyBorder="1" applyAlignment="1">
      <alignment horizontal="right" vertical="top"/>
    </xf>
    <xf numFmtId="0" fontId="5" fillId="0" borderId="1" xfId="71" applyBorder="1" applyAlignment="1">
      <alignment horizontal="center" vertical="top"/>
    </xf>
    <xf numFmtId="0" fontId="10" fillId="0" borderId="1" xfId="76" applyFont="1" applyBorder="1" applyAlignment="1">
      <alignment horizontal="left" vertical="top" wrapText="1"/>
    </xf>
    <xf numFmtId="1" fontId="5" fillId="0" borderId="1" xfId="71" applyNumberFormat="1" applyBorder="1" applyAlignment="1">
      <alignment horizontal="center" vertical="top"/>
    </xf>
    <xf numFmtId="38" fontId="5" fillId="0" borderId="1" xfId="7" applyNumberFormat="1" applyFont="1" applyFill="1" applyBorder="1" applyAlignment="1">
      <alignment horizontal="right" vertical="top"/>
    </xf>
    <xf numFmtId="38" fontId="5" fillId="0" borderId="1" xfId="7" applyNumberFormat="1" applyFont="1" applyFill="1" applyBorder="1" applyAlignment="1">
      <alignment vertical="top"/>
    </xf>
    <xf numFmtId="3" fontId="43" fillId="4" borderId="0" xfId="49" applyNumberFormat="1" applyFont="1" applyFill="1" applyAlignment="1">
      <alignment vertical="center"/>
    </xf>
    <xf numFmtId="166" fontId="5" fillId="4" borderId="0" xfId="31" applyNumberFormat="1" applyFont="1" applyFill="1" applyAlignment="1">
      <alignment vertical="center"/>
    </xf>
    <xf numFmtId="0" fontId="5" fillId="4" borderId="0" xfId="49" applyFill="1" applyAlignment="1">
      <alignment vertical="center"/>
    </xf>
    <xf numFmtId="3" fontId="43" fillId="0" borderId="0" xfId="49" applyNumberFormat="1" applyFont="1" applyAlignment="1">
      <alignment vertical="center"/>
    </xf>
    <xf numFmtId="166" fontId="5" fillId="0" borderId="0" xfId="31" applyNumberFormat="1" applyFont="1" applyFill="1" applyAlignment="1">
      <alignment vertical="center"/>
    </xf>
    <xf numFmtId="0" fontId="5" fillId="0" borderId="0" xfId="49" applyAlignment="1">
      <alignment vertical="center"/>
    </xf>
    <xf numFmtId="38" fontId="5" fillId="0" borderId="1" xfId="7" applyNumberFormat="1" applyFont="1" applyFill="1" applyBorder="1" applyAlignment="1" applyProtection="1">
      <alignment vertical="top"/>
      <protection locked="0"/>
    </xf>
    <xf numFmtId="0" fontId="5" fillId="0" borderId="1" xfId="76" quotePrefix="1" applyBorder="1" applyAlignment="1">
      <alignment horizontal="center" vertical="top" wrapText="1"/>
    </xf>
    <xf numFmtId="0" fontId="5" fillId="0" borderId="1" xfId="76" applyBorder="1" applyAlignment="1">
      <alignment horizontal="center" vertical="top"/>
    </xf>
    <xf numFmtId="0" fontId="5" fillId="0" borderId="1" xfId="71" applyBorder="1" applyAlignment="1">
      <alignment vertical="top"/>
    </xf>
    <xf numFmtId="0" fontId="5" fillId="0" borderId="0" xfId="49" applyAlignment="1">
      <alignment horizontal="center" vertical="top"/>
    </xf>
    <xf numFmtId="0" fontId="5" fillId="0" borderId="0" xfId="49" applyAlignment="1">
      <alignment horizontal="justify" vertical="top"/>
    </xf>
    <xf numFmtId="166" fontId="5" fillId="0" borderId="0" xfId="31" applyNumberFormat="1" applyFont="1" applyFill="1" applyAlignment="1">
      <alignment horizontal="right" vertical="top"/>
    </xf>
    <xf numFmtId="3" fontId="43" fillId="2" borderId="0" xfId="49" applyNumberFormat="1" applyFont="1" applyFill="1" applyAlignment="1">
      <alignment vertical="center"/>
    </xf>
    <xf numFmtId="166" fontId="5" fillId="2" borderId="0" xfId="31" applyNumberFormat="1" applyFont="1" applyFill="1" applyAlignment="1">
      <alignment vertical="center"/>
    </xf>
    <xf numFmtId="0" fontId="5" fillId="2" borderId="0" xfId="49" applyFill="1" applyAlignment="1">
      <alignment vertical="center"/>
    </xf>
    <xf numFmtId="165" fontId="5" fillId="0" borderId="77" xfId="7" applyFont="1" applyFill="1" applyBorder="1" applyAlignment="1">
      <alignment horizontal="centerContinuous" vertical="top"/>
    </xf>
    <xf numFmtId="174" fontId="5" fillId="3" borderId="5" xfId="35" applyNumberFormat="1" applyFont="1" applyFill="1" applyBorder="1" applyAlignment="1">
      <alignment horizontal="center" vertical="top"/>
    </xf>
    <xf numFmtId="2" fontId="5" fillId="3" borderId="5" xfId="35" applyNumberFormat="1" applyFont="1" applyFill="1" applyBorder="1" applyAlignment="1">
      <alignment horizontal="center" vertical="top"/>
    </xf>
    <xf numFmtId="3" fontId="5" fillId="0" borderId="80" xfId="7" applyNumberFormat="1" applyFont="1" applyFill="1" applyBorder="1" applyAlignment="1">
      <alignment horizontal="right" vertical="top"/>
    </xf>
    <xf numFmtId="3" fontId="5" fillId="0" borderId="82" xfId="7" applyNumberFormat="1" applyFont="1" applyBorder="1" applyAlignment="1">
      <alignment horizontal="right" vertical="top"/>
    </xf>
    <xf numFmtId="3" fontId="5" fillId="0" borderId="79" xfId="7" applyNumberFormat="1" applyFont="1" applyFill="1" applyBorder="1" applyAlignment="1">
      <alignment horizontal="right" vertical="top"/>
    </xf>
    <xf numFmtId="3" fontId="5" fillId="0" borderId="80" xfId="7" applyNumberFormat="1" applyFont="1" applyFill="1" applyBorder="1" applyAlignment="1">
      <alignment horizontal="center" vertical="top"/>
    </xf>
    <xf numFmtId="3" fontId="5" fillId="0" borderId="77" xfId="7" applyNumberFormat="1" applyFont="1" applyFill="1" applyBorder="1" applyAlignment="1">
      <alignment vertical="top"/>
    </xf>
    <xf numFmtId="167" fontId="5" fillId="3" borderId="5" xfId="85" applyNumberFormat="1" applyFill="1" applyBorder="1" applyAlignment="1">
      <alignment horizontal="center" vertical="top"/>
    </xf>
    <xf numFmtId="0" fontId="16" fillId="3" borderId="1" xfId="66" applyFont="1" applyFill="1" applyBorder="1" applyAlignment="1">
      <alignment vertical="top"/>
    </xf>
    <xf numFmtId="0" fontId="12" fillId="3" borderId="1" xfId="66" applyFont="1" applyFill="1" applyBorder="1" applyAlignment="1">
      <alignment horizontal="left" vertical="top"/>
    </xf>
    <xf numFmtId="3" fontId="5" fillId="0" borderId="81" xfId="7" applyNumberFormat="1" applyFont="1" applyBorder="1" applyAlignment="1">
      <alignment vertical="top"/>
    </xf>
    <xf numFmtId="0" fontId="5" fillId="0" borderId="1" xfId="66" applyBorder="1" applyAlignment="1">
      <alignment vertical="top" wrapText="1"/>
    </xf>
    <xf numFmtId="3" fontId="5" fillId="0" borderId="80" xfId="7" applyNumberFormat="1" applyFont="1" applyFill="1" applyBorder="1" applyAlignment="1">
      <alignment vertical="top"/>
    </xf>
    <xf numFmtId="0" fontId="28" fillId="0" borderId="5" xfId="49" applyFont="1" applyBorder="1" applyAlignment="1">
      <alignment vertical="top"/>
    </xf>
    <xf numFmtId="0" fontId="12" fillId="0" borderId="0" xfId="49" applyFont="1" applyAlignment="1">
      <alignment horizontal="left" vertical="top" wrapText="1"/>
    </xf>
    <xf numFmtId="0" fontId="5" fillId="0" borderId="5" xfId="66" quotePrefix="1" applyBorder="1" applyAlignment="1">
      <alignment vertical="top" wrapText="1"/>
    </xf>
    <xf numFmtId="0" fontId="16" fillId="0" borderId="5" xfId="66" applyFont="1" applyBorder="1" applyAlignment="1">
      <alignment vertical="top"/>
    </xf>
    <xf numFmtId="0" fontId="5" fillId="0" borderId="5" xfId="66" applyBorder="1" applyAlignment="1">
      <alignment horizontal="justify" vertical="top"/>
    </xf>
    <xf numFmtId="0" fontId="5" fillId="0" borderId="5" xfId="49" applyBorder="1" applyAlignment="1">
      <alignment vertical="top" wrapText="1"/>
    </xf>
    <xf numFmtId="166" fontId="5" fillId="0" borderId="5" xfId="16" applyNumberFormat="1" applyFont="1" applyFill="1" applyBorder="1" applyAlignment="1">
      <alignment vertical="top"/>
    </xf>
    <xf numFmtId="0" fontId="5" fillId="0" borderId="1" xfId="49" quotePrefix="1" applyBorder="1" applyAlignment="1">
      <alignment vertical="top" wrapText="1"/>
    </xf>
    <xf numFmtId="0" fontId="5" fillId="0" borderId="5" xfId="97" applyBorder="1" applyAlignment="1">
      <alignment horizontal="left" vertical="top" wrapText="1"/>
    </xf>
    <xf numFmtId="0" fontId="5" fillId="0" borderId="5" xfId="97" applyBorder="1" applyAlignment="1">
      <alignment horizontal="center" vertical="top"/>
    </xf>
    <xf numFmtId="3" fontId="5" fillId="0" borderId="5" xfId="97" applyNumberFormat="1" applyBorder="1" applyAlignment="1">
      <alignment horizontal="center" vertical="top"/>
    </xf>
    <xf numFmtId="166" fontId="5" fillId="0" borderId="5" xfId="7" applyNumberFormat="1" applyFont="1" applyFill="1" applyBorder="1" applyAlignment="1">
      <alignment horizontal="center" vertical="top"/>
    </xf>
    <xf numFmtId="3" fontId="5" fillId="0" borderId="19" xfId="7" applyNumberFormat="1" applyFont="1" applyFill="1" applyBorder="1" applyAlignment="1">
      <alignment horizontal="right" vertical="top"/>
    </xf>
    <xf numFmtId="0" fontId="5" fillId="0" borderId="24" xfId="66" quotePrefix="1" applyBorder="1" applyAlignment="1">
      <alignment horizontal="center" vertical="top"/>
    </xf>
    <xf numFmtId="0" fontId="5" fillId="0" borderId="19" xfId="66" applyBorder="1" applyAlignment="1">
      <alignment horizontal="left" vertical="top" wrapText="1"/>
    </xf>
    <xf numFmtId="3" fontId="5" fillId="0" borderId="19" xfId="66" applyNumberFormat="1" applyBorder="1" applyAlignment="1">
      <alignment horizontal="center" vertical="top"/>
    </xf>
    <xf numFmtId="0" fontId="16" fillId="0" borderId="1" xfId="66" applyFont="1" applyBorder="1" applyAlignment="1">
      <alignment horizontal="center" vertical="top"/>
    </xf>
    <xf numFmtId="9" fontId="16" fillId="0" borderId="1" xfId="102" applyFont="1" applyFill="1" applyBorder="1" applyAlignment="1">
      <alignment horizontal="center" vertical="top"/>
    </xf>
    <xf numFmtId="166" fontId="5" fillId="0" borderId="80" xfId="7" applyNumberFormat="1" applyFont="1" applyFill="1" applyBorder="1" applyAlignment="1" applyProtection="1">
      <alignment horizontal="right" vertical="top"/>
      <protection locked="0"/>
    </xf>
    <xf numFmtId="166" fontId="16" fillId="0" borderId="5" xfId="40" applyNumberFormat="1" applyFont="1" applyFill="1" applyBorder="1" applyAlignment="1">
      <alignment horizontal="right" vertical="top"/>
    </xf>
    <xf numFmtId="166" fontId="16" fillId="0" borderId="5" xfId="40" applyNumberFormat="1" applyFont="1" applyFill="1" applyBorder="1" applyAlignment="1">
      <alignment horizontal="center" vertical="top"/>
    </xf>
    <xf numFmtId="173" fontId="46" fillId="0" borderId="74" xfId="12" applyNumberFormat="1" applyFont="1" applyFill="1" applyBorder="1" applyAlignment="1">
      <alignment horizontal="center" vertical="top"/>
    </xf>
    <xf numFmtId="0" fontId="45" fillId="0" borderId="74" xfId="72" applyFont="1" applyBorder="1" applyAlignment="1" applyProtection="1">
      <alignment vertical="top" wrapText="1"/>
    </xf>
    <xf numFmtId="166" fontId="24" fillId="0" borderId="5" xfId="35" applyNumberFormat="1" applyFont="1" applyFill="1" applyBorder="1" applyAlignment="1">
      <alignment horizontal="right" vertical="top"/>
    </xf>
    <xf numFmtId="166" fontId="24" fillId="0" borderId="5" xfId="27" applyNumberFormat="1" applyFont="1" applyFill="1" applyBorder="1" applyAlignment="1">
      <alignment horizontal="right" vertical="top"/>
    </xf>
    <xf numFmtId="166" fontId="24" fillId="0" borderId="5" xfId="40" applyNumberFormat="1" applyFont="1" applyFill="1" applyBorder="1" applyAlignment="1">
      <alignment horizontal="center" vertical="top"/>
    </xf>
    <xf numFmtId="37" fontId="24" fillId="0" borderId="5" xfId="27" applyNumberFormat="1" applyFont="1" applyFill="1" applyBorder="1" applyAlignment="1">
      <alignment horizontal="right" vertical="top"/>
    </xf>
    <xf numFmtId="166" fontId="24" fillId="0" borderId="5" xfId="7" applyNumberFormat="1" applyFont="1" applyFill="1" applyBorder="1" applyAlignment="1">
      <alignment horizontal="right" vertical="top"/>
    </xf>
    <xf numFmtId="166" fontId="9" fillId="0" borderId="5" xfId="35" applyNumberFormat="1" applyFont="1" applyFill="1" applyBorder="1" applyAlignment="1">
      <alignment horizontal="right" vertical="top"/>
    </xf>
    <xf numFmtId="166" fontId="9" fillId="0" borderId="5" xfId="40" applyNumberFormat="1" applyFont="1" applyFill="1" applyBorder="1" applyAlignment="1">
      <alignment horizontal="center" vertical="top"/>
    </xf>
    <xf numFmtId="37" fontId="9" fillId="0" borderId="0" xfId="7" applyNumberFormat="1" applyFont="1" applyFill="1" applyAlignment="1">
      <alignment horizontal="right" vertical="top"/>
    </xf>
    <xf numFmtId="166" fontId="9" fillId="0" borderId="73" xfId="7" applyNumberFormat="1" applyFont="1" applyFill="1" applyBorder="1" applyAlignment="1" applyProtection="1">
      <alignment horizontal="center" vertical="top"/>
      <protection locked="0"/>
    </xf>
    <xf numFmtId="166" fontId="9" fillId="0" borderId="5" xfId="40" applyNumberFormat="1" applyFont="1" applyBorder="1" applyAlignment="1">
      <alignment horizontal="center" vertical="top"/>
    </xf>
    <xf numFmtId="166" fontId="8" fillId="0" borderId="5" xfId="40" applyNumberFormat="1" applyFont="1" applyFill="1" applyBorder="1" applyAlignment="1">
      <alignment horizontal="right" vertical="top"/>
    </xf>
    <xf numFmtId="166" fontId="7" fillId="0" borderId="12" xfId="1" applyNumberFormat="1" applyFont="1" applyBorder="1" applyAlignment="1">
      <alignment vertical="center"/>
    </xf>
    <xf numFmtId="0" fontId="5" fillId="0" borderId="1" xfId="0" applyFont="1" applyBorder="1" applyAlignment="1">
      <alignment horizontal="left" vertical="top" wrapText="1"/>
    </xf>
    <xf numFmtId="166" fontId="7" fillId="0" borderId="30" xfId="1" applyNumberFormat="1" applyFont="1" applyBorder="1" applyAlignment="1">
      <alignment vertical="center"/>
    </xf>
    <xf numFmtId="37" fontId="7" fillId="0" borderId="31" xfId="24" applyNumberFormat="1" applyFont="1" applyFill="1" applyBorder="1" applyAlignment="1">
      <alignment horizontal="right" vertical="center"/>
    </xf>
    <xf numFmtId="3" fontId="9" fillId="0" borderId="74" xfId="72" applyNumberFormat="1" applyFont="1" applyBorder="1" applyAlignment="1" applyProtection="1">
      <alignment horizontal="center" vertical="top"/>
    </xf>
    <xf numFmtId="173" fontId="9" fillId="0" borderId="74" xfId="13" applyNumberFormat="1" applyFont="1" applyFill="1" applyBorder="1" applyAlignment="1">
      <alignment horizontal="right" vertical="top"/>
    </xf>
    <xf numFmtId="4" fontId="9" fillId="0" borderId="74" xfId="12" applyNumberFormat="1" applyFont="1" applyFill="1" applyBorder="1" applyAlignment="1">
      <alignment horizontal="center" vertical="top"/>
    </xf>
    <xf numFmtId="3" fontId="9" fillId="0" borderId="74" xfId="12" applyNumberFormat="1" applyFont="1" applyFill="1" applyBorder="1" applyAlignment="1">
      <alignment horizontal="center" vertical="top"/>
    </xf>
    <xf numFmtId="37" fontId="7" fillId="0" borderId="4" xfId="27" applyNumberFormat="1" applyFont="1" applyFill="1" applyBorder="1" applyAlignment="1">
      <alignment horizontal="right" vertical="top"/>
    </xf>
    <xf numFmtId="0" fontId="9" fillId="0" borderId="23" xfId="49" applyFont="1" applyBorder="1" applyAlignment="1">
      <alignment vertical="top"/>
    </xf>
    <xf numFmtId="0" fontId="8" fillId="0" borderId="23" xfId="49" applyFont="1" applyBorder="1" applyAlignment="1">
      <alignment horizontal="center" vertical="top"/>
    </xf>
    <xf numFmtId="37" fontId="5" fillId="0" borderId="23" xfId="49" applyNumberFormat="1" applyBorder="1" applyAlignment="1" applyProtection="1">
      <alignment horizontal="right" vertical="top"/>
      <protection locked="0"/>
    </xf>
    <xf numFmtId="0" fontId="7" fillId="0" borderId="2" xfId="49" applyFont="1" applyBorder="1" applyAlignment="1">
      <alignment horizontal="center" vertical="top"/>
    </xf>
    <xf numFmtId="0" fontId="7" fillId="0" borderId="2" xfId="49" applyFont="1" applyBorder="1" applyAlignment="1">
      <alignment horizontal="center" vertical="top" wrapText="1"/>
    </xf>
    <xf numFmtId="37" fontId="7" fillId="0" borderId="2" xfId="49" applyNumberFormat="1" applyFont="1" applyBorder="1" applyAlignment="1" applyProtection="1">
      <alignment horizontal="right" vertical="top"/>
      <protection locked="0"/>
    </xf>
    <xf numFmtId="37" fontId="7" fillId="0" borderId="2" xfId="49" applyNumberFormat="1" applyFont="1" applyBorder="1" applyAlignment="1">
      <alignment horizontal="right" vertical="top"/>
    </xf>
    <xf numFmtId="3" fontId="5" fillId="0" borderId="1" xfId="49" applyNumberFormat="1" applyBorder="1" applyAlignment="1">
      <alignment horizontal="center" vertical="top"/>
    </xf>
    <xf numFmtId="37" fontId="5" fillId="0" borderId="1" xfId="27" applyNumberFormat="1" applyFont="1" applyFill="1" applyBorder="1" applyAlignment="1" applyProtection="1">
      <alignment horizontal="right" vertical="top"/>
    </xf>
    <xf numFmtId="37" fontId="5" fillId="0" borderId="1" xfId="66" applyNumberFormat="1" applyBorder="1" applyAlignment="1">
      <alignment horizontal="center" vertical="top"/>
    </xf>
    <xf numFmtId="37" fontId="15" fillId="0" borderId="1" xfId="66" applyNumberFormat="1" applyFont="1" applyBorder="1" applyAlignment="1">
      <alignment horizontal="left" vertical="top" wrapText="1"/>
    </xf>
    <xf numFmtId="37" fontId="5" fillId="0" borderId="1" xfId="26" applyNumberFormat="1" applyFont="1" applyFill="1" applyBorder="1" applyAlignment="1">
      <alignment horizontal="right" vertical="top"/>
    </xf>
    <xf numFmtId="37" fontId="5" fillId="0" borderId="1" xfId="66" applyNumberFormat="1" applyBorder="1" applyAlignment="1">
      <alignment horizontal="left" vertical="top" wrapText="1"/>
    </xf>
    <xf numFmtId="0" fontId="5" fillId="0" borderId="0" xfId="49" quotePrefix="1" applyAlignment="1">
      <alignment vertical="top"/>
    </xf>
    <xf numFmtId="0" fontId="5" fillId="0" borderId="1" xfId="49" applyBorder="1" applyAlignment="1">
      <alignment vertical="top" wrapText="1"/>
    </xf>
    <xf numFmtId="0" fontId="5" fillId="0" borderId="1" xfId="49" applyBorder="1" applyAlignment="1">
      <alignment horizontal="center" vertical="top" wrapText="1"/>
    </xf>
    <xf numFmtId="9" fontId="5" fillId="0" borderId="1" xfId="49" applyNumberFormat="1" applyBorder="1" applyAlignment="1">
      <alignment horizontal="center" vertical="top"/>
    </xf>
    <xf numFmtId="37" fontId="5" fillId="0" borderId="1" xfId="27" applyNumberFormat="1" applyFont="1" applyFill="1" applyBorder="1" applyAlignment="1">
      <alignment horizontal="right" vertical="top"/>
    </xf>
    <xf numFmtId="0" fontId="15" fillId="0" borderId="1" xfId="49" applyFont="1" applyBorder="1" applyAlignment="1">
      <alignment horizontal="left" vertical="top" wrapText="1"/>
    </xf>
    <xf numFmtId="37" fontId="5" fillId="0" borderId="1" xfId="27" applyNumberFormat="1" applyFont="1" applyBorder="1" applyAlignment="1">
      <alignment horizontal="right" vertical="top"/>
    </xf>
    <xf numFmtId="169" fontId="5" fillId="0" borderId="1" xfId="27" applyNumberFormat="1" applyFont="1" applyFill="1" applyBorder="1" applyAlignment="1">
      <alignment horizontal="center" vertical="top"/>
    </xf>
    <xf numFmtId="166" fontId="5" fillId="0" borderId="0" xfId="49" applyNumberFormat="1" applyAlignment="1">
      <alignment vertical="top"/>
    </xf>
    <xf numFmtId="0" fontId="5" fillId="2" borderId="0" xfId="49" applyFill="1" applyAlignment="1">
      <alignment vertical="top"/>
    </xf>
    <xf numFmtId="0" fontId="7" fillId="0" borderId="1" xfId="49" applyFont="1" applyBorder="1" applyAlignment="1">
      <alignment vertical="top" wrapText="1"/>
    </xf>
    <xf numFmtId="37" fontId="5" fillId="0" borderId="1" xfId="49" applyNumberFormat="1" applyBorder="1" applyAlignment="1">
      <alignment horizontal="right" vertical="top"/>
    </xf>
    <xf numFmtId="37" fontId="7" fillId="0" borderId="1" xfId="66" applyNumberFormat="1" applyFont="1" applyBorder="1" applyAlignment="1">
      <alignment horizontal="left" vertical="top" wrapText="1"/>
    </xf>
    <xf numFmtId="37" fontId="5" fillId="0" borderId="1" xfId="26" applyNumberFormat="1" applyFont="1" applyFill="1" applyBorder="1" applyAlignment="1" applyProtection="1">
      <alignment horizontal="right" vertical="top"/>
    </xf>
    <xf numFmtId="37" fontId="5" fillId="0" borderId="1" xfId="7" applyNumberFormat="1" applyFont="1" applyFill="1" applyBorder="1" applyAlignment="1">
      <alignment horizontal="right" vertical="top"/>
    </xf>
    <xf numFmtId="0" fontId="5" fillId="0" borderId="0" xfId="68" applyAlignment="1">
      <alignment vertical="top" wrapText="1"/>
    </xf>
    <xf numFmtId="0" fontId="5" fillId="0" borderId="1" xfId="105" applyBorder="1" applyAlignment="1">
      <alignment horizontal="center" vertical="top"/>
    </xf>
    <xf numFmtId="3" fontId="5" fillId="0" borderId="1" xfId="68" applyNumberFormat="1" applyBorder="1" applyAlignment="1">
      <alignment horizontal="center" vertical="top"/>
    </xf>
    <xf numFmtId="166" fontId="19" fillId="0" borderId="1" xfId="49" applyNumberFormat="1" applyFont="1" applyBorder="1" applyAlignment="1">
      <alignment horizontal="center" vertical="top"/>
    </xf>
    <xf numFmtId="166" fontId="5" fillId="0" borderId="0" xfId="7" applyNumberFormat="1" applyFont="1" applyFill="1" applyAlignment="1">
      <alignment vertical="top"/>
    </xf>
    <xf numFmtId="166" fontId="5" fillId="2" borderId="0" xfId="7" applyNumberFormat="1" applyFont="1" applyFill="1" applyAlignment="1">
      <alignment vertical="top"/>
    </xf>
    <xf numFmtId="0" fontId="5" fillId="0" borderId="1" xfId="49" applyBorder="1" applyAlignment="1">
      <alignment vertical="top"/>
    </xf>
    <xf numFmtId="0" fontId="56" fillId="0" borderId="1" xfId="49" applyFont="1" applyBorder="1" applyAlignment="1">
      <alignment horizontal="center" vertical="top"/>
    </xf>
    <xf numFmtId="0" fontId="56" fillId="0" borderId="1" xfId="49" applyFont="1" applyBorder="1" applyAlignment="1">
      <alignment vertical="top" wrapText="1"/>
    </xf>
    <xf numFmtId="0" fontId="7" fillId="0" borderId="1" xfId="49" applyFont="1" applyBorder="1" applyAlignment="1">
      <alignment horizontal="center" vertical="top" wrapText="1"/>
    </xf>
    <xf numFmtId="37" fontId="7" fillId="0" borderId="4" xfId="7" applyNumberFormat="1" applyFont="1" applyFill="1" applyBorder="1" applyAlignment="1">
      <alignment horizontal="right" vertical="top"/>
    </xf>
    <xf numFmtId="0" fontId="7" fillId="2" borderId="0" xfId="49" applyFont="1" applyFill="1" applyAlignment="1">
      <alignment vertical="top"/>
    </xf>
    <xf numFmtId="0" fontId="5" fillId="0" borderId="0" xfId="49" applyAlignment="1">
      <alignment horizontal="left" vertical="top" wrapText="1"/>
    </xf>
    <xf numFmtId="37" fontId="5" fillId="0" borderId="0" xfId="27" applyNumberFormat="1" applyFont="1" applyFill="1" applyBorder="1" applyAlignment="1">
      <alignment horizontal="right" vertical="top"/>
    </xf>
    <xf numFmtId="0" fontId="5" fillId="0" borderId="0" xfId="49" applyAlignment="1">
      <alignment vertical="top" wrapText="1"/>
    </xf>
    <xf numFmtId="3" fontId="5" fillId="0" borderId="0" xfId="49" applyNumberFormat="1" applyAlignment="1">
      <alignment horizontal="right" vertical="top"/>
    </xf>
    <xf numFmtId="37" fontId="5" fillId="0" borderId="0" xfId="27" applyNumberFormat="1" applyFont="1" applyFill="1" applyBorder="1" applyAlignment="1" applyProtection="1">
      <alignment horizontal="right" vertical="top"/>
    </xf>
    <xf numFmtId="37" fontId="5" fillId="0" borderId="0" xfId="27" applyNumberFormat="1" applyFont="1" applyFill="1" applyAlignment="1">
      <alignment horizontal="right" vertical="top"/>
    </xf>
    <xf numFmtId="0" fontId="7" fillId="0" borderId="5" xfId="49" applyFont="1" applyBorder="1" applyAlignment="1">
      <alignment vertical="top" wrapText="1"/>
    </xf>
    <xf numFmtId="0" fontId="5" fillId="0" borderId="5" xfId="49" applyBorder="1" applyAlignment="1">
      <alignment horizontal="center" vertical="top"/>
    </xf>
    <xf numFmtId="3" fontId="5" fillId="0" borderId="5" xfId="49" applyNumberFormat="1" applyBorder="1" applyAlignment="1">
      <alignment horizontal="center" vertical="top"/>
    </xf>
    <xf numFmtId="0" fontId="5" fillId="0" borderId="73" xfId="49" applyBorder="1" applyAlignment="1">
      <alignment horizontal="center" vertical="top"/>
    </xf>
    <xf numFmtId="0" fontId="5" fillId="0" borderId="73" xfId="49" applyBorder="1" applyAlignment="1">
      <alignment vertical="top" wrapText="1"/>
    </xf>
    <xf numFmtId="3" fontId="5" fillId="0" borderId="73" xfId="49" applyNumberFormat="1" applyBorder="1" applyAlignment="1">
      <alignment horizontal="right" vertical="top"/>
    </xf>
    <xf numFmtId="0" fontId="5" fillId="0" borderId="73" xfId="49" applyBorder="1" applyAlignment="1">
      <alignment horizontal="left" vertical="top" wrapText="1"/>
    </xf>
    <xf numFmtId="3" fontId="57" fillId="0" borderId="0" xfId="68" applyNumberFormat="1" applyFont="1" applyAlignment="1">
      <alignment vertical="top"/>
    </xf>
    <xf numFmtId="0" fontId="57" fillId="0" borderId="0" xfId="68" applyFont="1" applyAlignment="1">
      <alignment vertical="top"/>
    </xf>
    <xf numFmtId="0" fontId="7" fillId="0" borderId="0" xfId="68" applyFont="1" applyAlignment="1">
      <alignment horizontal="center" vertical="top"/>
    </xf>
    <xf numFmtId="3" fontId="5" fillId="0" borderId="0" xfId="68" applyNumberFormat="1" applyAlignment="1" applyProtection="1">
      <alignment vertical="top"/>
      <protection locked="0"/>
    </xf>
    <xf numFmtId="0" fontId="7" fillId="0" borderId="0" xfId="68" applyFont="1" applyAlignment="1">
      <alignment horizontal="center" vertical="top" wrapText="1"/>
    </xf>
    <xf numFmtId="169" fontId="57" fillId="0" borderId="0" xfId="27" applyNumberFormat="1" applyFont="1" applyFill="1" applyAlignment="1">
      <alignment vertical="top"/>
    </xf>
    <xf numFmtId="3" fontId="7" fillId="0" borderId="73" xfId="68" applyNumberFormat="1" applyFont="1" applyBorder="1" applyAlignment="1" applyProtection="1">
      <alignment horizontal="center" vertical="top"/>
      <protection locked="0"/>
    </xf>
    <xf numFmtId="0" fontId="7" fillId="0" borderId="73" xfId="68" applyFont="1" applyBorder="1" applyAlignment="1">
      <alignment vertical="top" wrapText="1"/>
    </xf>
    <xf numFmtId="4" fontId="5" fillId="0" borderId="73" xfId="68" applyNumberFormat="1" applyBorder="1" applyAlignment="1">
      <alignment horizontal="center" vertical="top"/>
    </xf>
    <xf numFmtId="168" fontId="5" fillId="0" borderId="73" xfId="68" applyNumberFormat="1" applyBorder="1" applyAlignment="1">
      <alignment horizontal="center" vertical="top"/>
    </xf>
    <xf numFmtId="0" fontId="5" fillId="0" borderId="83" xfId="68" applyBorder="1" applyAlignment="1">
      <alignment horizontal="left" vertical="top" wrapText="1"/>
    </xf>
    <xf numFmtId="0" fontId="7" fillId="0" borderId="0" xfId="68" applyFont="1" applyAlignment="1">
      <alignment horizontal="left" vertical="top" wrapText="1"/>
    </xf>
    <xf numFmtId="0" fontId="14" fillId="0" borderId="0" xfId="68" applyFont="1" applyAlignment="1">
      <alignment horizontal="left" vertical="top" wrapText="1"/>
    </xf>
    <xf numFmtId="37" fontId="5" fillId="0" borderId="73" xfId="68" applyNumberFormat="1" applyBorder="1" applyAlignment="1">
      <alignment horizontal="center" vertical="top"/>
    </xf>
    <xf numFmtId="37" fontId="5" fillId="0" borderId="73" xfId="68" applyNumberFormat="1" applyBorder="1" applyAlignment="1">
      <alignment horizontal="right" vertical="top"/>
    </xf>
    <xf numFmtId="0" fontId="58" fillId="0" borderId="0" xfId="49" applyFont="1" applyAlignment="1">
      <alignment horizontal="left" vertical="top"/>
    </xf>
    <xf numFmtId="0" fontId="7" fillId="0" borderId="73" xfId="49" applyFont="1" applyBorder="1" applyAlignment="1">
      <alignment vertical="top" wrapText="1"/>
    </xf>
    <xf numFmtId="0" fontId="14" fillId="0" borderId="73" xfId="49" applyFont="1" applyBorder="1" applyAlignment="1">
      <alignment horizontal="left" vertical="top" wrapText="1"/>
    </xf>
    <xf numFmtId="3" fontId="5" fillId="0" borderId="73" xfId="49" applyNumberFormat="1" applyBorder="1" applyAlignment="1">
      <alignment horizontal="center" vertical="top"/>
    </xf>
    <xf numFmtId="0" fontId="57" fillId="0" borderId="0" xfId="49" applyFont="1" applyAlignment="1">
      <alignment vertical="top"/>
    </xf>
    <xf numFmtId="0" fontId="5" fillId="0" borderId="5" xfId="49" applyBorder="1" applyAlignment="1">
      <alignment horizontal="left" wrapText="1"/>
    </xf>
    <xf numFmtId="0" fontId="17" fillId="0" borderId="0" xfId="49" applyFont="1" applyAlignment="1">
      <alignment vertical="top"/>
    </xf>
    <xf numFmtId="0" fontId="15" fillId="0" borderId="5" xfId="49" applyFont="1" applyBorder="1" applyAlignment="1">
      <alignment horizontal="left" wrapText="1"/>
    </xf>
    <xf numFmtId="0" fontId="5" fillId="0" borderId="5" xfId="68" applyBorder="1" applyAlignment="1">
      <alignment horizontal="left"/>
    </xf>
    <xf numFmtId="0" fontId="15" fillId="0" borderId="5" xfId="49" applyFont="1" applyBorder="1" applyAlignment="1">
      <alignment horizontal="left" vertical="top" wrapText="1"/>
    </xf>
    <xf numFmtId="0" fontId="15" fillId="0" borderId="73" xfId="68" applyFont="1" applyBorder="1" applyAlignment="1">
      <alignment vertical="top" wrapText="1"/>
    </xf>
    <xf numFmtId="0" fontId="15" fillId="0" borderId="73" xfId="49" applyFont="1" applyBorder="1" applyAlignment="1">
      <alignment vertical="top" wrapText="1"/>
    </xf>
    <xf numFmtId="0" fontId="5" fillId="0" borderId="73" xfId="49" quotePrefix="1" applyBorder="1" applyAlignment="1">
      <alignment horizontal="center" vertical="top"/>
    </xf>
    <xf numFmtId="0" fontId="5" fillId="0" borderId="73" xfId="49" applyBorder="1" applyAlignment="1">
      <alignment horizontal="center"/>
    </xf>
    <xf numFmtId="3" fontId="5" fillId="0" borderId="73" xfId="49" applyNumberFormat="1" applyBorder="1" applyAlignment="1">
      <alignment horizontal="center"/>
    </xf>
    <xf numFmtId="3" fontId="5" fillId="0" borderId="73" xfId="49" applyNumberFormat="1" applyBorder="1" applyAlignment="1">
      <alignment horizontal="right"/>
    </xf>
    <xf numFmtId="0" fontId="57" fillId="0" borderId="0" xfId="68" applyFont="1" applyAlignment="1">
      <alignment horizontal="center" vertical="top"/>
    </xf>
    <xf numFmtId="0" fontId="5" fillId="0" borderId="83" xfId="49" applyBorder="1" applyAlignment="1">
      <alignment vertical="top" wrapText="1"/>
    </xf>
    <xf numFmtId="0" fontId="7" fillId="0" borderId="73" xfId="68" quotePrefix="1" applyFont="1" applyBorder="1" applyAlignment="1">
      <alignment horizontal="left" vertical="top" wrapText="1"/>
    </xf>
    <xf numFmtId="166" fontId="57" fillId="0" borderId="0" xfId="7" applyNumberFormat="1" applyFont="1" applyFill="1" applyBorder="1" applyAlignment="1">
      <alignment horizontal="center" vertical="top"/>
    </xf>
    <xf numFmtId="0" fontId="5" fillId="0" borderId="73" xfId="49" applyBorder="1" applyAlignment="1">
      <alignment horizontal="left" vertical="top"/>
    </xf>
    <xf numFmtId="0" fontId="11" fillId="0" borderId="73" xfId="49" applyFont="1" applyBorder="1" applyAlignment="1">
      <alignment vertical="top" wrapText="1"/>
    </xf>
    <xf numFmtId="3" fontId="18" fillId="0" borderId="73" xfId="49" applyNumberFormat="1" applyFont="1" applyBorder="1" applyAlignment="1">
      <alignment horizontal="center" vertical="top"/>
    </xf>
    <xf numFmtId="0" fontId="59" fillId="0" borderId="0" xfId="68" applyFont="1" applyAlignment="1">
      <alignment horizontal="center" vertical="top"/>
    </xf>
    <xf numFmtId="0" fontId="11" fillId="0" borderId="73" xfId="49" applyFont="1" applyBorder="1" applyAlignment="1">
      <alignment vertical="top"/>
    </xf>
    <xf numFmtId="0" fontId="53" fillId="0" borderId="73" xfId="49" applyFont="1" applyBorder="1" applyAlignment="1">
      <alignment vertical="top" wrapText="1"/>
    </xf>
    <xf numFmtId="0" fontId="5" fillId="0" borderId="84" xfId="49" applyBorder="1" applyAlignment="1">
      <alignment vertical="top" wrapText="1"/>
    </xf>
    <xf numFmtId="168" fontId="5" fillId="0" borderId="0" xfId="49" applyNumberFormat="1" applyAlignment="1">
      <alignment vertical="top"/>
    </xf>
    <xf numFmtId="3" fontId="5" fillId="0" borderId="0" xfId="49" applyNumberFormat="1" applyAlignment="1">
      <alignment horizontal="center" vertical="top"/>
    </xf>
    <xf numFmtId="170" fontId="5" fillId="0" borderId="73" xfId="27" applyNumberFormat="1" applyFont="1" applyFill="1" applyBorder="1" applyAlignment="1">
      <alignment horizontal="center" vertical="top"/>
    </xf>
    <xf numFmtId="4" fontId="5" fillId="0" borderId="0" xfId="68" applyNumberFormat="1" applyAlignment="1">
      <alignment horizontal="center" vertical="top"/>
    </xf>
    <xf numFmtId="166" fontId="5" fillId="0" borderId="0" xfId="7" applyNumberFormat="1" applyFont="1" applyFill="1" applyBorder="1" applyAlignment="1">
      <alignment horizontal="right" vertical="top"/>
    </xf>
    <xf numFmtId="166" fontId="5" fillId="0" borderId="0" xfId="7" applyNumberFormat="1" applyFont="1" applyFill="1" applyAlignment="1">
      <alignment horizontal="right" vertical="top"/>
    </xf>
    <xf numFmtId="0" fontId="43" fillId="0" borderId="0" xfId="49" applyFont="1" applyAlignment="1">
      <alignment vertical="top"/>
    </xf>
    <xf numFmtId="3" fontId="57" fillId="0" borderId="0" xfId="49" applyNumberFormat="1" applyFont="1" applyAlignment="1">
      <alignment vertical="top"/>
    </xf>
    <xf numFmtId="169" fontId="57" fillId="0" borderId="0" xfId="27" applyNumberFormat="1" applyFont="1" applyAlignment="1">
      <alignment vertical="top"/>
    </xf>
    <xf numFmtId="3" fontId="57" fillId="0" borderId="25" xfId="49" applyNumberFormat="1" applyFont="1" applyBorder="1" applyAlignment="1">
      <alignment horizontal="right" vertical="top"/>
    </xf>
    <xf numFmtId="3" fontId="57" fillId="0" borderId="25" xfId="49" applyNumberFormat="1" applyFont="1" applyBorder="1" applyAlignment="1">
      <alignment vertical="top"/>
    </xf>
    <xf numFmtId="3" fontId="60" fillId="0" borderId="25" xfId="49" applyNumberFormat="1" applyFont="1" applyBorder="1" applyAlignment="1">
      <alignment vertical="top"/>
    </xf>
    <xf numFmtId="0" fontId="57" fillId="0" borderId="0" xfId="66" applyFont="1" applyAlignment="1">
      <alignment vertical="top"/>
    </xf>
    <xf numFmtId="3" fontId="57" fillId="2" borderId="25" xfId="49" applyNumberFormat="1" applyFont="1" applyFill="1" applyBorder="1" applyAlignment="1">
      <alignment vertical="top"/>
    </xf>
    <xf numFmtId="0" fontId="57" fillId="2" borderId="0" xfId="49" applyFont="1" applyFill="1" applyAlignment="1">
      <alignment vertical="top"/>
    </xf>
    <xf numFmtId="3" fontId="59" fillId="2" borderId="0" xfId="49" applyNumberFormat="1" applyFont="1" applyFill="1" applyAlignment="1">
      <alignment vertical="top"/>
    </xf>
    <xf numFmtId="3" fontId="57" fillId="0" borderId="0" xfId="49" applyNumberFormat="1" applyFont="1" applyAlignment="1">
      <alignment horizontal="right" vertical="top"/>
    </xf>
    <xf numFmtId="0" fontId="57" fillId="0" borderId="0" xfId="49" applyFont="1" applyAlignment="1">
      <alignment horizontal="right" vertical="top"/>
    </xf>
    <xf numFmtId="0" fontId="57" fillId="2" borderId="0" xfId="68" applyFont="1" applyFill="1" applyAlignment="1">
      <alignment vertical="top"/>
    </xf>
    <xf numFmtId="3" fontId="61" fillId="2" borderId="0" xfId="66" quotePrefix="1" applyNumberFormat="1" applyFont="1" applyFill="1" applyAlignment="1">
      <alignment horizontal="left" vertical="center"/>
    </xf>
    <xf numFmtId="3" fontId="57" fillId="2" borderId="0" xfId="66" applyNumberFormat="1" applyFont="1" applyFill="1" applyAlignment="1">
      <alignment vertical="center"/>
    </xf>
    <xf numFmtId="0" fontId="57" fillId="2" borderId="0" xfId="66" applyFont="1" applyFill="1" applyAlignment="1">
      <alignment vertical="center"/>
    </xf>
    <xf numFmtId="3" fontId="59" fillId="2" borderId="0" xfId="66" applyNumberFormat="1" applyFont="1" applyFill="1" applyAlignment="1">
      <alignment horizontal="center" vertical="center" wrapText="1"/>
    </xf>
    <xf numFmtId="3" fontId="5" fillId="0" borderId="1" xfId="49" applyNumberFormat="1" applyBorder="1" applyAlignment="1">
      <alignment horizontal="center"/>
    </xf>
    <xf numFmtId="0" fontId="5" fillId="0" borderId="1" xfId="0" applyFont="1" applyBorder="1" applyAlignment="1">
      <alignment horizontal="center" vertical="top"/>
    </xf>
    <xf numFmtId="3" fontId="5" fillId="0" borderId="1" xfId="0" applyNumberFormat="1" applyFont="1" applyBorder="1" applyAlignment="1">
      <alignment horizontal="center" vertical="top"/>
    </xf>
    <xf numFmtId="166" fontId="5" fillId="0" borderId="1" xfId="1" applyNumberFormat="1" applyFont="1" applyFill="1" applyBorder="1"/>
    <xf numFmtId="166" fontId="5" fillId="0" borderId="9" xfId="1" applyNumberFormat="1" applyFont="1" applyFill="1" applyBorder="1" applyAlignment="1">
      <alignment vertical="justify"/>
    </xf>
    <xf numFmtId="0" fontId="0" fillId="0" borderId="1" xfId="0" applyBorder="1" applyAlignment="1">
      <alignment horizontal="center" vertical="top"/>
    </xf>
    <xf numFmtId="0" fontId="5" fillId="0" borderId="0" xfId="0" applyFont="1" applyAlignment="1">
      <alignment horizontal="left" vertical="top"/>
    </xf>
    <xf numFmtId="0" fontId="5" fillId="0" borderId="1" xfId="0" applyFont="1" applyBorder="1" applyAlignment="1">
      <alignment horizontal="left" vertical="top"/>
    </xf>
    <xf numFmtId="0" fontId="0" fillId="0" borderId="1" xfId="0" applyBorder="1" applyAlignment="1">
      <alignment vertical="top" wrapText="1"/>
    </xf>
    <xf numFmtId="0" fontId="34" fillId="0" borderId="1" xfId="0" applyFont="1" applyBorder="1" applyAlignment="1">
      <alignment horizontal="center"/>
    </xf>
    <xf numFmtId="0" fontId="35" fillId="0" borderId="1" xfId="0" applyFont="1" applyBorder="1" applyAlignment="1">
      <alignment horizontal="center"/>
    </xf>
    <xf numFmtId="0" fontId="36" fillId="0" borderId="1" xfId="0" applyFont="1" applyBorder="1" applyAlignment="1">
      <alignment horizontal="left" wrapText="1"/>
    </xf>
    <xf numFmtId="0" fontId="5" fillId="0" borderId="0" xfId="0" applyFont="1"/>
    <xf numFmtId="0" fontId="57" fillId="0" borderId="0" xfId="0" applyFont="1" applyAlignment="1">
      <alignment horizontal="center" vertical="center" wrapText="1"/>
    </xf>
    <xf numFmtId="3" fontId="7" fillId="0" borderId="0" xfId="68" applyNumberFormat="1" applyFont="1" applyAlignment="1">
      <alignment horizontal="center" vertical="top"/>
    </xf>
    <xf numFmtId="3" fontId="5" fillId="0" borderId="79" xfId="49" applyNumberFormat="1" applyBorder="1" applyAlignment="1">
      <alignment horizontal="right" vertical="top"/>
    </xf>
    <xf numFmtId="3" fontId="7" fillId="0" borderId="0" xfId="68" applyNumberFormat="1" applyFont="1" applyAlignment="1">
      <alignment horizontal="right" vertical="top"/>
    </xf>
    <xf numFmtId="3" fontId="5" fillId="0" borderId="0" xfId="49" applyNumberFormat="1" applyAlignment="1">
      <alignment horizontal="right"/>
    </xf>
    <xf numFmtId="3" fontId="5" fillId="0" borderId="0" xfId="49" applyNumberFormat="1" applyAlignment="1">
      <alignment vertical="top"/>
    </xf>
    <xf numFmtId="166" fontId="5" fillId="0" borderId="0" xfId="35" applyNumberFormat="1" applyFont="1" applyFill="1" applyBorder="1" applyAlignment="1">
      <alignment horizontal="right" vertical="top"/>
    </xf>
    <xf numFmtId="3" fontId="5" fillId="0" borderId="0" xfId="68" applyNumberFormat="1" applyAlignment="1">
      <alignment vertical="top"/>
    </xf>
    <xf numFmtId="166" fontId="7" fillId="0" borderId="0" xfId="35" applyNumberFormat="1" applyFont="1" applyFill="1" applyBorder="1" applyAlignment="1">
      <alignment horizontal="right" vertical="center"/>
    </xf>
    <xf numFmtId="166" fontId="5" fillId="0" borderId="5" xfId="7" applyNumberFormat="1" applyFont="1" applyFill="1" applyBorder="1" applyAlignment="1" applyProtection="1">
      <alignment horizontal="center" vertical="top"/>
      <protection locked="0"/>
    </xf>
    <xf numFmtId="0" fontId="5" fillId="2" borderId="0" xfId="66" applyFill="1" applyAlignment="1">
      <alignment vertical="top"/>
    </xf>
    <xf numFmtId="0" fontId="7" fillId="0" borderId="5" xfId="66" applyFont="1" applyBorder="1" applyAlignment="1">
      <alignment horizontal="justify" vertical="top"/>
    </xf>
    <xf numFmtId="0" fontId="9" fillId="2" borderId="0" xfId="66" applyFont="1" applyFill="1" applyAlignment="1">
      <alignment vertical="top"/>
    </xf>
    <xf numFmtId="0" fontId="31" fillId="0" borderId="5" xfId="66" applyFont="1" applyBorder="1" applyAlignment="1">
      <alignment horizontal="center" vertical="top"/>
    </xf>
    <xf numFmtId="0" fontId="31" fillId="0" borderId="6" xfId="66" applyFont="1" applyBorder="1" applyAlignment="1">
      <alignment horizontal="justify" vertical="top"/>
    </xf>
    <xf numFmtId="1" fontId="31" fillId="0" borderId="5" xfId="66" applyNumberFormat="1" applyFont="1" applyBorder="1" applyAlignment="1">
      <alignment horizontal="center" vertical="top"/>
    </xf>
    <xf numFmtId="166" fontId="31" fillId="0" borderId="5" xfId="7" applyNumberFormat="1" applyFont="1" applyFill="1" applyBorder="1" applyAlignment="1">
      <alignment horizontal="center" vertical="top"/>
    </xf>
    <xf numFmtId="0" fontId="7" fillId="0" borderId="6" xfId="66" applyFont="1" applyBorder="1" applyAlignment="1">
      <alignment horizontal="justify" vertical="top"/>
    </xf>
    <xf numFmtId="1" fontId="5" fillId="0" borderId="5" xfId="17" applyNumberFormat="1" applyFont="1" applyFill="1" applyBorder="1" applyAlignment="1">
      <alignment horizontal="center" vertical="top"/>
    </xf>
    <xf numFmtId="0" fontId="5" fillId="0" borderId="6" xfId="66" quotePrefix="1" applyBorder="1" applyAlignment="1">
      <alignment horizontal="justify" vertical="top"/>
    </xf>
    <xf numFmtId="168" fontId="5" fillId="0" borderId="5" xfId="17" applyNumberFormat="1" applyFont="1" applyFill="1" applyBorder="1" applyAlignment="1">
      <alignment horizontal="center" vertical="top"/>
    </xf>
    <xf numFmtId="0" fontId="16" fillId="0" borderId="5" xfId="66" quotePrefix="1" applyFont="1" applyBorder="1" applyAlignment="1">
      <alignment horizontal="justify" vertical="top" wrapText="1"/>
    </xf>
    <xf numFmtId="1" fontId="7" fillId="0" borderId="5" xfId="66" applyNumberFormat="1" applyFont="1" applyBorder="1" applyAlignment="1">
      <alignment vertical="top"/>
    </xf>
    <xf numFmtId="166" fontId="7" fillId="0" borderId="5" xfId="7" applyNumberFormat="1" applyFont="1" applyFill="1" applyBorder="1" applyAlignment="1">
      <alignment vertical="top"/>
    </xf>
    <xf numFmtId="1" fontId="5" fillId="0" borderId="5" xfId="66" applyNumberFormat="1" applyBorder="1" applyAlignment="1">
      <alignment vertical="top"/>
    </xf>
    <xf numFmtId="166" fontId="5" fillId="0" borderId="5" xfId="7" applyNumberFormat="1" applyFont="1" applyFill="1" applyBorder="1" applyAlignment="1">
      <alignment vertical="top"/>
    </xf>
    <xf numFmtId="0" fontId="15" fillId="0" borderId="6" xfId="66" applyFont="1" applyBorder="1" applyAlignment="1">
      <alignment horizontal="justify" vertical="top"/>
    </xf>
    <xf numFmtId="0" fontId="15" fillId="0" borderId="5" xfId="66" applyFont="1" applyBorder="1" applyAlignment="1">
      <alignment horizontal="justify" vertical="top" wrapText="1"/>
    </xf>
    <xf numFmtId="166" fontId="5" fillId="0" borderId="0" xfId="7" applyNumberFormat="1" applyFont="1" applyFill="1" applyBorder="1" applyAlignment="1">
      <alignment horizontal="center" vertical="top"/>
    </xf>
    <xf numFmtId="0" fontId="7" fillId="0" borderId="5" xfId="66" applyFont="1" applyBorder="1" applyAlignment="1">
      <alignment horizontal="justify" vertical="top" wrapText="1"/>
    </xf>
    <xf numFmtId="0" fontId="15" fillId="0" borderId="6" xfId="66" applyFont="1" applyBorder="1" applyAlignment="1">
      <alignment horizontal="justify" vertical="top" wrapText="1"/>
    </xf>
    <xf numFmtId="0" fontId="5" fillId="0" borderId="6" xfId="66" applyBorder="1" applyAlignment="1">
      <alignment horizontal="justify" vertical="top" wrapText="1"/>
    </xf>
    <xf numFmtId="0" fontId="15" fillId="0" borderId="5" xfId="66" applyFont="1" applyBorder="1" applyAlignment="1">
      <alignment horizontal="justify" vertical="top"/>
    </xf>
    <xf numFmtId="0" fontId="5" fillId="0" borderId="6" xfId="66" quotePrefix="1" applyBorder="1" applyAlignment="1">
      <alignment horizontal="justify" vertical="top" wrapText="1"/>
    </xf>
    <xf numFmtId="0" fontId="5" fillId="0" borderId="7" xfId="66" quotePrefix="1" applyBorder="1" applyAlignment="1">
      <alignment horizontal="justify" vertical="top" wrapText="1"/>
    </xf>
    <xf numFmtId="0" fontId="7" fillId="0" borderId="6" xfId="66" applyFont="1" applyBorder="1" applyAlignment="1">
      <alignment horizontal="justify" vertical="top" wrapText="1"/>
    </xf>
    <xf numFmtId="0" fontId="16" fillId="2" borderId="0" xfId="66" applyFont="1" applyFill="1" applyAlignment="1">
      <alignment vertical="top"/>
    </xf>
    <xf numFmtId="166" fontId="16" fillId="2" borderId="0" xfId="43" applyNumberFormat="1" applyFont="1" applyFill="1" applyAlignment="1">
      <alignment vertical="top"/>
    </xf>
    <xf numFmtId="0" fontId="5" fillId="0" borderId="6" xfId="66" applyBorder="1" applyAlignment="1">
      <alignment horizontal="justify" vertical="top"/>
    </xf>
    <xf numFmtId="165" fontId="5" fillId="0" borderId="5" xfId="17" quotePrefix="1" applyFont="1" applyFill="1" applyBorder="1" applyAlignment="1">
      <alignment horizontal="center" vertical="top"/>
    </xf>
    <xf numFmtId="165" fontId="7" fillId="0" borderId="33" xfId="17" applyFont="1" applyFill="1" applyBorder="1" applyAlignment="1" applyProtection="1">
      <alignment horizontal="center" vertical="top"/>
    </xf>
    <xf numFmtId="0" fontId="7" fillId="0" borderId="34" xfId="66" applyFont="1" applyBorder="1" applyAlignment="1">
      <alignment horizontal="justify" vertical="top" wrapText="1"/>
    </xf>
    <xf numFmtId="0" fontId="7" fillId="0" borderId="34" xfId="66" applyFont="1" applyBorder="1" applyAlignment="1">
      <alignment horizontal="center" vertical="top"/>
    </xf>
    <xf numFmtId="1" fontId="7" fillId="0" borderId="34" xfId="66" applyNumberFormat="1" applyFont="1" applyBorder="1" applyAlignment="1">
      <alignment horizontal="center" vertical="top"/>
    </xf>
    <xf numFmtId="166" fontId="7" fillId="0" borderId="34" xfId="7" applyNumberFormat="1" applyFont="1" applyFill="1" applyBorder="1" applyAlignment="1">
      <alignment horizontal="right" vertical="top"/>
    </xf>
    <xf numFmtId="0" fontId="5" fillId="0" borderId="7" xfId="66" applyBorder="1" applyAlignment="1">
      <alignment horizontal="justify" vertical="top" wrapText="1"/>
    </xf>
    <xf numFmtId="166" fontId="11" fillId="0" borderId="5" xfId="7" applyNumberFormat="1" applyFont="1" applyFill="1" applyBorder="1" applyAlignment="1">
      <alignment horizontal="left" vertical="top" wrapText="1"/>
    </xf>
    <xf numFmtId="166" fontId="15" fillId="0" borderId="6" xfId="7" applyNumberFormat="1" applyFont="1" applyFill="1" applyBorder="1" applyAlignment="1">
      <alignment horizontal="left" vertical="top" wrapText="1"/>
    </xf>
    <xf numFmtId="0" fontId="5" fillId="0" borderId="73" xfId="66" quotePrefix="1" applyBorder="1" applyAlignment="1">
      <alignment horizontal="center" vertical="top"/>
    </xf>
    <xf numFmtId="0" fontId="15" fillId="0" borderId="73" xfId="66" applyFont="1" applyBorder="1" applyAlignment="1">
      <alignment horizontal="justify" vertical="top"/>
    </xf>
    <xf numFmtId="0" fontId="5" fillId="0" borderId="73" xfId="66" applyBorder="1" applyAlignment="1">
      <alignment horizontal="center" vertical="top"/>
    </xf>
    <xf numFmtId="1" fontId="5" fillId="0" borderId="73" xfId="66" applyNumberFormat="1" applyBorder="1" applyAlignment="1">
      <alignment horizontal="center" vertical="top"/>
    </xf>
    <xf numFmtId="166" fontId="5" fillId="0" borderId="73" xfId="7" applyNumberFormat="1" applyFont="1" applyFill="1" applyBorder="1" applyAlignment="1" applyProtection="1">
      <alignment horizontal="center" vertical="top"/>
      <protection locked="0"/>
    </xf>
    <xf numFmtId="0" fontId="43" fillId="2" borderId="0" xfId="66" applyFont="1" applyFill="1" applyAlignment="1">
      <alignment vertical="top"/>
    </xf>
    <xf numFmtId="0" fontId="5" fillId="0" borderId="5" xfId="66" quotePrefix="1" applyBorder="1" applyAlignment="1">
      <alignment horizontal="justify" vertical="top" wrapText="1"/>
    </xf>
    <xf numFmtId="166" fontId="5" fillId="0" borderId="5" xfId="7" applyNumberFormat="1" applyFont="1" applyFill="1" applyBorder="1" applyAlignment="1" applyProtection="1">
      <alignment vertical="top"/>
      <protection locked="0"/>
    </xf>
    <xf numFmtId="0" fontId="33" fillId="0" borderId="0" xfId="66" applyFont="1" applyAlignment="1">
      <alignment horizontal="center" vertical="top"/>
    </xf>
    <xf numFmtId="0" fontId="33" fillId="0" borderId="0" xfId="66" applyFont="1" applyAlignment="1">
      <alignment horizontal="justify" vertical="top"/>
    </xf>
    <xf numFmtId="1" fontId="33" fillId="0" borderId="0" xfId="66" applyNumberFormat="1" applyFont="1" applyAlignment="1">
      <alignment horizontal="center" vertical="top"/>
    </xf>
    <xf numFmtId="166" fontId="33" fillId="0" borderId="0" xfId="7" applyNumberFormat="1" applyFont="1" applyFill="1" applyAlignment="1">
      <alignment horizontal="center" vertical="top"/>
    </xf>
    <xf numFmtId="1" fontId="5" fillId="0" borderId="5" xfId="7" applyNumberFormat="1" applyFont="1" applyFill="1" applyBorder="1" applyAlignment="1">
      <alignment horizontal="center" vertical="top"/>
    </xf>
    <xf numFmtId="165" fontId="5" fillId="0" borderId="8" xfId="17" applyFont="1" applyFill="1" applyBorder="1" applyAlignment="1">
      <alignment horizontal="center" vertical="top"/>
    </xf>
    <xf numFmtId="0" fontId="5" fillId="0" borderId="8" xfId="66" quotePrefix="1" applyBorder="1" applyAlignment="1">
      <alignment horizontal="justify" vertical="top" wrapText="1"/>
    </xf>
    <xf numFmtId="0" fontId="5" fillId="0" borderId="8" xfId="66" applyBorder="1" applyAlignment="1">
      <alignment horizontal="center" vertical="top"/>
    </xf>
    <xf numFmtId="1" fontId="5" fillId="0" borderId="8" xfId="66" applyNumberFormat="1" applyBorder="1" applyAlignment="1">
      <alignment horizontal="center" vertical="top"/>
    </xf>
    <xf numFmtId="166" fontId="5" fillId="0" borderId="8" xfId="7" applyNumberFormat="1" applyFont="1" applyFill="1" applyBorder="1" applyAlignment="1">
      <alignment horizontal="center" vertical="top"/>
    </xf>
    <xf numFmtId="0" fontId="7" fillId="0" borderId="5" xfId="66" applyFont="1" applyBorder="1" applyAlignment="1">
      <alignment horizontal="center" vertical="top" wrapText="1"/>
    </xf>
    <xf numFmtId="0" fontId="5" fillId="0" borderId="5" xfId="66" quotePrefix="1" applyBorder="1" applyAlignment="1">
      <alignment horizontal="center" vertical="top" wrapText="1"/>
    </xf>
    <xf numFmtId="0" fontId="33" fillId="0" borderId="0" xfId="66" applyFont="1" applyAlignment="1">
      <alignment horizontal="left" vertical="top"/>
    </xf>
    <xf numFmtId="166" fontId="33" fillId="0" borderId="0" xfId="7" applyNumberFormat="1" applyFont="1" applyFill="1" applyBorder="1" applyAlignment="1">
      <alignment horizontal="center" vertical="top"/>
    </xf>
    <xf numFmtId="0" fontId="57" fillId="2" borderId="0" xfId="66" applyFont="1" applyFill="1" applyAlignment="1">
      <alignment vertical="top"/>
    </xf>
    <xf numFmtId="168" fontId="5" fillId="0" borderId="5" xfId="66" applyNumberFormat="1" applyBorder="1" applyAlignment="1">
      <alignment horizontal="center" vertical="top"/>
    </xf>
    <xf numFmtId="37" fontId="7" fillId="0" borderId="0" xfId="68" applyNumberFormat="1" applyFont="1" applyAlignment="1">
      <alignment horizontal="center" vertical="top" wrapText="1"/>
    </xf>
    <xf numFmtId="37" fontId="7" fillId="0" borderId="76" xfId="68" applyNumberFormat="1" applyFont="1" applyBorder="1" applyAlignment="1">
      <alignment horizontal="center" vertical="top" wrapText="1"/>
    </xf>
    <xf numFmtId="37" fontId="31" fillId="0" borderId="5" xfId="7" applyNumberFormat="1" applyFont="1" applyFill="1" applyBorder="1" applyAlignment="1">
      <alignment horizontal="center" vertical="top"/>
    </xf>
    <xf numFmtId="37" fontId="5" fillId="0" borderId="5" xfId="7" applyNumberFormat="1" applyFont="1" applyFill="1" applyBorder="1" applyAlignment="1" applyProtection="1">
      <alignment horizontal="right" vertical="top"/>
      <protection locked="0"/>
    </xf>
    <xf numFmtId="37" fontId="5" fillId="0" borderId="5" xfId="7" applyNumberFormat="1" applyFont="1" applyFill="1" applyBorder="1" applyAlignment="1">
      <alignment horizontal="right" vertical="top"/>
    </xf>
    <xf numFmtId="37" fontId="5" fillId="0" borderId="5" xfId="7" applyNumberFormat="1" applyFont="1" applyFill="1" applyBorder="1" applyAlignment="1">
      <alignment vertical="top"/>
    </xf>
    <xf numFmtId="37" fontId="7" fillId="0" borderId="27" xfId="7" applyNumberFormat="1" applyFont="1" applyFill="1" applyBorder="1" applyAlignment="1">
      <alignment vertical="top"/>
    </xf>
    <xf numFmtId="37" fontId="5" fillId="0" borderId="5" xfId="35" applyNumberFormat="1" applyFont="1" applyFill="1" applyBorder="1" applyAlignment="1">
      <alignment horizontal="right" vertical="top"/>
    </xf>
    <xf numFmtId="37" fontId="5" fillId="0" borderId="73" xfId="49" applyNumberFormat="1" applyBorder="1" applyAlignment="1">
      <alignment vertical="top"/>
    </xf>
    <xf numFmtId="37" fontId="5" fillId="0" borderId="73" xfId="49" applyNumberFormat="1" applyBorder="1" applyAlignment="1">
      <alignment horizontal="right" vertical="top"/>
    </xf>
    <xf numFmtId="37" fontId="5" fillId="0" borderId="73" xfId="7" applyNumberFormat="1" applyFont="1" applyFill="1" applyBorder="1" applyAlignment="1" applyProtection="1">
      <alignment horizontal="right" vertical="top"/>
      <protection locked="0"/>
    </xf>
    <xf numFmtId="37" fontId="5" fillId="0" borderId="0" xfId="7" applyNumberFormat="1" applyFont="1" applyFill="1" applyBorder="1" applyAlignment="1" applyProtection="1">
      <alignment horizontal="right" vertical="top"/>
      <protection locked="0"/>
    </xf>
    <xf numFmtId="37" fontId="5" fillId="0" borderId="0" xfId="49" applyNumberFormat="1" applyAlignment="1">
      <alignment horizontal="right" vertical="top"/>
    </xf>
    <xf numFmtId="37" fontId="5" fillId="0" borderId="8" xfId="7" applyNumberFormat="1" applyFont="1" applyFill="1" applyBorder="1" applyAlignment="1">
      <alignment vertical="top"/>
    </xf>
    <xf numFmtId="37" fontId="5" fillId="0" borderId="5" xfId="68" applyNumberFormat="1" applyBorder="1" applyAlignment="1">
      <alignment vertical="top"/>
    </xf>
    <xf numFmtId="37" fontId="5" fillId="0" borderId="5" xfId="66" applyNumberFormat="1" applyBorder="1" applyAlignment="1">
      <alignment vertical="top"/>
    </xf>
    <xf numFmtId="37" fontId="7" fillId="0" borderId="27" xfId="7" applyNumberFormat="1" applyFont="1" applyFill="1" applyBorder="1" applyAlignment="1">
      <alignment horizontal="right" vertical="top"/>
    </xf>
    <xf numFmtId="37" fontId="33" fillId="0" borderId="0" xfId="7" applyNumberFormat="1" applyFont="1" applyFill="1" applyBorder="1" applyAlignment="1">
      <alignment horizontal="right" vertical="top"/>
    </xf>
    <xf numFmtId="37" fontId="33" fillId="0" borderId="0" xfId="7" applyNumberFormat="1" applyFont="1" applyFill="1" applyBorder="1" applyAlignment="1">
      <alignment vertical="top"/>
    </xf>
    <xf numFmtId="37" fontId="33" fillId="0" borderId="0" xfId="7" applyNumberFormat="1" applyFont="1" applyFill="1" applyAlignment="1">
      <alignment vertical="top"/>
    </xf>
    <xf numFmtId="3" fontId="5" fillId="0" borderId="86" xfId="68" applyNumberFormat="1" applyBorder="1" applyAlignment="1">
      <alignment horizontal="right" vertical="top"/>
    </xf>
    <xf numFmtId="0" fontId="7" fillId="0" borderId="1" xfId="49" applyFont="1" applyBorder="1" applyAlignment="1">
      <alignment horizontal="center" vertical="top"/>
    </xf>
    <xf numFmtId="0" fontId="19" fillId="0" borderId="1" xfId="49" applyFont="1" applyBorder="1" applyAlignment="1">
      <alignment horizontal="center" vertical="top"/>
    </xf>
    <xf numFmtId="0" fontId="7" fillId="0" borderId="1" xfId="49" applyFont="1" applyBorder="1" applyAlignment="1">
      <alignment vertical="top"/>
    </xf>
    <xf numFmtId="37" fontId="5" fillId="0" borderId="1" xfId="66" applyNumberFormat="1" applyBorder="1" applyAlignment="1">
      <alignment horizontal="center" vertical="top" wrapText="1"/>
    </xf>
    <xf numFmtId="0" fontId="43" fillId="0" borderId="0" xfId="58" applyFont="1" applyAlignment="1">
      <alignment vertical="top"/>
    </xf>
    <xf numFmtId="0" fontId="5" fillId="0" borderId="0" xfId="58" applyFont="1" applyAlignment="1">
      <alignment vertical="top"/>
    </xf>
    <xf numFmtId="0" fontId="10" fillId="0" borderId="5" xfId="66" applyFont="1" applyBorder="1" applyAlignment="1">
      <alignment vertical="top" wrapText="1"/>
    </xf>
    <xf numFmtId="166" fontId="5" fillId="0" borderId="0" xfId="31" applyNumberFormat="1" applyFont="1"/>
    <xf numFmtId="43" fontId="5" fillId="0" borderId="0" xfId="49" applyNumberFormat="1"/>
    <xf numFmtId="0" fontId="10" fillId="3" borderId="5" xfId="66" applyFont="1" applyFill="1" applyBorder="1" applyAlignment="1">
      <alignment vertical="top" wrapText="1"/>
    </xf>
    <xf numFmtId="0" fontId="7" fillId="0" borderId="5" xfId="66" applyFont="1" applyBorder="1" applyAlignment="1">
      <alignment vertical="top" wrapText="1"/>
    </xf>
    <xf numFmtId="0" fontId="10" fillId="0" borderId="29" xfId="66" applyFont="1" applyBorder="1" applyAlignment="1">
      <alignment vertical="top" wrapText="1"/>
    </xf>
    <xf numFmtId="0" fontId="7" fillId="0" borderId="29" xfId="66" applyFont="1" applyBorder="1" applyAlignment="1">
      <alignment vertical="top" wrapText="1"/>
    </xf>
    <xf numFmtId="0" fontId="7" fillId="3" borderId="5" xfId="66" applyFont="1" applyFill="1" applyBorder="1" applyAlignment="1">
      <alignment vertical="top" wrapText="1"/>
    </xf>
    <xf numFmtId="0" fontId="5" fillId="0" borderId="29" xfId="66" applyBorder="1" applyAlignment="1">
      <alignment vertical="top" wrapText="1"/>
    </xf>
    <xf numFmtId="0" fontId="5" fillId="3" borderId="5" xfId="66" applyFill="1" applyBorder="1" applyAlignment="1">
      <alignment vertical="top" wrapText="1"/>
    </xf>
    <xf numFmtId="0" fontId="10" fillId="3" borderId="6" xfId="66" applyFont="1" applyFill="1" applyBorder="1" applyAlignment="1">
      <alignment vertical="top" wrapText="1"/>
    </xf>
    <xf numFmtId="0" fontId="10" fillId="0" borderId="0" xfId="66" applyFont="1" applyAlignment="1">
      <alignment vertical="top" wrapText="1"/>
    </xf>
    <xf numFmtId="0" fontId="5" fillId="3" borderId="6" xfId="66" applyFill="1" applyBorder="1" applyAlignment="1">
      <alignment vertical="top" wrapText="1"/>
    </xf>
    <xf numFmtId="0" fontId="10" fillId="3" borderId="1" xfId="66" applyFont="1" applyFill="1" applyBorder="1" applyAlignment="1">
      <alignment horizontal="left" vertical="top" wrapText="1"/>
    </xf>
    <xf numFmtId="0" fontId="16" fillId="3" borderId="1" xfId="66" applyFont="1" applyFill="1" applyBorder="1" applyAlignment="1">
      <alignment vertical="top" wrapText="1"/>
    </xf>
    <xf numFmtId="0" fontId="28" fillId="3" borderId="5" xfId="66" applyFont="1" applyFill="1" applyBorder="1" applyAlignment="1">
      <alignment vertical="top" wrapText="1"/>
    </xf>
    <xf numFmtId="0" fontId="10" fillId="0" borderId="6" xfId="66" applyFont="1" applyBorder="1" applyAlignment="1">
      <alignment vertical="top" wrapText="1"/>
    </xf>
    <xf numFmtId="0" fontId="5" fillId="0" borderId="6" xfId="66" applyBorder="1" applyAlignment="1">
      <alignment vertical="top" wrapText="1"/>
    </xf>
    <xf numFmtId="0" fontId="12" fillId="0" borderId="6" xfId="66" applyFont="1" applyBorder="1" applyAlignment="1">
      <alignment horizontal="left" vertical="top" wrapText="1" shrinkToFit="1"/>
    </xf>
    <xf numFmtId="0" fontId="28" fillId="0" borderId="5" xfId="66" applyFont="1" applyBorder="1" applyAlignment="1">
      <alignment vertical="top" wrapText="1"/>
    </xf>
    <xf numFmtId="0" fontId="5" fillId="3" borderId="1" xfId="66" applyFill="1" applyBorder="1" applyAlignment="1">
      <alignment vertical="top" wrapText="1"/>
    </xf>
    <xf numFmtId="0" fontId="5" fillId="0" borderId="1" xfId="71" quotePrefix="1" applyBorder="1" applyAlignment="1">
      <alignment horizontal="left" vertical="top" wrapText="1"/>
    </xf>
    <xf numFmtId="0" fontId="9" fillId="0" borderId="0" xfId="92" applyFont="1" applyAlignment="1">
      <alignment vertical="top"/>
    </xf>
    <xf numFmtId="0" fontId="43" fillId="0" borderId="0" xfId="57" applyFont="1" applyAlignment="1">
      <alignment vertical="top"/>
    </xf>
    <xf numFmtId="0" fontId="5" fillId="0" borderId="0" xfId="57" applyFont="1" applyAlignment="1">
      <alignment vertical="top"/>
    </xf>
    <xf numFmtId="0" fontId="5" fillId="3" borderId="6" xfId="49" applyFill="1" applyBorder="1" applyAlignment="1">
      <alignment horizontal="left" vertical="top" wrapText="1"/>
    </xf>
    <xf numFmtId="0" fontId="5" fillId="0" borderId="0" xfId="49" quotePrefix="1" applyAlignment="1">
      <alignment vertical="top" wrapText="1"/>
    </xf>
    <xf numFmtId="166" fontId="5" fillId="0" borderId="29" xfId="16" applyNumberFormat="1" applyFont="1" applyFill="1" applyBorder="1" applyAlignment="1">
      <alignment vertical="top"/>
    </xf>
    <xf numFmtId="0" fontId="9" fillId="0" borderId="0" xfId="91" applyFont="1" applyAlignment="1">
      <alignment vertical="top"/>
    </xf>
    <xf numFmtId="165" fontId="5" fillId="0" borderId="1" xfId="7" applyFont="1" applyFill="1" applyBorder="1" applyAlignment="1">
      <alignment horizontal="center" vertical="top"/>
    </xf>
    <xf numFmtId="38" fontId="5" fillId="0" borderId="1" xfId="7" applyNumberFormat="1" applyFont="1" applyFill="1" applyBorder="1" applyAlignment="1" applyProtection="1">
      <alignment horizontal="right" vertical="top"/>
      <protection locked="0"/>
    </xf>
    <xf numFmtId="38" fontId="5" fillId="0" borderId="1" xfId="7" applyNumberFormat="1" applyFont="1" applyFill="1" applyBorder="1" applyAlignment="1" applyProtection="1">
      <alignment vertical="top"/>
    </xf>
    <xf numFmtId="0" fontId="57" fillId="0" borderId="19" xfId="49" applyFont="1" applyBorder="1" applyAlignment="1">
      <alignment vertical="top" wrapText="1"/>
    </xf>
    <xf numFmtId="3" fontId="57" fillId="0" borderId="0" xfId="68" applyNumberFormat="1" applyFont="1" applyAlignment="1">
      <alignment horizontal="center" vertical="top"/>
    </xf>
    <xf numFmtId="0" fontId="5" fillId="0" borderId="73" xfId="0" applyFont="1" applyBorder="1" applyAlignment="1">
      <alignment horizontal="center" vertical="top"/>
    </xf>
    <xf numFmtId="0" fontId="5" fillId="0" borderId="73" xfId="0" applyFont="1" applyBorder="1" applyAlignment="1">
      <alignment vertical="top" wrapText="1"/>
    </xf>
    <xf numFmtId="3" fontId="5" fillId="0" borderId="73" xfId="0" applyNumberFormat="1" applyFont="1" applyBorder="1" applyAlignment="1">
      <alignment horizontal="center" vertical="top"/>
    </xf>
    <xf numFmtId="3" fontId="5" fillId="0" borderId="73" xfId="0" applyNumberFormat="1" applyFont="1" applyBorder="1" applyAlignment="1">
      <alignment horizontal="right" vertical="top"/>
    </xf>
    <xf numFmtId="0" fontId="59" fillId="0" borderId="0" xfId="0" applyFont="1" applyAlignment="1">
      <alignment horizontal="center" vertical="center" wrapText="1"/>
    </xf>
    <xf numFmtId="3" fontId="57" fillId="0" borderId="0" xfId="0" applyNumberFormat="1" applyFont="1" applyAlignment="1">
      <alignment horizontal="center" vertical="center" wrapText="1"/>
    </xf>
    <xf numFmtId="0" fontId="5" fillId="0" borderId="5" xfId="66" applyBorder="1" applyAlignment="1">
      <alignment horizontal="center" vertical="center"/>
    </xf>
    <xf numFmtId="0" fontId="7" fillId="0" borderId="5" xfId="66" applyFont="1" applyBorder="1" applyAlignment="1">
      <alignment horizontal="justify" vertical="center"/>
    </xf>
    <xf numFmtId="173" fontId="5" fillId="0" borderId="5" xfId="27" applyNumberFormat="1" applyFont="1" applyFill="1" applyBorder="1" applyAlignment="1">
      <alignment horizontal="center" vertical="center"/>
    </xf>
    <xf numFmtId="166" fontId="5" fillId="0" borderId="5" xfId="7" applyNumberFormat="1" applyFont="1" applyFill="1" applyBorder="1" applyAlignment="1" applyProtection="1">
      <alignment horizontal="center" vertical="center"/>
      <protection locked="0"/>
    </xf>
    <xf numFmtId="166" fontId="5" fillId="0" borderId="5" xfId="7" applyNumberFormat="1" applyFont="1" applyFill="1" applyBorder="1" applyAlignment="1" applyProtection="1">
      <alignment horizontal="right" vertical="center"/>
      <protection locked="0"/>
    </xf>
    <xf numFmtId="0" fontId="5" fillId="0" borderId="5" xfId="66" applyBorder="1" applyAlignment="1">
      <alignment horizontal="justify" vertical="center"/>
    </xf>
    <xf numFmtId="0" fontId="5" fillId="0" borderId="5" xfId="66" applyBorder="1" applyAlignment="1">
      <alignment horizontal="justify" vertical="center" wrapText="1"/>
    </xf>
    <xf numFmtId="173" fontId="5" fillId="0" borderId="5" xfId="66" applyNumberFormat="1" applyBorder="1" applyAlignment="1">
      <alignment horizontal="center" vertical="center"/>
    </xf>
    <xf numFmtId="168" fontId="5" fillId="0" borderId="5" xfId="35" applyNumberFormat="1" applyFont="1" applyFill="1" applyBorder="1" applyAlignment="1">
      <alignment horizontal="center" vertical="top"/>
    </xf>
    <xf numFmtId="167" fontId="5" fillId="0" borderId="5" xfId="66" applyNumberFormat="1" applyBorder="1" applyAlignment="1">
      <alignment horizontal="center" vertical="top"/>
    </xf>
    <xf numFmtId="0" fontId="5" fillId="0" borderId="73" xfId="68" applyBorder="1" applyAlignment="1">
      <alignment horizontal="center"/>
    </xf>
    <xf numFmtId="1" fontId="5" fillId="0" borderId="73" xfId="68" applyNumberFormat="1" applyBorder="1" applyAlignment="1">
      <alignment horizontal="center"/>
    </xf>
    <xf numFmtId="164" fontId="7" fillId="0" borderId="0" xfId="68" applyNumberFormat="1" applyFont="1" applyAlignment="1">
      <alignment horizontal="center" vertical="top" wrapText="1"/>
    </xf>
    <xf numFmtId="164" fontId="7" fillId="0" borderId="76" xfId="68" applyNumberFormat="1" applyFont="1" applyBorder="1" applyAlignment="1">
      <alignment horizontal="center" vertical="top" wrapText="1"/>
    </xf>
    <xf numFmtId="164" fontId="7" fillId="0" borderId="73" xfId="68" applyNumberFormat="1" applyFont="1" applyBorder="1" applyAlignment="1">
      <alignment horizontal="center" vertical="top"/>
    </xf>
    <xf numFmtId="164" fontId="5" fillId="0" borderId="73" xfId="68" applyNumberFormat="1" applyBorder="1" applyAlignment="1">
      <alignment horizontal="center" vertical="top"/>
    </xf>
    <xf numFmtId="164" fontId="5" fillId="0" borderId="73" xfId="49" applyNumberFormat="1" applyBorder="1" applyAlignment="1">
      <alignment horizontal="right" vertical="top"/>
    </xf>
    <xf numFmtId="164" fontId="5" fillId="0" borderId="73" xfId="68" applyNumberFormat="1" applyBorder="1" applyAlignment="1">
      <alignment horizontal="right" vertical="top"/>
    </xf>
    <xf numFmtId="164" fontId="7" fillId="0" borderId="85" xfId="68" applyNumberFormat="1" applyFont="1" applyBorder="1" applyAlignment="1">
      <alignment horizontal="right" vertical="top"/>
    </xf>
    <xf numFmtId="164" fontId="5" fillId="0" borderId="73" xfId="49" applyNumberFormat="1" applyBorder="1" applyAlignment="1">
      <alignment horizontal="right"/>
    </xf>
    <xf numFmtId="164" fontId="5" fillId="0" borderId="73" xfId="0" applyNumberFormat="1" applyFont="1" applyBorder="1" applyAlignment="1">
      <alignment horizontal="right" vertical="top"/>
    </xf>
    <xf numFmtId="164" fontId="5" fillId="0" borderId="73" xfId="49" applyNumberFormat="1" applyBorder="1" applyAlignment="1">
      <alignment vertical="top"/>
    </xf>
    <xf numFmtId="164" fontId="5" fillId="0" borderId="84" xfId="49" applyNumberFormat="1" applyBorder="1" applyAlignment="1">
      <alignment vertical="top"/>
    </xf>
    <xf numFmtId="164" fontId="5" fillId="0" borderId="73" xfId="49" applyNumberFormat="1" applyBorder="1"/>
    <xf numFmtId="164" fontId="5" fillId="0" borderId="73" xfId="35" applyNumberFormat="1" applyFont="1" applyFill="1" applyBorder="1" applyAlignment="1">
      <alignment horizontal="right" vertical="top"/>
    </xf>
    <xf numFmtId="164" fontId="5" fillId="0" borderId="73" xfId="68" applyNumberFormat="1" applyBorder="1" applyAlignment="1">
      <alignment vertical="top"/>
    </xf>
    <xf numFmtId="164" fontId="7" fillId="0" borderId="32" xfId="35" applyNumberFormat="1" applyFont="1" applyFill="1" applyBorder="1" applyAlignment="1">
      <alignment horizontal="right" vertical="center"/>
    </xf>
    <xf numFmtId="164" fontId="5" fillId="0" borderId="0" xfId="7" applyNumberFormat="1" applyFont="1" applyFill="1" applyBorder="1" applyAlignment="1">
      <alignment horizontal="right" vertical="top"/>
    </xf>
    <xf numFmtId="164" fontId="5" fillId="0" borderId="0" xfId="7" applyNumberFormat="1" applyFont="1" applyFill="1" applyAlignment="1">
      <alignment horizontal="right" vertical="top"/>
    </xf>
    <xf numFmtId="37" fontId="7" fillId="0" borderId="1" xfId="49" applyNumberFormat="1" applyFont="1" applyBorder="1" applyAlignment="1" applyProtection="1">
      <alignment horizontal="right" vertical="top"/>
      <protection locked="0"/>
    </xf>
    <xf numFmtId="37" fontId="7" fillId="0" borderId="1" xfId="49" applyNumberFormat="1" applyFont="1" applyBorder="1" applyAlignment="1">
      <alignment horizontal="right" vertical="top"/>
    </xf>
    <xf numFmtId="0" fontId="14" fillId="0" borderId="1" xfId="49" applyFont="1" applyBorder="1" applyAlignment="1">
      <alignment horizontal="left" vertical="top" wrapText="1"/>
    </xf>
    <xf numFmtId="0" fontId="15" fillId="0" borderId="1" xfId="49" applyFont="1"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horizontal="center" vertical="top" wrapText="1"/>
    </xf>
    <xf numFmtId="1" fontId="5" fillId="0" borderId="1" xfId="0" applyNumberFormat="1" applyFont="1" applyBorder="1" applyAlignment="1">
      <alignment horizontal="center" vertical="top"/>
    </xf>
    <xf numFmtId="0" fontId="62" fillId="0" borderId="1" xfId="49" applyFont="1" applyBorder="1" applyAlignment="1">
      <alignment horizontal="left" vertical="top" wrapText="1"/>
    </xf>
    <xf numFmtId="49" fontId="5" fillId="0" borderId="1" xfId="105" applyNumberFormat="1" applyBorder="1" applyAlignment="1">
      <alignment horizontal="center" vertical="top"/>
    </xf>
    <xf numFmtId="0" fontId="20" fillId="0" borderId="1" xfId="49" applyFont="1" applyBorder="1" applyAlignment="1" applyProtection="1">
      <alignment horizontal="justify" vertical="top" wrapText="1"/>
      <protection locked="0"/>
    </xf>
    <xf numFmtId="0" fontId="19" fillId="0" borderId="1" xfId="49" applyFont="1" applyBorder="1" applyAlignment="1" applyProtection="1">
      <alignment horizontal="center" vertical="top"/>
      <protection locked="0"/>
    </xf>
    <xf numFmtId="37" fontId="5" fillId="0" borderId="1" xfId="44" applyNumberFormat="1" applyFont="1" applyFill="1" applyBorder="1" applyAlignment="1">
      <alignment horizontal="right" vertical="top"/>
    </xf>
    <xf numFmtId="173" fontId="5" fillId="0" borderId="1" xfId="0" applyNumberFormat="1" applyFont="1" applyBorder="1" applyAlignment="1">
      <alignment horizontal="center" vertical="top"/>
    </xf>
    <xf numFmtId="9" fontId="5" fillId="0" borderId="1" xfId="44" applyNumberFormat="1" applyFont="1" applyFill="1" applyBorder="1" applyAlignment="1">
      <alignment horizontal="right" vertical="top"/>
    </xf>
    <xf numFmtId="37" fontId="5" fillId="0" borderId="1" xfId="44" applyNumberFormat="1" applyFont="1" applyFill="1" applyBorder="1" applyAlignment="1">
      <alignment horizontal="right"/>
    </xf>
    <xf numFmtId="37" fontId="5" fillId="0" borderId="1" xfId="7" applyNumberFormat="1" applyFont="1" applyFill="1" applyBorder="1" applyAlignment="1">
      <alignment horizontal="right"/>
    </xf>
    <xf numFmtId="0" fontId="56" fillId="0" borderId="1" xfId="49" applyFont="1" applyBorder="1" applyAlignment="1">
      <alignment horizontal="left" vertical="top" wrapText="1"/>
    </xf>
    <xf numFmtId="3" fontId="63" fillId="0" borderId="1" xfId="49" applyNumberFormat="1" applyFont="1" applyBorder="1" applyAlignment="1">
      <alignment horizontal="center" vertical="top"/>
    </xf>
    <xf numFmtId="37" fontId="56" fillId="0" borderId="1" xfId="27" applyNumberFormat="1" applyFont="1" applyFill="1" applyBorder="1" applyAlignment="1">
      <alignment horizontal="right" vertical="top"/>
    </xf>
    <xf numFmtId="0" fontId="56" fillId="0" borderId="1" xfId="49" applyFont="1" applyBorder="1" applyAlignment="1">
      <alignment horizontal="left" vertical="top"/>
    </xf>
    <xf numFmtId="0" fontId="63" fillId="0" borderId="1" xfId="49" applyFont="1" applyBorder="1" applyAlignment="1">
      <alignment horizontal="center" vertical="top"/>
    </xf>
    <xf numFmtId="9" fontId="56" fillId="0" borderId="1" xfId="49" applyNumberFormat="1" applyFont="1" applyBorder="1" applyAlignment="1">
      <alignment horizontal="center" vertical="top"/>
    </xf>
    <xf numFmtId="37" fontId="56" fillId="0" borderId="1" xfId="27" applyNumberFormat="1" applyFont="1" applyBorder="1" applyAlignment="1">
      <alignment horizontal="right" vertical="top"/>
    </xf>
    <xf numFmtId="0" fontId="55" fillId="0" borderId="1" xfId="49" applyFont="1" applyBorder="1" applyAlignment="1">
      <alignment vertical="top" wrapText="1"/>
    </xf>
    <xf numFmtId="0" fontId="43" fillId="0" borderId="1" xfId="49" applyFont="1" applyBorder="1" applyAlignment="1">
      <alignment vertical="top" wrapText="1"/>
    </xf>
    <xf numFmtId="37" fontId="43" fillId="0" borderId="1" xfId="27" applyNumberFormat="1" applyFont="1" applyBorder="1" applyAlignment="1">
      <alignment horizontal="right" vertical="top"/>
    </xf>
    <xf numFmtId="168" fontId="6" fillId="0" borderId="1" xfId="0" applyNumberFormat="1" applyFont="1" applyBorder="1" applyAlignment="1">
      <alignment horizontal="center" vertical="top"/>
    </xf>
    <xf numFmtId="168" fontId="7" fillId="0" borderId="1" xfId="0" applyNumberFormat="1" applyFont="1" applyBorder="1" applyAlignment="1">
      <alignment horizontal="center" vertical="top"/>
    </xf>
    <xf numFmtId="0" fontId="6" fillId="0" borderId="0" xfId="0" applyFont="1" applyAlignment="1">
      <alignment wrapText="1"/>
    </xf>
    <xf numFmtId="0" fontId="6" fillId="0" borderId="0" xfId="0" applyFont="1" applyAlignment="1">
      <alignment vertical="top" wrapText="1"/>
    </xf>
    <xf numFmtId="0" fontId="7" fillId="0" borderId="2" xfId="0" applyFont="1" applyBorder="1" applyAlignment="1">
      <alignment horizontal="center" vertical="center" wrapText="1"/>
    </xf>
    <xf numFmtId="0" fontId="6" fillId="0" borderId="0" xfId="0" applyFont="1" applyAlignment="1">
      <alignment vertical="center" wrapText="1"/>
    </xf>
    <xf numFmtId="168" fontId="7" fillId="0" borderId="1" xfId="0" applyNumberFormat="1" applyFont="1" applyBorder="1" applyAlignment="1">
      <alignment horizontal="right" vertical="top"/>
    </xf>
    <xf numFmtId="166" fontId="7" fillId="0" borderId="35" xfId="1" applyNumberFormat="1" applyFont="1" applyFill="1" applyBorder="1" applyAlignment="1">
      <alignment horizontal="center"/>
    </xf>
    <xf numFmtId="166" fontId="7" fillId="0" borderId="1" xfId="1" applyNumberFormat="1" applyFont="1" applyFill="1" applyBorder="1" applyAlignment="1">
      <alignment horizontal="center"/>
    </xf>
    <xf numFmtId="172" fontId="45" fillId="0" borderId="87" xfId="12" applyNumberFormat="1" applyFont="1" applyFill="1" applyBorder="1" applyAlignment="1">
      <alignment horizontal="right" vertical="top"/>
    </xf>
    <xf numFmtId="1" fontId="6" fillId="0" borderId="36" xfId="0" applyNumberFormat="1" applyFont="1" applyBorder="1" applyAlignment="1">
      <alignment horizontal="center" vertical="top"/>
    </xf>
    <xf numFmtId="166" fontId="6" fillId="0" borderId="36" xfId="1" applyNumberFormat="1" applyFont="1" applyFill="1" applyBorder="1"/>
    <xf numFmtId="166" fontId="6" fillId="0" borderId="36" xfId="1" applyNumberFormat="1" applyFont="1" applyFill="1" applyBorder="1" applyAlignment="1">
      <alignment horizontal="right"/>
    </xf>
    <xf numFmtId="166" fontId="6" fillId="0" borderId="36" xfId="1" applyNumberFormat="1" applyFont="1" applyFill="1" applyBorder="1" applyAlignment="1">
      <alignment horizontal="center"/>
    </xf>
    <xf numFmtId="168" fontId="6" fillId="0" borderId="36" xfId="0" applyNumberFormat="1" applyFont="1" applyBorder="1" applyAlignment="1">
      <alignment horizontal="center" vertical="top"/>
    </xf>
    <xf numFmtId="0" fontId="5" fillId="0" borderId="36" xfId="0" applyFont="1" applyBorder="1" applyAlignment="1">
      <alignment horizontal="left" vertical="top" wrapText="1"/>
    </xf>
    <xf numFmtId="168" fontId="7" fillId="0" borderId="37" xfId="0" applyNumberFormat="1" applyFont="1" applyBorder="1" applyAlignment="1">
      <alignment horizontal="center" vertical="top"/>
    </xf>
    <xf numFmtId="166" fontId="6" fillId="0" borderId="37" xfId="1" applyNumberFormat="1" applyFont="1" applyFill="1" applyBorder="1" applyAlignment="1">
      <alignment horizontal="center"/>
    </xf>
    <xf numFmtId="168" fontId="5" fillId="0" borderId="36" xfId="0" applyNumberFormat="1" applyFont="1" applyBorder="1" applyAlignment="1">
      <alignment horizontal="center" vertical="top"/>
    </xf>
    <xf numFmtId="0" fontId="5" fillId="0" borderId="38" xfId="0" applyFont="1" applyBorder="1" applyAlignment="1">
      <alignment horizontal="left" vertical="top" wrapText="1"/>
    </xf>
    <xf numFmtId="166" fontId="6" fillId="0" borderId="38" xfId="1" applyNumberFormat="1" applyFont="1" applyFill="1" applyBorder="1" applyAlignment="1">
      <alignment horizontal="center"/>
    </xf>
    <xf numFmtId="168" fontId="6" fillId="0" borderId="37" xfId="0" applyNumberFormat="1" applyFont="1" applyBorder="1" applyAlignment="1">
      <alignment horizontal="center" vertical="top"/>
    </xf>
    <xf numFmtId="168" fontId="6" fillId="0" borderId="38" xfId="0" applyNumberFormat="1" applyFont="1" applyBorder="1" applyAlignment="1">
      <alignment horizontal="center" vertical="top"/>
    </xf>
    <xf numFmtId="0" fontId="5" fillId="0" borderId="37" xfId="0" applyFont="1" applyBorder="1" applyAlignment="1">
      <alignment horizontal="left" vertical="top" wrapText="1"/>
    </xf>
    <xf numFmtId="166" fontId="6" fillId="0" borderId="38" xfId="1" applyNumberFormat="1" applyFont="1" applyBorder="1" applyAlignment="1">
      <alignment horizontal="center"/>
    </xf>
    <xf numFmtId="168" fontId="5" fillId="0" borderId="40" xfId="0" applyNumberFormat="1" applyFont="1" applyBorder="1" applyAlignment="1">
      <alignment horizontal="center" vertical="top"/>
    </xf>
    <xf numFmtId="166" fontId="6" fillId="0" borderId="40" xfId="1" applyNumberFormat="1" applyFont="1" applyBorder="1" applyAlignment="1">
      <alignment horizontal="center"/>
    </xf>
    <xf numFmtId="166" fontId="6" fillId="0" borderId="37" xfId="1" applyNumberFormat="1" applyFont="1" applyBorder="1" applyAlignment="1">
      <alignment horizontal="center"/>
    </xf>
    <xf numFmtId="166" fontId="6" fillId="0" borderId="36" xfId="1" applyNumberFormat="1" applyFont="1" applyBorder="1" applyAlignment="1">
      <alignment horizontal="center"/>
    </xf>
    <xf numFmtId="37" fontId="5" fillId="0" borderId="0" xfId="68" applyNumberFormat="1" applyAlignment="1" applyProtection="1">
      <alignment vertical="top"/>
      <protection locked="0"/>
    </xf>
    <xf numFmtId="37" fontId="7" fillId="0" borderId="73" xfId="68" applyNumberFormat="1" applyFont="1" applyBorder="1" applyAlignment="1" applyProtection="1">
      <alignment horizontal="center" vertical="top"/>
      <protection locked="0"/>
    </xf>
    <xf numFmtId="37" fontId="7" fillId="0" borderId="73" xfId="68" applyNumberFormat="1" applyFont="1" applyBorder="1" applyAlignment="1">
      <alignment horizontal="center" vertical="top"/>
    </xf>
    <xf numFmtId="37" fontId="5" fillId="0" borderId="0" xfId="68" applyNumberFormat="1" applyAlignment="1">
      <alignment horizontal="right" vertical="top"/>
    </xf>
    <xf numFmtId="37" fontId="5" fillId="0" borderId="73" xfId="49" applyNumberFormat="1" applyBorder="1" applyAlignment="1">
      <alignment horizontal="right"/>
    </xf>
    <xf numFmtId="37" fontId="5" fillId="0" borderId="73" xfId="0" applyNumberFormat="1" applyFont="1" applyBorder="1" applyAlignment="1">
      <alignment horizontal="right" vertical="top"/>
    </xf>
    <xf numFmtId="37" fontId="18" fillId="0" borderId="73" xfId="49" applyNumberFormat="1" applyFont="1" applyBorder="1" applyAlignment="1">
      <alignment horizontal="center" vertical="top"/>
    </xf>
    <xf numFmtId="37" fontId="5" fillId="0" borderId="0" xfId="68" applyNumberFormat="1" applyAlignment="1">
      <alignment horizontal="center" vertical="top"/>
    </xf>
    <xf numFmtId="37" fontId="5" fillId="0" borderId="84" xfId="49" applyNumberFormat="1" applyBorder="1" applyAlignment="1">
      <alignment vertical="top"/>
    </xf>
    <xf numFmtId="37" fontId="5" fillId="0" borderId="73" xfId="49" applyNumberFormat="1" applyBorder="1"/>
    <xf numFmtId="37" fontId="5" fillId="0" borderId="73" xfId="35" applyNumberFormat="1" applyFont="1" applyFill="1" applyBorder="1" applyAlignment="1">
      <alignment horizontal="right" vertical="top"/>
    </xf>
    <xf numFmtId="37" fontId="5" fillId="0" borderId="73" xfId="68" applyNumberFormat="1" applyBorder="1" applyAlignment="1">
      <alignment vertical="top"/>
    </xf>
    <xf numFmtId="37" fontId="5" fillId="0" borderId="0" xfId="7" applyNumberFormat="1" applyFont="1" applyFill="1" applyBorder="1" applyAlignment="1">
      <alignment horizontal="right" vertical="top"/>
    </xf>
    <xf numFmtId="37" fontId="5" fillId="0" borderId="0" xfId="7" applyNumberFormat="1" applyFont="1" applyFill="1" applyAlignment="1">
      <alignment horizontal="right" vertical="top"/>
    </xf>
    <xf numFmtId="37" fontId="7" fillId="0" borderId="88" xfId="68" applyNumberFormat="1" applyFont="1" applyBorder="1" applyAlignment="1">
      <alignment horizontal="right" vertical="top"/>
    </xf>
    <xf numFmtId="37" fontId="7" fillId="0" borderId="89" xfId="35" applyNumberFormat="1" applyFont="1" applyFill="1" applyBorder="1" applyAlignment="1">
      <alignment horizontal="right" vertical="center"/>
    </xf>
    <xf numFmtId="37" fontId="7" fillId="0" borderId="88" xfId="35" applyNumberFormat="1" applyFont="1" applyFill="1" applyBorder="1" applyAlignment="1">
      <alignment horizontal="right" vertical="center"/>
    </xf>
    <xf numFmtId="37" fontId="5" fillId="0" borderId="7" xfId="49" applyNumberFormat="1" applyBorder="1" applyAlignment="1">
      <alignment horizontal="right" vertical="top"/>
    </xf>
    <xf numFmtId="0" fontId="5" fillId="0" borderId="7" xfId="49" applyBorder="1" applyAlignment="1">
      <alignment horizontal="center" vertical="top"/>
    </xf>
    <xf numFmtId="3" fontId="5" fillId="0" borderId="7" xfId="49" applyNumberFormat="1" applyBorder="1" applyAlignment="1">
      <alignment horizontal="right" vertical="top"/>
    </xf>
    <xf numFmtId="165" fontId="7" fillId="0" borderId="27" xfId="17" applyFont="1" applyFill="1" applyBorder="1" applyAlignment="1" applyProtection="1">
      <alignment horizontal="center" vertical="top"/>
    </xf>
    <xf numFmtId="0" fontId="7" fillId="0" borderId="27" xfId="66" applyFont="1" applyBorder="1" applyAlignment="1">
      <alignment horizontal="justify" vertical="top" wrapText="1"/>
    </xf>
    <xf numFmtId="0" fontId="7" fillId="0" borderId="27" xfId="66" applyFont="1" applyBorder="1" applyAlignment="1">
      <alignment horizontal="center" vertical="top"/>
    </xf>
    <xf numFmtId="1" fontId="7" fillId="0" borderId="27" xfId="66" applyNumberFormat="1" applyFont="1" applyBorder="1" applyAlignment="1">
      <alignment horizontal="center" vertical="top"/>
    </xf>
    <xf numFmtId="166" fontId="7" fillId="0" borderId="27" xfId="7" applyNumberFormat="1" applyFont="1" applyFill="1" applyBorder="1" applyAlignment="1">
      <alignment horizontal="right" vertical="top"/>
    </xf>
    <xf numFmtId="172" fontId="45" fillId="0" borderId="90" xfId="12" applyNumberFormat="1" applyFont="1" applyFill="1" applyBorder="1" applyAlignment="1">
      <alignment horizontal="right" vertical="top"/>
    </xf>
    <xf numFmtId="166" fontId="9" fillId="0" borderId="41" xfId="40" applyNumberFormat="1" applyFont="1" applyFill="1" applyBorder="1" applyAlignment="1">
      <alignment horizontal="center" vertical="top"/>
    </xf>
    <xf numFmtId="166" fontId="24" fillId="0" borderId="41" xfId="40" applyNumberFormat="1" applyFont="1" applyFill="1" applyBorder="1" applyAlignment="1">
      <alignment horizontal="center" vertical="top"/>
    </xf>
    <xf numFmtId="0" fontId="46" fillId="0" borderId="1" xfId="72" applyFont="1" applyBorder="1" applyAlignment="1" applyProtection="1">
      <alignment horizontal="center" vertical="top"/>
    </xf>
    <xf numFmtId="0" fontId="46" fillId="0" borderId="1" xfId="72" applyFont="1" applyBorder="1" applyAlignment="1" applyProtection="1">
      <alignment vertical="top"/>
    </xf>
    <xf numFmtId="172" fontId="46" fillId="0" borderId="1" xfId="12" applyNumberFormat="1" applyFont="1" applyFill="1" applyBorder="1" applyAlignment="1">
      <alignment horizontal="right" vertical="top"/>
    </xf>
    <xf numFmtId="166" fontId="9" fillId="0" borderId="1" xfId="40" applyNumberFormat="1" applyFont="1" applyFill="1" applyBorder="1" applyAlignment="1">
      <alignment horizontal="center" vertical="top"/>
    </xf>
    <xf numFmtId="166" fontId="9" fillId="0" borderId="1" xfId="35" applyNumberFormat="1" applyFont="1" applyFill="1" applyBorder="1" applyAlignment="1">
      <alignment horizontal="right" vertical="top"/>
    </xf>
    <xf numFmtId="172" fontId="45" fillId="0" borderId="91" xfId="12" applyNumberFormat="1" applyFont="1" applyFill="1" applyBorder="1" applyAlignment="1">
      <alignment horizontal="right" vertical="top"/>
    </xf>
    <xf numFmtId="172" fontId="45" fillId="0" borderId="92" xfId="12" applyNumberFormat="1" applyFont="1" applyFill="1" applyBorder="1" applyAlignment="1">
      <alignment horizontal="right" vertical="top"/>
    </xf>
    <xf numFmtId="2" fontId="5" fillId="0" borderId="73" xfId="66" applyNumberFormat="1" applyBorder="1" applyAlignment="1">
      <alignment horizontal="center" vertical="top"/>
    </xf>
    <xf numFmtId="0" fontId="5" fillId="0" borderId="73" xfId="66" applyBorder="1" applyAlignment="1">
      <alignment horizontal="left" vertical="top" wrapText="1"/>
    </xf>
    <xf numFmtId="0" fontId="5" fillId="3" borderId="0" xfId="66" quotePrefix="1" applyFill="1" applyAlignment="1">
      <alignment horizontal="center" vertical="top"/>
    </xf>
    <xf numFmtId="0" fontId="7" fillId="3" borderId="0" xfId="66" applyFont="1" applyFill="1" applyAlignment="1">
      <alignment horizontal="left" vertical="top" wrapText="1"/>
    </xf>
    <xf numFmtId="173" fontId="5" fillId="3" borderId="6" xfId="66" applyNumberFormat="1" applyFill="1" applyBorder="1" applyAlignment="1">
      <alignment horizontal="center" vertical="top"/>
    </xf>
    <xf numFmtId="0" fontId="5" fillId="0" borderId="0" xfId="66" applyAlignment="1">
      <alignment vertical="top" wrapText="1"/>
    </xf>
    <xf numFmtId="38" fontId="7" fillId="0" borderId="35" xfId="7" applyNumberFormat="1" applyFont="1" applyFill="1" applyBorder="1" applyAlignment="1">
      <alignment vertical="top"/>
    </xf>
    <xf numFmtId="3" fontId="7" fillId="0" borderId="88" xfId="68" applyNumberFormat="1" applyFont="1" applyBorder="1" applyAlignment="1">
      <alignment horizontal="right" vertical="top"/>
    </xf>
    <xf numFmtId="3" fontId="5" fillId="0" borderId="6" xfId="66" applyNumberFormat="1" applyBorder="1" applyAlignment="1">
      <alignment horizontal="center" vertical="top"/>
    </xf>
    <xf numFmtId="0" fontId="5" fillId="3" borderId="73" xfId="66" applyFill="1" applyBorder="1" applyAlignment="1">
      <alignment horizontal="center" vertical="top"/>
    </xf>
    <xf numFmtId="4" fontId="5" fillId="0" borderId="73" xfId="66" applyNumberFormat="1" applyBorder="1" applyAlignment="1">
      <alignment horizontal="center" vertical="top"/>
    </xf>
    <xf numFmtId="0" fontId="5" fillId="0" borderId="37" xfId="0" applyFont="1" applyBorder="1" applyAlignment="1">
      <alignment horizontal="center" vertical="top" wrapText="1"/>
    </xf>
    <xf numFmtId="0" fontId="5" fillId="0" borderId="36" xfId="0" applyFont="1" applyBorder="1" applyAlignment="1">
      <alignment horizontal="center" vertical="top" wrapText="1"/>
    </xf>
    <xf numFmtId="0" fontId="5" fillId="0" borderId="38" xfId="0" applyFont="1" applyBorder="1" applyAlignment="1">
      <alignment horizontal="center" vertical="top" wrapText="1"/>
    </xf>
    <xf numFmtId="0" fontId="7" fillId="0" borderId="42" xfId="0" applyFont="1" applyBorder="1" applyAlignment="1">
      <alignment horizontal="center"/>
    </xf>
    <xf numFmtId="0" fontId="7" fillId="0" borderId="4" xfId="0" applyFont="1" applyBorder="1" applyAlignment="1">
      <alignment horizontal="center" vertical="top" wrapText="1"/>
    </xf>
    <xf numFmtId="3" fontId="7" fillId="3" borderId="88" xfId="7" applyNumberFormat="1" applyFont="1" applyFill="1" applyBorder="1" applyAlignment="1">
      <alignment horizontal="right" vertical="top"/>
    </xf>
    <xf numFmtId="38" fontId="7" fillId="0" borderId="88" xfId="7" applyNumberFormat="1" applyFont="1" applyFill="1" applyBorder="1" applyAlignment="1">
      <alignment vertical="top"/>
    </xf>
    <xf numFmtId="168" fontId="7" fillId="0" borderId="39" xfId="0" applyNumberFormat="1" applyFont="1" applyBorder="1" applyAlignment="1">
      <alignment horizontal="right" vertical="top"/>
    </xf>
    <xf numFmtId="166" fontId="7" fillId="0" borderId="39" xfId="1" applyNumberFormat="1" applyFont="1" applyFill="1" applyBorder="1" applyAlignment="1">
      <alignment horizontal="center"/>
    </xf>
    <xf numFmtId="169" fontId="7" fillId="0" borderId="76" xfId="68" applyNumberFormat="1" applyFont="1" applyBorder="1" applyAlignment="1">
      <alignment horizontal="center" vertical="top" wrapText="1"/>
    </xf>
    <xf numFmtId="169" fontId="7" fillId="0" borderId="74" xfId="68" applyNumberFormat="1" applyFont="1" applyBorder="1" applyAlignment="1" applyProtection="1">
      <alignment horizontal="center"/>
      <protection locked="0"/>
    </xf>
    <xf numFmtId="0" fontId="64" fillId="0" borderId="0" xfId="61" applyFont="1"/>
    <xf numFmtId="0" fontId="40" fillId="0" borderId="0" xfId="61"/>
    <xf numFmtId="0" fontId="16" fillId="0" borderId="0" xfId="68" quotePrefix="1" applyFont="1" applyAlignment="1">
      <alignment horizontal="left" vertical="top" wrapText="1"/>
    </xf>
    <xf numFmtId="169" fontId="5" fillId="0" borderId="74" xfId="68" applyNumberFormat="1" applyBorder="1" applyAlignment="1">
      <alignment horizontal="right" vertical="top"/>
    </xf>
    <xf numFmtId="169" fontId="5" fillId="0" borderId="94" xfId="68" applyNumberFormat="1" applyBorder="1" applyAlignment="1">
      <alignment horizontal="right" vertical="top"/>
    </xf>
    <xf numFmtId="0" fontId="65" fillId="0" borderId="25" xfId="49" applyFont="1" applyBorder="1" applyAlignment="1">
      <alignment horizontal="center" vertical="center" wrapText="1"/>
    </xf>
    <xf numFmtId="0" fontId="65" fillId="0" borderId="0" xfId="49" applyFont="1" applyAlignment="1">
      <alignment horizontal="center" vertical="center" wrapText="1"/>
    </xf>
    <xf numFmtId="0" fontId="29" fillId="0" borderId="73" xfId="68" applyFont="1" applyBorder="1" applyAlignment="1">
      <alignment horizontal="left" vertical="top" wrapText="1"/>
    </xf>
    <xf numFmtId="165" fontId="5" fillId="0" borderId="73" xfId="49" applyNumberFormat="1" applyBorder="1" applyAlignment="1">
      <alignment vertical="top"/>
    </xf>
    <xf numFmtId="169" fontId="7" fillId="0" borderId="95" xfId="68" applyNumberFormat="1" applyFont="1" applyBorder="1" applyAlignment="1">
      <alignment horizontal="right" vertical="top"/>
    </xf>
    <xf numFmtId="169" fontId="7" fillId="0" borderId="75" xfId="68" applyNumberFormat="1" applyFont="1" applyBorder="1" applyAlignment="1">
      <alignment horizontal="right" vertical="top"/>
    </xf>
    <xf numFmtId="0" fontId="12" fillId="0" borderId="5" xfId="68" applyFont="1" applyBorder="1" applyAlignment="1">
      <alignment vertical="top"/>
    </xf>
    <xf numFmtId="0" fontId="17" fillId="0" borderId="5" xfId="68" applyFont="1" applyBorder="1" applyAlignment="1">
      <alignment horizontal="center" vertical="top"/>
    </xf>
    <xf numFmtId="0" fontId="17" fillId="0" borderId="5" xfId="68" applyFont="1" applyBorder="1" applyAlignment="1">
      <alignment vertical="top"/>
    </xf>
    <xf numFmtId="1" fontId="17" fillId="0" borderId="73" xfId="68" applyNumberFormat="1" applyFont="1" applyBorder="1" applyAlignment="1">
      <alignment horizontal="center" vertical="top"/>
    </xf>
    <xf numFmtId="3" fontId="17" fillId="0" borderId="73" xfId="68" applyNumberFormat="1" applyFont="1" applyBorder="1" applyAlignment="1">
      <alignment horizontal="right" vertical="top"/>
    </xf>
    <xf numFmtId="169" fontId="5" fillId="0" borderId="73" xfId="68" applyNumberFormat="1" applyBorder="1" applyAlignment="1">
      <alignment horizontal="right" vertical="top"/>
    </xf>
    <xf numFmtId="1" fontId="54" fillId="0" borderId="5" xfId="68" applyNumberFormat="1" applyFont="1" applyBorder="1" applyAlignment="1">
      <alignment horizontal="center" vertical="top"/>
    </xf>
    <xf numFmtId="169" fontId="5" fillId="0" borderId="73" xfId="68" applyNumberFormat="1" applyBorder="1" applyAlignment="1">
      <alignment horizontal="right"/>
    </xf>
    <xf numFmtId="1" fontId="5" fillId="0" borderId="0" xfId="68" applyNumberFormat="1" applyAlignment="1">
      <alignment horizontal="center"/>
    </xf>
    <xf numFmtId="169" fontId="5" fillId="0" borderId="74" xfId="68" applyNumberFormat="1" applyBorder="1" applyAlignment="1">
      <alignment horizontal="right"/>
    </xf>
    <xf numFmtId="169" fontId="5" fillId="0" borderId="74" xfId="7" applyNumberFormat="1" applyFont="1" applyFill="1" applyBorder="1" applyAlignment="1" applyProtection="1">
      <alignment horizontal="right" vertical="top"/>
      <protection locked="0"/>
    </xf>
    <xf numFmtId="169" fontId="42" fillId="0" borderId="74" xfId="35" applyNumberFormat="1" applyFont="1" applyFill="1" applyBorder="1" applyAlignment="1">
      <alignment horizontal="right" vertical="top"/>
    </xf>
    <xf numFmtId="169" fontId="5" fillId="0" borderId="74" xfId="68" applyNumberFormat="1" applyBorder="1" applyAlignment="1">
      <alignment vertical="top"/>
    </xf>
    <xf numFmtId="169" fontId="44" fillId="0" borderId="95" xfId="35" applyNumberFormat="1" applyFont="1" applyFill="1" applyBorder="1" applyAlignment="1">
      <alignment horizontal="right" vertical="top"/>
    </xf>
    <xf numFmtId="169" fontId="40" fillId="0" borderId="0" xfId="61" applyNumberFormat="1"/>
    <xf numFmtId="173" fontId="5" fillId="0" borderId="1" xfId="49" applyNumberFormat="1" applyBorder="1" applyAlignment="1">
      <alignment horizontal="center" vertical="top"/>
    </xf>
    <xf numFmtId="168" fontId="5" fillId="0" borderId="35" xfId="0" applyNumberFormat="1" applyFont="1" applyBorder="1" applyAlignment="1">
      <alignment horizontal="center" vertical="top"/>
    </xf>
    <xf numFmtId="166" fontId="5" fillId="0" borderId="1" xfId="1" applyNumberFormat="1" applyFont="1" applyFill="1" applyBorder="1" applyAlignment="1">
      <alignment horizontal="center"/>
    </xf>
    <xf numFmtId="0" fontId="5" fillId="0" borderId="25" xfId="0" applyFont="1" applyBorder="1" applyAlignment="1">
      <alignment horizontal="left" vertical="top" wrapText="1"/>
    </xf>
    <xf numFmtId="0" fontId="5" fillId="0" borderId="0" xfId="0" applyFont="1" applyAlignment="1">
      <alignment horizontal="left" vertical="top" wrapText="1"/>
    </xf>
    <xf numFmtId="0" fontId="5" fillId="0" borderId="19" xfId="0" applyFont="1" applyBorder="1" applyAlignment="1">
      <alignment horizontal="left" vertical="top" wrapText="1"/>
    </xf>
    <xf numFmtId="0" fontId="7" fillId="0" borderId="25" xfId="0" applyFont="1" applyBorder="1" applyAlignment="1">
      <alignment horizontal="left" vertical="top" wrapText="1"/>
    </xf>
    <xf numFmtId="0" fontId="7" fillId="0" borderId="0" xfId="0" applyFont="1" applyAlignment="1">
      <alignment horizontal="left" vertical="top" wrapText="1"/>
    </xf>
    <xf numFmtId="0" fontId="7" fillId="0" borderId="19" xfId="0" applyFont="1" applyBorder="1" applyAlignment="1">
      <alignment horizontal="left" vertical="top" wrapText="1"/>
    </xf>
    <xf numFmtId="0" fontId="9" fillId="0" borderId="73" xfId="49" applyFont="1" applyBorder="1" applyAlignment="1">
      <alignment horizontal="center" vertical="top"/>
    </xf>
    <xf numFmtId="0" fontId="9" fillId="0" borderId="73" xfId="49" applyFont="1" applyBorder="1" applyAlignment="1" applyProtection="1">
      <alignment horizontal="center" vertical="top"/>
      <protection locked="0"/>
    </xf>
    <xf numFmtId="0" fontId="9" fillId="0" borderId="73" xfId="49" applyFont="1" applyBorder="1" applyAlignment="1" applyProtection="1">
      <alignment vertical="top" wrapText="1"/>
      <protection locked="0"/>
    </xf>
    <xf numFmtId="1" fontId="9" fillId="0" borderId="73" xfId="49" applyNumberFormat="1" applyFont="1" applyBorder="1" applyAlignment="1" applyProtection="1">
      <alignment horizontal="center" vertical="top"/>
      <protection locked="0"/>
    </xf>
    <xf numFmtId="41" fontId="7" fillId="0" borderId="35" xfId="0" applyNumberFormat="1" applyFont="1" applyBorder="1" applyAlignment="1">
      <alignment horizontal="right" vertical="center"/>
    </xf>
    <xf numFmtId="0" fontId="7" fillId="0" borderId="42" xfId="0" applyFont="1" applyBorder="1" applyAlignment="1">
      <alignment horizontal="right"/>
    </xf>
    <xf numFmtId="41" fontId="7" fillId="0" borderId="42" xfId="0" applyNumberFormat="1" applyFont="1" applyBorder="1" applyAlignment="1">
      <alignment horizontal="right" vertical="center" indent="2"/>
    </xf>
    <xf numFmtId="41" fontId="7" fillId="0" borderId="46" xfId="0" applyNumberFormat="1" applyFont="1" applyBorder="1" applyAlignment="1">
      <alignment horizontal="right" vertical="center"/>
    </xf>
    <xf numFmtId="41" fontId="5" fillId="0" borderId="1" xfId="0" applyNumberFormat="1" applyFont="1" applyBorder="1" applyAlignment="1">
      <alignment horizontal="right" vertical="center"/>
    </xf>
    <xf numFmtId="41" fontId="5" fillId="0" borderId="1" xfId="0" applyNumberFormat="1" applyFont="1" applyBorder="1" applyAlignment="1">
      <alignment horizontal="right" indent="2"/>
    </xf>
    <xf numFmtId="41" fontId="7" fillId="0" borderId="47" xfId="0" applyNumberFormat="1" applyFont="1" applyBorder="1" applyAlignment="1">
      <alignment horizontal="right" vertical="center"/>
    </xf>
    <xf numFmtId="0" fontId="57" fillId="2" borderId="0" xfId="66" applyFont="1" applyFill="1" applyAlignment="1">
      <alignment horizontal="center" vertical="center"/>
    </xf>
    <xf numFmtId="0" fontId="5" fillId="0" borderId="73" xfId="49" quotePrefix="1" applyBorder="1" applyAlignment="1">
      <alignment vertical="top" wrapText="1"/>
    </xf>
    <xf numFmtId="1" fontId="5" fillId="0" borderId="0" xfId="66" applyNumberFormat="1" applyAlignment="1">
      <alignment horizontal="center" vertical="top"/>
    </xf>
    <xf numFmtId="0" fontId="0" fillId="0" borderId="0" xfId="0" applyAlignment="1">
      <alignment wrapText="1"/>
    </xf>
    <xf numFmtId="0" fontId="5" fillId="0" borderId="0" xfId="0" applyFont="1" applyAlignment="1">
      <alignment wrapText="1"/>
    </xf>
    <xf numFmtId="0" fontId="11" fillId="0" borderId="73" xfId="66" applyFont="1" applyBorder="1" applyAlignment="1">
      <alignment horizontal="justify" vertical="top"/>
    </xf>
    <xf numFmtId="0" fontId="16" fillId="0" borderId="5" xfId="49" applyFont="1" applyBorder="1" applyAlignment="1">
      <alignment horizontal="center" vertical="top"/>
    </xf>
    <xf numFmtId="0" fontId="16" fillId="0" borderId="5" xfId="49" applyFont="1" applyBorder="1" applyAlignment="1">
      <alignment horizontal="left" vertical="top" wrapText="1"/>
    </xf>
    <xf numFmtId="3" fontId="16" fillId="0" borderId="5" xfId="49" applyNumberFormat="1" applyFont="1" applyBorder="1" applyAlignment="1">
      <alignment horizontal="center" vertical="top"/>
    </xf>
    <xf numFmtId="0" fontId="9" fillId="0" borderId="5" xfId="49" applyFont="1" applyBorder="1" applyAlignment="1">
      <alignment horizontal="center" vertical="top"/>
    </xf>
    <xf numFmtId="0" fontId="23" fillId="0" borderId="5" xfId="49" applyFont="1" applyBorder="1" applyAlignment="1">
      <alignment vertical="top" wrapText="1"/>
    </xf>
    <xf numFmtId="0" fontId="24" fillId="0" borderId="5" xfId="49" applyFont="1" applyBorder="1" applyAlignment="1">
      <alignment horizontal="center" vertical="top"/>
    </xf>
    <xf numFmtId="0" fontId="9" fillId="0" borderId="5" xfId="49" applyFont="1" applyBorder="1" applyAlignment="1">
      <alignment vertical="top" wrapText="1"/>
    </xf>
    <xf numFmtId="3" fontId="24" fillId="0" borderId="5" xfId="49" applyNumberFormat="1" applyFont="1" applyBorder="1" applyAlignment="1">
      <alignment horizontal="center" vertical="top"/>
    </xf>
    <xf numFmtId="0" fontId="23" fillId="0" borderId="5" xfId="49" applyFont="1" applyBorder="1" applyAlignment="1">
      <alignment horizontal="left" vertical="top" wrapText="1"/>
    </xf>
    <xf numFmtId="1" fontId="24" fillId="0" borderId="5" xfId="49" applyNumberFormat="1" applyFont="1" applyBorder="1" applyAlignment="1">
      <alignment horizontal="center" vertical="top"/>
    </xf>
    <xf numFmtId="0" fontId="24" fillId="0" borderId="6" xfId="49" quotePrefix="1" applyFont="1" applyBorder="1" applyAlignment="1">
      <alignment horizontal="left" vertical="top" wrapText="1"/>
    </xf>
    <xf numFmtId="0" fontId="8" fillId="0" borderId="5" xfId="49" applyFont="1" applyBorder="1" applyAlignment="1">
      <alignment horizontal="left" vertical="top" wrapText="1"/>
    </xf>
    <xf numFmtId="173" fontId="9" fillId="0" borderId="5" xfId="49" applyNumberFormat="1" applyFont="1" applyBorder="1" applyAlignment="1">
      <alignment horizontal="center" vertical="top"/>
    </xf>
    <xf numFmtId="0" fontId="9" fillId="0" borderId="5" xfId="49" applyFont="1" applyBorder="1" applyAlignment="1">
      <alignment horizontal="left" vertical="top" wrapText="1"/>
    </xf>
    <xf numFmtId="3" fontId="9" fillId="0" borderId="5" xfId="49" applyNumberFormat="1" applyFont="1" applyBorder="1" applyAlignment="1">
      <alignment horizontal="center" vertical="top"/>
    </xf>
    <xf numFmtId="173" fontId="8" fillId="0" borderId="5" xfId="49" applyNumberFormat="1" applyFont="1" applyBorder="1" applyAlignment="1">
      <alignment horizontal="left" vertical="top" wrapText="1"/>
    </xf>
    <xf numFmtId="173" fontId="5" fillId="0" borderId="5" xfId="49" applyNumberFormat="1" applyBorder="1" applyAlignment="1">
      <alignment horizontal="center" vertical="top"/>
    </xf>
    <xf numFmtId="0" fontId="25" fillId="0" borderId="5" xfId="49" applyFont="1" applyBorder="1" applyAlignment="1">
      <alignment vertical="top" wrapText="1"/>
    </xf>
    <xf numFmtId="0" fontId="25" fillId="0" borderId="0" xfId="49" applyFont="1" applyAlignment="1">
      <alignment vertical="top" wrapText="1"/>
    </xf>
    <xf numFmtId="0" fontId="26" fillId="0" borderId="5" xfId="49" applyFont="1" applyBorder="1" applyAlignment="1">
      <alignment vertical="top" wrapText="1"/>
    </xf>
    <xf numFmtId="0" fontId="24" fillId="0" borderId="5" xfId="49" applyFont="1" applyBorder="1" applyAlignment="1">
      <alignment vertical="top" wrapText="1"/>
    </xf>
    <xf numFmtId="0" fontId="23" fillId="0" borderId="5" xfId="49" applyFont="1" applyBorder="1" applyAlignment="1">
      <alignment horizontal="center" vertical="top"/>
    </xf>
    <xf numFmtId="4" fontId="23" fillId="0" borderId="5" xfId="49" applyNumberFormat="1" applyFont="1" applyBorder="1" applyAlignment="1">
      <alignment horizontal="center" vertical="top"/>
    </xf>
    <xf numFmtId="173" fontId="9" fillId="0" borderId="41" xfId="49" applyNumberFormat="1" applyFont="1" applyBorder="1" applyAlignment="1">
      <alignment horizontal="center" vertical="top"/>
    </xf>
    <xf numFmtId="0" fontId="24" fillId="0" borderId="41" xfId="49" applyFont="1" applyBorder="1" applyAlignment="1">
      <alignment vertical="top" wrapText="1"/>
    </xf>
    <xf numFmtId="0" fontId="24" fillId="0" borderId="41" xfId="49" applyFont="1" applyBorder="1" applyAlignment="1">
      <alignment horizontal="center" vertical="top"/>
    </xf>
    <xf numFmtId="3" fontId="24" fillId="0" borderId="41" xfId="49" applyNumberFormat="1" applyFont="1" applyBorder="1" applyAlignment="1">
      <alignment horizontal="center" vertical="top"/>
    </xf>
    <xf numFmtId="4" fontId="24" fillId="0" borderId="5" xfId="49" applyNumberFormat="1" applyFont="1" applyBorder="1" applyAlignment="1">
      <alignment horizontal="center" vertical="top"/>
    </xf>
    <xf numFmtId="1" fontId="9" fillId="0" borderId="5" xfId="49" applyNumberFormat="1" applyFont="1" applyBorder="1" applyAlignment="1">
      <alignment horizontal="center" vertical="top"/>
    </xf>
    <xf numFmtId="1" fontId="52" fillId="0" borderId="5" xfId="49" applyNumberFormat="1" applyFont="1" applyBorder="1" applyAlignment="1">
      <alignment horizontal="center" vertical="top"/>
    </xf>
    <xf numFmtId="173" fontId="9" fillId="0" borderId="1" xfId="49" applyNumberFormat="1" applyFont="1" applyBorder="1" applyAlignment="1">
      <alignment horizontal="center" vertical="top"/>
    </xf>
    <xf numFmtId="0" fontId="9" fillId="0" borderId="1" xfId="49" applyFont="1" applyBorder="1" applyAlignment="1">
      <alignment horizontal="left" vertical="top" wrapText="1"/>
    </xf>
    <xf numFmtId="0" fontId="9" fillId="0" borderId="1" xfId="49" applyFont="1" applyBorder="1" applyAlignment="1">
      <alignment horizontal="center" vertical="top"/>
    </xf>
    <xf numFmtId="1" fontId="9" fillId="0" borderId="1" xfId="49" applyNumberFormat="1" applyFont="1" applyBorder="1" applyAlignment="1">
      <alignment horizontal="center" vertical="top"/>
    </xf>
    <xf numFmtId="0" fontId="62" fillId="0" borderId="1" xfId="49" applyFont="1" applyBorder="1" applyAlignment="1">
      <alignment horizontal="center" vertical="top" wrapText="1"/>
    </xf>
    <xf numFmtId="0" fontId="62" fillId="0" borderId="1" xfId="49" applyFont="1" applyBorder="1" applyAlignment="1">
      <alignment vertical="top" wrapText="1"/>
    </xf>
    <xf numFmtId="0" fontId="53" fillId="0" borderId="1" xfId="49" applyFont="1" applyBorder="1" applyAlignment="1">
      <alignment horizontal="left" vertical="top" wrapText="1"/>
    </xf>
    <xf numFmtId="0" fontId="53" fillId="0" borderId="1" xfId="49" applyFont="1" applyBorder="1" applyAlignment="1">
      <alignment horizontal="center" vertical="top" wrapText="1"/>
    </xf>
    <xf numFmtId="0" fontId="53" fillId="0" borderId="1" xfId="49" applyFont="1" applyBorder="1" applyAlignment="1">
      <alignment vertical="top" wrapText="1"/>
    </xf>
    <xf numFmtId="0" fontId="43" fillId="0" borderId="1" xfId="49" applyFont="1" applyBorder="1" applyAlignment="1">
      <alignment horizontal="left" vertical="top" wrapText="1"/>
    </xf>
    <xf numFmtId="0" fontId="55" fillId="0" borderId="1" xfId="49" applyFont="1" applyBorder="1" applyAlignment="1">
      <alignment horizontal="center" vertical="top" wrapText="1"/>
    </xf>
    <xf numFmtId="0" fontId="7" fillId="0" borderId="1" xfId="111" applyFont="1" applyBorder="1" applyAlignment="1">
      <alignment vertical="top"/>
    </xf>
    <xf numFmtId="0" fontId="5" fillId="0" borderId="1" xfId="111" applyFont="1" applyBorder="1" applyAlignment="1">
      <alignment horizontal="center" vertical="top"/>
    </xf>
    <xf numFmtId="1" fontId="5" fillId="0" borderId="1" xfId="111" applyNumberFormat="1" applyFont="1" applyBorder="1" applyAlignment="1">
      <alignment horizontal="center" vertical="top"/>
    </xf>
    <xf numFmtId="0" fontId="5" fillId="0" borderId="1" xfId="111" applyFont="1" applyBorder="1" applyAlignment="1">
      <alignment vertical="top" wrapText="1"/>
    </xf>
    <xf numFmtId="0" fontId="31" fillId="0" borderId="0" xfId="66" applyFont="1" applyAlignment="1">
      <alignment horizontal="center" vertical="top"/>
    </xf>
    <xf numFmtId="166" fontId="31" fillId="0" borderId="0" xfId="7" applyNumberFormat="1" applyFont="1" applyFill="1" applyBorder="1" applyAlignment="1">
      <alignment horizontal="center" vertical="top"/>
    </xf>
    <xf numFmtId="37" fontId="31" fillId="0" borderId="0" xfId="7" applyNumberFormat="1" applyFont="1" applyFill="1" applyBorder="1" applyAlignment="1">
      <alignment horizontal="center" vertical="top"/>
    </xf>
    <xf numFmtId="0" fontId="10" fillId="0" borderId="1" xfId="49" applyFont="1" applyBorder="1" applyAlignment="1">
      <alignment horizontal="left" vertical="top" wrapText="1"/>
    </xf>
    <xf numFmtId="0" fontId="17" fillId="0" borderId="0" xfId="0" applyFont="1" applyAlignment="1">
      <alignment horizontal="justify" vertical="center"/>
    </xf>
    <xf numFmtId="0" fontId="5" fillId="0" borderId="0" xfId="0" applyFont="1" applyAlignment="1">
      <alignment vertical="center" wrapText="1"/>
    </xf>
    <xf numFmtId="0" fontId="5" fillId="0" borderId="0" xfId="0" applyFont="1" applyAlignment="1">
      <alignment horizontal="left" vertical="center" wrapText="1"/>
    </xf>
    <xf numFmtId="43" fontId="6" fillId="0" borderId="0" xfId="0" applyNumberFormat="1" applyFont="1"/>
    <xf numFmtId="0" fontId="5" fillId="0" borderId="43" xfId="0" applyFont="1" applyBorder="1" applyAlignment="1">
      <alignment horizontal="left"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7" fillId="0" borderId="0" xfId="0" applyFont="1" applyAlignment="1">
      <alignment horizontal="center" vertical="center"/>
    </xf>
    <xf numFmtId="41" fontId="7" fillId="0" borderId="0" xfId="0" applyNumberFormat="1" applyFont="1" applyAlignment="1">
      <alignment horizontal="right" vertical="center"/>
    </xf>
    <xf numFmtId="0" fontId="7" fillId="0" borderId="42" xfId="0" applyFont="1" applyBorder="1" applyAlignment="1">
      <alignment horizontal="center" vertical="center"/>
    </xf>
    <xf numFmtId="41" fontId="7" fillId="0" borderId="42" xfId="0" applyNumberFormat="1" applyFont="1" applyBorder="1" applyAlignment="1">
      <alignment horizontal="right" vertical="center"/>
    </xf>
    <xf numFmtId="0" fontId="6" fillId="0" borderId="42" xfId="0" applyFont="1" applyBorder="1"/>
    <xf numFmtId="0" fontId="7" fillId="0" borderId="63" xfId="0" applyFont="1" applyBorder="1" applyAlignment="1">
      <alignment horizontal="left" vertical="center" wrapText="1"/>
    </xf>
    <xf numFmtId="0" fontId="0" fillId="0" borderId="64" xfId="0" applyBorder="1" applyAlignment="1">
      <alignment horizontal="left" vertical="center" wrapText="1"/>
    </xf>
    <xf numFmtId="0" fontId="0" fillId="0" borderId="65" xfId="0" applyBorder="1" applyAlignment="1">
      <alignment horizontal="left" vertical="center" wrapText="1"/>
    </xf>
    <xf numFmtId="0" fontId="7" fillId="0" borderId="53" xfId="0" applyFont="1" applyBorder="1" applyAlignment="1">
      <alignment horizontal="left" vertical="center" wrapText="1"/>
    </xf>
    <xf numFmtId="0" fontId="0" fillId="0" borderId="23" xfId="0" applyBorder="1" applyAlignment="1">
      <alignment horizontal="left" vertical="center" wrapText="1"/>
    </xf>
    <xf numFmtId="0" fontId="0" fillId="0" borderId="26" xfId="0" applyBorder="1" applyAlignment="1">
      <alignment horizontal="left" vertical="center" wrapText="1"/>
    </xf>
    <xf numFmtId="0" fontId="5" fillId="0" borderId="54" xfId="0" applyFont="1"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5" fillId="0" borderId="43" xfId="0" applyFont="1" applyBorder="1" applyAlignment="1">
      <alignment horizontal="left"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5" fillId="0" borderId="1" xfId="0" applyFont="1" applyBorder="1" applyAlignment="1">
      <alignment horizontal="center" vertical="center"/>
    </xf>
    <xf numFmtId="0" fontId="5" fillId="0" borderId="51" xfId="0" applyFont="1" applyBorder="1" applyAlignment="1">
      <alignment horizontal="left" vertical="center" wrapText="1"/>
    </xf>
    <xf numFmtId="0" fontId="0" fillId="0" borderId="42" xfId="0" applyBorder="1" applyAlignment="1">
      <alignment horizontal="left" vertical="center" wrapText="1"/>
    </xf>
    <xf numFmtId="0" fontId="0" fillId="0" borderId="52" xfId="0" applyBorder="1" applyAlignment="1">
      <alignment horizontal="left" vertical="center" wrapText="1"/>
    </xf>
    <xf numFmtId="0" fontId="5" fillId="0" borderId="57" xfId="0" applyFont="1" applyBorder="1" applyAlignment="1">
      <alignment horizontal="left" vertical="center" wrapText="1"/>
    </xf>
    <xf numFmtId="0" fontId="0" fillId="0" borderId="58" xfId="0" applyBorder="1" applyAlignment="1">
      <alignment horizontal="left" vertical="center" wrapText="1"/>
    </xf>
    <xf numFmtId="0" fontId="0" fillId="0" borderId="59" xfId="0" applyBorder="1" applyAlignment="1">
      <alignment horizontal="left" vertical="center" wrapText="1"/>
    </xf>
    <xf numFmtId="0" fontId="7" fillId="0" borderId="51" xfId="0" applyFont="1" applyBorder="1" applyAlignment="1">
      <alignment horizontal="left" vertical="center" wrapText="1"/>
    </xf>
    <xf numFmtId="0" fontId="7" fillId="0" borderId="48" xfId="0" applyFont="1" applyBorder="1" applyAlignment="1">
      <alignment horizontal="center" vertical="top"/>
    </xf>
    <xf numFmtId="0" fontId="7" fillId="0" borderId="49" xfId="0" applyFont="1" applyBorder="1" applyAlignment="1">
      <alignment horizontal="center" vertical="top"/>
    </xf>
    <xf numFmtId="0" fontId="7" fillId="0" borderId="50" xfId="0" applyFont="1" applyBorder="1" applyAlignment="1">
      <alignment horizontal="center" vertical="top"/>
    </xf>
    <xf numFmtId="0" fontId="7" fillId="0" borderId="47" xfId="0" applyFont="1" applyBorder="1" applyAlignment="1">
      <alignment horizontal="center" vertical="center"/>
    </xf>
    <xf numFmtId="0" fontId="7" fillId="0" borderId="35" xfId="0" applyFont="1" applyBorder="1" applyAlignment="1">
      <alignment horizontal="center" vertical="center"/>
    </xf>
    <xf numFmtId="0" fontId="7" fillId="0" borderId="46" xfId="0" applyFont="1" applyBorder="1" applyAlignment="1">
      <alignment horizontal="center" vertical="center"/>
    </xf>
    <xf numFmtId="0" fontId="5" fillId="0" borderId="25" xfId="0" applyFont="1" applyBorder="1" applyAlignment="1">
      <alignment horizontal="center" vertical="center"/>
    </xf>
    <xf numFmtId="0" fontId="5" fillId="0" borderId="0" xfId="0" applyFont="1" applyAlignment="1">
      <alignment horizontal="center" vertical="center"/>
    </xf>
    <xf numFmtId="0" fontId="5" fillId="0" borderId="19" xfId="0" applyFont="1" applyBorder="1" applyAlignment="1">
      <alignment horizontal="center" vertical="center"/>
    </xf>
    <xf numFmtId="0" fontId="7" fillId="0" borderId="0" xfId="0" applyFont="1" applyAlignment="1">
      <alignment horizontal="center" vertical="top" wrapText="1"/>
    </xf>
    <xf numFmtId="0" fontId="5" fillId="5" borderId="0" xfId="0" applyFont="1" applyFill="1" applyAlignment="1">
      <alignment horizontal="center" wrapText="1"/>
    </xf>
    <xf numFmtId="0" fontId="7" fillId="0" borderId="23" xfId="0" applyFont="1" applyBorder="1" applyAlignment="1">
      <alignment horizontal="left" wrapText="1"/>
    </xf>
    <xf numFmtId="0" fontId="6" fillId="0" borderId="43" xfId="0" applyFont="1" applyBorder="1" applyAlignment="1">
      <alignment horizontal="left" vertical="center" wrapText="1"/>
    </xf>
    <xf numFmtId="0" fontId="7" fillId="0" borderId="0" xfId="49" applyFont="1" applyAlignment="1">
      <alignment horizontal="center" vertical="top"/>
    </xf>
    <xf numFmtId="0" fontId="7" fillId="0" borderId="42" xfId="0" applyFont="1" applyBorder="1" applyAlignment="1">
      <alignment horizontal="left" vertical="center" wrapText="1"/>
    </xf>
    <xf numFmtId="0" fontId="7" fillId="0" borderId="52" xfId="0" applyFont="1" applyBorder="1" applyAlignment="1">
      <alignment horizontal="left" vertical="center" wrapText="1"/>
    </xf>
    <xf numFmtId="0" fontId="5" fillId="0" borderId="53" xfId="0" applyFont="1" applyBorder="1" applyAlignment="1">
      <alignment horizontal="left" vertical="center" wrapText="1"/>
    </xf>
    <xf numFmtId="0" fontId="7" fillId="0" borderId="54" xfId="0" applyFont="1" applyBorder="1" applyAlignment="1">
      <alignment horizontal="left" vertical="center" wrapText="1"/>
    </xf>
    <xf numFmtId="0" fontId="5" fillId="0" borderId="25" xfId="0" applyFont="1" applyBorder="1" applyAlignment="1">
      <alignment horizontal="left" vertical="center" wrapText="1"/>
    </xf>
    <xf numFmtId="0" fontId="0" fillId="0" borderId="0" xfId="0" applyAlignment="1">
      <alignment horizontal="left" vertical="center" wrapText="1"/>
    </xf>
    <xf numFmtId="0" fontId="0" fillId="0" borderId="19" xfId="0" applyBorder="1" applyAlignment="1">
      <alignment horizontal="left" vertical="center" wrapText="1"/>
    </xf>
    <xf numFmtId="0" fontId="5" fillId="0" borderId="60" xfId="0" applyFont="1" applyBorder="1" applyAlignment="1">
      <alignment horizontal="left" vertical="center" wrapText="1"/>
    </xf>
    <xf numFmtId="0" fontId="0" fillId="0" borderId="61" xfId="0" applyBorder="1" applyAlignment="1">
      <alignment horizontal="left" vertical="center" wrapText="1"/>
    </xf>
    <xf numFmtId="0" fontId="0" fillId="0" borderId="62" xfId="0" applyBorder="1" applyAlignment="1">
      <alignment horizontal="left" vertical="center" wrapText="1"/>
    </xf>
    <xf numFmtId="166" fontId="7" fillId="0" borderId="4" xfId="7" applyNumberFormat="1" applyFont="1" applyFill="1" applyBorder="1" applyAlignment="1">
      <alignment horizontal="center" vertical="top"/>
    </xf>
    <xf numFmtId="166" fontId="7" fillId="0" borderId="4" xfId="7" quotePrefix="1" applyNumberFormat="1" applyFont="1" applyFill="1" applyBorder="1" applyAlignment="1">
      <alignment horizontal="center" vertical="top"/>
    </xf>
    <xf numFmtId="0" fontId="7" fillId="5" borderId="0" xfId="49" applyFont="1" applyFill="1" applyAlignment="1">
      <alignment horizontal="center" vertical="top"/>
    </xf>
    <xf numFmtId="0" fontId="8" fillId="0" borderId="23" xfId="49" applyFont="1" applyBorder="1" applyAlignment="1">
      <alignment horizontal="left" vertical="top" wrapText="1"/>
    </xf>
    <xf numFmtId="166" fontId="7" fillId="0" borderId="66" xfId="4" applyNumberFormat="1" applyFont="1" applyFill="1" applyBorder="1" applyAlignment="1">
      <alignment horizontal="center" vertical="top"/>
    </xf>
    <xf numFmtId="166" fontId="7" fillId="0" borderId="67" xfId="4" applyNumberFormat="1" applyFont="1" applyFill="1" applyBorder="1" applyAlignment="1">
      <alignment horizontal="center" vertical="top"/>
    </xf>
    <xf numFmtId="166" fontId="7" fillId="0" borderId="4" xfId="4" quotePrefix="1" applyNumberFormat="1" applyFont="1" applyFill="1" applyBorder="1" applyAlignment="1">
      <alignment horizontal="center" vertical="top"/>
    </xf>
    <xf numFmtId="0" fontId="7" fillId="0" borderId="0" xfId="0" applyFont="1" applyAlignment="1">
      <alignment horizontal="center" vertical="center"/>
    </xf>
    <xf numFmtId="3" fontId="7" fillId="0" borderId="102" xfId="68" applyNumberFormat="1" applyFont="1" applyBorder="1" applyAlignment="1">
      <alignment horizontal="center" vertical="top"/>
    </xf>
    <xf numFmtId="3" fontId="7" fillId="0" borderId="103" xfId="68" applyNumberFormat="1" applyFont="1" applyBorder="1" applyAlignment="1">
      <alignment horizontal="center" vertical="top"/>
    </xf>
    <xf numFmtId="3" fontId="7" fillId="0" borderId="105" xfId="68" applyNumberFormat="1" applyFont="1" applyBorder="1" applyAlignment="1">
      <alignment horizontal="center" vertical="top"/>
    </xf>
    <xf numFmtId="166" fontId="7" fillId="0" borderId="102" xfId="35" quotePrefix="1" applyNumberFormat="1" applyFont="1" applyFill="1" applyBorder="1" applyAlignment="1">
      <alignment horizontal="center" vertical="center"/>
    </xf>
    <xf numFmtId="166" fontId="7" fillId="0" borderId="103" xfId="35" quotePrefix="1" applyNumberFormat="1" applyFont="1" applyFill="1" applyBorder="1" applyAlignment="1">
      <alignment horizontal="center" vertical="center"/>
    </xf>
    <xf numFmtId="166" fontId="7" fillId="0" borderId="104" xfId="35" quotePrefix="1" applyNumberFormat="1" applyFont="1" applyFill="1" applyBorder="1" applyAlignment="1">
      <alignment horizontal="center" vertical="center"/>
    </xf>
    <xf numFmtId="0" fontId="7" fillId="0" borderId="101" xfId="68" applyFont="1" applyBorder="1" applyAlignment="1">
      <alignment horizontal="left" vertical="top" wrapText="1"/>
    </xf>
    <xf numFmtId="166" fontId="7" fillId="0" borderId="69" xfId="4" applyNumberFormat="1" applyFont="1" applyFill="1" applyBorder="1" applyAlignment="1">
      <alignment horizontal="center" vertical="center"/>
    </xf>
    <xf numFmtId="166" fontId="7" fillId="0" borderId="70" xfId="4" applyNumberFormat="1" applyFont="1" applyFill="1" applyBorder="1" applyAlignment="1">
      <alignment horizontal="center" vertical="center"/>
    </xf>
    <xf numFmtId="166" fontId="7" fillId="0" borderId="31" xfId="4" quotePrefix="1" applyNumberFormat="1" applyFont="1" applyFill="1" applyBorder="1" applyAlignment="1">
      <alignment horizontal="center" vertical="center"/>
    </xf>
    <xf numFmtId="3" fontId="7" fillId="0" borderId="106" xfId="68" applyNumberFormat="1" applyFont="1" applyBorder="1" applyAlignment="1">
      <alignment horizontal="center" vertical="top"/>
    </xf>
    <xf numFmtId="3" fontId="7" fillId="0" borderId="107" xfId="68" applyNumberFormat="1" applyFont="1" applyBorder="1" applyAlignment="1">
      <alignment horizontal="center" vertical="top"/>
    </xf>
    <xf numFmtId="3" fontId="7" fillId="0" borderId="108" xfId="68" applyNumberFormat="1" applyFont="1" applyBorder="1" applyAlignment="1">
      <alignment horizontal="center" vertical="top"/>
    </xf>
    <xf numFmtId="166" fontId="44" fillId="0" borderId="106" xfId="35" quotePrefix="1" applyNumberFormat="1" applyFont="1" applyFill="1" applyBorder="1" applyAlignment="1">
      <alignment horizontal="center" vertical="top"/>
    </xf>
    <xf numFmtId="166" fontId="44" fillId="0" borderId="107" xfId="35" quotePrefix="1" applyNumberFormat="1" applyFont="1" applyFill="1" applyBorder="1" applyAlignment="1">
      <alignment horizontal="center" vertical="top"/>
    </xf>
    <xf numFmtId="166" fontId="44" fillId="0" borderId="108" xfId="35" quotePrefix="1" applyNumberFormat="1" applyFont="1" applyFill="1" applyBorder="1" applyAlignment="1">
      <alignment horizontal="center" vertical="top"/>
    </xf>
    <xf numFmtId="0" fontId="57" fillId="2" borderId="79" xfId="66" applyFont="1" applyFill="1" applyBorder="1" applyAlignment="1">
      <alignment horizontal="center" vertical="center"/>
    </xf>
    <xf numFmtId="166" fontId="7" fillId="0" borderId="33" xfId="7" applyNumberFormat="1" applyFont="1" applyFill="1" applyBorder="1" applyAlignment="1">
      <alignment horizontal="center" vertical="top" wrapText="1"/>
    </xf>
    <xf numFmtId="166" fontId="7" fillId="0" borderId="34" xfId="7" applyNumberFormat="1" applyFont="1" applyFill="1" applyBorder="1" applyAlignment="1">
      <alignment horizontal="center" vertical="top" wrapText="1"/>
    </xf>
    <xf numFmtId="166" fontId="7" fillId="0" borderId="68" xfId="7" applyNumberFormat="1" applyFont="1" applyFill="1" applyBorder="1" applyAlignment="1">
      <alignment horizontal="center" vertical="top" wrapText="1"/>
    </xf>
    <xf numFmtId="166" fontId="25" fillId="0" borderId="33" xfId="35" quotePrefix="1" applyNumberFormat="1" applyFont="1" applyFill="1" applyBorder="1" applyAlignment="1">
      <alignment horizontal="center" vertical="top"/>
    </xf>
    <xf numFmtId="166" fontId="25" fillId="0" borderId="34" xfId="35" quotePrefix="1" applyNumberFormat="1" applyFont="1" applyFill="1" applyBorder="1" applyAlignment="1">
      <alignment horizontal="center" vertical="top"/>
    </xf>
    <xf numFmtId="166" fontId="25" fillId="0" borderId="68" xfId="35" quotePrefix="1" applyNumberFormat="1" applyFont="1" applyFill="1" applyBorder="1" applyAlignment="1">
      <alignment horizontal="center" vertical="top"/>
    </xf>
    <xf numFmtId="166" fontId="7" fillId="0" borderId="88" xfId="35" quotePrefix="1" applyNumberFormat="1" applyFont="1" applyFill="1" applyBorder="1" applyAlignment="1">
      <alignment horizontal="center" vertical="center"/>
    </xf>
    <xf numFmtId="3" fontId="7" fillId="0" borderId="88" xfId="68" applyNumberFormat="1" applyFont="1" applyBorder="1" applyAlignment="1">
      <alignment horizontal="center" vertical="top"/>
    </xf>
    <xf numFmtId="166" fontId="7" fillId="0" borderId="71" xfId="35" quotePrefix="1" applyNumberFormat="1" applyFont="1" applyFill="1" applyBorder="1" applyAlignment="1">
      <alignment horizontal="center" vertical="center"/>
    </xf>
    <xf numFmtId="166" fontId="7" fillId="0" borderId="70" xfId="35" quotePrefix="1" applyNumberFormat="1" applyFont="1" applyFill="1" applyBorder="1" applyAlignment="1">
      <alignment horizontal="center" vertical="center"/>
    </xf>
    <xf numFmtId="166" fontId="7" fillId="0" borderId="72" xfId="35" quotePrefix="1" applyNumberFormat="1" applyFont="1" applyFill="1" applyBorder="1" applyAlignment="1">
      <alignment horizontal="center" vertical="center"/>
    </xf>
    <xf numFmtId="3" fontId="7" fillId="0" borderId="99" xfId="68" applyNumberFormat="1" applyFont="1" applyBorder="1" applyAlignment="1">
      <alignment horizontal="center" vertical="top"/>
    </xf>
    <xf numFmtId="3" fontId="7" fillId="0" borderId="70" xfId="68" applyNumberFormat="1" applyFont="1" applyBorder="1" applyAlignment="1">
      <alignment horizontal="center" vertical="top"/>
    </xf>
    <xf numFmtId="3" fontId="7" fillId="0" borderId="100" xfId="68" applyNumberFormat="1" applyFont="1" applyBorder="1" applyAlignment="1">
      <alignment horizontal="center" vertical="top"/>
    </xf>
    <xf numFmtId="0" fontId="45" fillId="0" borderId="96" xfId="72" applyFont="1" applyBorder="1" applyAlignment="1" applyProtection="1">
      <alignment horizontal="center" vertical="top"/>
    </xf>
    <xf numFmtId="0" fontId="45" fillId="0" borderId="97" xfId="72" applyFont="1" applyBorder="1" applyAlignment="1" applyProtection="1">
      <alignment horizontal="center" vertical="top"/>
    </xf>
    <xf numFmtId="0" fontId="45" fillId="0" borderId="98" xfId="72" applyFont="1" applyBorder="1" applyAlignment="1" applyProtection="1">
      <alignment horizontal="center" vertical="top"/>
    </xf>
    <xf numFmtId="0" fontId="7" fillId="0" borderId="35" xfId="83" applyFont="1" applyBorder="1" applyAlignment="1">
      <alignment horizontal="center" vertical="top"/>
    </xf>
    <xf numFmtId="0" fontId="7" fillId="0" borderId="93" xfId="83" applyFont="1" applyBorder="1" applyAlignment="1">
      <alignment horizontal="center" vertical="top"/>
    </xf>
    <xf numFmtId="0" fontId="7" fillId="0" borderId="3" xfId="83" applyFont="1" applyBorder="1" applyAlignment="1">
      <alignment horizontal="center" vertical="top"/>
    </xf>
    <xf numFmtId="0" fontId="7" fillId="0" borderId="109" xfId="83" applyFont="1" applyBorder="1" applyAlignment="1">
      <alignment horizontal="center" vertical="top"/>
    </xf>
    <xf numFmtId="0" fontId="7" fillId="0" borderId="35" xfId="68" applyFont="1" applyBorder="1" applyAlignment="1">
      <alignment horizontal="center" vertical="top"/>
    </xf>
    <xf numFmtId="0" fontId="7" fillId="0" borderId="35" xfId="49" applyFont="1" applyBorder="1" applyAlignment="1">
      <alignment horizontal="center" vertical="top"/>
    </xf>
    <xf numFmtId="0" fontId="7" fillId="0" borderId="0" xfId="0" applyFont="1" applyAlignment="1">
      <alignment horizontal="center" vertical="top"/>
    </xf>
    <xf numFmtId="0" fontId="7" fillId="0" borderId="88" xfId="68" applyFont="1" applyBorder="1" applyAlignment="1">
      <alignment horizontal="center" vertical="top"/>
    </xf>
    <xf numFmtId="0" fontId="7" fillId="0" borderId="88" xfId="49" applyFont="1" applyBorder="1" applyAlignment="1">
      <alignment horizontal="center" vertical="top"/>
    </xf>
    <xf numFmtId="165" fontId="7" fillId="0" borderId="102" xfId="7" quotePrefix="1" applyFont="1" applyFill="1" applyBorder="1" applyAlignment="1">
      <alignment horizontal="center" vertical="top"/>
    </xf>
    <xf numFmtId="165" fontId="7" fillId="0" borderId="103" xfId="7" quotePrefix="1" applyFont="1" applyFill="1" applyBorder="1" applyAlignment="1">
      <alignment horizontal="center" vertical="top"/>
    </xf>
    <xf numFmtId="165" fontId="7" fillId="0" borderId="105" xfId="7" quotePrefix="1" applyFont="1" applyFill="1" applyBorder="1" applyAlignment="1">
      <alignment horizontal="center" vertical="top"/>
    </xf>
  </cellXfs>
  <cellStyles count="112">
    <cellStyle name="Comma" xfId="1" builtinId="3"/>
    <cellStyle name="Comma [0] 2" xfId="2"/>
    <cellStyle name="Comma [0] 2 2" xfId="3"/>
    <cellStyle name="Comma 10" xfId="4"/>
    <cellStyle name="Comma 10 2" xfId="5"/>
    <cellStyle name="Comma 10 2 2" xfId="6"/>
    <cellStyle name="Comma 10 2 3" xfId="7"/>
    <cellStyle name="Comma 10 2 3 2" xfId="8"/>
    <cellStyle name="Comma 10 3" xfId="9"/>
    <cellStyle name="Comma 10 3 2" xfId="10"/>
    <cellStyle name="Comma 10 3 3" xfId="11"/>
    <cellStyle name="Comma 10 4" xfId="12"/>
    <cellStyle name="Comma 13" xfId="13"/>
    <cellStyle name="Comma 14 2" xfId="14"/>
    <cellStyle name="Comma 14 2 2" xfId="15"/>
    <cellStyle name="Comma 14 2 2 2" xfId="16"/>
    <cellStyle name="Comma 14 2 3" xfId="17"/>
    <cellStyle name="Comma 16 2" xfId="18"/>
    <cellStyle name="Comma 16 2 2" xfId="19"/>
    <cellStyle name="Comma 16 2 3" xfId="20"/>
    <cellStyle name="Comma 18 2" xfId="21"/>
    <cellStyle name="Comma 2" xfId="22"/>
    <cellStyle name="Comma 2 2" xfId="23"/>
    <cellStyle name="Comma 2 2 2" xfId="24"/>
    <cellStyle name="Comma 2 2 2 2" xfId="25"/>
    <cellStyle name="Comma 2 2 2 2 2" xfId="26"/>
    <cellStyle name="Comma 2 2 2 3" xfId="27"/>
    <cellStyle name="Comma 2 2 2 4" xfId="28"/>
    <cellStyle name="Comma 2 3" xfId="29"/>
    <cellStyle name="Comma 20" xfId="30"/>
    <cellStyle name="Comma 20 2" xfId="31"/>
    <cellStyle name="Comma 25 2" xfId="32"/>
    <cellStyle name="Comma 3" xfId="33"/>
    <cellStyle name="Comma 3 2" xfId="34"/>
    <cellStyle name="Comma 3 2 2" xfId="35"/>
    <cellStyle name="Comma 3 2 3" xfId="36"/>
    <cellStyle name="Comma 4" xfId="37"/>
    <cellStyle name="Comma 4 2" xfId="38"/>
    <cellStyle name="Comma 5" xfId="107"/>
    <cellStyle name="Comma 5 2" xfId="39"/>
    <cellStyle name="Comma 5 2 2" xfId="40"/>
    <cellStyle name="Comma 7 2" xfId="41"/>
    <cellStyle name="Comma 7 2 3" xfId="42"/>
    <cellStyle name="Comma 8" xfId="43"/>
    <cellStyle name="Comma_KUSP WSP 05 - Engineers Estimate- Final 2 2" xfId="44"/>
    <cellStyle name="Comma_Sironko BOQ 2" xfId="45"/>
    <cellStyle name="Normal" xfId="0" builtinId="0"/>
    <cellStyle name="Normal 10 2" xfId="46"/>
    <cellStyle name="Normal 10 2 2" xfId="47"/>
    <cellStyle name="Normal 10 2 2 2" xfId="48"/>
    <cellStyle name="Normal 10 2 2 2 2" xfId="49"/>
    <cellStyle name="Normal 10 2 2 3" xfId="50"/>
    <cellStyle name="Normal 10 2 2 3 2" xfId="51"/>
    <cellStyle name="Normal 10 2 2 4" xfId="52"/>
    <cellStyle name="Normal 10 2 2 5" xfId="53"/>
    <cellStyle name="Normal 10 2 3" xfId="54"/>
    <cellStyle name="Normal 10 2 5" xfId="55"/>
    <cellStyle name="Normal 10 2 5 2" xfId="56"/>
    <cellStyle name="Normal 10 2 5 2 2" xfId="57"/>
    <cellStyle name="Normal 10 2 5 3" xfId="58"/>
    <cellStyle name="Normal 12" xfId="59"/>
    <cellStyle name="Normal 12 2" xfId="60"/>
    <cellStyle name="Normal 12 2 2" xfId="61"/>
    <cellStyle name="Normal 17 2" xfId="62"/>
    <cellStyle name="Normal 17 2 2" xfId="63"/>
    <cellStyle name="Normal 2" xfId="64"/>
    <cellStyle name="Normal 2 13 2" xfId="65"/>
    <cellStyle name="Normal 2 13 2 2" xfId="66"/>
    <cellStyle name="Normal 2 2" xfId="67"/>
    <cellStyle name="Normal 2 2 2" xfId="68"/>
    <cellStyle name="Normal 2 2 2 2" xfId="69"/>
    <cellStyle name="Normal 2 3" xfId="70"/>
    <cellStyle name="Normal 2 3 2" xfId="71"/>
    <cellStyle name="Normal 2 4" xfId="72"/>
    <cellStyle name="Normal 2 4 2" xfId="73"/>
    <cellStyle name="Normal 3" xfId="74"/>
    <cellStyle name="Normal 3 2" xfId="75"/>
    <cellStyle name="Normal 3 2 2" xfId="76"/>
    <cellStyle name="Normal 3 3" xfId="77"/>
    <cellStyle name="Normal 3 4" xfId="78"/>
    <cellStyle name="Normal 3 5" xfId="79"/>
    <cellStyle name="Normal 4" xfId="80"/>
    <cellStyle name="Normal 4 2" xfId="81"/>
    <cellStyle name="Normal 5" xfId="106"/>
    <cellStyle name="Normal 5 2" xfId="82"/>
    <cellStyle name="Normal 5 2 2" xfId="83"/>
    <cellStyle name="Normal 6" xfId="84"/>
    <cellStyle name="Normal 6 2" xfId="85"/>
    <cellStyle name="Normal 7" xfId="108"/>
    <cellStyle name="Normal 7 2 3" xfId="86"/>
    <cellStyle name="Normal 7 2 3 2" xfId="87"/>
    <cellStyle name="Normal 7 2 3 2 2" xfId="88"/>
    <cellStyle name="Normal 7 2 3 2 2 2" xfId="110"/>
    <cellStyle name="Normal 7 2 3 2 2 2 2" xfId="111"/>
    <cellStyle name="Normal 7 2 3 3" xfId="89"/>
    <cellStyle name="Normal 7 2 3 3 2" xfId="90"/>
    <cellStyle name="Normal 7 2 3 3 2 2" xfId="91"/>
    <cellStyle name="Normal 7 2 3 3 3" xfId="92"/>
    <cellStyle name="Normal 7 2 3 3 4" xfId="93"/>
    <cellStyle name="Normal 7 2 3 3 5" xfId="94"/>
    <cellStyle name="Normal 7 2 3 4" xfId="95"/>
    <cellStyle name="Normal 7 4" xfId="96"/>
    <cellStyle name="Normal 7 4 2" xfId="97"/>
    <cellStyle name="Normal 8" xfId="109"/>
    <cellStyle name="Normal 8 3" xfId="98"/>
    <cellStyle name="Normal 8 3 2" xfId="99"/>
    <cellStyle name="Normal_0.5   Bills of Quantities Section - Summit View 2" xfId="100"/>
    <cellStyle name="Percent 2" xfId="101"/>
    <cellStyle name="Percent 2 2" xfId="102"/>
    <cellStyle name="Standard_magboq13" xfId="103"/>
    <cellStyle name="Standard_magboq13 2" xfId="104"/>
    <cellStyle name="Standard_magboq13 2 2 2" xfId="10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66" Type="http://schemas.openxmlformats.org/officeDocument/2006/relationships/externalLink" Target="externalLinks/externalLink42.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trmtlon02.turntown.com/LON/QS/QS11228/COST/OPCO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dows\TEMP\BUDADIRI%20ENGINEER'S%20ESTIMAT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NGMOS~1.DES\AppData\Local\Temp\file:\G:\Users\Eng.Jamil\Downloads\windows\TEMP\BUDADIRI%20ENGINEER'S%20ESTIMAT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BUDADIRI%20ENGINEER'S%20ESTIMAT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windows/TEMP/BUDADIRI%20ENGINEER'S%20ESTIMAT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APH00016\Local%20Settings\Temporary%20Internet%20Files\Content.Outlook\U4OVGRI5\KEMPINSKI%20FIRE%20BUDGET%20Rev%2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Server1/e/HSC/DISTRICTS/Sironko/Buluganya%20gfs/BULUGANYA%20BOQ/Priced%20BOqs_for_BULUGANYA%20_GFS%20copy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erver1\e\HSC\DISTRICTS\Sironko\Buluganya%20gfs\BULUGANYA%20BOQ\Priced%20BOqs_for_BULUGANYA%20_GFS%20copy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Server1\e\HSC\DISTRICTS\Sironko\Buluganya%20gfs\BULUGANYA%20BOQ\Priced%20BOqs_for_BULUGANYA%20_GFS%20copy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windows\TEMP\BUDADIRI%20ENGINEER'S%20ESTIMAT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ONSRV01\Data\Lon\CM\QS14000%20-%20QS14999\QS14574\CDT\CDT%20Table%200%20Rev%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trmtlee02.turntown.com/LON/QS/QS11228/COST/OPCO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user\AppData\Roaming\Microsoft\Excel\file:\A:\My%20Documents\George\Bunyaruguru\Copy%20of%20Estimates\Reservoir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AJITH\FORMATS\SuStructure%20Conc%20Take%20of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SRV01\Data\LEE\QS\LCC\MODEL%202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ONSRV01\Data\DOCUME~1\wanwai\LOCALS~1\Temp\C.Lotus.Notes.Data\Financial%20Report%2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SegyJP\Desktop\ES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ROJECTS/Justin/Ala-Ora/Current/FINAL/Enyau%20Unpriced%20Bills%20of%20Qunatities%20Revis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JOBS\KRAAIFON\ESTIMATE\BOOK-4.XLW"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Office\Docs\Docs\2017\Buildings\Karuma\Sino%20Hydro%20-%20Barracks\Users\Excel\Desktop\KAWOLO%20GH%20-%20BoQ%20Priced%20%20final2%20with%20Correct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Backup\T\C\T&amp;T1162\F\Lee\Users\Mccafmik\Usr\Home\Keep\Cdrom\Model_A\Model_A1\A1-mod-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apps02.ttgroup.int/LON/QS/QS11228/COST/OPCO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Users\Dell\Desktop\My%20Documents\ongoing%20jobs\UG0902%20LITTLE%20ACRE%20Kkungu\05%20Quotations\100308%20ESTIMATES%20KUNGU%20with%20comments.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SOLE%20Template%20Rev%20G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lvin\SharedDocs\Sameera\Work\Tangalle%20Hospital\Tangalle%20-%20Maternaty%20Ward%20Complex%20WS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ONSRV01\Data\Lon\CM\QS12770\COST\Change%20Control\Change%20Control-DS\Reports\Documents%20and%20Settings\peke.WTRUST\Local%20Settings\Temporary%20Internet%20Files\OLK45\LON\QS\I46001\REPORT\COST\CASHFL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user\AppData\Roaming\Microsoft\Excel\file:\Q:\Personal\Zambia%20Temporary\MTSP%20without%20EU%20grant%204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Q:\Personal\Zambia%20Temporary\MTSP%20without%20EU%20grant%204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ONSRV01\Data\LON\QS\QS11228\COST\OPCO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ttrmtlon02.turntown.com/LON/QS/I46001/REPORT/COST/CASHFL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XCEL\NSSF%20Lubowa%20Housing%20project\cashflow%20nssf\Sameera\Work\Tangalle%20Hospital\Tangalle%20-%20Maternaty%20Ward%20Complex%20WS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gopalrav\My%20Documents\Detailed%20Cost%20Plan%20-%20M&amp;S%20Store%20Delh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trmtlon02.turntown.com/Lee/CM/PROJ/TIC/Alex%20Hargreaves/13.08.09/Meeting%20in%20London/New%20Template%20WIP/Example/New%20Template%20WIP/cashflow%20TEST%20Ver%2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user\AppData\Roaming\Microsoft\Excel\file:\Server1\e\HSC\DISTRICTS\Sironko\Buluganya%20gfs\BULUGANYA%20BOQ\Priced%20BOqs_for_BULUGANYA%20_GFS%20copy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er1\e\HSC\DISTRICTS\Sironko\Buluganya%20gfs\BULUGANYA%20BOQ\Priced%20BOqs_for_BULUGANYA%20_GFS%20copy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user\AppData\Roaming\Microsoft\Excel\file:\A:\My%20Documents\George\Bunyaruguru\Copy%20of%20Estimates\Reservoir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ttrmtlon02.turntown.com/Lon/CM/QS12772/Risk/BurlDanes_NewRiskRegister09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dministrator\Desktop\avaya_partcode_ge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ttrmtlon.turntown.com/Documents%20and%20Settings/ead/Local%20Settings/Temporary%20Internet%20Files/OLK22F/LON/QS/I46001/REPORT/COST/CASHFL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windows\TEMP\BUDADIRI%20ENGINEER'S%20ESTIMA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user\AppData\Roaming\Microsoft\Excel\file:\A:\windows\TEMP\BUDADIRI%20ENGINEER'S%20ESTIMAT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ONSRV01\Data\LON\QS\I46001\REPORT\COST\CASHFL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Estimates%20for%20new%20development\Bus%20Factory%20Africa\CASH%20FLOW%20re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ZAKR00916\My%20Documents\FINANCIAL\BUDGETS\WSP%20Budget%20and%20Fees\57%20Victoria%20Road%20-%20FIRE%20BUDGET%20-%20REV%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DSRV01\Data\LEE\QS\PROJ\QS12104\Revised%20Cashflows\cfpr2bmp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chathura\My%20Documents\Palm%20District%20Cooling%20Documents\BOQ\TOWER\ITP38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s>
    <sheetDataSet>
      <sheetData sheetId="0"/>
      <sheetData sheetId="1"/>
      <sheetData sheetId="2"/>
      <sheetData sheetId="3" refreshError="1">
        <row r="40">
          <cell r="B40">
            <v>7.2499999999999995E-2</v>
          </cell>
        </row>
      </sheetData>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Summary"/>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ecalculation"/>
    </sheetNames>
    <sheetDataSet>
      <sheetData sheetId="0"/>
      <sheetData sheetId="1"/>
      <sheetData sheetId="2">
        <row r="8">
          <cell r="A8" t="str">
            <v>8 Bed HDU</v>
          </cell>
        </row>
        <row r="9">
          <cell r="A9" t="str">
            <v>14 Bed Elderly HDU</v>
          </cell>
        </row>
        <row r="10">
          <cell r="A10" t="str">
            <v>Support Services</v>
          </cell>
        </row>
        <row r="11">
          <cell r="A11" t="str">
            <v>Lois Ellis</v>
          </cell>
        </row>
        <row r="12">
          <cell r="A12" t="str">
            <v>Kestrel Grove</v>
          </cell>
        </row>
        <row r="13">
          <cell r="A13" t="str">
            <v>Erewash</v>
          </cell>
        </row>
        <row r="14">
          <cell r="A14" t="str">
            <v>Amber Valley</v>
          </cell>
        </row>
        <row r="15">
          <cell r="A15" t="str">
            <v>South Holland</v>
          </cell>
        </row>
        <row r="16">
          <cell r="A16" t="str">
            <v>20 Bed Acute</v>
          </cell>
        </row>
        <row r="17">
          <cell r="A17" t="str">
            <v>AMHIRPS</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s>
    <sheetDataSet>
      <sheetData sheetId="0"/>
      <sheetData sheetId="1"/>
      <sheetData sheetId="2"/>
      <sheetData sheetId="3" refreshError="1">
        <row r="40">
          <cell r="B40">
            <v>7.2499999999999995E-2</v>
          </cell>
        </row>
      </sheetData>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 val="fitting_rates"/>
      <sheetName val="H2O_TREATMENT_PLANT_SITE(4_1)"/>
      <sheetName val="fitting_rates1"/>
      <sheetName val="H2O_TREATMENT_PLANT_SITE(4_1)1"/>
      <sheetName val="Sheet3"/>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 sheetId="5">
        <row r="4">
          <cell r="A4">
            <v>1.01</v>
          </cell>
        </row>
      </sheetData>
      <sheetData sheetId="6"/>
      <sheetData sheetId="7">
        <row r="4">
          <cell r="A4">
            <v>1.01</v>
          </cell>
        </row>
      </sheetData>
      <sheetData sheetId="8"/>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ff"/>
      <sheetName val="Schedules"/>
      <sheetName val="Sheet3"/>
    </sheetNames>
    <sheetDataSet>
      <sheetData sheetId="0" refreshError="1"/>
      <sheetData sheetId="1" refreshError="1">
        <row r="5">
          <cell r="A5" t="str">
            <v>C1</v>
          </cell>
          <cell r="B5">
            <v>0.25</v>
          </cell>
          <cell r="C5">
            <v>0.35</v>
          </cell>
          <cell r="D5">
            <v>8.7499999999999994E-2</v>
          </cell>
          <cell r="E5">
            <v>1.2</v>
          </cell>
        </row>
        <row r="6">
          <cell r="A6" t="str">
            <v>C2</v>
          </cell>
          <cell r="B6">
            <v>0.25</v>
          </cell>
          <cell r="C6">
            <v>0.45</v>
          </cell>
          <cell r="D6">
            <v>0.1125</v>
          </cell>
          <cell r="E6">
            <v>1.4</v>
          </cell>
        </row>
        <row r="7">
          <cell r="A7" t="str">
            <v>C3</v>
          </cell>
          <cell r="B7">
            <v>0.25</v>
          </cell>
          <cell r="C7">
            <v>0.55000000000000004</v>
          </cell>
          <cell r="D7">
            <v>0.13750000000000001</v>
          </cell>
          <cell r="E7">
            <v>1.6</v>
          </cell>
        </row>
        <row r="8">
          <cell r="A8" t="str">
            <v>C4</v>
          </cell>
          <cell r="B8">
            <v>0.25</v>
          </cell>
          <cell r="C8">
            <v>0.65</v>
          </cell>
          <cell r="D8">
            <v>0.16250000000000001</v>
          </cell>
          <cell r="E8">
            <v>1.8</v>
          </cell>
        </row>
        <row r="9">
          <cell r="A9" t="str">
            <v>C5</v>
          </cell>
          <cell r="B9">
            <v>0.25</v>
          </cell>
          <cell r="C9">
            <v>0.75</v>
          </cell>
          <cell r="D9">
            <v>0.1875</v>
          </cell>
          <cell r="E9">
            <v>2</v>
          </cell>
        </row>
        <row r="10">
          <cell r="A10" t="str">
            <v>C6</v>
          </cell>
          <cell r="B10">
            <v>0.25</v>
          </cell>
          <cell r="C10">
            <v>0.85</v>
          </cell>
          <cell r="D10">
            <v>0.21249999999999999</v>
          </cell>
          <cell r="E10">
            <v>2.2000000000000002</v>
          </cell>
        </row>
        <row r="11">
          <cell r="A11" t="str">
            <v>C7</v>
          </cell>
          <cell r="B11">
            <v>0.4</v>
          </cell>
          <cell r="C11">
            <v>0.4</v>
          </cell>
          <cell r="D11">
            <v>0.16000000000000003</v>
          </cell>
          <cell r="E11">
            <v>1.6</v>
          </cell>
        </row>
        <row r="12">
          <cell r="A12" t="str">
            <v>C8</v>
          </cell>
          <cell r="B12">
            <v>0.4</v>
          </cell>
          <cell r="C12">
            <v>0.45</v>
          </cell>
          <cell r="D12">
            <v>0.18000000000000002</v>
          </cell>
          <cell r="E12">
            <v>1.7000000000000002</v>
          </cell>
        </row>
        <row r="13">
          <cell r="A13" t="str">
            <v>C9</v>
          </cell>
          <cell r="B13">
            <v>0.4</v>
          </cell>
          <cell r="C13">
            <v>0.9</v>
          </cell>
          <cell r="D13">
            <v>0.36000000000000004</v>
          </cell>
          <cell r="E13">
            <v>2.6</v>
          </cell>
        </row>
        <row r="14">
          <cell r="A14" t="str">
            <v>C10</v>
          </cell>
          <cell r="B14">
            <v>0.25</v>
          </cell>
          <cell r="C14">
            <v>0.95</v>
          </cell>
          <cell r="D14">
            <v>0.23749999999999999</v>
          </cell>
          <cell r="E14">
            <v>2.4</v>
          </cell>
        </row>
        <row r="15">
          <cell r="A15" t="str">
            <v>C11</v>
          </cell>
          <cell r="B15">
            <v>0.4</v>
          </cell>
          <cell r="C15">
            <v>0.65</v>
          </cell>
          <cell r="D15">
            <v>0.26</v>
          </cell>
          <cell r="E15">
            <v>2.1</v>
          </cell>
        </row>
        <row r="16">
          <cell r="A16" t="str">
            <v>C12</v>
          </cell>
          <cell r="B16">
            <v>0.45</v>
          </cell>
          <cell r="C16">
            <v>0.65</v>
          </cell>
          <cell r="D16">
            <v>0.29250000000000004</v>
          </cell>
          <cell r="E16">
            <v>2.2000000000000002</v>
          </cell>
        </row>
        <row r="17">
          <cell r="A17" t="str">
            <v>C13</v>
          </cell>
          <cell r="B17">
            <v>0</v>
          </cell>
          <cell r="C17">
            <v>0</v>
          </cell>
          <cell r="D17">
            <v>0.65249999999999997</v>
          </cell>
          <cell r="E17">
            <v>4.3</v>
          </cell>
        </row>
        <row r="18">
          <cell r="A18" t="str">
            <v>C14</v>
          </cell>
          <cell r="B18">
            <v>0</v>
          </cell>
          <cell r="C18">
            <v>0</v>
          </cell>
          <cell r="D18">
            <v>1.37</v>
          </cell>
          <cell r="E18">
            <v>8.1999999999999993</v>
          </cell>
        </row>
        <row r="19">
          <cell r="A19" t="str">
            <v>C15</v>
          </cell>
          <cell r="B19">
            <v>0.55000000000000004</v>
          </cell>
          <cell r="C19">
            <v>0.9</v>
          </cell>
          <cell r="D19">
            <v>0.49500000000000005</v>
          </cell>
          <cell r="E19">
            <v>2.9000000000000004</v>
          </cell>
        </row>
        <row r="20">
          <cell r="A20" t="str">
            <v>C16</v>
          </cell>
          <cell r="B20">
            <v>0.55000000000000004</v>
          </cell>
          <cell r="C20">
            <v>0.55000000000000004</v>
          </cell>
          <cell r="D20">
            <v>0.30250000000000005</v>
          </cell>
          <cell r="E20">
            <v>2.2000000000000002</v>
          </cell>
        </row>
        <row r="21">
          <cell r="A21" t="str">
            <v>C17</v>
          </cell>
          <cell r="B21">
            <v>0.25</v>
          </cell>
          <cell r="C21">
            <v>0.55000000000000004</v>
          </cell>
          <cell r="D21">
            <v>0.13750000000000001</v>
          </cell>
          <cell r="E21">
            <v>1.6</v>
          </cell>
        </row>
        <row r="22">
          <cell r="A22" t="str">
            <v>C18</v>
          </cell>
          <cell r="B22">
            <v>0.25</v>
          </cell>
          <cell r="C22">
            <v>0.25</v>
          </cell>
          <cell r="D22">
            <v>6.25E-2</v>
          </cell>
          <cell r="E22">
            <v>1</v>
          </cell>
        </row>
        <row r="23">
          <cell r="A23" t="str">
            <v>C19</v>
          </cell>
          <cell r="B23">
            <v>0.4</v>
          </cell>
          <cell r="C23">
            <v>0.4</v>
          </cell>
          <cell r="D23">
            <v>0.16000000000000003</v>
          </cell>
          <cell r="E23">
            <v>1.6</v>
          </cell>
        </row>
        <row r="24">
          <cell r="A24" t="str">
            <v>W1</v>
          </cell>
          <cell r="B24">
            <v>10.9</v>
          </cell>
          <cell r="C24">
            <v>0.2</v>
          </cell>
          <cell r="D24">
            <v>2.1800000000000002</v>
          </cell>
          <cell r="E24">
            <v>22.2</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ly"/>
      <sheetName val="Doc details"/>
      <sheetName val="Contents"/>
      <sheetName val="Fly (2)"/>
      <sheetName val="Summary"/>
      <sheetName val="Fly (3)"/>
      <sheetName val="Methodology"/>
      <sheetName val="Fly (4)"/>
      <sheetName val="Exclusions"/>
      <sheetName val="Fly (5)"/>
      <sheetName val="0 Capital Cost"/>
      <sheetName val="1 Asset Renewal"/>
      <sheetName val="Asset Expenditure"/>
      <sheetName val="2 Maintenance"/>
      <sheetName val="3 EnergyUtilities"/>
      <sheetName val="4 OperationAdmin"/>
      <sheetName val="5 Overheads"/>
      <sheetName val="6 Modernisation"/>
      <sheetName val="7 Residual"/>
      <sheetName val="8 Disposal"/>
      <sheetName val="Fly (6)"/>
      <sheetName val="Expenditure"/>
      <sheetName val="Profile"/>
      <sheetName val="Pie-Chart"/>
      <sheetName val="Profile-Chart"/>
      <sheetName val="Fly (7)"/>
      <sheetName val="Benchmarking"/>
      <sheetName val="Calculator"/>
      <sheetName val="Data"/>
      <sheetName val="Supplier"/>
      <sheetName val="VCH-SLC"/>
      <sheetName val="Fin Sum"/>
      <sheetName val="TBAL9697 -group wise  sd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row r="5">
          <cell r="C5">
            <v>25</v>
          </cell>
        </row>
        <row r="6">
          <cell r="C6">
            <v>2002</v>
          </cell>
        </row>
      </sheetData>
      <sheetData sheetId="30" refreshError="1"/>
      <sheetData sheetId="31" refreshError="1"/>
      <sheetData sheetId="32" refreshError="1"/>
      <sheetData sheetId="3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ummary"/>
      <sheetName val="Fees"/>
      <sheetName val="Cash Flow"/>
      <sheetName val="BT Direct Works"/>
      <sheetName val="Cat A Exec Summary"/>
      <sheetName val="Cat A Supp Auth"/>
      <sheetName val="Cat A AI's"/>
      <sheetName val="CAT A Anticipated"/>
      <sheetName val="Cat A Change Control"/>
      <sheetName val="Developers Fees"/>
      <sheetName val="Cat A Contingency Schedule"/>
      <sheetName val="Cat B Exec Summary"/>
      <sheetName val="Cat B Supp Auth"/>
      <sheetName val="Cat B AI's"/>
      <sheetName val="Cat B Change Control"/>
      <sheetName val="Sheet3"/>
      <sheetName val="Data"/>
      <sheetName val="Name List"/>
      <sheetName val="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CLIENT :</v>
          </cell>
          <cell r="D2" t="str">
            <v>British Telecommunications Plc</v>
          </cell>
          <cell r="N2" t="str">
            <v>Turner &amp; Townsend</v>
          </cell>
        </row>
        <row r="3">
          <cell r="B3" t="str">
            <v>CONTRACT :</v>
          </cell>
          <cell r="D3" t="str">
            <v>One Sovereign Street Leeds</v>
          </cell>
          <cell r="N3" t="str">
            <v>Chartered Quantity Surveyors</v>
          </cell>
        </row>
        <row r="4">
          <cell r="B4" t="str">
            <v>PROJECT :</v>
          </cell>
          <cell r="D4" t="str">
            <v>BT A Works</v>
          </cell>
        </row>
        <row r="5">
          <cell r="B5" t="str">
            <v>FINANCIAL  REPORT Nr:</v>
          </cell>
          <cell r="D5">
            <v>5</v>
          </cell>
        </row>
        <row r="6">
          <cell r="B6" t="str">
            <v>AS AT:</v>
          </cell>
          <cell r="D6">
            <v>37168</v>
          </cell>
        </row>
        <row r="9">
          <cell r="A9" t="str">
            <v>SECTION 4 - CHANGE CONTROL SUMMARY</v>
          </cell>
        </row>
        <row r="12">
          <cell r="B12" t="str">
            <v>CO NR.</v>
          </cell>
          <cell r="C12" t="str">
            <v>Description</v>
          </cell>
          <cell r="E12" t="str">
            <v>Instructed</v>
          </cell>
          <cell r="G12" t="str">
            <v>Approved</v>
          </cell>
          <cell r="I12" t="str">
            <v>Unapproved</v>
          </cell>
          <cell r="K12" t="str">
            <v>Raised By</v>
          </cell>
          <cell r="L12" t="str">
            <v>(A)pproved (U)nder Review (R)ejected</v>
          </cell>
          <cell r="M12" t="str">
            <v>PMI Nr</v>
          </cell>
          <cell r="N12" t="str">
            <v>Comments</v>
          </cell>
        </row>
        <row r="13">
          <cell r="E13" t="str">
            <v>Omit</v>
          </cell>
          <cell r="F13" t="str">
            <v>Add</v>
          </cell>
          <cell r="G13" t="str">
            <v>Omit</v>
          </cell>
          <cell r="H13" t="str">
            <v>Add</v>
          </cell>
          <cell r="I13" t="str">
            <v>Omit</v>
          </cell>
          <cell r="J13" t="str">
            <v>Add</v>
          </cell>
        </row>
        <row r="14">
          <cell r="B14" t="str">
            <v>1a</v>
          </cell>
          <cell r="C14" t="str">
            <v>Additional floor strengthening to comms rooms for Syntegra</v>
          </cell>
          <cell r="F14">
            <v>4920</v>
          </cell>
          <cell r="K14" t="str">
            <v>BT</v>
          </cell>
          <cell r="L14" t="str">
            <v>A</v>
          </cell>
          <cell r="M14">
            <v>1</v>
          </cell>
        </row>
        <row r="15">
          <cell r="B15" t="str">
            <v>1b</v>
          </cell>
          <cell r="C15" t="str">
            <v>Additional floor strengthening to comms rooms for Ignite</v>
          </cell>
          <cell r="F15">
            <v>2460</v>
          </cell>
          <cell r="K15" t="str">
            <v>BT</v>
          </cell>
          <cell r="L15" t="str">
            <v>A</v>
          </cell>
        </row>
        <row r="16">
          <cell r="B16" t="str">
            <v>1c</v>
          </cell>
          <cell r="C16" t="str">
            <v>Additional floor strengthening to comms rooms for BTP</v>
          </cell>
          <cell r="F16">
            <v>2460</v>
          </cell>
          <cell r="K16" t="str">
            <v>BT</v>
          </cell>
          <cell r="L16" t="str">
            <v>A</v>
          </cell>
        </row>
        <row r="17">
          <cell r="B17" t="str">
            <v>2a</v>
          </cell>
          <cell r="C17" t="str">
            <v>Increase the size of the UPS from 300kVa to 500kVa for Syntegra</v>
          </cell>
          <cell r="J17">
            <v>35184</v>
          </cell>
          <cell r="K17" t="str">
            <v>WSA</v>
          </cell>
          <cell r="L17" t="str">
            <v>U</v>
          </cell>
        </row>
        <row r="18">
          <cell r="B18" t="str">
            <v>2b</v>
          </cell>
          <cell r="C18" t="str">
            <v>Increase the size of the UPS from 300kVa to 500kVa for Ignite</v>
          </cell>
          <cell r="J18">
            <v>19791</v>
          </cell>
          <cell r="K18" t="str">
            <v>WSA</v>
          </cell>
          <cell r="L18" t="str">
            <v>U</v>
          </cell>
        </row>
        <row r="19">
          <cell r="B19" t="str">
            <v>3a</v>
          </cell>
          <cell r="C19" t="str">
            <v>Increase the size of the Gen from 800kVa to 1,100kVa Syntegra</v>
          </cell>
          <cell r="J19">
            <v>17592</v>
          </cell>
          <cell r="K19" t="str">
            <v>WSA</v>
          </cell>
          <cell r="L19" t="str">
            <v>U</v>
          </cell>
        </row>
        <row r="20">
          <cell r="B20" t="str">
            <v>3b</v>
          </cell>
          <cell r="C20" t="str">
            <v>Increase the size of the Gen from 800kVa to 1,100kVa Ignite</v>
          </cell>
          <cell r="J20">
            <v>9895</v>
          </cell>
          <cell r="K20" t="str">
            <v>WSA</v>
          </cell>
          <cell r="L20" t="str">
            <v>U</v>
          </cell>
        </row>
        <row r="21">
          <cell r="B21">
            <v>4</v>
          </cell>
          <cell r="C21" t="str">
            <v xml:space="preserve">Reviseed lighting to backup areas </v>
          </cell>
          <cell r="J21">
            <v>0</v>
          </cell>
          <cell r="K21" t="str">
            <v>WSA</v>
          </cell>
          <cell r="L21" t="str">
            <v>U</v>
          </cell>
        </row>
        <row r="22">
          <cell r="B22" t="str">
            <v>5a</v>
          </cell>
          <cell r="C22" t="str">
            <v>Provide power &amp; mechanical cooling to comms rooms - Syntegra</v>
          </cell>
          <cell r="J22">
            <v>199009</v>
          </cell>
          <cell r="K22" t="str">
            <v>WSA</v>
          </cell>
          <cell r="L22" t="str">
            <v>U</v>
          </cell>
        </row>
        <row r="23">
          <cell r="B23" t="str">
            <v>5b</v>
          </cell>
          <cell r="C23" t="str">
            <v>Provide power &amp; mechanical cooling to comms rooms - Ignite</v>
          </cell>
          <cell r="J23">
            <v>127542</v>
          </cell>
          <cell r="K23" t="str">
            <v>WSA</v>
          </cell>
          <cell r="L23" t="str">
            <v>U</v>
          </cell>
        </row>
        <row r="24">
          <cell r="B24">
            <v>6</v>
          </cell>
          <cell r="C24" t="str">
            <v>Omit the 'cattlegrid' arrangement &amp; added mech. Vent.</v>
          </cell>
          <cell r="J24">
            <v>21900</v>
          </cell>
          <cell r="K24" t="str">
            <v>WSA</v>
          </cell>
          <cell r="L24" t="str">
            <v>U</v>
          </cell>
        </row>
        <row r="25">
          <cell r="B25">
            <v>7</v>
          </cell>
          <cell r="C25" t="str">
            <v>Provide wireless technology infrastructure</v>
          </cell>
          <cell r="J25">
            <v>23900</v>
          </cell>
          <cell r="K25" t="str">
            <v>WSA</v>
          </cell>
          <cell r="L25" t="str">
            <v>U</v>
          </cell>
        </row>
        <row r="26">
          <cell r="B26">
            <v>8</v>
          </cell>
          <cell r="C26" t="str">
            <v>Amended layout for Syntegra's typical floor.</v>
          </cell>
          <cell r="K26" t="str">
            <v>FDG</v>
          </cell>
          <cell r="L26" t="str">
            <v>U</v>
          </cell>
        </row>
        <row r="27">
          <cell r="B27">
            <v>9</v>
          </cell>
          <cell r="C27" t="str">
            <v>Entrance Steps changed to take new canopy support column</v>
          </cell>
          <cell r="K27" t="str">
            <v>EPR</v>
          </cell>
          <cell r="L27" t="str">
            <v>U</v>
          </cell>
        </row>
        <row r="28">
          <cell r="B28">
            <v>10</v>
          </cell>
          <cell r="C28" t="str">
            <v>Night sliding doors to the entrance revolving doors</v>
          </cell>
          <cell r="H28">
            <v>5741</v>
          </cell>
          <cell r="K28" t="str">
            <v>FDG</v>
          </cell>
          <cell r="L28" t="str">
            <v>A</v>
          </cell>
        </row>
        <row r="29">
          <cell r="B29">
            <v>11</v>
          </cell>
          <cell r="C29" t="str">
            <v>Amendmends to core disabled toilets</v>
          </cell>
          <cell r="K29" t="str">
            <v>FDG</v>
          </cell>
          <cell r="L29" t="str">
            <v>U</v>
          </cell>
        </row>
        <row r="30">
          <cell r="B30">
            <v>12</v>
          </cell>
          <cell r="C30" t="str">
            <v>Installtion of Monospace lift</v>
          </cell>
          <cell r="K30" t="str">
            <v>HHP</v>
          </cell>
          <cell r="L30" t="str">
            <v>U</v>
          </cell>
        </row>
        <row r="31">
          <cell r="B31">
            <v>13</v>
          </cell>
          <cell r="C31" t="str">
            <v>Installation of Blinds</v>
          </cell>
          <cell r="J31">
            <v>79414</v>
          </cell>
          <cell r="K31" t="str">
            <v>BT</v>
          </cell>
          <cell r="L31" t="str">
            <v>U</v>
          </cell>
        </row>
        <row r="32">
          <cell r="B32">
            <v>14</v>
          </cell>
          <cell r="C32" t="str">
            <v>Omit and add Buildersowork alloawance</v>
          </cell>
          <cell r="I32">
            <v>100000</v>
          </cell>
          <cell r="J32">
            <v>2000</v>
          </cell>
          <cell r="K32" t="str">
            <v>TTQS</v>
          </cell>
          <cell r="L32" t="str">
            <v>U</v>
          </cell>
        </row>
        <row r="33">
          <cell r="B33">
            <v>15</v>
          </cell>
          <cell r="C33" t="str">
            <v>Incorporation of breakglass sensors</v>
          </cell>
          <cell r="J33">
            <v>4702</v>
          </cell>
          <cell r="K33" t="str">
            <v>FDG</v>
          </cell>
          <cell r="L33" t="str">
            <v>U</v>
          </cell>
        </row>
        <row r="34">
          <cell r="B34">
            <v>16</v>
          </cell>
          <cell r="C34" t="str">
            <v>Installtion of hooks and drapes to goods lift</v>
          </cell>
          <cell r="K34" t="str">
            <v>GTMS</v>
          </cell>
          <cell r="L34" t="str">
            <v>U</v>
          </cell>
        </row>
        <row r="35">
          <cell r="B35" t="str">
            <v>17a</v>
          </cell>
          <cell r="C35" t="str">
            <v>Additional Comms Rooms for Syntegra</v>
          </cell>
          <cell r="J35">
            <v>45389</v>
          </cell>
          <cell r="K35" t="str">
            <v>TTQS</v>
          </cell>
          <cell r="L35" t="str">
            <v>U</v>
          </cell>
        </row>
        <row r="36">
          <cell r="B36" t="str">
            <v>17b</v>
          </cell>
          <cell r="C36" t="str">
            <v>Additional Comms Rooms for Ignite Solutions</v>
          </cell>
          <cell r="J36">
            <v>22695</v>
          </cell>
          <cell r="K36" t="str">
            <v>TTQS</v>
          </cell>
          <cell r="L36" t="str">
            <v>U</v>
          </cell>
        </row>
        <row r="37">
          <cell r="B37">
            <v>18</v>
          </cell>
        </row>
        <row r="38">
          <cell r="B38">
            <v>19</v>
          </cell>
        </row>
        <row r="39">
          <cell r="B39">
            <v>20</v>
          </cell>
        </row>
        <row r="40">
          <cell r="B40">
            <v>21</v>
          </cell>
        </row>
        <row r="41">
          <cell r="B41">
            <v>22</v>
          </cell>
        </row>
        <row r="42">
          <cell r="B42">
            <v>23</v>
          </cell>
        </row>
        <row r="43">
          <cell r="B43">
            <v>24</v>
          </cell>
        </row>
        <row r="44">
          <cell r="B44">
            <v>25</v>
          </cell>
        </row>
        <row r="45">
          <cell r="B45">
            <v>26</v>
          </cell>
        </row>
        <row r="46">
          <cell r="B46">
            <v>27</v>
          </cell>
        </row>
        <row r="47">
          <cell r="B47">
            <v>28</v>
          </cell>
        </row>
        <row r="48">
          <cell r="D48" t="str">
            <v>Total Change orders</v>
          </cell>
          <cell r="E48">
            <v>0</v>
          </cell>
          <cell r="F48">
            <v>9840</v>
          </cell>
          <cell r="G48">
            <v>0</v>
          </cell>
          <cell r="H48">
            <v>5741</v>
          </cell>
          <cell r="I48">
            <v>100000</v>
          </cell>
          <cell r="J48">
            <v>609013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S"/>
    </sheetNames>
    <definedNames>
      <definedName name="direct_labour"/>
      <definedName name="End_Bal"/>
      <definedName name="Full_Print"/>
      <definedName name="Interest_Rate"/>
      <definedName name="Last_Row"/>
      <definedName name="Loan_Amount"/>
      <definedName name="Loan_Start"/>
      <definedName name="Loan_Years"/>
    </defined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1 - General Items"/>
      <sheetName val="B2 - DayWorks"/>
      <sheetName val="B 3 - Intake"/>
      <sheetName val="B 4 - Raw Water Main"/>
      <sheetName val="B 5.1 -TP Site Works"/>
      <sheetName val="B 5.3 - Flocculators"/>
      <sheetName val="B 5.4 - Clarifier"/>
      <sheetName val="B 5.5 - Filters"/>
      <sheetName val="B 5.6 - Clear Water Well"/>
      <sheetName val="B 5.7 - Sludge drying beds"/>
      <sheetName val="B 5.8 - Mixing and Dosing unit "/>
      <sheetName val="B 5.9 - Backwash Pumps House"/>
      <sheetName val="B 5.10 - Mech &amp; Elect Works"/>
      <sheetName val="B 5.11 - Backwash Tank"/>
      <sheetName val="B 5.12 - Admin Building "/>
      <sheetName val="B 5.13 - Superitendant's Hse "/>
      <sheetName val="B 5.14 - Attendant's Hse"/>
      <sheetName val="B 5.15 - Guard Hse"/>
      <sheetName val="B 6 - Access Road to WTW"/>
      <sheetName val="B 7 - Transmission Mains"/>
      <sheetName val="Bill 8 - Tanks"/>
      <sheetName val="Bill 9 -Primary Distribution"/>
      <sheetName val="Bill 10 - Secondary Distrib"/>
      <sheetName val="B 11 - Water Office"/>
      <sheetName val="B 12.1 - SAN GENTS"/>
      <sheetName val="B 12.2 - SAN LADIES"/>
      <sheetName val="B 12.3 - PUBLIC TOILET"/>
      <sheetName val="Enyau Unpriced Bills of Qunatit"/>
    </sheetNames>
    <definedNames>
      <definedName name="direct_labour" refersTo="#REF!"/>
      <definedName name="End_Bal" refersTo="#REF!"/>
      <definedName name="Interest_Rate" refersTo="#REF!"/>
      <definedName name="Last_Row" refersTo="#REF!"/>
      <definedName name="Loan_Amount" refersTo="#REF!"/>
      <definedName name="Loan_Start" refersTo="#REF!"/>
      <definedName name="Loan_Year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25">
          <cell r="F325">
            <v>150893300</v>
          </cell>
        </row>
      </sheetData>
      <sheetData sheetId="27"/>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ABILITY"/>
      <sheetName val="Notes"/>
      <sheetName val="Chart data"/>
      <sheetName val="FLY"/>
      <sheetName val="INDEX"/>
      <sheetName val="SUMMARY"/>
      <sheetName val="CASHFLOW CODES"/>
    </sheetNames>
    <sheetDataSet>
      <sheetData sheetId="0"/>
      <sheetData sheetId="1" refreshError="1"/>
      <sheetData sheetId="2" refreshError="1"/>
      <sheetData sheetId="3"/>
      <sheetData sheetId="4"/>
      <sheetData sheetId="5"/>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_Main Prices List"/>
      <sheetName val="Earth Works1 "/>
      <sheetName val="RA"/>
      <sheetName val="PIPES"/>
      <sheetName val="Mob-Demob brkdwn"/>
      <sheetName val="OH"/>
      <sheetName val="Batch Plant"/>
      <sheetName val="Cover Page Annex 2"/>
      <sheetName val="Contents Page "/>
      <sheetName val="Fly Sht Bl. I - C.O.C"/>
      <sheetName val="Bl. I - C.O.C"/>
      <sheetName val="Sumry Bl. I - C.O.C "/>
      <sheetName val="Flysht. Bill No II "/>
      <sheetName val="Bill No II"/>
      <sheetName val="Smry. Bl. II Prelims "/>
      <sheetName val="Fly Sht. bl. 1"/>
      <sheetName val="Sum. 1 Ex. OPD"/>
      <sheetName val="Fly Sht. bl. 2 "/>
      <sheetName val="Sum. 2 OPD"/>
      <sheetName val="Fly Sht. bl. 3"/>
      <sheetName val="Sum. 3 Casualty"/>
      <sheetName val="Fly Sht. bl. 4"/>
      <sheetName val="Sum. 4 Theatre"/>
      <sheetName val="Fly Sht. bl.5 Mortuary"/>
      <sheetName val="Sum. 5 Mortuary "/>
      <sheetName val="Fly Sht. bl. 6 Maternity"/>
      <sheetName val="Sum. 6 Maternity"/>
      <sheetName val="Fly Sht. bl. 7 "/>
      <sheetName val="Sum. 7 Pvt Ward_final"/>
      <sheetName val="Fly Sht. bl.8 Ant"/>
      <sheetName val="Sum. 8 Ante "/>
      <sheetName val="Fly Sht Bl 9.2"/>
      <sheetName val="Sum. 9.2 Gen Hse_final"/>
      <sheetName val="Fly Sht. bl.9.2 Elect."/>
      <sheetName val="Sum. 9.2 Elect."/>
      <sheetName val="Fly Sht. bl. 9.1-9.3 Mech."/>
      <sheetName val="Sum. 9.1-9.3 Mech."/>
      <sheetName val="Fly Sht. bl. 10 Incinerator"/>
      <sheetName val="Sum. 10 Incinerator House Wall"/>
      <sheetName val="Fly Sht. bl. 11"/>
      <sheetName val="Sum. 11 Placenta Pit "/>
      <sheetName val="Fly Sht. bl. 12"/>
      <sheetName val="Sum. 12Medical Pit"/>
      <sheetName val="Fly Sht. bl. 13 Kitchen"/>
      <sheetName val="Sum. 13 Kitchen"/>
      <sheetName val="Fly Sht. bl. 14 "/>
      <sheetName val="Sum. 14 At. Laundry"/>
      <sheetName val="Fly Sht. bl. 15"/>
      <sheetName val="Sum. 15 Services block"/>
      <sheetName val="Fly Sht. bl.16 Isolation ward"/>
      <sheetName val="Sum. 16 Isolation ward"/>
      <sheetName val="Fly Sht. bl. 17"/>
      <sheetName val="Sum. Bl. 17 Vip Lat."/>
      <sheetName val="Fly Sht. bl. 18"/>
      <sheetName val="Sum. 18 2Bed Staff Block"/>
      <sheetName val="Fly Sht. bl. 19"/>
      <sheetName val="Sum. 19 MFP Ex. Wards"/>
      <sheetName val="Fly Sht. bl.20 External Wrks"/>
      <sheetName val="Summary Bl.20 Ext.Wrks "/>
      <sheetName val="Fly Sht. bl.21 N Canteen"/>
      <sheetName val="Sum.21 New Canteen "/>
      <sheetName val="Fly Sht. bl. 22"/>
      <sheetName val="Sum. Bl. 22 New Gate House"/>
      <sheetName val="Fly Sht. Bl. III DayWorks"/>
      <sheetName val="Sum. Bl. III Day Works"/>
      <sheetName val="Fly Sht Bill IV Med Eq"/>
      <sheetName val="Sum Bill IV Med Eq"/>
      <sheetName val="Fly Sht. Main Sum. Annex 2"/>
      <sheetName val="Bill 1 Ex. OPD"/>
      <sheetName val="Bill 2 OPD"/>
      <sheetName val="Bill 3 Casualty"/>
      <sheetName val="Bill 4 Theatre"/>
      <sheetName val="Bill 5 Mortuary"/>
      <sheetName val="Bill 6 Maternity"/>
      <sheetName val="Bill 7 Ante to Pv Ward"/>
      <sheetName val="Bill 8 Ante"/>
      <sheetName val="Bill 9.2 Gen Hse_final"/>
      <sheetName val="Bill 9.2 Elect."/>
      <sheetName val="Bill 9.1-9.3 Mech."/>
      <sheetName val="Sheet1"/>
      <sheetName val="Bill 10 Incinerator House Wall"/>
      <sheetName val="Bill 11 Placenta Pit"/>
      <sheetName val="Bill 12 Medical Pit"/>
      <sheetName val="Bill 13 Kitchen"/>
      <sheetName val="Bill 14 At. Laundry"/>
      <sheetName val="Bill 15 Services block"/>
      <sheetName val="Bill 16 Isolation ward"/>
      <sheetName val="Bill 17 Vip Lat."/>
      <sheetName val="Bill 18 New 2 Bed Staff Block"/>
      <sheetName val="Bill 19 MFP Ex. Wards"/>
      <sheetName val="Bill.20 External Wrks "/>
      <sheetName val="Bill 21 N Canteen"/>
      <sheetName val="Bill 22 New Gate House"/>
      <sheetName val="Bl. III Day Works"/>
      <sheetName val="Bill IV Med Eq"/>
      <sheetName val="Bill IV Med Eq (2)"/>
      <sheetName val="FURNITURE-NINA"/>
      <sheetName val="ALUMINI"/>
      <sheetName val="Main Summary  Annex2"/>
      <sheetName val="Factor"/>
      <sheetName val="Cashflow"/>
      <sheetName val="Sheet2"/>
    </sheetNames>
    <sheetDataSet>
      <sheetData sheetId="0">
        <row r="2">
          <cell r="K2">
            <v>1.1200000000000001</v>
          </cell>
        </row>
        <row r="3">
          <cell r="K3">
            <v>1.21</v>
          </cell>
        </row>
        <row r="82">
          <cell r="I82">
            <v>0.7</v>
          </cell>
        </row>
        <row r="107">
          <cell r="I107">
            <v>0.7</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UMMARY"/>
      <sheetName val="IMPROVEMENTS"/>
      <sheetName val="VARIANCES"/>
      <sheetName val="DESIGN COMPONENT"/>
      <sheetName val="CONSTRUCTION COMPONENT"/>
      <sheetName val="DCAG"/>
      <sheetName val="Construction Preambles"/>
      <sheetName val="Construction Information"/>
      <sheetName val="ASSET RENEWAL COMPONENT"/>
      <sheetName val="Substructure(Model)"/>
      <sheetName val="Frame,Floors,Roof,Stairs(Model)"/>
      <sheetName val="Ext. Walls,Windows,Doors(Model)"/>
      <sheetName val="Internal Walls,Doors(Model)"/>
      <sheetName val="Finishes(Model)"/>
      <sheetName val="Fittings &amp; Furnishings(Model)"/>
      <sheetName val="Plumbing Services(Model)"/>
      <sheetName val="Mechanical Part 1(Model)"/>
      <sheetName val="Mechanical Part 2(Model)"/>
      <sheetName val="Mechanical Part 3(Model)"/>
      <sheetName val="Electrical(Model)"/>
      <sheetName val="Special &amp; BWICS(Model)"/>
      <sheetName val="Siteworks(Model)"/>
      <sheetName val="Drainage,Ext.Services(Model)"/>
      <sheetName val="Preliminaries(Model)"/>
      <sheetName val="Substructure(Bid)"/>
      <sheetName val="Frame,Floors,Roof,Stairs(Bid)"/>
      <sheetName val="Ext. Walls,Windows,Doors(Bid)"/>
      <sheetName val="Internal Walls,Doors(Bid)"/>
      <sheetName val="Finishes(Bid)"/>
      <sheetName val="Fittings &amp; Furnishings(Bid)"/>
      <sheetName val="Plumbing Services(Bid)"/>
      <sheetName val="Mechanical Part 1(Bid)"/>
      <sheetName val="Mechanical Part 2(Bid)"/>
      <sheetName val="Mechanical Part 3(Bid)"/>
      <sheetName val="Electrical(Bid)"/>
      <sheetName val="Siteworks(Bid)"/>
      <sheetName val="Drainage,Ext.Services(Bid)"/>
      <sheetName val="Special &amp; BWICS(Bid)"/>
      <sheetName val="Preliminaries(Bid)"/>
      <sheetName val="FACILITIES COMPONENT"/>
      <sheetName val="ESTATE SERVICES"/>
      <sheetName val="EQUIPMENT MAINTENANCE"/>
      <sheetName val="GROUNDS &amp; GARDENS MAINTENANCE"/>
      <sheetName val="INFORMATION TECHNOLOGY"/>
      <sheetName val="TRANSPORT SERVICES"/>
      <sheetName val="SECURITY &amp; CAR PARKING SERVICES"/>
      <sheetName val="CATERING SERVICES"/>
      <sheetName val="CAR PARKING SERVICES"/>
      <sheetName val="TELECOMMUNICATIONS"/>
      <sheetName val="ENERGY &amp; UTILITIES"/>
      <sheetName val="WASTE DISPOSAL SERVICES"/>
      <sheetName val="LINEN SERVICES"/>
      <sheetName val="RECEPTION SERVICES"/>
      <sheetName val="PORTERING SERVICES"/>
      <sheetName val="DOMESTIC SERVICES"/>
      <sheetName val="STERILE SUPPLY SERVICES,SSD"/>
      <sheetName val="HELPDESK SERVICE"/>
      <sheetName val="COURIER SERVICES"/>
      <sheetName val="PEST CONTROL SERVICES"/>
      <sheetName val="STORES SERVICES"/>
      <sheetName val="POSTAL SERVICES"/>
      <sheetName val="RESIDENTIAL SERVICES"/>
      <sheetName val="DAY NURSERY &amp; CRECHE SERVICES"/>
      <sheetName val="WARD HOSTESS SERVICES"/>
      <sheetName val="RISK COMPONENT"/>
      <sheetName val="Risk Matrix"/>
      <sheetName val="FINANCE COMPONENT"/>
      <sheetName val="Summary"/>
      <sheetName val="Appendix A.1"/>
      <sheetName val="Appendix A.2"/>
      <sheetName val="Appendix A.3"/>
      <sheetName val="Appendix A.4"/>
      <sheetName val="Appendix A.5"/>
      <sheetName val="Appendix A.6"/>
      <sheetName val="Appendix A.7"/>
      <sheetName val="Input"/>
      <sheetName val="Model"/>
      <sheetName val="Components"/>
      <sheetName val="SITE OVERHEADS"/>
      <sheetName val="Fill this out first..."/>
      <sheetName val="Data"/>
      <sheetName val="Lead"/>
    </sheetNames>
    <sheetDataSet>
      <sheetData sheetId="0"/>
      <sheetData sheetId="1" refreshError="1"/>
      <sheetData sheetId="2" refreshError="1"/>
      <sheetData sheetId="3" refreshError="1"/>
      <sheetData sheetId="4" refreshError="1">
        <row r="53">
          <cell r="G53">
            <v>16439.099999999999</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3">
          <cell r="C3">
            <v>0.06</v>
          </cell>
        </row>
        <row r="4">
          <cell r="C4" t="str">
            <v>A</v>
          </cell>
        </row>
        <row r="6">
          <cell r="C6" t="str">
            <v>A1 ACUTE HOSPITAL - PFI</v>
          </cell>
        </row>
        <row r="7">
          <cell r="C7">
            <v>7.4999999999999997E-2</v>
          </cell>
        </row>
      </sheetData>
      <sheetData sheetId="77" refreshError="1"/>
      <sheetData sheetId="78" refreshError="1"/>
      <sheetData sheetId="79" refreshError="1"/>
      <sheetData sheetId="80" refreshError="1"/>
      <sheetData sheetId="8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s>
    <sheetDataSet>
      <sheetData sheetId="0"/>
      <sheetData sheetId="1"/>
      <sheetData sheetId="2"/>
      <sheetData sheetId="3" refreshError="1">
        <row r="40">
          <cell r="B40">
            <v>7.2499999999999995E-2</v>
          </cell>
        </row>
      </sheetData>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s>
    <sheetDataSet>
      <sheetData sheetId="0"/>
      <sheetData sheetId="1"/>
      <sheetData sheetId="2"/>
      <sheetData sheetId="3"/>
      <sheetData sheetId="4"/>
      <sheetData sheetId="5"/>
      <sheetData sheetId="6"/>
      <sheetData sheetId="7"/>
      <sheetData sheetId="8"/>
      <sheetData sheetId="9"/>
      <sheetData sheetId="10"/>
      <sheetData sheetId="11">
        <row r="15">
          <cell r="D15">
            <v>5000</v>
          </cell>
        </row>
      </sheetData>
      <sheetData sheetId="12"/>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Eqpt"/>
      <sheetName val="Womens"/>
      <sheetName val="Lingerie"/>
      <sheetName val="Beauty"/>
      <sheetName val="Mens"/>
      <sheetName val="Kids"/>
      <sheetName val="Home"/>
      <sheetName val="New Home"/>
      <sheetName val="General Items"/>
      <sheetName val="Re-Useable"/>
      <sheetName val="GenDataPh4"/>
    </sheetNames>
    <sheetDataSet>
      <sheetData sheetId="0">
        <row r="1">
          <cell r="U1" t="str">
            <v>GeneralItems</v>
          </cell>
        </row>
        <row r="7">
          <cell r="D7" t="str">
            <v>0323067</v>
          </cell>
          <cell r="J7" t="str">
            <v>Checkout Systems Ltd.</v>
          </cell>
        </row>
        <row r="8">
          <cell r="D8" t="str">
            <v>0323182</v>
          </cell>
          <cell r="J8" t="str">
            <v>Dula UK Ltd.</v>
          </cell>
        </row>
        <row r="9">
          <cell r="D9" t="str">
            <v>0323107</v>
          </cell>
          <cell r="J9" t="str">
            <v>Estrella Retail Interiors Ltd</v>
          </cell>
        </row>
        <row r="10">
          <cell r="D10" t="str">
            <v>0323183</v>
          </cell>
          <cell r="J10" t="str">
            <v>Havelock</v>
          </cell>
        </row>
        <row r="11">
          <cell r="J11" t="str">
            <v>Hurst Stores &amp; Interiors Ltd</v>
          </cell>
        </row>
        <row r="12">
          <cell r="J12" t="str">
            <v>JDS Group Limited</v>
          </cell>
        </row>
        <row r="13">
          <cell r="J13" t="str">
            <v>John Richards Shopfitters</v>
          </cell>
        </row>
        <row r="14">
          <cell r="J14" t="str">
            <v>Tag Retail</v>
          </cell>
        </row>
        <row r="15">
          <cell r="D15" t="str">
            <v>0323108</v>
          </cell>
          <cell r="H15">
            <v>0</v>
          </cell>
          <cell r="J15">
            <v>0</v>
          </cell>
          <cell r="L15">
            <v>0</v>
          </cell>
          <cell r="N15">
            <v>0</v>
          </cell>
          <cell r="P15">
            <v>0</v>
          </cell>
        </row>
        <row r="16">
          <cell r="D16" t="str">
            <v>0325671</v>
          </cell>
          <cell r="H16">
            <v>0</v>
          </cell>
          <cell r="J16">
            <v>0</v>
          </cell>
          <cell r="L16">
            <v>0</v>
          </cell>
          <cell r="N16">
            <v>0</v>
          </cell>
          <cell r="P16">
            <v>0</v>
          </cell>
        </row>
        <row r="17">
          <cell r="J17" t="str">
            <v>Marks &amp; Spencer</v>
          </cell>
        </row>
        <row r="18">
          <cell r="D18" t="str">
            <v>0318106</v>
          </cell>
          <cell r="H18">
            <v>0</v>
          </cell>
          <cell r="J18">
            <v>0</v>
          </cell>
          <cell r="L18">
            <v>0</v>
          </cell>
          <cell r="N18">
            <v>0</v>
          </cell>
          <cell r="P18">
            <v>0</v>
          </cell>
        </row>
        <row r="19">
          <cell r="D19" t="str">
            <v>0318108</v>
          </cell>
          <cell r="H19">
            <v>0</v>
          </cell>
          <cell r="J19">
            <v>0</v>
          </cell>
          <cell r="L19">
            <v>0</v>
          </cell>
          <cell r="N19">
            <v>0</v>
          </cell>
          <cell r="P19">
            <v>0</v>
          </cell>
        </row>
        <row r="22">
          <cell r="D22" t="str">
            <v>0323108</v>
          </cell>
          <cell r="H22">
            <v>0</v>
          </cell>
          <cell r="J22">
            <v>0</v>
          </cell>
          <cell r="L22">
            <v>0</v>
          </cell>
          <cell r="N22">
            <v>0</v>
          </cell>
          <cell r="P22">
            <v>0</v>
          </cell>
        </row>
        <row r="23">
          <cell r="D23" t="str">
            <v>0325671</v>
          </cell>
          <cell r="H23">
            <v>0</v>
          </cell>
          <cell r="J23">
            <v>0</v>
          </cell>
          <cell r="L23">
            <v>0</v>
          </cell>
          <cell r="N23">
            <v>0</v>
          </cell>
          <cell r="P23">
            <v>0</v>
          </cell>
        </row>
        <row r="25">
          <cell r="D25" t="str">
            <v>0318106</v>
          </cell>
          <cell r="H25">
            <v>0</v>
          </cell>
          <cell r="J25">
            <v>0</v>
          </cell>
          <cell r="L25">
            <v>0</v>
          </cell>
          <cell r="N25">
            <v>0</v>
          </cell>
          <cell r="P25">
            <v>0</v>
          </cell>
        </row>
        <row r="26">
          <cell r="D26" t="str">
            <v>0318108</v>
          </cell>
          <cell r="H26">
            <v>0</v>
          </cell>
          <cell r="J26">
            <v>0</v>
          </cell>
          <cell r="L26">
            <v>0</v>
          </cell>
          <cell r="N26">
            <v>0</v>
          </cell>
          <cell r="P26">
            <v>0</v>
          </cell>
        </row>
        <row r="31">
          <cell r="D31" t="str">
            <v>0323112</v>
          </cell>
        </row>
        <row r="32">
          <cell r="D32" t="str">
            <v>0323110</v>
          </cell>
        </row>
        <row r="33">
          <cell r="D33" t="str">
            <v>0323108</v>
          </cell>
        </row>
        <row r="34">
          <cell r="D34" t="str">
            <v>0325671</v>
          </cell>
        </row>
        <row r="39">
          <cell r="D39" t="str">
            <v>0320778</v>
          </cell>
        </row>
        <row r="40">
          <cell r="D40" t="str">
            <v>0320777</v>
          </cell>
        </row>
        <row r="43">
          <cell r="D43" t="str">
            <v>0326136</v>
          </cell>
        </row>
        <row r="44">
          <cell r="D44" t="str">
            <v>0326137</v>
          </cell>
        </row>
        <row r="45">
          <cell r="D45" t="str">
            <v>0326138</v>
          </cell>
        </row>
        <row r="48">
          <cell r="D48" t="str">
            <v>0325672</v>
          </cell>
        </row>
        <row r="49">
          <cell r="D49" t="str">
            <v>0323088</v>
          </cell>
        </row>
        <row r="50">
          <cell r="D50" t="str">
            <v>0326139</v>
          </cell>
        </row>
        <row r="53">
          <cell r="D53" t="str">
            <v>0326140</v>
          </cell>
        </row>
        <row r="54">
          <cell r="D54" t="str">
            <v>0326141</v>
          </cell>
        </row>
        <row r="55">
          <cell r="D55" t="str">
            <v>0323142</v>
          </cell>
        </row>
        <row r="60">
          <cell r="D60" t="str">
            <v>0325107</v>
          </cell>
          <cell r="F60">
            <v>0</v>
          </cell>
          <cell r="H60">
            <v>0</v>
          </cell>
          <cell r="J60">
            <v>0</v>
          </cell>
          <cell r="L60">
            <v>0</v>
          </cell>
          <cell r="N60">
            <v>0</v>
          </cell>
          <cell r="P60">
            <v>0</v>
          </cell>
        </row>
        <row r="61">
          <cell r="D61" t="str">
            <v>0325106</v>
          </cell>
          <cell r="F61">
            <v>0</v>
          </cell>
          <cell r="H61">
            <v>0</v>
          </cell>
          <cell r="J61">
            <v>0</v>
          </cell>
          <cell r="L61">
            <v>0</v>
          </cell>
          <cell r="N61">
            <v>0</v>
          </cell>
          <cell r="P61">
            <v>0</v>
          </cell>
        </row>
        <row r="62">
          <cell r="D62" t="str">
            <v>0325108</v>
          </cell>
          <cell r="F62">
            <v>0</v>
          </cell>
          <cell r="H62">
            <v>0</v>
          </cell>
          <cell r="J62">
            <v>0</v>
          </cell>
          <cell r="L62">
            <v>0</v>
          </cell>
          <cell r="N62">
            <v>0</v>
          </cell>
          <cell r="P62">
            <v>0</v>
          </cell>
        </row>
        <row r="63">
          <cell r="D63" t="str">
            <v>0325109</v>
          </cell>
          <cell r="F63">
            <v>0</v>
          </cell>
          <cell r="H63">
            <v>0</v>
          </cell>
          <cell r="J63">
            <v>0</v>
          </cell>
          <cell r="L63">
            <v>0</v>
          </cell>
          <cell r="N63">
            <v>0</v>
          </cell>
          <cell r="P63">
            <v>0</v>
          </cell>
        </row>
        <row r="64">
          <cell r="D64" t="str">
            <v>0325110</v>
          </cell>
          <cell r="F64">
            <v>0</v>
          </cell>
          <cell r="H64">
            <v>0</v>
          </cell>
          <cell r="J64">
            <v>0</v>
          </cell>
          <cell r="L64">
            <v>0</v>
          </cell>
          <cell r="N64">
            <v>0</v>
          </cell>
          <cell r="P64">
            <v>0</v>
          </cell>
        </row>
        <row r="65">
          <cell r="D65" t="str">
            <v>0325678</v>
          </cell>
          <cell r="F65">
            <v>0</v>
          </cell>
          <cell r="H65">
            <v>0</v>
          </cell>
          <cell r="J65">
            <v>0</v>
          </cell>
          <cell r="L65">
            <v>0</v>
          </cell>
          <cell r="N65">
            <v>0</v>
          </cell>
          <cell r="P65">
            <v>0</v>
          </cell>
        </row>
        <row r="67">
          <cell r="D67" t="str">
            <v>0325679</v>
          </cell>
          <cell r="F67">
            <v>0</v>
          </cell>
          <cell r="H67">
            <v>0</v>
          </cell>
          <cell r="J67">
            <v>0</v>
          </cell>
          <cell r="L67">
            <v>0</v>
          </cell>
          <cell r="N67">
            <v>0</v>
          </cell>
          <cell r="P67">
            <v>0</v>
          </cell>
        </row>
        <row r="70">
          <cell r="D70" t="str">
            <v>0325107</v>
          </cell>
          <cell r="F70">
            <v>0</v>
          </cell>
          <cell r="H70">
            <v>0</v>
          </cell>
          <cell r="J70">
            <v>0</v>
          </cell>
          <cell r="L70">
            <v>0</v>
          </cell>
          <cell r="N70">
            <v>0</v>
          </cell>
          <cell r="P70">
            <v>0</v>
          </cell>
        </row>
        <row r="71">
          <cell r="D71" t="str">
            <v>0325106</v>
          </cell>
          <cell r="F71">
            <v>0</v>
          </cell>
          <cell r="H71">
            <v>0</v>
          </cell>
          <cell r="J71">
            <v>0</v>
          </cell>
          <cell r="L71">
            <v>0</v>
          </cell>
          <cell r="N71">
            <v>0</v>
          </cell>
          <cell r="P71">
            <v>0</v>
          </cell>
        </row>
        <row r="72">
          <cell r="D72" t="str">
            <v>0325109</v>
          </cell>
          <cell r="F72">
            <v>0</v>
          </cell>
          <cell r="H72">
            <v>0</v>
          </cell>
          <cell r="J72">
            <v>0</v>
          </cell>
          <cell r="L72">
            <v>0</v>
          </cell>
          <cell r="N72">
            <v>0</v>
          </cell>
          <cell r="P72">
            <v>0</v>
          </cell>
        </row>
        <row r="74">
          <cell r="D74" t="str">
            <v>0325679</v>
          </cell>
          <cell r="F74">
            <v>0</v>
          </cell>
          <cell r="H74">
            <v>0</v>
          </cell>
          <cell r="J74">
            <v>0</v>
          </cell>
          <cell r="L74">
            <v>0</v>
          </cell>
          <cell r="N74">
            <v>0</v>
          </cell>
          <cell r="P74">
            <v>0</v>
          </cell>
        </row>
        <row r="79">
          <cell r="D79" t="str">
            <v>0325110</v>
          </cell>
        </row>
        <row r="80">
          <cell r="D80" t="str">
            <v>0325109</v>
          </cell>
          <cell r="F80">
            <v>0</v>
          </cell>
          <cell r="H80">
            <v>0</v>
          </cell>
          <cell r="J80">
            <v>0</v>
          </cell>
          <cell r="L80">
            <v>0</v>
          </cell>
          <cell r="N80">
            <v>0</v>
          </cell>
          <cell r="P80">
            <v>0</v>
          </cell>
        </row>
        <row r="81">
          <cell r="D81" t="str">
            <v>0325110</v>
          </cell>
        </row>
        <row r="82">
          <cell r="D82" t="str">
            <v>0325108</v>
          </cell>
          <cell r="F82">
            <v>0</v>
          </cell>
          <cell r="H82">
            <v>0</v>
          </cell>
          <cell r="J82">
            <v>0</v>
          </cell>
          <cell r="L82">
            <v>0</v>
          </cell>
          <cell r="N82">
            <v>0</v>
          </cell>
          <cell r="P82">
            <v>0</v>
          </cell>
        </row>
        <row r="83">
          <cell r="D83" t="str">
            <v>0325106</v>
          </cell>
        </row>
        <row r="84">
          <cell r="D84" t="str">
            <v>0325109</v>
          </cell>
          <cell r="F84">
            <v>0</v>
          </cell>
          <cell r="H84">
            <v>0</v>
          </cell>
          <cell r="J84">
            <v>0</v>
          </cell>
          <cell r="L84">
            <v>0</v>
          </cell>
          <cell r="N84">
            <v>0</v>
          </cell>
          <cell r="P84">
            <v>0</v>
          </cell>
        </row>
        <row r="85">
          <cell r="D85" t="str">
            <v>0325106</v>
          </cell>
        </row>
        <row r="86">
          <cell r="D86" t="str">
            <v>0325108</v>
          </cell>
          <cell r="F86">
            <v>0</v>
          </cell>
          <cell r="H86">
            <v>0</v>
          </cell>
          <cell r="J86">
            <v>0</v>
          </cell>
          <cell r="L86">
            <v>0</v>
          </cell>
          <cell r="N86">
            <v>0</v>
          </cell>
          <cell r="P86">
            <v>0</v>
          </cell>
        </row>
        <row r="87">
          <cell r="D87" t="str">
            <v>0325107</v>
          </cell>
        </row>
        <row r="88">
          <cell r="D88" t="str">
            <v>0325108</v>
          </cell>
          <cell r="F88">
            <v>0</v>
          </cell>
          <cell r="H88">
            <v>0</v>
          </cell>
          <cell r="J88">
            <v>0</v>
          </cell>
          <cell r="L88">
            <v>0</v>
          </cell>
          <cell r="N88">
            <v>0</v>
          </cell>
          <cell r="P88">
            <v>0</v>
          </cell>
        </row>
        <row r="89">
          <cell r="D89" t="str">
            <v>0325678</v>
          </cell>
        </row>
        <row r="90">
          <cell r="D90" t="str">
            <v>0324987</v>
          </cell>
        </row>
        <row r="91">
          <cell r="D91" t="str">
            <v>0324986</v>
          </cell>
        </row>
        <row r="92">
          <cell r="D92" t="str">
            <v>0324988</v>
          </cell>
        </row>
        <row r="93">
          <cell r="D93" t="str">
            <v>0325679</v>
          </cell>
        </row>
        <row r="97">
          <cell r="D97" t="str">
            <v>0320736</v>
          </cell>
        </row>
        <row r="98">
          <cell r="D98" t="str">
            <v>0325674</v>
          </cell>
        </row>
        <row r="99">
          <cell r="D99" t="str">
            <v>0326455</v>
          </cell>
        </row>
        <row r="100">
          <cell r="D100" t="str">
            <v>0320737</v>
          </cell>
        </row>
        <row r="101">
          <cell r="D101" t="str">
            <v>0320738</v>
          </cell>
        </row>
        <row r="106">
          <cell r="D106" t="str">
            <v>0324175</v>
          </cell>
        </row>
        <row r="107">
          <cell r="D107" t="str">
            <v>0324178</v>
          </cell>
        </row>
        <row r="108">
          <cell r="D108" t="str">
            <v>0324177</v>
          </cell>
        </row>
        <row r="109">
          <cell r="D109" t="str">
            <v>0325675</v>
          </cell>
        </row>
        <row r="110">
          <cell r="D110" t="str">
            <v>0324176</v>
          </cell>
        </row>
        <row r="111">
          <cell r="D111" t="str">
            <v>0324179</v>
          </cell>
        </row>
        <row r="114">
          <cell r="D114" t="str">
            <v>0320784</v>
          </cell>
        </row>
        <row r="115">
          <cell r="D115" t="str">
            <v>0322183</v>
          </cell>
        </row>
        <row r="118">
          <cell r="D118" t="str">
            <v>0322058</v>
          </cell>
        </row>
        <row r="119">
          <cell r="D119" t="str">
            <v>0322056</v>
          </cell>
        </row>
        <row r="124">
          <cell r="D124" t="str">
            <v>0322183</v>
          </cell>
          <cell r="F124">
            <v>0</v>
          </cell>
          <cell r="H124">
            <v>0</v>
          </cell>
          <cell r="J124">
            <v>0</v>
          </cell>
          <cell r="L124">
            <v>0</v>
          </cell>
          <cell r="N124">
            <v>0</v>
          </cell>
          <cell r="P124">
            <v>0</v>
          </cell>
        </row>
        <row r="125">
          <cell r="D125" t="str">
            <v>0322157</v>
          </cell>
          <cell r="F125">
            <v>0</v>
          </cell>
          <cell r="H125">
            <v>0</v>
          </cell>
          <cell r="J125">
            <v>0</v>
          </cell>
          <cell r="L125">
            <v>0</v>
          </cell>
          <cell r="N125">
            <v>0</v>
          </cell>
          <cell r="P125">
            <v>0</v>
          </cell>
        </row>
        <row r="127">
          <cell r="D127" t="str">
            <v>0320724</v>
          </cell>
          <cell r="F127">
            <v>0</v>
          </cell>
          <cell r="H127">
            <v>0</v>
          </cell>
          <cell r="J127">
            <v>0</v>
          </cell>
          <cell r="L127">
            <v>0</v>
          </cell>
          <cell r="N127">
            <v>0</v>
          </cell>
          <cell r="P127">
            <v>0</v>
          </cell>
        </row>
        <row r="129">
          <cell r="D129" t="str">
            <v>0322050</v>
          </cell>
          <cell r="F129">
            <v>0</v>
          </cell>
          <cell r="H129">
            <v>0</v>
          </cell>
          <cell r="J129">
            <v>0</v>
          </cell>
          <cell r="L129">
            <v>0</v>
          </cell>
          <cell r="N129">
            <v>0</v>
          </cell>
          <cell r="P129">
            <v>0</v>
          </cell>
        </row>
        <row r="130">
          <cell r="N130">
            <v>0</v>
          </cell>
        </row>
        <row r="132">
          <cell r="D132" t="str">
            <v>0322056</v>
          </cell>
          <cell r="F132">
            <v>0</v>
          </cell>
          <cell r="H132">
            <v>0</v>
          </cell>
          <cell r="J132">
            <v>0</v>
          </cell>
          <cell r="L132">
            <v>0</v>
          </cell>
          <cell r="N132">
            <v>0</v>
          </cell>
          <cell r="P132">
            <v>0</v>
          </cell>
        </row>
        <row r="134">
          <cell r="D134" t="str">
            <v>0320724</v>
          </cell>
          <cell r="F134">
            <v>0</v>
          </cell>
          <cell r="H134">
            <v>0</v>
          </cell>
          <cell r="J134">
            <v>0</v>
          </cell>
          <cell r="L134">
            <v>0</v>
          </cell>
          <cell r="N134">
            <v>0</v>
          </cell>
          <cell r="P134">
            <v>0</v>
          </cell>
        </row>
        <row r="135">
          <cell r="N135">
            <v>0</v>
          </cell>
        </row>
        <row r="139">
          <cell r="D139" t="str">
            <v>0324178</v>
          </cell>
          <cell r="F139">
            <v>0</v>
          </cell>
          <cell r="H139">
            <v>0</v>
          </cell>
          <cell r="J139">
            <v>0</v>
          </cell>
          <cell r="L139">
            <v>0</v>
          </cell>
          <cell r="N139">
            <v>0</v>
          </cell>
          <cell r="P139">
            <v>0</v>
          </cell>
        </row>
        <row r="141">
          <cell r="D141" t="str">
            <v>0327088</v>
          </cell>
          <cell r="F141">
            <v>0</v>
          </cell>
          <cell r="H141">
            <v>0</v>
          </cell>
          <cell r="J141">
            <v>0</v>
          </cell>
          <cell r="L141">
            <v>0</v>
          </cell>
          <cell r="N141">
            <v>0</v>
          </cell>
          <cell r="P141">
            <v>0</v>
          </cell>
        </row>
        <row r="142">
          <cell r="D142" t="str">
            <v>0326910</v>
          </cell>
          <cell r="F142">
            <v>0</v>
          </cell>
          <cell r="H142">
            <v>0</v>
          </cell>
          <cell r="J142">
            <v>0</v>
          </cell>
          <cell r="L142">
            <v>0</v>
          </cell>
          <cell r="N142">
            <v>0</v>
          </cell>
          <cell r="P142">
            <v>0</v>
          </cell>
        </row>
        <row r="144">
          <cell r="D144" t="str">
            <v>0327092</v>
          </cell>
          <cell r="H144">
            <v>0</v>
          </cell>
          <cell r="J144">
            <v>0</v>
          </cell>
          <cell r="L144">
            <v>0</v>
          </cell>
          <cell r="N144">
            <v>0</v>
          </cell>
          <cell r="P144">
            <v>0</v>
          </cell>
        </row>
        <row r="145">
          <cell r="D145" t="str">
            <v>0322050</v>
          </cell>
          <cell r="F145">
            <v>0</v>
          </cell>
          <cell r="H145">
            <v>0</v>
          </cell>
          <cell r="J145">
            <v>0</v>
          </cell>
          <cell r="L145">
            <v>0</v>
          </cell>
          <cell r="N145">
            <v>0</v>
          </cell>
          <cell r="P145">
            <v>0</v>
          </cell>
        </row>
        <row r="149">
          <cell r="D149" t="str">
            <v>0320742</v>
          </cell>
        </row>
        <row r="150">
          <cell r="D150" t="str">
            <v>0320743</v>
          </cell>
        </row>
        <row r="151">
          <cell r="D151" t="str">
            <v>0320755</v>
          </cell>
        </row>
        <row r="152">
          <cell r="D152" t="str">
            <v>0320756</v>
          </cell>
        </row>
        <row r="156">
          <cell r="D156" t="str">
            <v>0325037</v>
          </cell>
        </row>
        <row r="157">
          <cell r="D157" t="str">
            <v>0325036</v>
          </cell>
        </row>
        <row r="158">
          <cell r="D158" t="str">
            <v>0325134</v>
          </cell>
        </row>
        <row r="159">
          <cell r="D159" t="str">
            <v>0322050</v>
          </cell>
          <cell r="F159">
            <v>0</v>
          </cell>
          <cell r="H159">
            <v>0</v>
          </cell>
          <cell r="J159">
            <v>0</v>
          </cell>
          <cell r="L159">
            <v>0</v>
          </cell>
          <cell r="N159">
            <v>0</v>
          </cell>
          <cell r="P159">
            <v>0</v>
          </cell>
        </row>
        <row r="161">
          <cell r="F161">
            <v>0</v>
          </cell>
          <cell r="H161">
            <v>0</v>
          </cell>
          <cell r="J161">
            <v>0</v>
          </cell>
          <cell r="L161">
            <v>0</v>
          </cell>
          <cell r="N161">
            <v>0</v>
          </cell>
        </row>
        <row r="162">
          <cell r="D162" t="str">
            <v>0320730</v>
          </cell>
          <cell r="F162">
            <v>0</v>
          </cell>
          <cell r="H162">
            <v>0</v>
          </cell>
          <cell r="J162">
            <v>0</v>
          </cell>
          <cell r="L162">
            <v>0</v>
          </cell>
          <cell r="N162">
            <v>0</v>
          </cell>
        </row>
        <row r="163">
          <cell r="D163" t="str">
            <v>0320720</v>
          </cell>
          <cell r="F163">
            <v>0</v>
          </cell>
          <cell r="H163">
            <v>0</v>
          </cell>
          <cell r="J163">
            <v>0</v>
          </cell>
          <cell r="L163">
            <v>0</v>
          </cell>
          <cell r="N163">
            <v>0</v>
          </cell>
        </row>
        <row r="165">
          <cell r="D165" t="str">
            <v>0318106</v>
          </cell>
          <cell r="F165">
            <v>0</v>
          </cell>
          <cell r="H165">
            <v>0</v>
          </cell>
          <cell r="J165">
            <v>0</v>
          </cell>
          <cell r="L165">
            <v>0</v>
          </cell>
          <cell r="N165">
            <v>0</v>
          </cell>
        </row>
        <row r="166">
          <cell r="D166" t="str">
            <v>0315456</v>
          </cell>
          <cell r="F166">
            <v>0</v>
          </cell>
          <cell r="H166">
            <v>0</v>
          </cell>
          <cell r="J166">
            <v>0</v>
          </cell>
          <cell r="L166">
            <v>0</v>
          </cell>
          <cell r="N166">
            <v>0</v>
          </cell>
        </row>
        <row r="168">
          <cell r="P168">
            <v>0</v>
          </cell>
        </row>
        <row r="169">
          <cell r="D169" t="str">
            <v>0327088</v>
          </cell>
          <cell r="P169">
            <v>0</v>
          </cell>
        </row>
        <row r="171">
          <cell r="D171" t="str">
            <v>0318543</v>
          </cell>
          <cell r="P171">
            <v>0</v>
          </cell>
        </row>
        <row r="173">
          <cell r="D173" t="str">
            <v>0320158</v>
          </cell>
          <cell r="P173">
            <v>0</v>
          </cell>
        </row>
        <row r="177">
          <cell r="D177" t="str">
            <v>0327121</v>
          </cell>
        </row>
        <row r="178">
          <cell r="D178" t="str">
            <v>0327122</v>
          </cell>
        </row>
        <row r="179">
          <cell r="D179" t="str">
            <v>0327212</v>
          </cell>
        </row>
        <row r="180">
          <cell r="D180" t="str">
            <v>0327207</v>
          </cell>
        </row>
        <row r="181">
          <cell r="D181" t="str">
            <v>0327208</v>
          </cell>
        </row>
        <row r="186">
          <cell r="D186" t="str">
            <v>0323926</v>
          </cell>
          <cell r="F186">
            <v>0</v>
          </cell>
          <cell r="H186">
            <v>0</v>
          </cell>
          <cell r="J186">
            <v>0</v>
          </cell>
          <cell r="L186">
            <v>0</v>
          </cell>
          <cell r="N186">
            <v>0</v>
          </cell>
          <cell r="P186">
            <v>0</v>
          </cell>
        </row>
        <row r="188">
          <cell r="D188" t="str">
            <v>0326457</v>
          </cell>
          <cell r="F188">
            <v>0</v>
          </cell>
          <cell r="H188">
            <v>0</v>
          </cell>
          <cell r="J188">
            <v>0</v>
          </cell>
          <cell r="L188">
            <v>0</v>
          </cell>
          <cell r="N188">
            <v>0</v>
          </cell>
          <cell r="P188">
            <v>0</v>
          </cell>
        </row>
        <row r="190">
          <cell r="D190" t="str">
            <v>0318106</v>
          </cell>
          <cell r="F190">
            <v>0</v>
          </cell>
          <cell r="H190">
            <v>0</v>
          </cell>
          <cell r="J190">
            <v>0</v>
          </cell>
          <cell r="L190">
            <v>0</v>
          </cell>
          <cell r="N190">
            <v>0</v>
          </cell>
          <cell r="P190">
            <v>0</v>
          </cell>
        </row>
        <row r="191">
          <cell r="D191" t="str">
            <v>0318108</v>
          </cell>
          <cell r="F191">
            <v>0</v>
          </cell>
          <cell r="H191">
            <v>0</v>
          </cell>
          <cell r="J191">
            <v>0</v>
          </cell>
          <cell r="L191">
            <v>0</v>
          </cell>
          <cell r="N191">
            <v>0</v>
          </cell>
          <cell r="P191">
            <v>0</v>
          </cell>
        </row>
        <row r="192">
          <cell r="D192" t="str">
            <v>0322050</v>
          </cell>
          <cell r="F192">
            <v>0</v>
          </cell>
          <cell r="H192">
            <v>0</v>
          </cell>
          <cell r="J192">
            <v>0</v>
          </cell>
          <cell r="L192">
            <v>0</v>
          </cell>
          <cell r="N192">
            <v>0</v>
          </cell>
          <cell r="P192">
            <v>0</v>
          </cell>
        </row>
        <row r="193">
          <cell r="D193" t="str">
            <v>0322051</v>
          </cell>
          <cell r="F193">
            <v>0</v>
          </cell>
          <cell r="H193">
            <v>0</v>
          </cell>
          <cell r="J193">
            <v>0</v>
          </cell>
          <cell r="L193">
            <v>0</v>
          </cell>
          <cell r="N193">
            <v>0</v>
          </cell>
          <cell r="P193">
            <v>0</v>
          </cell>
        </row>
        <row r="194">
          <cell r="D194" t="str">
            <v>0322054</v>
          </cell>
          <cell r="F194">
            <v>0</v>
          </cell>
          <cell r="H194">
            <v>0</v>
          </cell>
          <cell r="J194">
            <v>0</v>
          </cell>
          <cell r="L194">
            <v>0</v>
          </cell>
          <cell r="N194">
            <v>0</v>
          </cell>
          <cell r="P194">
            <v>0</v>
          </cell>
        </row>
        <row r="197">
          <cell r="D197" t="str">
            <v>0323926</v>
          </cell>
          <cell r="F197">
            <v>0</v>
          </cell>
          <cell r="H197">
            <v>0</v>
          </cell>
          <cell r="J197">
            <v>0</v>
          </cell>
          <cell r="L197">
            <v>0</v>
          </cell>
          <cell r="N197">
            <v>0</v>
          </cell>
          <cell r="P197">
            <v>0</v>
          </cell>
        </row>
        <row r="199">
          <cell r="D199" t="str">
            <v>0326457</v>
          </cell>
          <cell r="F199">
            <v>0</v>
          </cell>
          <cell r="H199">
            <v>0</v>
          </cell>
          <cell r="J199">
            <v>0</v>
          </cell>
          <cell r="L199">
            <v>0</v>
          </cell>
          <cell r="N199">
            <v>0</v>
          </cell>
          <cell r="P199">
            <v>0</v>
          </cell>
        </row>
        <row r="201">
          <cell r="D201" t="str">
            <v>0318106</v>
          </cell>
          <cell r="F201">
            <v>0</v>
          </cell>
          <cell r="H201">
            <v>0</v>
          </cell>
          <cell r="J201">
            <v>0</v>
          </cell>
          <cell r="L201">
            <v>0</v>
          </cell>
          <cell r="N201">
            <v>0</v>
          </cell>
          <cell r="P201">
            <v>0</v>
          </cell>
        </row>
        <row r="202">
          <cell r="D202" t="str">
            <v>0318108</v>
          </cell>
          <cell r="F202">
            <v>0</v>
          </cell>
          <cell r="H202">
            <v>0</v>
          </cell>
          <cell r="J202">
            <v>0</v>
          </cell>
          <cell r="L202">
            <v>0</v>
          </cell>
          <cell r="N202">
            <v>0</v>
          </cell>
          <cell r="P202">
            <v>0</v>
          </cell>
        </row>
        <row r="203">
          <cell r="D203" t="str">
            <v>0322050</v>
          </cell>
          <cell r="F203">
            <v>0</v>
          </cell>
          <cell r="H203">
            <v>0</v>
          </cell>
          <cell r="J203">
            <v>0</v>
          </cell>
          <cell r="L203">
            <v>0</v>
          </cell>
          <cell r="N203">
            <v>0</v>
          </cell>
          <cell r="P203">
            <v>0</v>
          </cell>
        </row>
        <row r="204">
          <cell r="D204" t="str">
            <v>0322051</v>
          </cell>
          <cell r="F204">
            <v>0</v>
          </cell>
          <cell r="H204">
            <v>0</v>
          </cell>
          <cell r="J204">
            <v>0</v>
          </cell>
          <cell r="L204">
            <v>0</v>
          </cell>
          <cell r="N204">
            <v>0</v>
          </cell>
          <cell r="P204">
            <v>0</v>
          </cell>
        </row>
        <row r="205">
          <cell r="D205" t="str">
            <v>0322054</v>
          </cell>
          <cell r="F205">
            <v>0</v>
          </cell>
          <cell r="H205">
            <v>0</v>
          </cell>
          <cell r="J205">
            <v>0</v>
          </cell>
          <cell r="L205">
            <v>0</v>
          </cell>
          <cell r="N205">
            <v>0</v>
          </cell>
          <cell r="P205">
            <v>0</v>
          </cell>
        </row>
        <row r="210">
          <cell r="D210" t="str">
            <v>0323865</v>
          </cell>
          <cell r="F210">
            <v>0</v>
          </cell>
          <cell r="H210">
            <v>0</v>
          </cell>
          <cell r="J210">
            <v>0</v>
          </cell>
          <cell r="L210">
            <v>0</v>
          </cell>
          <cell r="N210">
            <v>0</v>
          </cell>
          <cell r="P210">
            <v>0</v>
          </cell>
        </row>
        <row r="212">
          <cell r="D212" t="str">
            <v>0326456</v>
          </cell>
          <cell r="F212">
            <v>0</v>
          </cell>
          <cell r="H212">
            <v>0</v>
          </cell>
          <cell r="J212">
            <v>0</v>
          </cell>
          <cell r="L212">
            <v>0</v>
          </cell>
          <cell r="N212">
            <v>0</v>
          </cell>
          <cell r="P212">
            <v>0</v>
          </cell>
        </row>
        <row r="214">
          <cell r="D214" t="str">
            <v>0322050</v>
          </cell>
          <cell r="F214">
            <v>0</v>
          </cell>
          <cell r="H214">
            <v>0</v>
          </cell>
          <cell r="J214">
            <v>0</v>
          </cell>
          <cell r="L214">
            <v>0</v>
          </cell>
          <cell r="N214">
            <v>0</v>
          </cell>
          <cell r="P214">
            <v>0</v>
          </cell>
        </row>
        <row r="215">
          <cell r="D215" t="str">
            <v>0322051</v>
          </cell>
          <cell r="F215">
            <v>0</v>
          </cell>
          <cell r="H215">
            <v>0</v>
          </cell>
          <cell r="J215">
            <v>0</v>
          </cell>
          <cell r="L215">
            <v>0</v>
          </cell>
          <cell r="N215">
            <v>0</v>
          </cell>
          <cell r="P215">
            <v>0</v>
          </cell>
        </row>
        <row r="216">
          <cell r="D216" t="str">
            <v>0318108</v>
          </cell>
          <cell r="F216">
            <v>0</v>
          </cell>
          <cell r="H216">
            <v>0</v>
          </cell>
          <cell r="J216">
            <v>0</v>
          </cell>
          <cell r="L216">
            <v>0</v>
          </cell>
          <cell r="N216">
            <v>0</v>
          </cell>
          <cell r="P216">
            <v>0</v>
          </cell>
        </row>
        <row r="217">
          <cell r="D217" t="str">
            <v>0318106</v>
          </cell>
          <cell r="F217">
            <v>0</v>
          </cell>
          <cell r="H217">
            <v>0</v>
          </cell>
          <cell r="J217">
            <v>0</v>
          </cell>
          <cell r="L217">
            <v>0</v>
          </cell>
          <cell r="N217">
            <v>0</v>
          </cell>
          <cell r="P217">
            <v>0</v>
          </cell>
        </row>
        <row r="220">
          <cell r="D220" t="str">
            <v>0323865</v>
          </cell>
          <cell r="F220">
            <v>0</v>
          </cell>
          <cell r="H220">
            <v>0</v>
          </cell>
          <cell r="J220">
            <v>0</v>
          </cell>
          <cell r="L220">
            <v>0</v>
          </cell>
          <cell r="N220">
            <v>0</v>
          </cell>
          <cell r="P220">
            <v>0</v>
          </cell>
        </row>
        <row r="222">
          <cell r="D222" t="str">
            <v>0326456</v>
          </cell>
          <cell r="F222">
            <v>0</v>
          </cell>
          <cell r="H222">
            <v>0</v>
          </cell>
          <cell r="J222">
            <v>0</v>
          </cell>
          <cell r="L222">
            <v>0</v>
          </cell>
          <cell r="N222">
            <v>0</v>
          </cell>
          <cell r="P222">
            <v>0</v>
          </cell>
        </row>
        <row r="224">
          <cell r="D224" t="str">
            <v>0322050</v>
          </cell>
          <cell r="F224">
            <v>0</v>
          </cell>
          <cell r="H224">
            <v>0</v>
          </cell>
          <cell r="J224">
            <v>0</v>
          </cell>
          <cell r="L224">
            <v>0</v>
          </cell>
          <cell r="N224">
            <v>0</v>
          </cell>
          <cell r="P224">
            <v>0</v>
          </cell>
        </row>
        <row r="225">
          <cell r="D225" t="str">
            <v>0322051</v>
          </cell>
          <cell r="F225">
            <v>0</v>
          </cell>
          <cell r="H225">
            <v>0</v>
          </cell>
          <cell r="J225">
            <v>0</v>
          </cell>
          <cell r="L225">
            <v>0</v>
          </cell>
          <cell r="N225">
            <v>0</v>
          </cell>
          <cell r="P225">
            <v>0</v>
          </cell>
        </row>
        <row r="226">
          <cell r="D226" t="str">
            <v>0318108</v>
          </cell>
          <cell r="F226">
            <v>0</v>
          </cell>
          <cell r="H226">
            <v>0</v>
          </cell>
          <cell r="J226">
            <v>0</v>
          </cell>
          <cell r="L226">
            <v>0</v>
          </cell>
          <cell r="N226">
            <v>0</v>
          </cell>
          <cell r="P226">
            <v>0</v>
          </cell>
        </row>
        <row r="227">
          <cell r="D227" t="str">
            <v>0318106</v>
          </cell>
          <cell r="F227">
            <v>0</v>
          </cell>
          <cell r="H227">
            <v>0</v>
          </cell>
          <cell r="J227">
            <v>0</v>
          </cell>
          <cell r="L227">
            <v>0</v>
          </cell>
          <cell r="N227">
            <v>0</v>
          </cell>
          <cell r="P227">
            <v>0</v>
          </cell>
        </row>
        <row r="230">
          <cell r="D230" t="str">
            <v>0323867</v>
          </cell>
          <cell r="F230">
            <v>0</v>
          </cell>
          <cell r="H230">
            <v>0</v>
          </cell>
          <cell r="J230">
            <v>0</v>
          </cell>
          <cell r="L230">
            <v>0</v>
          </cell>
          <cell r="N230">
            <v>0</v>
          </cell>
          <cell r="P230">
            <v>0</v>
          </cell>
        </row>
        <row r="232">
          <cell r="D232" t="str">
            <v>0322050</v>
          </cell>
          <cell r="F232">
            <v>0</v>
          </cell>
          <cell r="H232">
            <v>0</v>
          </cell>
          <cell r="J232">
            <v>0</v>
          </cell>
          <cell r="L232">
            <v>0</v>
          </cell>
          <cell r="N232">
            <v>0</v>
          </cell>
          <cell r="P232">
            <v>0</v>
          </cell>
        </row>
        <row r="233">
          <cell r="D233" t="str">
            <v>0322051</v>
          </cell>
          <cell r="F233">
            <v>0</v>
          </cell>
          <cell r="H233">
            <v>0</v>
          </cell>
          <cell r="J233">
            <v>0</v>
          </cell>
          <cell r="L233">
            <v>0</v>
          </cell>
          <cell r="N233">
            <v>0</v>
          </cell>
          <cell r="P233">
            <v>0</v>
          </cell>
        </row>
        <row r="234">
          <cell r="D234" t="str">
            <v>0318108</v>
          </cell>
          <cell r="F234">
            <v>0</v>
          </cell>
          <cell r="H234">
            <v>0</v>
          </cell>
          <cell r="J234">
            <v>0</v>
          </cell>
          <cell r="L234">
            <v>0</v>
          </cell>
          <cell r="N234">
            <v>0</v>
          </cell>
          <cell r="P234">
            <v>0</v>
          </cell>
        </row>
        <row r="235">
          <cell r="D235" t="str">
            <v>0318106</v>
          </cell>
          <cell r="F235">
            <v>0</v>
          </cell>
          <cell r="H235">
            <v>0</v>
          </cell>
          <cell r="J235">
            <v>0</v>
          </cell>
          <cell r="L235">
            <v>0</v>
          </cell>
          <cell r="N235">
            <v>0</v>
          </cell>
          <cell r="P235">
            <v>0</v>
          </cell>
        </row>
        <row r="240">
          <cell r="D240" t="str">
            <v>0320733</v>
          </cell>
          <cell r="F240">
            <v>0</v>
          </cell>
          <cell r="H240">
            <v>0</v>
          </cell>
          <cell r="J240">
            <v>0</v>
          </cell>
          <cell r="L240">
            <v>0</v>
          </cell>
          <cell r="N240">
            <v>0</v>
          </cell>
          <cell r="P240">
            <v>0</v>
          </cell>
        </row>
        <row r="242">
          <cell r="D242" t="str">
            <v>0322050</v>
          </cell>
          <cell r="F242">
            <v>0</v>
          </cell>
          <cell r="H242">
            <v>0</v>
          </cell>
          <cell r="J242">
            <v>0</v>
          </cell>
          <cell r="L242">
            <v>0</v>
          </cell>
          <cell r="N242">
            <v>0</v>
          </cell>
          <cell r="P242">
            <v>0</v>
          </cell>
        </row>
        <row r="243">
          <cell r="D243" t="str">
            <v>0322051</v>
          </cell>
          <cell r="F243">
            <v>0</v>
          </cell>
          <cell r="H243">
            <v>0</v>
          </cell>
          <cell r="J243">
            <v>0</v>
          </cell>
          <cell r="L243">
            <v>0</v>
          </cell>
          <cell r="N243">
            <v>0</v>
          </cell>
          <cell r="P243">
            <v>0</v>
          </cell>
        </row>
        <row r="244">
          <cell r="D244" t="str">
            <v>0318108</v>
          </cell>
          <cell r="F244">
            <v>0</v>
          </cell>
          <cell r="H244">
            <v>0</v>
          </cell>
          <cell r="J244">
            <v>0</v>
          </cell>
          <cell r="L244">
            <v>0</v>
          </cell>
          <cell r="N244">
            <v>0</v>
          </cell>
          <cell r="P244">
            <v>0</v>
          </cell>
        </row>
        <row r="245">
          <cell r="D245" t="str">
            <v>0318106</v>
          </cell>
          <cell r="F245">
            <v>0</v>
          </cell>
          <cell r="H245">
            <v>0</v>
          </cell>
          <cell r="J245">
            <v>0</v>
          </cell>
          <cell r="L245">
            <v>0</v>
          </cell>
          <cell r="N245">
            <v>0</v>
          </cell>
          <cell r="P245">
            <v>0</v>
          </cell>
        </row>
        <row r="248">
          <cell r="D248" t="str">
            <v>0320733</v>
          </cell>
          <cell r="F248">
            <v>0</v>
          </cell>
          <cell r="H248">
            <v>0</v>
          </cell>
          <cell r="J248">
            <v>0</v>
          </cell>
          <cell r="L248">
            <v>0</v>
          </cell>
          <cell r="N248">
            <v>0</v>
          </cell>
          <cell r="P248">
            <v>0</v>
          </cell>
        </row>
        <row r="250">
          <cell r="D250" t="str">
            <v>0326457</v>
          </cell>
          <cell r="F250">
            <v>0</v>
          </cell>
          <cell r="H250">
            <v>0</v>
          </cell>
          <cell r="J250">
            <v>0</v>
          </cell>
          <cell r="L250">
            <v>0</v>
          </cell>
          <cell r="N250">
            <v>0</v>
          </cell>
          <cell r="P250">
            <v>0</v>
          </cell>
        </row>
        <row r="252">
          <cell r="D252" t="str">
            <v>0322050</v>
          </cell>
          <cell r="F252">
            <v>0</v>
          </cell>
          <cell r="H252">
            <v>0</v>
          </cell>
          <cell r="J252">
            <v>0</v>
          </cell>
          <cell r="L252">
            <v>0</v>
          </cell>
          <cell r="N252">
            <v>0</v>
          </cell>
          <cell r="P252">
            <v>0</v>
          </cell>
        </row>
        <row r="253">
          <cell r="D253" t="str">
            <v>0322051</v>
          </cell>
          <cell r="F253">
            <v>0</v>
          </cell>
          <cell r="H253">
            <v>0</v>
          </cell>
          <cell r="J253">
            <v>0</v>
          </cell>
          <cell r="L253">
            <v>0</v>
          </cell>
          <cell r="N253">
            <v>0</v>
          </cell>
          <cell r="P253">
            <v>0</v>
          </cell>
        </row>
        <row r="254">
          <cell r="D254" t="str">
            <v>0318108</v>
          </cell>
          <cell r="F254">
            <v>0</v>
          </cell>
          <cell r="H254">
            <v>0</v>
          </cell>
          <cell r="J254">
            <v>0</v>
          </cell>
          <cell r="L254">
            <v>0</v>
          </cell>
          <cell r="N254">
            <v>0</v>
          </cell>
          <cell r="P254">
            <v>0</v>
          </cell>
        </row>
        <row r="255">
          <cell r="D255" t="str">
            <v>0318106</v>
          </cell>
          <cell r="F255">
            <v>0</v>
          </cell>
          <cell r="H255">
            <v>0</v>
          </cell>
          <cell r="J255">
            <v>0</v>
          </cell>
          <cell r="L255">
            <v>0</v>
          </cell>
          <cell r="N255">
            <v>0</v>
          </cell>
          <cell r="P255">
            <v>0</v>
          </cell>
        </row>
        <row r="258">
          <cell r="D258" t="str">
            <v>0320733</v>
          </cell>
          <cell r="F258">
            <v>0</v>
          </cell>
          <cell r="H258">
            <v>0</v>
          </cell>
          <cell r="J258">
            <v>0</v>
          </cell>
          <cell r="L258">
            <v>0</v>
          </cell>
          <cell r="N258">
            <v>0</v>
          </cell>
          <cell r="P258">
            <v>0</v>
          </cell>
        </row>
        <row r="260">
          <cell r="D260" t="str">
            <v>0326457</v>
          </cell>
          <cell r="F260">
            <v>0</v>
          </cell>
          <cell r="H260">
            <v>0</v>
          </cell>
          <cell r="J260">
            <v>0</v>
          </cell>
          <cell r="L260">
            <v>0</v>
          </cell>
          <cell r="N260">
            <v>0</v>
          </cell>
          <cell r="P260">
            <v>0</v>
          </cell>
        </row>
        <row r="262">
          <cell r="D262" t="str">
            <v>0322050</v>
          </cell>
          <cell r="F262">
            <v>0</v>
          </cell>
          <cell r="H262">
            <v>0</v>
          </cell>
          <cell r="J262">
            <v>0</v>
          </cell>
          <cell r="L262">
            <v>0</v>
          </cell>
          <cell r="N262">
            <v>0</v>
          </cell>
          <cell r="P262">
            <v>0</v>
          </cell>
        </row>
        <row r="263">
          <cell r="D263" t="str">
            <v>0322051</v>
          </cell>
          <cell r="F263">
            <v>0</v>
          </cell>
          <cell r="H263">
            <v>0</v>
          </cell>
          <cell r="J263">
            <v>0</v>
          </cell>
          <cell r="L263">
            <v>0</v>
          </cell>
          <cell r="N263">
            <v>0</v>
          </cell>
          <cell r="P263">
            <v>0</v>
          </cell>
        </row>
        <row r="264">
          <cell r="D264" t="str">
            <v>0318108</v>
          </cell>
          <cell r="F264">
            <v>0</v>
          </cell>
          <cell r="H264">
            <v>0</v>
          </cell>
          <cell r="J264">
            <v>0</v>
          </cell>
          <cell r="L264">
            <v>0</v>
          </cell>
          <cell r="N264">
            <v>0</v>
          </cell>
          <cell r="P264">
            <v>0</v>
          </cell>
        </row>
        <row r="265">
          <cell r="D265" t="str">
            <v>0318106</v>
          </cell>
          <cell r="F265">
            <v>0</v>
          </cell>
          <cell r="H265">
            <v>0</v>
          </cell>
          <cell r="J265">
            <v>0</v>
          </cell>
          <cell r="L265">
            <v>0</v>
          </cell>
          <cell r="N265">
            <v>0</v>
          </cell>
          <cell r="P265">
            <v>0</v>
          </cell>
        </row>
        <row r="268">
          <cell r="D268" t="str">
            <v>0320734</v>
          </cell>
          <cell r="F268">
            <v>0</v>
          </cell>
          <cell r="H268">
            <v>0</v>
          </cell>
          <cell r="J268">
            <v>0</v>
          </cell>
          <cell r="L268">
            <v>0</v>
          </cell>
          <cell r="N268">
            <v>0</v>
          </cell>
          <cell r="P268">
            <v>0</v>
          </cell>
        </row>
        <row r="270">
          <cell r="D270" t="str">
            <v>0326457</v>
          </cell>
          <cell r="F270">
            <v>0</v>
          </cell>
          <cell r="H270">
            <v>0</v>
          </cell>
          <cell r="J270">
            <v>0</v>
          </cell>
          <cell r="L270">
            <v>0</v>
          </cell>
          <cell r="N270">
            <v>0</v>
          </cell>
          <cell r="P270">
            <v>0</v>
          </cell>
        </row>
        <row r="272">
          <cell r="D272" t="str">
            <v>0322050</v>
          </cell>
          <cell r="F272">
            <v>0</v>
          </cell>
          <cell r="H272">
            <v>0</v>
          </cell>
          <cell r="J272">
            <v>0</v>
          </cell>
          <cell r="L272">
            <v>0</v>
          </cell>
          <cell r="N272">
            <v>0</v>
          </cell>
          <cell r="P272">
            <v>0</v>
          </cell>
        </row>
        <row r="273">
          <cell r="D273" t="str">
            <v>0322051</v>
          </cell>
          <cell r="F273">
            <v>0</v>
          </cell>
          <cell r="H273">
            <v>0</v>
          </cell>
          <cell r="J273">
            <v>0</v>
          </cell>
          <cell r="L273">
            <v>0</v>
          </cell>
          <cell r="N273">
            <v>0</v>
          </cell>
          <cell r="P273">
            <v>0</v>
          </cell>
        </row>
        <row r="274">
          <cell r="D274" t="str">
            <v>0318108</v>
          </cell>
          <cell r="F274">
            <v>0</v>
          </cell>
          <cell r="H274">
            <v>0</v>
          </cell>
          <cell r="J274">
            <v>0</v>
          </cell>
          <cell r="L274">
            <v>0</v>
          </cell>
          <cell r="N274">
            <v>0</v>
          </cell>
          <cell r="P274">
            <v>0</v>
          </cell>
        </row>
        <row r="275">
          <cell r="D275" t="str">
            <v>0318106</v>
          </cell>
          <cell r="F275">
            <v>0</v>
          </cell>
          <cell r="H275">
            <v>0</v>
          </cell>
          <cell r="J275">
            <v>0</v>
          </cell>
          <cell r="L275">
            <v>0</v>
          </cell>
          <cell r="N275">
            <v>0</v>
          </cell>
          <cell r="P275">
            <v>0</v>
          </cell>
        </row>
        <row r="279">
          <cell r="D279" t="str">
            <v>0323865</v>
          </cell>
        </row>
        <row r="280">
          <cell r="D280" t="str">
            <v>0323867</v>
          </cell>
        </row>
        <row r="283">
          <cell r="D283" t="str">
            <v>0320732</v>
          </cell>
        </row>
        <row r="284">
          <cell r="D284" t="str">
            <v>0320733</v>
          </cell>
        </row>
        <row r="285">
          <cell r="D285" t="str">
            <v>0326456</v>
          </cell>
        </row>
        <row r="286">
          <cell r="D286" t="str">
            <v>0326457</v>
          </cell>
        </row>
        <row r="287">
          <cell r="D287" t="str">
            <v>0320734</v>
          </cell>
        </row>
        <row r="288">
          <cell r="D288" t="str">
            <v>0327047</v>
          </cell>
        </row>
        <row r="291">
          <cell r="D291" t="str">
            <v>0323926</v>
          </cell>
        </row>
        <row r="292">
          <cell r="D292" t="str">
            <v>0322054</v>
          </cell>
        </row>
        <row r="297">
          <cell r="D297" t="str">
            <v>0323128</v>
          </cell>
        </row>
        <row r="298">
          <cell r="D298" t="str">
            <v>0324205</v>
          </cell>
        </row>
        <row r="301">
          <cell r="D301" t="str">
            <v>0324303</v>
          </cell>
        </row>
        <row r="302">
          <cell r="D302" t="str">
            <v>0323879</v>
          </cell>
        </row>
        <row r="303">
          <cell r="D303" t="str">
            <v>0323880</v>
          </cell>
        </row>
        <row r="304">
          <cell r="D304" t="str">
            <v>0323881</v>
          </cell>
        </row>
        <row r="307">
          <cell r="D307" t="str">
            <v>0327087</v>
          </cell>
        </row>
        <row r="308">
          <cell r="D308" t="str">
            <v>0327088</v>
          </cell>
        </row>
        <row r="309">
          <cell r="D309" t="str">
            <v>0326910</v>
          </cell>
          <cell r="F309">
            <v>0</v>
          </cell>
          <cell r="H309">
            <v>0</v>
          </cell>
          <cell r="J309">
            <v>0</v>
          </cell>
          <cell r="L309">
            <v>0</v>
          </cell>
          <cell r="N309">
            <v>0</v>
          </cell>
          <cell r="P309">
            <v>0</v>
          </cell>
        </row>
        <row r="310">
          <cell r="D310" t="str">
            <v>0320697</v>
          </cell>
        </row>
        <row r="311">
          <cell r="D311" t="str">
            <v>0322173</v>
          </cell>
        </row>
        <row r="312">
          <cell r="D312" t="str">
            <v>0315012</v>
          </cell>
        </row>
        <row r="313">
          <cell r="D313" t="str">
            <v>0323095</v>
          </cell>
          <cell r="F313">
            <v>0</v>
          </cell>
          <cell r="H313">
            <v>0</v>
          </cell>
          <cell r="J313">
            <v>0</v>
          </cell>
          <cell r="L313">
            <v>0</v>
          </cell>
          <cell r="N313">
            <v>0</v>
          </cell>
          <cell r="P313">
            <v>0</v>
          </cell>
        </row>
        <row r="314">
          <cell r="D314" t="str">
            <v>0320862</v>
          </cell>
        </row>
        <row r="315">
          <cell r="D315" t="str">
            <v>0320861</v>
          </cell>
        </row>
        <row r="316">
          <cell r="D316" t="str">
            <v>0320699</v>
          </cell>
        </row>
        <row r="321">
          <cell r="D321" t="str">
            <v>0320718</v>
          </cell>
        </row>
        <row r="322">
          <cell r="D322" t="str">
            <v>0320715</v>
          </cell>
        </row>
        <row r="323">
          <cell r="D323" t="str">
            <v>0320716</v>
          </cell>
        </row>
        <row r="324">
          <cell r="D324" t="str">
            <v>0320847</v>
          </cell>
        </row>
        <row r="325">
          <cell r="D325" t="str">
            <v>0320720</v>
          </cell>
        </row>
        <row r="328">
          <cell r="D328" t="str">
            <v>0320713</v>
          </cell>
        </row>
        <row r="329">
          <cell r="D329" t="str">
            <v>0320714</v>
          </cell>
        </row>
        <row r="330">
          <cell r="D330" t="str">
            <v>0323098</v>
          </cell>
        </row>
        <row r="334">
          <cell r="D334" t="str">
            <v>0320712</v>
          </cell>
        </row>
        <row r="335">
          <cell r="D335" t="str">
            <v>0320711</v>
          </cell>
        </row>
        <row r="336">
          <cell r="D336" t="str">
            <v>0320710</v>
          </cell>
        </row>
        <row r="337">
          <cell r="D337" t="str">
            <v>0323084</v>
          </cell>
        </row>
        <row r="340">
          <cell r="D340" t="str">
            <v>0320730</v>
          </cell>
        </row>
        <row r="341">
          <cell r="D341" t="str">
            <v>0320731</v>
          </cell>
        </row>
        <row r="342">
          <cell r="D342" t="str">
            <v>0320728</v>
          </cell>
        </row>
        <row r="343">
          <cell r="D343" t="str">
            <v>0323113</v>
          </cell>
        </row>
        <row r="344">
          <cell r="D344" t="str">
            <v>0320727</v>
          </cell>
        </row>
        <row r="345">
          <cell r="D345" t="str">
            <v>0326458</v>
          </cell>
        </row>
        <row r="346">
          <cell r="D346" t="str">
            <v>0327008</v>
          </cell>
        </row>
        <row r="351">
          <cell r="D351" t="str">
            <v>0320722</v>
          </cell>
        </row>
        <row r="352">
          <cell r="D352" t="str">
            <v>0320724</v>
          </cell>
        </row>
        <row r="353">
          <cell r="D353" t="str">
            <v>0320723</v>
          </cell>
        </row>
        <row r="354">
          <cell r="D354" t="str">
            <v>0320721</v>
          </cell>
        </row>
        <row r="355">
          <cell r="D355" t="str">
            <v>0322156</v>
          </cell>
        </row>
        <row r="358">
          <cell r="D358" t="str">
            <v>0321062</v>
          </cell>
        </row>
        <row r="359">
          <cell r="D359" t="str">
            <v>0321066</v>
          </cell>
        </row>
        <row r="360">
          <cell r="D360" t="str">
            <v>0323777</v>
          </cell>
          <cell r="F360">
            <v>0</v>
          </cell>
          <cell r="H360">
            <v>0</v>
          </cell>
          <cell r="J360">
            <v>0</v>
          </cell>
          <cell r="L360">
            <v>0</v>
          </cell>
          <cell r="N360">
            <v>0</v>
          </cell>
          <cell r="P360">
            <v>0</v>
          </cell>
        </row>
        <row r="361">
          <cell r="D361" t="str">
            <v>0321067</v>
          </cell>
        </row>
        <row r="362">
          <cell r="D362" t="str">
            <v>0321068</v>
          </cell>
        </row>
        <row r="367">
          <cell r="D367" t="str">
            <v>0322356</v>
          </cell>
          <cell r="F367">
            <v>0</v>
          </cell>
          <cell r="H367">
            <v>0</v>
          </cell>
          <cell r="J367">
            <v>0</v>
          </cell>
          <cell r="L367">
            <v>0</v>
          </cell>
          <cell r="N367">
            <v>0</v>
          </cell>
          <cell r="P367">
            <v>0</v>
          </cell>
        </row>
        <row r="368">
          <cell r="D368" t="str">
            <v>0322357</v>
          </cell>
          <cell r="F368">
            <v>0</v>
          </cell>
          <cell r="H368">
            <v>0</v>
          </cell>
          <cell r="J368">
            <v>0</v>
          </cell>
          <cell r="L368">
            <v>0</v>
          </cell>
          <cell r="N368">
            <v>0</v>
          </cell>
          <cell r="P368">
            <v>0</v>
          </cell>
        </row>
        <row r="369">
          <cell r="D369" t="str">
            <v>0323726</v>
          </cell>
          <cell r="F369">
            <v>0</v>
          </cell>
          <cell r="H369">
            <v>0</v>
          </cell>
          <cell r="J369">
            <v>0</v>
          </cell>
          <cell r="L369">
            <v>0</v>
          </cell>
          <cell r="N369">
            <v>0</v>
          </cell>
          <cell r="P369">
            <v>0</v>
          </cell>
        </row>
        <row r="370">
          <cell r="D370" t="str">
            <v>0323725</v>
          </cell>
          <cell r="F370">
            <v>0</v>
          </cell>
          <cell r="H370">
            <v>0</v>
          </cell>
          <cell r="J370">
            <v>0</v>
          </cell>
          <cell r="L370">
            <v>0</v>
          </cell>
          <cell r="N370">
            <v>0</v>
          </cell>
          <cell r="P370">
            <v>0</v>
          </cell>
        </row>
        <row r="371">
          <cell r="D371" t="str">
            <v>0320722</v>
          </cell>
          <cell r="F371">
            <v>0</v>
          </cell>
          <cell r="H371">
            <v>0</v>
          </cell>
          <cell r="J371">
            <v>0</v>
          </cell>
          <cell r="L371">
            <v>0</v>
          </cell>
          <cell r="N371">
            <v>0</v>
          </cell>
          <cell r="P371">
            <v>0</v>
          </cell>
        </row>
        <row r="373">
          <cell r="D373" t="str">
            <v>0318271</v>
          </cell>
          <cell r="F373">
            <v>0</v>
          </cell>
          <cell r="H373">
            <v>0</v>
          </cell>
          <cell r="J373">
            <v>0</v>
          </cell>
          <cell r="L373">
            <v>0</v>
          </cell>
          <cell r="N373">
            <v>0</v>
          </cell>
          <cell r="P373">
            <v>0</v>
          </cell>
        </row>
        <row r="374">
          <cell r="D374" t="str">
            <v>0318106</v>
          </cell>
          <cell r="F374">
            <v>0</v>
          </cell>
          <cell r="H374">
            <v>0</v>
          </cell>
          <cell r="J374">
            <v>0</v>
          </cell>
          <cell r="L374">
            <v>0</v>
          </cell>
          <cell r="N374">
            <v>0</v>
          </cell>
          <cell r="P374">
            <v>0</v>
          </cell>
        </row>
        <row r="375">
          <cell r="D375" t="str">
            <v>0318108</v>
          </cell>
          <cell r="F375">
            <v>0</v>
          </cell>
          <cell r="H375">
            <v>0</v>
          </cell>
          <cell r="J375">
            <v>0</v>
          </cell>
          <cell r="L375">
            <v>0</v>
          </cell>
          <cell r="N375">
            <v>0</v>
          </cell>
          <cell r="P375">
            <v>0</v>
          </cell>
        </row>
        <row r="378">
          <cell r="D378" t="str">
            <v>0322356</v>
          </cell>
        </row>
        <row r="379">
          <cell r="D379" t="str">
            <v>0322357</v>
          </cell>
        </row>
        <row r="380">
          <cell r="D380" t="str">
            <v>0323726</v>
          </cell>
        </row>
        <row r="381">
          <cell r="D381" t="str">
            <v>0323725</v>
          </cell>
        </row>
        <row r="386">
          <cell r="D386" t="str">
            <v>0320871</v>
          </cell>
          <cell r="F386">
            <v>0</v>
          </cell>
          <cell r="H386">
            <v>0</v>
          </cell>
          <cell r="J386">
            <v>0</v>
          </cell>
          <cell r="L386">
            <v>0</v>
          </cell>
          <cell r="N386">
            <v>0</v>
          </cell>
          <cell r="P386">
            <v>0</v>
          </cell>
        </row>
        <row r="388">
          <cell r="D388" t="str">
            <v>0318106</v>
          </cell>
          <cell r="F388">
            <v>0</v>
          </cell>
          <cell r="H388">
            <v>0</v>
          </cell>
          <cell r="J388">
            <v>0</v>
          </cell>
          <cell r="L388">
            <v>0</v>
          </cell>
          <cell r="N388">
            <v>0</v>
          </cell>
          <cell r="P388">
            <v>0</v>
          </cell>
        </row>
        <row r="389">
          <cell r="D389" t="str">
            <v>0318108</v>
          </cell>
          <cell r="F389">
            <v>0</v>
          </cell>
          <cell r="H389">
            <v>0</v>
          </cell>
          <cell r="J389">
            <v>0</v>
          </cell>
          <cell r="L389">
            <v>0</v>
          </cell>
          <cell r="N389">
            <v>0</v>
          </cell>
          <cell r="P389">
            <v>0</v>
          </cell>
        </row>
        <row r="390">
          <cell r="D390" t="str">
            <v>0322050</v>
          </cell>
          <cell r="F390">
            <v>0</v>
          </cell>
          <cell r="H390">
            <v>0</v>
          </cell>
          <cell r="J390">
            <v>0</v>
          </cell>
          <cell r="L390">
            <v>0</v>
          </cell>
          <cell r="N390">
            <v>0</v>
          </cell>
          <cell r="P390">
            <v>0</v>
          </cell>
        </row>
        <row r="391">
          <cell r="D391" t="str">
            <v>0322051</v>
          </cell>
          <cell r="F391">
            <v>0</v>
          </cell>
          <cell r="H391">
            <v>0</v>
          </cell>
          <cell r="J391">
            <v>0</v>
          </cell>
          <cell r="L391">
            <v>0</v>
          </cell>
          <cell r="N391">
            <v>0</v>
          </cell>
          <cell r="P391">
            <v>0</v>
          </cell>
        </row>
        <row r="396">
          <cell r="D396" t="str">
            <v>0320716</v>
          </cell>
          <cell r="F396">
            <v>0</v>
          </cell>
          <cell r="H396">
            <v>0</v>
          </cell>
          <cell r="J396">
            <v>0</v>
          </cell>
          <cell r="L396">
            <v>0</v>
          </cell>
          <cell r="N396">
            <v>0</v>
          </cell>
          <cell r="P396">
            <v>0</v>
          </cell>
        </row>
        <row r="398">
          <cell r="D398" t="str">
            <v>0318106</v>
          </cell>
          <cell r="F398">
            <v>0</v>
          </cell>
          <cell r="H398">
            <v>0</v>
          </cell>
          <cell r="J398">
            <v>0</v>
          </cell>
          <cell r="L398">
            <v>0</v>
          </cell>
          <cell r="N398">
            <v>0</v>
          </cell>
          <cell r="P398">
            <v>0</v>
          </cell>
        </row>
        <row r="399">
          <cell r="D399" t="str">
            <v>0318107</v>
          </cell>
          <cell r="F399">
            <v>0</v>
          </cell>
          <cell r="H399">
            <v>0</v>
          </cell>
          <cell r="J399">
            <v>0</v>
          </cell>
          <cell r="L399">
            <v>0</v>
          </cell>
          <cell r="N399">
            <v>0</v>
          </cell>
          <cell r="P399">
            <v>0</v>
          </cell>
        </row>
        <row r="402">
          <cell r="D402" t="str">
            <v>0321864</v>
          </cell>
          <cell r="F402">
            <v>0</v>
          </cell>
          <cell r="H402">
            <v>0</v>
          </cell>
          <cell r="J402">
            <v>0</v>
          </cell>
          <cell r="L402">
            <v>0</v>
          </cell>
          <cell r="N402">
            <v>0</v>
          </cell>
          <cell r="P402">
            <v>0</v>
          </cell>
        </row>
        <row r="404">
          <cell r="D404" t="str">
            <v>0320158</v>
          </cell>
          <cell r="F404">
            <v>0</v>
          </cell>
          <cell r="H404">
            <v>0</v>
          </cell>
          <cell r="J404">
            <v>0</v>
          </cell>
          <cell r="L404">
            <v>0</v>
          </cell>
          <cell r="N404">
            <v>0</v>
          </cell>
          <cell r="P404">
            <v>0</v>
          </cell>
        </row>
        <row r="407">
          <cell r="D407" t="str">
            <v>0320898</v>
          </cell>
          <cell r="F407">
            <v>0</v>
          </cell>
          <cell r="H407">
            <v>0</v>
          </cell>
          <cell r="J407">
            <v>0</v>
          </cell>
          <cell r="L407">
            <v>0</v>
          </cell>
          <cell r="N407">
            <v>0</v>
          </cell>
          <cell r="P407">
            <v>0</v>
          </cell>
        </row>
        <row r="410">
          <cell r="D410" t="str">
            <v>0326460</v>
          </cell>
          <cell r="F410">
            <v>0</v>
          </cell>
          <cell r="H410">
            <v>0</v>
          </cell>
          <cell r="J410">
            <v>0</v>
          </cell>
          <cell r="L410">
            <v>0</v>
          </cell>
          <cell r="N410">
            <v>0</v>
          </cell>
          <cell r="P410">
            <v>0</v>
          </cell>
        </row>
        <row r="414">
          <cell r="D414" t="str">
            <v>0325786</v>
          </cell>
        </row>
        <row r="415">
          <cell r="D415" t="str">
            <v>0327042</v>
          </cell>
        </row>
        <row r="416">
          <cell r="D416" t="str">
            <v>0320898</v>
          </cell>
        </row>
        <row r="417">
          <cell r="D417" t="str">
            <v>0321864</v>
          </cell>
        </row>
        <row r="418">
          <cell r="D418" t="str">
            <v>0322619</v>
          </cell>
        </row>
        <row r="419">
          <cell r="D419" t="str">
            <v>0326460</v>
          </cell>
        </row>
        <row r="420">
          <cell r="D420" t="str">
            <v>0320869</v>
          </cell>
        </row>
        <row r="425">
          <cell r="D425" t="str">
            <v>0318277</v>
          </cell>
        </row>
        <row r="426">
          <cell r="D426" t="str">
            <v>0318542</v>
          </cell>
        </row>
        <row r="427">
          <cell r="D427" t="str">
            <v>0318541</v>
          </cell>
        </row>
        <row r="428">
          <cell r="D428" t="str">
            <v>0321154</v>
          </cell>
        </row>
        <row r="429">
          <cell r="D429" t="str">
            <v>0321029</v>
          </cell>
        </row>
        <row r="430">
          <cell r="D430" t="str">
            <v>0321032</v>
          </cell>
        </row>
        <row r="431">
          <cell r="D431" t="str">
            <v>0321031</v>
          </cell>
        </row>
        <row r="435">
          <cell r="D435" t="str">
            <v>0323190</v>
          </cell>
        </row>
        <row r="436">
          <cell r="D436" t="str">
            <v>0323857</v>
          </cell>
        </row>
        <row r="437">
          <cell r="D437" t="str">
            <v>0323856</v>
          </cell>
        </row>
        <row r="438">
          <cell r="D438" t="str">
            <v>0323279</v>
          </cell>
        </row>
        <row r="439">
          <cell r="D439" t="str">
            <v>0323191</v>
          </cell>
        </row>
        <row r="440">
          <cell r="D440" t="str">
            <v>0323693</v>
          </cell>
        </row>
        <row r="441">
          <cell r="D441" t="str">
            <v>0326459</v>
          </cell>
        </row>
        <row r="445">
          <cell r="D445" t="str">
            <v>0318108</v>
          </cell>
        </row>
        <row r="446">
          <cell r="D446" t="str">
            <v>0318107</v>
          </cell>
        </row>
        <row r="447">
          <cell r="D447" t="str">
            <v>0315456</v>
          </cell>
        </row>
        <row r="448">
          <cell r="D448" t="str">
            <v>0318106</v>
          </cell>
        </row>
        <row r="449">
          <cell r="D449" t="str">
            <v>0327092</v>
          </cell>
        </row>
        <row r="450">
          <cell r="D450" t="str">
            <v>0322652</v>
          </cell>
        </row>
        <row r="451">
          <cell r="D451" t="str">
            <v>0318543</v>
          </cell>
        </row>
        <row r="452">
          <cell r="D452" t="str">
            <v>0320301</v>
          </cell>
        </row>
        <row r="453">
          <cell r="D453" t="str">
            <v>0320302</v>
          </cell>
        </row>
        <row r="454">
          <cell r="D454" t="str">
            <v>0318271</v>
          </cell>
        </row>
        <row r="455">
          <cell r="D455" t="str">
            <v>0320300</v>
          </cell>
        </row>
        <row r="456">
          <cell r="D456" t="str">
            <v>0320616</v>
          </cell>
        </row>
        <row r="457">
          <cell r="D457" t="str">
            <v>0322050</v>
          </cell>
        </row>
        <row r="458">
          <cell r="D458" t="str">
            <v>0322051</v>
          </cell>
          <cell r="F458">
            <v>0</v>
          </cell>
          <cell r="H458">
            <v>0</v>
          </cell>
          <cell r="J458">
            <v>0</v>
          </cell>
          <cell r="L458">
            <v>0</v>
          </cell>
          <cell r="N458">
            <v>0</v>
          </cell>
          <cell r="P458">
            <v>0</v>
          </cell>
        </row>
        <row r="459">
          <cell r="D459" t="str">
            <v>0322052</v>
          </cell>
          <cell r="F459">
            <v>0</v>
          </cell>
          <cell r="H459">
            <v>0</v>
          </cell>
          <cell r="J459">
            <v>0</v>
          </cell>
          <cell r="L459">
            <v>0</v>
          </cell>
          <cell r="N459">
            <v>0</v>
          </cell>
          <cell r="P459">
            <v>0</v>
          </cell>
        </row>
        <row r="460">
          <cell r="D460" t="str">
            <v>0321941</v>
          </cell>
        </row>
        <row r="461">
          <cell r="D461" t="str">
            <v>0321920</v>
          </cell>
        </row>
        <row r="462">
          <cell r="D462" t="str">
            <v>0321943</v>
          </cell>
        </row>
        <row r="463">
          <cell r="D463" t="str">
            <v>0321944</v>
          </cell>
        </row>
        <row r="464">
          <cell r="D464" t="str">
            <v>0318114</v>
          </cell>
        </row>
        <row r="465">
          <cell r="D465" t="str">
            <v>0318112</v>
          </cell>
        </row>
        <row r="466">
          <cell r="D466" t="str">
            <v>0317634</v>
          </cell>
        </row>
        <row r="467">
          <cell r="D467" t="str">
            <v>0321942</v>
          </cell>
        </row>
        <row r="468">
          <cell r="D468" t="str">
            <v>0320158</v>
          </cell>
        </row>
        <row r="469">
          <cell r="D469" t="str">
            <v>0323778</v>
          </cell>
        </row>
      </sheetData>
      <sheetData sheetId="1">
        <row r="8">
          <cell r="D8" t="str">
            <v>0320713</v>
          </cell>
          <cell r="F8">
            <v>0</v>
          </cell>
        </row>
        <row r="9">
          <cell r="D9" t="str">
            <v>0320715</v>
          </cell>
          <cell r="F9">
            <v>0</v>
          </cell>
        </row>
        <row r="11">
          <cell r="D11" t="str">
            <v>0318106</v>
          </cell>
          <cell r="F11">
            <v>0</v>
          </cell>
        </row>
        <row r="12">
          <cell r="D12" t="str">
            <v>0318108</v>
          </cell>
          <cell r="F12">
            <v>0</v>
          </cell>
        </row>
        <row r="15">
          <cell r="D15" t="str">
            <v>0320713</v>
          </cell>
          <cell r="F15">
            <v>0</v>
          </cell>
        </row>
        <row r="16">
          <cell r="D16" t="str">
            <v>0320712</v>
          </cell>
          <cell r="F16">
            <v>0</v>
          </cell>
        </row>
        <row r="17">
          <cell r="D17" t="str">
            <v>0320715</v>
          </cell>
          <cell r="F17">
            <v>0</v>
          </cell>
        </row>
        <row r="19">
          <cell r="D19" t="str">
            <v>0318106</v>
          </cell>
          <cell r="F19">
            <v>0</v>
          </cell>
        </row>
        <row r="20">
          <cell r="D20" t="str">
            <v>0318108</v>
          </cell>
          <cell r="F20">
            <v>0</v>
          </cell>
        </row>
        <row r="23">
          <cell r="D23" t="str">
            <v>0320715</v>
          </cell>
          <cell r="F23">
            <v>0</v>
          </cell>
        </row>
        <row r="24">
          <cell r="D24" t="str">
            <v>0320712</v>
          </cell>
          <cell r="F24">
            <v>0</v>
          </cell>
        </row>
        <row r="26">
          <cell r="D26" t="str">
            <v>0318106</v>
          </cell>
          <cell r="F26">
            <v>0</v>
          </cell>
        </row>
        <row r="27">
          <cell r="D27" t="str">
            <v>0318108</v>
          </cell>
          <cell r="F27">
            <v>0</v>
          </cell>
        </row>
        <row r="30">
          <cell r="D30" t="str">
            <v>0320715</v>
          </cell>
          <cell r="F30">
            <v>0</v>
          </cell>
        </row>
        <row r="32">
          <cell r="D32" t="str">
            <v>0318106</v>
          </cell>
          <cell r="F32">
            <v>0</v>
          </cell>
        </row>
        <row r="33">
          <cell r="D33" t="str">
            <v>0318108</v>
          </cell>
          <cell r="F33">
            <v>0</v>
          </cell>
        </row>
        <row r="36">
          <cell r="D36" t="str">
            <v>0320730</v>
          </cell>
          <cell r="F36">
            <v>0</v>
          </cell>
        </row>
        <row r="37">
          <cell r="D37" t="str">
            <v>0320720</v>
          </cell>
          <cell r="F37">
            <v>0</v>
          </cell>
        </row>
        <row r="39">
          <cell r="D39" t="str">
            <v>0318106</v>
          </cell>
          <cell r="F39">
            <v>0</v>
          </cell>
        </row>
        <row r="40">
          <cell r="D40" t="str">
            <v>0315456</v>
          </cell>
          <cell r="F40">
            <v>0</v>
          </cell>
        </row>
        <row r="43">
          <cell r="D43" t="str">
            <v>0320730</v>
          </cell>
          <cell r="F43">
            <v>0</v>
          </cell>
        </row>
        <row r="44">
          <cell r="D44" t="str">
            <v>0320720</v>
          </cell>
          <cell r="F44">
            <v>0</v>
          </cell>
        </row>
        <row r="46">
          <cell r="D46" t="str">
            <v>0318106</v>
          </cell>
          <cell r="F46">
            <v>0</v>
          </cell>
        </row>
        <row r="47">
          <cell r="D47" t="str">
            <v>0315456</v>
          </cell>
          <cell r="F47">
            <v>0</v>
          </cell>
        </row>
        <row r="50">
          <cell r="D50" t="str">
            <v>0320721</v>
          </cell>
          <cell r="F50">
            <v>0</v>
          </cell>
        </row>
        <row r="51">
          <cell r="D51" t="str">
            <v>0322157</v>
          </cell>
          <cell r="F51">
            <v>0</v>
          </cell>
        </row>
        <row r="54">
          <cell r="D54" t="str">
            <v>0320862</v>
          </cell>
          <cell r="F54">
            <v>0</v>
          </cell>
        </row>
        <row r="56">
          <cell r="D56" t="str">
            <v>0323191</v>
          </cell>
          <cell r="F56">
            <v>0</v>
          </cell>
        </row>
        <row r="59">
          <cell r="D59" t="str">
            <v>0320730</v>
          </cell>
          <cell r="F59">
            <v>0</v>
          </cell>
        </row>
        <row r="60">
          <cell r="D60" t="str">
            <v>0320720</v>
          </cell>
          <cell r="F60">
            <v>0</v>
          </cell>
        </row>
        <row r="61">
          <cell r="D61" t="str">
            <v>0327088</v>
          </cell>
          <cell r="F61">
            <v>0</v>
          </cell>
        </row>
        <row r="62">
          <cell r="D62" t="str">
            <v>0326910</v>
          </cell>
          <cell r="F62">
            <v>0</v>
          </cell>
        </row>
        <row r="64">
          <cell r="D64" t="str">
            <v>0327092</v>
          </cell>
          <cell r="F64">
            <v>0</v>
          </cell>
        </row>
        <row r="65">
          <cell r="D65" t="str">
            <v>0318106</v>
          </cell>
          <cell r="F65">
            <v>0</v>
          </cell>
        </row>
        <row r="66">
          <cell r="D66" t="str">
            <v>0315456</v>
          </cell>
          <cell r="F66">
            <v>0</v>
          </cell>
        </row>
        <row r="69">
          <cell r="D69" t="str">
            <v>0320715</v>
          </cell>
          <cell r="F69">
            <v>0</v>
          </cell>
        </row>
        <row r="71">
          <cell r="D71" t="str">
            <v>0318106</v>
          </cell>
          <cell r="F71">
            <v>0</v>
          </cell>
        </row>
        <row r="72">
          <cell r="D72" t="str">
            <v>0318108</v>
          </cell>
          <cell r="F72">
            <v>0</v>
          </cell>
        </row>
        <row r="77">
          <cell r="D77" t="str">
            <v>0323112</v>
          </cell>
          <cell r="F77">
            <v>0</v>
          </cell>
        </row>
        <row r="80">
          <cell r="D80" t="str">
            <v>0323128</v>
          </cell>
          <cell r="F80">
            <v>0</v>
          </cell>
        </row>
        <row r="81">
          <cell r="D81" t="str">
            <v>0323772</v>
          </cell>
          <cell r="F81">
            <v>0</v>
          </cell>
        </row>
        <row r="83">
          <cell r="D83" t="str">
            <v>0320158</v>
          </cell>
          <cell r="F83">
            <v>0</v>
          </cell>
        </row>
        <row r="86">
          <cell r="D86" t="str">
            <v>0324205</v>
          </cell>
          <cell r="F86">
            <v>0</v>
          </cell>
        </row>
        <row r="87">
          <cell r="D87" t="str">
            <v>0323772</v>
          </cell>
          <cell r="F87">
            <v>0</v>
          </cell>
        </row>
        <row r="89">
          <cell r="D89" t="str">
            <v>0320158</v>
          </cell>
          <cell r="F89">
            <v>0</v>
          </cell>
        </row>
        <row r="94">
          <cell r="D94" t="str">
            <v>0324178</v>
          </cell>
          <cell r="F94">
            <v>0</v>
          </cell>
        </row>
        <row r="96">
          <cell r="D96" t="str">
            <v>0327088</v>
          </cell>
          <cell r="F96">
            <v>0</v>
          </cell>
        </row>
        <row r="97">
          <cell r="D97" t="str">
            <v>0326910</v>
          </cell>
          <cell r="F97">
            <v>0</v>
          </cell>
        </row>
        <row r="98">
          <cell r="D98" t="str">
            <v>0320712</v>
          </cell>
          <cell r="F98">
            <v>0</v>
          </cell>
        </row>
        <row r="100">
          <cell r="D100" t="str">
            <v>0327092</v>
          </cell>
          <cell r="F100">
            <v>0</v>
          </cell>
        </row>
        <row r="101">
          <cell r="D101" t="str">
            <v>0318106</v>
          </cell>
          <cell r="F101">
            <v>0</v>
          </cell>
        </row>
        <row r="102">
          <cell r="D102" t="str">
            <v>0318108</v>
          </cell>
          <cell r="F102">
            <v>0</v>
          </cell>
        </row>
        <row r="103">
          <cell r="D103" t="str">
            <v>0322050</v>
          </cell>
          <cell r="F103">
            <v>0</v>
          </cell>
        </row>
        <row r="106">
          <cell r="D106" t="str">
            <v>0324175</v>
          </cell>
          <cell r="F106">
            <v>0</v>
          </cell>
        </row>
        <row r="108">
          <cell r="D108" t="str">
            <v>0320715</v>
          </cell>
          <cell r="F108">
            <v>0</v>
          </cell>
        </row>
        <row r="109">
          <cell r="D109" t="str">
            <v>0327088</v>
          </cell>
          <cell r="F109">
            <v>0</v>
          </cell>
        </row>
        <row r="110">
          <cell r="D110" t="str">
            <v>0326910</v>
          </cell>
          <cell r="F110">
            <v>0</v>
          </cell>
        </row>
        <row r="111">
          <cell r="D111" t="str">
            <v>0320712</v>
          </cell>
          <cell r="F111">
            <v>0</v>
          </cell>
        </row>
        <row r="113">
          <cell r="D113" t="str">
            <v>0327092</v>
          </cell>
          <cell r="F113">
            <v>0</v>
          </cell>
        </row>
        <row r="114">
          <cell r="D114" t="str">
            <v>0318106</v>
          </cell>
          <cell r="F114">
            <v>0</v>
          </cell>
        </row>
        <row r="115">
          <cell r="D115" t="str">
            <v>0318108</v>
          </cell>
          <cell r="F115">
            <v>0</v>
          </cell>
        </row>
        <row r="116">
          <cell r="D116" t="str">
            <v>0322050</v>
          </cell>
          <cell r="F116">
            <v>0</v>
          </cell>
        </row>
        <row r="119">
          <cell r="D119" t="str">
            <v>0324175</v>
          </cell>
          <cell r="F119">
            <v>0</v>
          </cell>
        </row>
        <row r="121">
          <cell r="D121" t="str">
            <v>0320727</v>
          </cell>
          <cell r="F121">
            <v>0</v>
          </cell>
        </row>
        <row r="122">
          <cell r="D122" t="str">
            <v>0320730</v>
          </cell>
          <cell r="F122">
            <v>0</v>
          </cell>
        </row>
        <row r="123">
          <cell r="D123" t="str">
            <v>0320720</v>
          </cell>
          <cell r="F123">
            <v>0</v>
          </cell>
        </row>
        <row r="125">
          <cell r="D125" t="str">
            <v>0318106</v>
          </cell>
          <cell r="F125">
            <v>0</v>
          </cell>
        </row>
        <row r="126">
          <cell r="D126" t="str">
            <v>0315456</v>
          </cell>
          <cell r="F126">
            <v>0</v>
          </cell>
        </row>
        <row r="127">
          <cell r="D127" t="str">
            <v>0322050</v>
          </cell>
          <cell r="F127">
            <v>0</v>
          </cell>
        </row>
        <row r="130">
          <cell r="D130" t="str">
            <v>0324178</v>
          </cell>
          <cell r="F130">
            <v>0</v>
          </cell>
        </row>
        <row r="132">
          <cell r="D132" t="str">
            <v>0320730</v>
          </cell>
          <cell r="F132">
            <v>0</v>
          </cell>
        </row>
        <row r="133">
          <cell r="D133" t="str">
            <v>0320720</v>
          </cell>
          <cell r="F133">
            <v>0</v>
          </cell>
        </row>
        <row r="135">
          <cell r="D135" t="str">
            <v>0318106</v>
          </cell>
          <cell r="F135">
            <v>0</v>
          </cell>
        </row>
        <row r="136">
          <cell r="D136" t="str">
            <v>0315456</v>
          </cell>
          <cell r="F136">
            <v>0</v>
          </cell>
        </row>
        <row r="137">
          <cell r="D137" t="str">
            <v>0322050</v>
          </cell>
          <cell r="F137">
            <v>0</v>
          </cell>
        </row>
        <row r="140">
          <cell r="D140" t="str">
            <v>0324175</v>
          </cell>
          <cell r="F140">
            <v>0</v>
          </cell>
        </row>
        <row r="142">
          <cell r="D142" t="str">
            <v>0320723</v>
          </cell>
          <cell r="F142">
            <v>0</v>
          </cell>
        </row>
        <row r="143">
          <cell r="D143" t="str">
            <v>0322157</v>
          </cell>
          <cell r="F143">
            <v>0</v>
          </cell>
        </row>
        <row r="145">
          <cell r="D145" t="str">
            <v>0322050</v>
          </cell>
          <cell r="F145">
            <v>0</v>
          </cell>
        </row>
        <row r="148">
          <cell r="D148" t="str">
            <v>0324178</v>
          </cell>
          <cell r="F148">
            <v>0</v>
          </cell>
        </row>
        <row r="150">
          <cell r="D150" t="str">
            <v>0320723</v>
          </cell>
          <cell r="F150">
            <v>0</v>
          </cell>
        </row>
        <row r="151">
          <cell r="D151" t="str">
            <v>0322157</v>
          </cell>
          <cell r="F151">
            <v>0</v>
          </cell>
        </row>
        <row r="153">
          <cell r="D153" t="str">
            <v>0322050</v>
          </cell>
          <cell r="F153">
            <v>0</v>
          </cell>
        </row>
        <row r="156">
          <cell r="D156" t="str">
            <v>0324175</v>
          </cell>
          <cell r="F156">
            <v>0</v>
          </cell>
        </row>
        <row r="158">
          <cell r="D158" t="str">
            <v>0327088</v>
          </cell>
          <cell r="F158">
            <v>0</v>
          </cell>
        </row>
        <row r="159">
          <cell r="D159" t="str">
            <v>0326910</v>
          </cell>
          <cell r="F159">
            <v>0</v>
          </cell>
        </row>
        <row r="160">
          <cell r="D160" t="str">
            <v>0327087</v>
          </cell>
          <cell r="F160">
            <v>0</v>
          </cell>
        </row>
        <row r="162">
          <cell r="D162" t="str">
            <v>0327092</v>
          </cell>
          <cell r="F162">
            <v>0</v>
          </cell>
        </row>
        <row r="163">
          <cell r="D163" t="str">
            <v>0322050</v>
          </cell>
          <cell r="F163">
            <v>0</v>
          </cell>
        </row>
        <row r="166">
          <cell r="D166" t="str">
            <v>0324178</v>
          </cell>
          <cell r="F166">
            <v>0</v>
          </cell>
        </row>
        <row r="168">
          <cell r="D168" t="str">
            <v>0327088</v>
          </cell>
          <cell r="F168">
            <v>0</v>
          </cell>
        </row>
        <row r="169">
          <cell r="D169" t="str">
            <v>0326910</v>
          </cell>
          <cell r="F169">
            <v>0</v>
          </cell>
        </row>
        <row r="171">
          <cell r="D171" t="str">
            <v>0327092</v>
          </cell>
          <cell r="F171">
            <v>0</v>
          </cell>
        </row>
        <row r="172">
          <cell r="D172" t="str">
            <v>0322050</v>
          </cell>
          <cell r="F172">
            <v>0</v>
          </cell>
        </row>
        <row r="175">
          <cell r="D175" t="str">
            <v>0324178</v>
          </cell>
          <cell r="F175">
            <v>0</v>
          </cell>
        </row>
        <row r="176">
          <cell r="D176" t="str">
            <v>0320784</v>
          </cell>
          <cell r="F176">
            <v>0</v>
          </cell>
        </row>
        <row r="178">
          <cell r="D178" t="str">
            <v>0320862</v>
          </cell>
          <cell r="F178">
            <v>0</v>
          </cell>
        </row>
        <row r="179">
          <cell r="D179" t="str">
            <v>0320861</v>
          </cell>
          <cell r="F179">
            <v>0</v>
          </cell>
        </row>
        <row r="181">
          <cell r="D181" t="str">
            <v>0322050</v>
          </cell>
          <cell r="F181">
            <v>0</v>
          </cell>
        </row>
        <row r="182">
          <cell r="D182" t="str">
            <v>0323191</v>
          </cell>
          <cell r="F182">
            <v>0</v>
          </cell>
        </row>
        <row r="185">
          <cell r="D185" t="str">
            <v>0324178</v>
          </cell>
          <cell r="F185">
            <v>0</v>
          </cell>
        </row>
        <row r="187">
          <cell r="D187" t="str">
            <v>0320862</v>
          </cell>
          <cell r="F187">
            <v>0</v>
          </cell>
        </row>
        <row r="189">
          <cell r="D189" t="str">
            <v>0322050</v>
          </cell>
          <cell r="F189">
            <v>0</v>
          </cell>
        </row>
        <row r="190">
          <cell r="D190" t="str">
            <v>0323191</v>
          </cell>
          <cell r="F190">
            <v>0</v>
          </cell>
        </row>
        <row r="193">
          <cell r="D193" t="str">
            <v>0324178</v>
          </cell>
          <cell r="F193">
            <v>0</v>
          </cell>
        </row>
        <row r="195">
          <cell r="D195" t="str">
            <v>0327088</v>
          </cell>
          <cell r="F195">
            <v>0</v>
          </cell>
        </row>
        <row r="196">
          <cell r="D196" t="str">
            <v>0326910</v>
          </cell>
          <cell r="F196">
            <v>0</v>
          </cell>
        </row>
        <row r="197">
          <cell r="D197" t="str">
            <v>0320713</v>
          </cell>
          <cell r="F197">
            <v>0</v>
          </cell>
        </row>
        <row r="198">
          <cell r="D198" t="str">
            <v>0320715</v>
          </cell>
          <cell r="F198">
            <v>0</v>
          </cell>
        </row>
        <row r="200">
          <cell r="D200" t="str">
            <v>0327092</v>
          </cell>
          <cell r="F200">
            <v>0</v>
          </cell>
        </row>
        <row r="201">
          <cell r="D201" t="str">
            <v>0318106</v>
          </cell>
          <cell r="F201">
            <v>0</v>
          </cell>
        </row>
        <row r="202">
          <cell r="D202" t="str">
            <v>0318108</v>
          </cell>
          <cell r="F202">
            <v>0</v>
          </cell>
        </row>
        <row r="203">
          <cell r="D203" t="str">
            <v>0322050</v>
          </cell>
          <cell r="F203">
            <v>0</v>
          </cell>
        </row>
        <row r="206">
          <cell r="D206" t="str">
            <v>0322056</v>
          </cell>
          <cell r="F206">
            <v>0</v>
          </cell>
        </row>
        <row r="208">
          <cell r="D208" t="str">
            <v>0320723</v>
          </cell>
          <cell r="F208">
            <v>0</v>
          </cell>
        </row>
        <row r="211">
          <cell r="D211" t="str">
            <v>0324178</v>
          </cell>
          <cell r="F211">
            <v>0</v>
          </cell>
        </row>
        <row r="213">
          <cell r="D213" t="str">
            <v>0327088</v>
          </cell>
          <cell r="F213">
            <v>0</v>
          </cell>
        </row>
        <row r="214">
          <cell r="D214" t="str">
            <v>0326910</v>
          </cell>
          <cell r="F214">
            <v>0</v>
          </cell>
        </row>
        <row r="215">
          <cell r="D215" t="str">
            <v>0320730</v>
          </cell>
          <cell r="F215">
            <v>0</v>
          </cell>
        </row>
        <row r="216">
          <cell r="D216" t="str">
            <v>0320720</v>
          </cell>
          <cell r="F216">
            <v>0</v>
          </cell>
        </row>
        <row r="218">
          <cell r="D218" t="str">
            <v>0327092</v>
          </cell>
          <cell r="F218">
            <v>0</v>
          </cell>
        </row>
        <row r="219">
          <cell r="D219" t="str">
            <v>0318106</v>
          </cell>
          <cell r="F219">
            <v>0</v>
          </cell>
        </row>
        <row r="220">
          <cell r="D220" t="str">
            <v>0315456</v>
          </cell>
          <cell r="F220">
            <v>0</v>
          </cell>
        </row>
        <row r="221">
          <cell r="D221" t="str">
            <v>0322050</v>
          </cell>
          <cell r="F221">
            <v>0</v>
          </cell>
        </row>
        <row r="224">
          <cell r="D224" t="str">
            <v>0324175</v>
          </cell>
          <cell r="F224">
            <v>0</v>
          </cell>
        </row>
        <row r="226">
          <cell r="D226" t="str">
            <v>0327088</v>
          </cell>
          <cell r="F226">
            <v>0</v>
          </cell>
        </row>
        <row r="227">
          <cell r="D227" t="str">
            <v>0326910</v>
          </cell>
          <cell r="F227">
            <v>0</v>
          </cell>
        </row>
        <row r="228">
          <cell r="D228" t="str">
            <v>0320716</v>
          </cell>
          <cell r="F228">
            <v>0</v>
          </cell>
        </row>
        <row r="229">
          <cell r="D229" t="str">
            <v>0320730</v>
          </cell>
          <cell r="F229">
            <v>0</v>
          </cell>
        </row>
        <row r="230">
          <cell r="D230" t="str">
            <v>0320720</v>
          </cell>
          <cell r="F230">
            <v>0</v>
          </cell>
        </row>
        <row r="232">
          <cell r="D232" t="str">
            <v>0327092</v>
          </cell>
          <cell r="F232">
            <v>0</v>
          </cell>
        </row>
        <row r="233">
          <cell r="D233" t="str">
            <v>0318106</v>
          </cell>
          <cell r="F233">
            <v>0</v>
          </cell>
        </row>
        <row r="234">
          <cell r="D234" t="str">
            <v>0315456</v>
          </cell>
          <cell r="F234">
            <v>0</v>
          </cell>
        </row>
        <row r="235">
          <cell r="D235" t="str">
            <v>0322050</v>
          </cell>
          <cell r="F235">
            <v>0</v>
          </cell>
        </row>
        <row r="236">
          <cell r="D236" t="str">
            <v>0318107</v>
          </cell>
          <cell r="F236">
            <v>0</v>
          </cell>
        </row>
        <row r="239">
          <cell r="D239" t="str">
            <v>0324178</v>
          </cell>
          <cell r="F239">
            <v>0</v>
          </cell>
        </row>
        <row r="241">
          <cell r="D241" t="str">
            <v>0320718</v>
          </cell>
          <cell r="F241">
            <v>0</v>
          </cell>
        </row>
        <row r="243">
          <cell r="D243" t="str">
            <v>0318106</v>
          </cell>
          <cell r="F243">
            <v>0</v>
          </cell>
        </row>
        <row r="244">
          <cell r="D244" t="str">
            <v>0318108</v>
          </cell>
          <cell r="F244">
            <v>0</v>
          </cell>
        </row>
        <row r="245">
          <cell r="D245" t="str">
            <v>0322050</v>
          </cell>
          <cell r="F245">
            <v>0</v>
          </cell>
        </row>
        <row r="250">
          <cell r="D250" t="str">
            <v>0323102</v>
          </cell>
          <cell r="F250">
            <v>0</v>
          </cell>
        </row>
        <row r="253">
          <cell r="D253" t="str">
            <v>0323103</v>
          </cell>
          <cell r="F253">
            <v>0</v>
          </cell>
        </row>
        <row r="255">
          <cell r="D255" t="str">
            <v>0324502</v>
          </cell>
          <cell r="F255">
            <v>0</v>
          </cell>
        </row>
        <row r="258">
          <cell r="D258" t="str">
            <v>0323101</v>
          </cell>
          <cell r="F258">
            <v>0</v>
          </cell>
        </row>
        <row r="260">
          <cell r="D260" t="str">
            <v>0324502</v>
          </cell>
          <cell r="F260">
            <v>0</v>
          </cell>
        </row>
        <row r="263">
          <cell r="D263" t="str">
            <v>0323104</v>
          </cell>
          <cell r="F263">
            <v>0</v>
          </cell>
        </row>
        <row r="265">
          <cell r="D265" t="str">
            <v>0324502</v>
          </cell>
          <cell r="F265">
            <v>0</v>
          </cell>
        </row>
        <row r="268">
          <cell r="D268" t="str">
            <v>0323099</v>
          </cell>
          <cell r="F268">
            <v>0</v>
          </cell>
        </row>
        <row r="271">
          <cell r="D271" t="str">
            <v>0323100</v>
          </cell>
          <cell r="F271">
            <v>0</v>
          </cell>
        </row>
        <row r="274">
          <cell r="D274" t="str">
            <v>0325595</v>
          </cell>
          <cell r="F274">
            <v>0</v>
          </cell>
        </row>
        <row r="277">
          <cell r="D277" t="str">
            <v>0327048</v>
          </cell>
          <cell r="F277">
            <v>0</v>
          </cell>
        </row>
        <row r="284">
          <cell r="D284" t="str">
            <v>0323911</v>
          </cell>
          <cell r="F284">
            <v>0</v>
          </cell>
        </row>
        <row r="285">
          <cell r="D285" t="str">
            <v>0323913</v>
          </cell>
          <cell r="F285">
            <v>0</v>
          </cell>
        </row>
        <row r="287">
          <cell r="D287" t="str">
            <v>0323869</v>
          </cell>
          <cell r="F287">
            <v>0</v>
          </cell>
        </row>
        <row r="288">
          <cell r="D288" t="str">
            <v>0320713</v>
          </cell>
          <cell r="F288">
            <v>0</v>
          </cell>
        </row>
        <row r="289">
          <cell r="D289" t="str">
            <v>0320715</v>
          </cell>
          <cell r="F289">
            <v>0</v>
          </cell>
        </row>
        <row r="290">
          <cell r="D290" t="str">
            <v>0323930</v>
          </cell>
          <cell r="F290">
            <v>0</v>
          </cell>
        </row>
        <row r="292">
          <cell r="D292" t="str">
            <v>0318106</v>
          </cell>
          <cell r="F292">
            <v>0</v>
          </cell>
        </row>
        <row r="293">
          <cell r="D293" t="str">
            <v>0318108</v>
          </cell>
          <cell r="F293">
            <v>0</v>
          </cell>
        </row>
        <row r="296">
          <cell r="D296" t="str">
            <v>0323911</v>
          </cell>
          <cell r="F296">
            <v>0</v>
          </cell>
        </row>
        <row r="297">
          <cell r="D297" t="str">
            <v>0323913</v>
          </cell>
          <cell r="F297">
            <v>0</v>
          </cell>
        </row>
        <row r="299">
          <cell r="D299" t="str">
            <v>0324323</v>
          </cell>
          <cell r="F299">
            <v>0</v>
          </cell>
        </row>
        <row r="300">
          <cell r="D300" t="str">
            <v>0323929</v>
          </cell>
          <cell r="F300">
            <v>0</v>
          </cell>
        </row>
        <row r="301">
          <cell r="D301" t="str">
            <v>0324324</v>
          </cell>
          <cell r="F301">
            <v>0</v>
          </cell>
        </row>
        <row r="302">
          <cell r="D302" t="str">
            <v>0323869</v>
          </cell>
          <cell r="F302">
            <v>0</v>
          </cell>
        </row>
        <row r="303">
          <cell r="D303" t="str">
            <v>0320715</v>
          </cell>
          <cell r="F303">
            <v>0</v>
          </cell>
        </row>
        <row r="304">
          <cell r="D304" t="str">
            <v>0320713</v>
          </cell>
          <cell r="F304">
            <v>0</v>
          </cell>
        </row>
        <row r="306">
          <cell r="D306" t="str">
            <v>0318106</v>
          </cell>
          <cell r="F306">
            <v>0</v>
          </cell>
        </row>
        <row r="307">
          <cell r="D307" t="str">
            <v>0318108</v>
          </cell>
          <cell r="F307">
            <v>0</v>
          </cell>
        </row>
        <row r="310">
          <cell r="D310" t="str">
            <v>0325034</v>
          </cell>
          <cell r="F310">
            <v>0</v>
          </cell>
        </row>
        <row r="311">
          <cell r="D311" t="str">
            <v>0325801</v>
          </cell>
          <cell r="F311">
            <v>0</v>
          </cell>
        </row>
        <row r="317">
          <cell r="D317" t="str">
            <v>0323936</v>
          </cell>
          <cell r="F317">
            <v>0</v>
          </cell>
        </row>
        <row r="319">
          <cell r="D319" t="str">
            <v>0325786</v>
          </cell>
          <cell r="F319">
            <v>0</v>
          </cell>
        </row>
        <row r="321">
          <cell r="D321" t="str">
            <v>0320715</v>
          </cell>
          <cell r="F321">
            <v>0</v>
          </cell>
        </row>
        <row r="322">
          <cell r="D322" t="str">
            <v>0320713</v>
          </cell>
          <cell r="F322">
            <v>0</v>
          </cell>
        </row>
        <row r="325">
          <cell r="D325" t="str">
            <v>0323868</v>
          </cell>
          <cell r="F325">
            <v>0</v>
          </cell>
        </row>
        <row r="327">
          <cell r="D327" t="str">
            <v>0320732</v>
          </cell>
          <cell r="F327">
            <v>0</v>
          </cell>
        </row>
        <row r="330">
          <cell r="D330" t="str">
            <v>0323885</v>
          </cell>
          <cell r="F330">
            <v>0</v>
          </cell>
        </row>
        <row r="331">
          <cell r="D331" t="str">
            <v>0323879</v>
          </cell>
          <cell r="F331">
            <v>0</v>
          </cell>
        </row>
        <row r="334">
          <cell r="D334" t="str">
            <v>0323885</v>
          </cell>
          <cell r="F334">
            <v>0</v>
          </cell>
        </row>
        <row r="335">
          <cell r="D335" t="str">
            <v>0323880</v>
          </cell>
          <cell r="F335">
            <v>0</v>
          </cell>
        </row>
        <row r="338">
          <cell r="D338" t="str">
            <v>0323885</v>
          </cell>
          <cell r="F338">
            <v>0</v>
          </cell>
        </row>
        <row r="339">
          <cell r="D339" t="str">
            <v>0323881</v>
          </cell>
          <cell r="F339">
            <v>0</v>
          </cell>
        </row>
        <row r="344">
          <cell r="D344" t="str">
            <v>0323911</v>
          </cell>
        </row>
        <row r="345">
          <cell r="D345" t="str">
            <v>0323913</v>
          </cell>
        </row>
        <row r="346">
          <cell r="D346" t="str">
            <v>0325034</v>
          </cell>
        </row>
        <row r="347">
          <cell r="D347" t="str">
            <v>0325801</v>
          </cell>
        </row>
        <row r="349">
          <cell r="D349" t="str">
            <v>0323929</v>
          </cell>
        </row>
        <row r="350">
          <cell r="D350" t="str">
            <v>0324324</v>
          </cell>
        </row>
        <row r="351">
          <cell r="D351" t="str">
            <v>0323930</v>
          </cell>
        </row>
        <row r="352">
          <cell r="D352" t="str">
            <v>0324323</v>
          </cell>
        </row>
        <row r="359">
          <cell r="D359" t="str">
            <v>0323914</v>
          </cell>
          <cell r="F359">
            <v>0</v>
          </cell>
        </row>
        <row r="360">
          <cell r="D360" t="str">
            <v>0323915</v>
          </cell>
          <cell r="F360">
            <v>0</v>
          </cell>
        </row>
        <row r="362">
          <cell r="D362" t="str">
            <v>0323869</v>
          </cell>
          <cell r="F362">
            <v>0</v>
          </cell>
        </row>
        <row r="363">
          <cell r="D363" t="str">
            <v>0320713</v>
          </cell>
          <cell r="F363">
            <v>0</v>
          </cell>
        </row>
        <row r="364">
          <cell r="D364" t="str">
            <v>0320715</v>
          </cell>
          <cell r="F364">
            <v>0</v>
          </cell>
        </row>
        <row r="366">
          <cell r="D366" t="str">
            <v>0318106</v>
          </cell>
          <cell r="F366">
            <v>0</v>
          </cell>
        </row>
        <row r="367">
          <cell r="D367" t="str">
            <v>0318108</v>
          </cell>
          <cell r="F367">
            <v>0</v>
          </cell>
        </row>
        <row r="370">
          <cell r="D370" t="str">
            <v>0323914</v>
          </cell>
          <cell r="F370">
            <v>0</v>
          </cell>
        </row>
        <row r="371">
          <cell r="D371" t="str">
            <v>0323915</v>
          </cell>
          <cell r="F371">
            <v>0</v>
          </cell>
        </row>
        <row r="373">
          <cell r="D373" t="str">
            <v>0323869</v>
          </cell>
          <cell r="F373">
            <v>0</v>
          </cell>
        </row>
        <row r="374">
          <cell r="D374" t="str">
            <v>0320713</v>
          </cell>
          <cell r="F374">
            <v>0</v>
          </cell>
        </row>
        <row r="375">
          <cell r="D375" t="str">
            <v>0320715</v>
          </cell>
          <cell r="F375">
            <v>0</v>
          </cell>
        </row>
        <row r="376">
          <cell r="D376" t="str">
            <v>0320727</v>
          </cell>
          <cell r="F376">
            <v>0</v>
          </cell>
        </row>
        <row r="377">
          <cell r="D377" t="str">
            <v>0320720</v>
          </cell>
          <cell r="F377">
            <v>0</v>
          </cell>
        </row>
        <row r="379">
          <cell r="D379" t="str">
            <v>0318106</v>
          </cell>
          <cell r="F379">
            <v>0</v>
          </cell>
        </row>
        <row r="380">
          <cell r="D380" t="str">
            <v>0318108</v>
          </cell>
          <cell r="F380">
            <v>0</v>
          </cell>
        </row>
        <row r="386">
          <cell r="D386" t="str">
            <v>0323914</v>
          </cell>
          <cell r="F386">
            <v>0</v>
          </cell>
        </row>
        <row r="387">
          <cell r="D387" t="str">
            <v>0323915</v>
          </cell>
          <cell r="F387">
            <v>0</v>
          </cell>
        </row>
        <row r="388">
          <cell r="D388" t="str">
            <v>0327389</v>
          </cell>
          <cell r="F388">
            <v>0</v>
          </cell>
        </row>
        <row r="390">
          <cell r="D390" t="str">
            <v>0320712</v>
          </cell>
          <cell r="F390">
            <v>0</v>
          </cell>
        </row>
        <row r="393">
          <cell r="D393" t="str">
            <v>0327389</v>
          </cell>
          <cell r="F393">
            <v>0</v>
          </cell>
        </row>
        <row r="394">
          <cell r="D394" t="str">
            <v>0327504</v>
          </cell>
          <cell r="F394">
            <v>0</v>
          </cell>
        </row>
        <row r="396">
          <cell r="D396" t="str">
            <v>0320712</v>
          </cell>
          <cell r="F396">
            <v>0</v>
          </cell>
        </row>
        <row r="399">
          <cell r="D399" t="str">
            <v>0323914</v>
          </cell>
          <cell r="F399">
            <v>0</v>
          </cell>
        </row>
        <row r="400">
          <cell r="D400" t="str">
            <v>0323915</v>
          </cell>
          <cell r="F400">
            <v>0</v>
          </cell>
        </row>
        <row r="401">
          <cell r="D401" t="str">
            <v>0327389</v>
          </cell>
          <cell r="F401">
            <v>0</v>
          </cell>
        </row>
        <row r="403">
          <cell r="D403" t="str">
            <v>0320715</v>
          </cell>
          <cell r="F403">
            <v>0</v>
          </cell>
        </row>
        <row r="405">
          <cell r="D405" t="str">
            <v>0318106</v>
          </cell>
          <cell r="F405">
            <v>0</v>
          </cell>
        </row>
        <row r="406">
          <cell r="D406" t="str">
            <v>0318108</v>
          </cell>
          <cell r="F406">
            <v>0</v>
          </cell>
        </row>
        <row r="409">
          <cell r="D409" t="str">
            <v>0327389</v>
          </cell>
          <cell r="F409">
            <v>0</v>
          </cell>
        </row>
        <row r="410">
          <cell r="D410" t="str">
            <v>0327504</v>
          </cell>
          <cell r="F410">
            <v>0</v>
          </cell>
        </row>
        <row r="412">
          <cell r="D412" t="str">
            <v>0320715</v>
          </cell>
          <cell r="F412">
            <v>0</v>
          </cell>
        </row>
        <row r="414">
          <cell r="D414" t="str">
            <v>0318106</v>
          </cell>
          <cell r="F414">
            <v>0</v>
          </cell>
        </row>
        <row r="415">
          <cell r="D415" t="str">
            <v>0318108</v>
          </cell>
          <cell r="F415">
            <v>0</v>
          </cell>
        </row>
        <row r="421">
          <cell r="D421" t="str">
            <v>0323937</v>
          </cell>
          <cell r="F421">
            <v>0</v>
          </cell>
        </row>
        <row r="423">
          <cell r="D423" t="str">
            <v>0325786</v>
          </cell>
          <cell r="F423">
            <v>0</v>
          </cell>
        </row>
        <row r="425">
          <cell r="D425" t="str">
            <v>0320715</v>
          </cell>
          <cell r="F425">
            <v>0</v>
          </cell>
        </row>
        <row r="426">
          <cell r="D426" t="str">
            <v>0320713</v>
          </cell>
          <cell r="F426">
            <v>0</v>
          </cell>
        </row>
        <row r="429">
          <cell r="D429" t="str">
            <v>0323886</v>
          </cell>
          <cell r="F429">
            <v>0</v>
          </cell>
        </row>
        <row r="430">
          <cell r="D430" t="str">
            <v>0323879</v>
          </cell>
          <cell r="F430">
            <v>0</v>
          </cell>
        </row>
        <row r="433">
          <cell r="D433" t="str">
            <v>0323886</v>
          </cell>
          <cell r="F433">
            <v>0</v>
          </cell>
        </row>
        <row r="434">
          <cell r="D434" t="str">
            <v>0323880</v>
          </cell>
          <cell r="F434">
            <v>0</v>
          </cell>
        </row>
        <row r="437">
          <cell r="D437" t="str">
            <v>0323886</v>
          </cell>
          <cell r="F437">
            <v>0</v>
          </cell>
        </row>
        <row r="438">
          <cell r="D438" t="str">
            <v>0323881</v>
          </cell>
          <cell r="F438">
            <v>0</v>
          </cell>
        </row>
        <row r="444">
          <cell r="D444" t="str">
            <v>0323914</v>
          </cell>
        </row>
        <row r="445">
          <cell r="D445" t="str">
            <v>0323915</v>
          </cell>
        </row>
        <row r="446">
          <cell r="D446" t="str">
            <v>0327389</v>
          </cell>
        </row>
        <row r="453">
          <cell r="D453" t="str">
            <v>0323914</v>
          </cell>
          <cell r="F453">
            <v>0</v>
          </cell>
        </row>
        <row r="454">
          <cell r="D454" t="str">
            <v>0323915</v>
          </cell>
          <cell r="F454">
            <v>0</v>
          </cell>
        </row>
        <row r="456">
          <cell r="D456" t="str">
            <v>0323869</v>
          </cell>
          <cell r="F456">
            <v>0</v>
          </cell>
        </row>
        <row r="457">
          <cell r="D457" t="str">
            <v>0320715</v>
          </cell>
          <cell r="F457">
            <v>0</v>
          </cell>
        </row>
        <row r="459">
          <cell r="D459" t="str">
            <v>0318106</v>
          </cell>
          <cell r="F459">
            <v>0</v>
          </cell>
        </row>
        <row r="460">
          <cell r="D460" t="str">
            <v>0318108</v>
          </cell>
          <cell r="F460">
            <v>0</v>
          </cell>
        </row>
        <row r="463">
          <cell r="D463" t="str">
            <v>0323914</v>
          </cell>
          <cell r="F463">
            <v>0</v>
          </cell>
        </row>
        <row r="464">
          <cell r="D464" t="str">
            <v>0323915</v>
          </cell>
          <cell r="F464">
            <v>0</v>
          </cell>
        </row>
        <row r="466">
          <cell r="D466" t="str">
            <v>0323869</v>
          </cell>
          <cell r="F466">
            <v>0</v>
          </cell>
        </row>
        <row r="467">
          <cell r="D467" t="str">
            <v>0320713</v>
          </cell>
          <cell r="F467">
            <v>0</v>
          </cell>
        </row>
        <row r="468">
          <cell r="D468" t="str">
            <v>0320715</v>
          </cell>
          <cell r="F468">
            <v>0</v>
          </cell>
        </row>
        <row r="470">
          <cell r="D470" t="str">
            <v>0318106</v>
          </cell>
          <cell r="F470">
            <v>0</v>
          </cell>
        </row>
        <row r="471">
          <cell r="D471" t="str">
            <v>0318108</v>
          </cell>
          <cell r="F471">
            <v>0</v>
          </cell>
        </row>
        <row r="472">
          <cell r="D472" t="str">
            <v>0325786</v>
          </cell>
          <cell r="F472">
            <v>0</v>
          </cell>
        </row>
        <row r="479">
          <cell r="D479" t="str">
            <v>0323919</v>
          </cell>
          <cell r="F479">
            <v>0</v>
          </cell>
        </row>
        <row r="480">
          <cell r="D480" t="str">
            <v>0323920</v>
          </cell>
          <cell r="F480">
            <v>0</v>
          </cell>
        </row>
        <row r="482">
          <cell r="D482" t="str">
            <v>0323869</v>
          </cell>
          <cell r="F482">
            <v>0</v>
          </cell>
        </row>
        <row r="483">
          <cell r="D483" t="str">
            <v>0320713</v>
          </cell>
          <cell r="F483">
            <v>0</v>
          </cell>
        </row>
        <row r="484">
          <cell r="D484" t="str">
            <v>0320715</v>
          </cell>
          <cell r="F484">
            <v>0</v>
          </cell>
        </row>
        <row r="486">
          <cell r="D486" t="str">
            <v>0318106</v>
          </cell>
          <cell r="F486">
            <v>0</v>
          </cell>
        </row>
        <row r="487">
          <cell r="D487" t="str">
            <v>0318108</v>
          </cell>
          <cell r="F487">
            <v>0</v>
          </cell>
        </row>
        <row r="490">
          <cell r="D490" t="str">
            <v>0323919</v>
          </cell>
          <cell r="F490">
            <v>0</v>
          </cell>
        </row>
        <row r="491">
          <cell r="D491" t="str">
            <v>0323920</v>
          </cell>
          <cell r="F491">
            <v>0</v>
          </cell>
        </row>
        <row r="493">
          <cell r="D493" t="str">
            <v>0323869</v>
          </cell>
          <cell r="F493">
            <v>0</v>
          </cell>
        </row>
        <row r="494">
          <cell r="D494" t="str">
            <v>0320713</v>
          </cell>
          <cell r="F494">
            <v>0</v>
          </cell>
        </row>
        <row r="495">
          <cell r="D495" t="str">
            <v>0320715</v>
          </cell>
          <cell r="F495">
            <v>0</v>
          </cell>
        </row>
        <row r="496">
          <cell r="D496" t="str">
            <v>0320727</v>
          </cell>
          <cell r="F496">
            <v>0</v>
          </cell>
        </row>
        <row r="497">
          <cell r="D497" t="str">
            <v>0320720</v>
          </cell>
          <cell r="F497">
            <v>0</v>
          </cell>
        </row>
        <row r="499">
          <cell r="D499" t="str">
            <v>0318106</v>
          </cell>
          <cell r="F499">
            <v>0</v>
          </cell>
        </row>
        <row r="500">
          <cell r="D500" t="str">
            <v>0318108</v>
          </cell>
          <cell r="F500">
            <v>0</v>
          </cell>
        </row>
        <row r="506">
          <cell r="D506" t="str">
            <v>0323939</v>
          </cell>
          <cell r="F506">
            <v>0</v>
          </cell>
        </row>
        <row r="508">
          <cell r="D508" t="str">
            <v>0325786</v>
          </cell>
          <cell r="F508">
            <v>0</v>
          </cell>
        </row>
        <row r="510">
          <cell r="D510" t="str">
            <v>0320715</v>
          </cell>
          <cell r="F510">
            <v>0</v>
          </cell>
        </row>
        <row r="511">
          <cell r="D511" t="str">
            <v>0320713</v>
          </cell>
          <cell r="F511">
            <v>0</v>
          </cell>
        </row>
        <row r="514">
          <cell r="D514" t="str">
            <v>0323888</v>
          </cell>
          <cell r="F514">
            <v>0</v>
          </cell>
        </row>
        <row r="515">
          <cell r="D515" t="str">
            <v>0323879</v>
          </cell>
          <cell r="F515">
            <v>0</v>
          </cell>
        </row>
        <row r="518">
          <cell r="D518" t="str">
            <v>0323888</v>
          </cell>
          <cell r="F518">
            <v>0</v>
          </cell>
        </row>
        <row r="519">
          <cell r="D519" t="str">
            <v>0323880</v>
          </cell>
          <cell r="F519">
            <v>0</v>
          </cell>
        </row>
        <row r="522">
          <cell r="D522" t="str">
            <v>0323888</v>
          </cell>
          <cell r="F522">
            <v>0</v>
          </cell>
        </row>
        <row r="523">
          <cell r="D523" t="str">
            <v>0323881</v>
          </cell>
          <cell r="F523">
            <v>0</v>
          </cell>
        </row>
        <row r="528">
          <cell r="D528" t="str">
            <v>0323919</v>
          </cell>
        </row>
        <row r="529">
          <cell r="D529" t="str">
            <v>0323920</v>
          </cell>
        </row>
        <row r="531">
          <cell r="D531" t="str">
            <v>0326633</v>
          </cell>
        </row>
        <row r="538">
          <cell r="D538" t="str">
            <v>0327387</v>
          </cell>
          <cell r="F538">
            <v>0</v>
          </cell>
        </row>
        <row r="539">
          <cell r="D539" t="str">
            <v>0327388</v>
          </cell>
          <cell r="F539">
            <v>0</v>
          </cell>
        </row>
        <row r="540">
          <cell r="D540" t="str">
            <v>0323918</v>
          </cell>
          <cell r="F540">
            <v>0</v>
          </cell>
        </row>
        <row r="542">
          <cell r="D542" t="str">
            <v>0320712</v>
          </cell>
          <cell r="F542">
            <v>0</v>
          </cell>
        </row>
        <row r="545">
          <cell r="D545" t="str">
            <v>0323918</v>
          </cell>
          <cell r="F545">
            <v>0</v>
          </cell>
        </row>
        <row r="546">
          <cell r="D546" t="str">
            <v>0327504</v>
          </cell>
          <cell r="F546">
            <v>0</v>
          </cell>
        </row>
        <row r="548">
          <cell r="D548" t="str">
            <v>0320712</v>
          </cell>
          <cell r="F548">
            <v>0</v>
          </cell>
        </row>
        <row r="551">
          <cell r="D551" t="str">
            <v>0327387</v>
          </cell>
          <cell r="F551">
            <v>0</v>
          </cell>
        </row>
        <row r="552">
          <cell r="D552" t="str">
            <v>0327388</v>
          </cell>
          <cell r="F552">
            <v>0</v>
          </cell>
        </row>
        <row r="553">
          <cell r="D553" t="str">
            <v>0323918</v>
          </cell>
          <cell r="F553">
            <v>0</v>
          </cell>
        </row>
        <row r="555">
          <cell r="D555" t="str">
            <v>0320715</v>
          </cell>
          <cell r="F555">
            <v>0</v>
          </cell>
        </row>
        <row r="557">
          <cell r="D557" t="str">
            <v>0318106</v>
          </cell>
          <cell r="F557">
            <v>0</v>
          </cell>
        </row>
        <row r="558">
          <cell r="D558" t="str">
            <v>0318108</v>
          </cell>
          <cell r="F558">
            <v>0</v>
          </cell>
        </row>
        <row r="561">
          <cell r="D561" t="str">
            <v>0323918</v>
          </cell>
          <cell r="F561">
            <v>0</v>
          </cell>
        </row>
        <row r="562">
          <cell r="D562" t="str">
            <v>0327504</v>
          </cell>
          <cell r="F562">
            <v>0</v>
          </cell>
        </row>
        <row r="564">
          <cell r="D564" t="str">
            <v>0320715</v>
          </cell>
          <cell r="F564">
            <v>0</v>
          </cell>
        </row>
        <row r="566">
          <cell r="D566" t="str">
            <v>0318106</v>
          </cell>
          <cell r="F566">
            <v>0</v>
          </cell>
        </row>
        <row r="567">
          <cell r="D567" t="str">
            <v>0318108</v>
          </cell>
          <cell r="F567">
            <v>0</v>
          </cell>
        </row>
        <row r="573">
          <cell r="D573" t="str">
            <v>0323938</v>
          </cell>
          <cell r="F573">
            <v>0</v>
          </cell>
        </row>
        <row r="575">
          <cell r="D575" t="str">
            <v>0325786</v>
          </cell>
          <cell r="F575">
            <v>0</v>
          </cell>
        </row>
        <row r="577">
          <cell r="D577" t="str">
            <v>0320715</v>
          </cell>
          <cell r="F577">
            <v>0</v>
          </cell>
        </row>
        <row r="578">
          <cell r="D578" t="str">
            <v>0320713</v>
          </cell>
          <cell r="F578">
            <v>0</v>
          </cell>
        </row>
        <row r="581">
          <cell r="D581" t="str">
            <v>0324303</v>
          </cell>
          <cell r="F581">
            <v>0</v>
          </cell>
        </row>
        <row r="582">
          <cell r="D582" t="str">
            <v>0323882</v>
          </cell>
          <cell r="F582">
            <v>0</v>
          </cell>
        </row>
        <row r="585">
          <cell r="D585" t="str">
            <v>0324303</v>
          </cell>
          <cell r="F585">
            <v>0</v>
          </cell>
        </row>
        <row r="586">
          <cell r="D586" t="str">
            <v>0323883</v>
          </cell>
          <cell r="F586">
            <v>0</v>
          </cell>
        </row>
        <row r="589">
          <cell r="D589" t="str">
            <v>0324303</v>
          </cell>
          <cell r="F589">
            <v>0</v>
          </cell>
        </row>
        <row r="590">
          <cell r="D590" t="str">
            <v>0323884</v>
          </cell>
          <cell r="F590">
            <v>0</v>
          </cell>
        </row>
        <row r="595">
          <cell r="D595" t="str">
            <v>0324326</v>
          </cell>
          <cell r="F595">
            <v>0</v>
          </cell>
        </row>
        <row r="596">
          <cell r="D596" t="str">
            <v>0323882</v>
          </cell>
          <cell r="F596">
            <v>0</v>
          </cell>
        </row>
        <row r="599">
          <cell r="D599" t="str">
            <v>0324326</v>
          </cell>
          <cell r="F599">
            <v>0</v>
          </cell>
        </row>
        <row r="600">
          <cell r="D600" t="str">
            <v>0323883</v>
          </cell>
          <cell r="F600">
            <v>0</v>
          </cell>
        </row>
        <row r="603">
          <cell r="D603" t="str">
            <v>0324326</v>
          </cell>
          <cell r="F603">
            <v>0</v>
          </cell>
        </row>
        <row r="604">
          <cell r="D604" t="str">
            <v>0323884</v>
          </cell>
          <cell r="F604">
            <v>0</v>
          </cell>
        </row>
        <row r="610">
          <cell r="D610" t="str">
            <v>0323128</v>
          </cell>
          <cell r="F610">
            <v>0</v>
          </cell>
        </row>
        <row r="611">
          <cell r="D611" t="str">
            <v>0323771</v>
          </cell>
          <cell r="F611">
            <v>0</v>
          </cell>
        </row>
        <row r="614">
          <cell r="D614" t="str">
            <v>0324205</v>
          </cell>
          <cell r="F614">
            <v>0</v>
          </cell>
        </row>
        <row r="615">
          <cell r="D615" t="str">
            <v>0323771</v>
          </cell>
          <cell r="F615">
            <v>0</v>
          </cell>
        </row>
        <row r="620">
          <cell r="D620" t="str">
            <v>0327387</v>
          </cell>
        </row>
        <row r="621">
          <cell r="D621" t="str">
            <v>0327388</v>
          </cell>
        </row>
        <row r="622">
          <cell r="D622" t="str">
            <v>0323918</v>
          </cell>
        </row>
        <row r="624">
          <cell r="D624" t="str">
            <v>0324205</v>
          </cell>
        </row>
        <row r="631">
          <cell r="D631" t="str">
            <v>0323921</v>
          </cell>
          <cell r="F631">
            <v>0</v>
          </cell>
        </row>
        <row r="632">
          <cell r="D632" t="str">
            <v>0323923</v>
          </cell>
          <cell r="F632">
            <v>0</v>
          </cell>
        </row>
        <row r="633">
          <cell r="D633" t="str">
            <v>0323924</v>
          </cell>
          <cell r="F633">
            <v>0</v>
          </cell>
        </row>
        <row r="639">
          <cell r="D639" t="str">
            <v>0323940</v>
          </cell>
          <cell r="F639">
            <v>0</v>
          </cell>
        </row>
        <row r="641">
          <cell r="D641" t="str">
            <v>0325786</v>
          </cell>
          <cell r="F641">
            <v>0</v>
          </cell>
        </row>
        <row r="643">
          <cell r="D643" t="str">
            <v>0320715</v>
          </cell>
          <cell r="F643">
            <v>0</v>
          </cell>
        </row>
        <row r="644">
          <cell r="D644" t="str">
            <v>0320713</v>
          </cell>
          <cell r="F644">
            <v>0</v>
          </cell>
        </row>
        <row r="649">
          <cell r="D649" t="str">
            <v>0324303</v>
          </cell>
          <cell r="F649">
            <v>0</v>
          </cell>
        </row>
        <row r="650">
          <cell r="D650" t="str">
            <v>0323879</v>
          </cell>
          <cell r="F650">
            <v>0</v>
          </cell>
        </row>
        <row r="653">
          <cell r="D653" t="str">
            <v>0324303</v>
          </cell>
          <cell r="F653">
            <v>0</v>
          </cell>
        </row>
        <row r="654">
          <cell r="D654" t="str">
            <v>0323880</v>
          </cell>
          <cell r="F654">
            <v>0</v>
          </cell>
        </row>
        <row r="657">
          <cell r="D657" t="str">
            <v>0324303</v>
          </cell>
          <cell r="F657">
            <v>0</v>
          </cell>
        </row>
        <row r="658">
          <cell r="D658" t="str">
            <v>0323881</v>
          </cell>
          <cell r="F658">
            <v>0</v>
          </cell>
        </row>
        <row r="663">
          <cell r="D663" t="str">
            <v>0323921</v>
          </cell>
        </row>
        <row r="665">
          <cell r="D665" t="str">
            <v>0323923</v>
          </cell>
        </row>
        <row r="666">
          <cell r="D666" t="str">
            <v>0323924</v>
          </cell>
        </row>
        <row r="668">
          <cell r="D668" t="str">
            <v>0323892</v>
          </cell>
        </row>
        <row r="669">
          <cell r="D669" t="str">
            <v>0323891</v>
          </cell>
        </row>
        <row r="675">
          <cell r="D675" t="str">
            <v>0323931</v>
          </cell>
        </row>
        <row r="676">
          <cell r="D676" t="str">
            <v>0323932</v>
          </cell>
        </row>
        <row r="677">
          <cell r="D677" t="str">
            <v>0324321</v>
          </cell>
        </row>
        <row r="678">
          <cell r="D678" t="str">
            <v>0323934</v>
          </cell>
          <cell r="F678">
            <v>0</v>
          </cell>
        </row>
        <row r="679">
          <cell r="D679" t="str">
            <v>0323422</v>
          </cell>
          <cell r="F679">
            <v>0</v>
          </cell>
        </row>
        <row r="685">
          <cell r="D685" t="str">
            <v>0323926</v>
          </cell>
          <cell r="F685">
            <v>0</v>
          </cell>
        </row>
        <row r="687">
          <cell r="D687" t="str">
            <v>0326457</v>
          </cell>
          <cell r="F687">
            <v>0</v>
          </cell>
        </row>
        <row r="689">
          <cell r="D689" t="str">
            <v>0318106</v>
          </cell>
          <cell r="F689">
            <v>0</v>
          </cell>
        </row>
        <row r="690">
          <cell r="D690" t="str">
            <v>0318108</v>
          </cell>
          <cell r="F690">
            <v>0</v>
          </cell>
        </row>
        <row r="691">
          <cell r="D691" t="str">
            <v>0322050</v>
          </cell>
          <cell r="F691">
            <v>0</v>
          </cell>
        </row>
        <row r="692">
          <cell r="D692" t="str">
            <v>0322051</v>
          </cell>
          <cell r="F692">
            <v>0</v>
          </cell>
        </row>
        <row r="695">
          <cell r="D695" t="str">
            <v>0323926</v>
          </cell>
          <cell r="F695">
            <v>0</v>
          </cell>
        </row>
        <row r="697">
          <cell r="D697" t="str">
            <v>0323927</v>
          </cell>
          <cell r="F697">
            <v>0</v>
          </cell>
        </row>
        <row r="698">
          <cell r="D698" t="str">
            <v>0326457</v>
          </cell>
          <cell r="F698">
            <v>0</v>
          </cell>
        </row>
        <row r="700">
          <cell r="D700" t="str">
            <v>0318106</v>
          </cell>
          <cell r="F700">
            <v>0</v>
          </cell>
        </row>
        <row r="701">
          <cell r="D701" t="str">
            <v>0318108</v>
          </cell>
          <cell r="F701">
            <v>0</v>
          </cell>
        </row>
        <row r="702">
          <cell r="D702" t="str">
            <v>0322050</v>
          </cell>
          <cell r="F702">
            <v>0</v>
          </cell>
        </row>
        <row r="703">
          <cell r="D703" t="str">
            <v>0322051</v>
          </cell>
          <cell r="F703">
            <v>0</v>
          </cell>
        </row>
        <row r="706">
          <cell r="D706" t="str">
            <v>0323926</v>
          </cell>
          <cell r="F706">
            <v>0</v>
          </cell>
        </row>
        <row r="708">
          <cell r="D708" t="str">
            <v>0323928</v>
          </cell>
          <cell r="F708">
            <v>0</v>
          </cell>
        </row>
        <row r="709">
          <cell r="D709" t="str">
            <v>0326457</v>
          </cell>
          <cell r="F709">
            <v>0</v>
          </cell>
        </row>
        <row r="711">
          <cell r="D711" t="str">
            <v>0318106</v>
          </cell>
          <cell r="F711">
            <v>0</v>
          </cell>
        </row>
        <row r="712">
          <cell r="D712" t="str">
            <v>0318108</v>
          </cell>
          <cell r="F712">
            <v>0</v>
          </cell>
        </row>
        <row r="713">
          <cell r="D713" t="str">
            <v>0322050</v>
          </cell>
          <cell r="F713">
            <v>0</v>
          </cell>
        </row>
        <row r="714">
          <cell r="D714" t="str">
            <v>0322051</v>
          </cell>
          <cell r="F714">
            <v>0</v>
          </cell>
        </row>
        <row r="717">
          <cell r="D717" t="str">
            <v>0323926</v>
          </cell>
          <cell r="F717">
            <v>0</v>
          </cell>
        </row>
        <row r="719">
          <cell r="D719" t="str">
            <v>0326457</v>
          </cell>
          <cell r="F719">
            <v>0</v>
          </cell>
        </row>
        <row r="721">
          <cell r="D721" t="str">
            <v>0318106</v>
          </cell>
          <cell r="F721">
            <v>0</v>
          </cell>
        </row>
        <row r="722">
          <cell r="D722" t="str">
            <v>0318108</v>
          </cell>
          <cell r="F722">
            <v>0</v>
          </cell>
        </row>
        <row r="723">
          <cell r="D723" t="str">
            <v>0322050</v>
          </cell>
          <cell r="F723">
            <v>0</v>
          </cell>
        </row>
        <row r="724">
          <cell r="D724" t="str">
            <v>0322051</v>
          </cell>
          <cell r="F724">
            <v>0</v>
          </cell>
        </row>
        <row r="727">
          <cell r="D727" t="str">
            <v>0323926</v>
          </cell>
          <cell r="F727">
            <v>0</v>
          </cell>
        </row>
        <row r="729">
          <cell r="D729" t="str">
            <v>0323927</v>
          </cell>
          <cell r="F729">
            <v>0</v>
          </cell>
        </row>
        <row r="730">
          <cell r="D730" t="str">
            <v>0326457</v>
          </cell>
          <cell r="F730">
            <v>0</v>
          </cell>
        </row>
        <row r="732">
          <cell r="D732" t="str">
            <v>0318106</v>
          </cell>
          <cell r="F732">
            <v>0</v>
          </cell>
        </row>
        <row r="733">
          <cell r="D733" t="str">
            <v>0318108</v>
          </cell>
          <cell r="F733">
            <v>0</v>
          </cell>
        </row>
        <row r="734">
          <cell r="D734" t="str">
            <v>0322050</v>
          </cell>
          <cell r="F734">
            <v>0</v>
          </cell>
        </row>
        <row r="735">
          <cell r="D735" t="str">
            <v>0322051</v>
          </cell>
          <cell r="F735">
            <v>0</v>
          </cell>
        </row>
        <row r="738">
          <cell r="D738" t="str">
            <v>0323926</v>
          </cell>
          <cell r="F738">
            <v>0</v>
          </cell>
        </row>
        <row r="740">
          <cell r="D740" t="str">
            <v>0323928</v>
          </cell>
          <cell r="F740">
            <v>0</v>
          </cell>
        </row>
        <row r="741">
          <cell r="D741" t="str">
            <v>0326457</v>
          </cell>
          <cell r="F741">
            <v>0</v>
          </cell>
        </row>
        <row r="743">
          <cell r="D743" t="str">
            <v>0318106</v>
          </cell>
          <cell r="F743">
            <v>0</v>
          </cell>
        </row>
        <row r="744">
          <cell r="D744" t="str">
            <v>0318108</v>
          </cell>
          <cell r="F744">
            <v>0</v>
          </cell>
        </row>
        <row r="745">
          <cell r="D745" t="str">
            <v>0322050</v>
          </cell>
          <cell r="F745">
            <v>0</v>
          </cell>
        </row>
        <row r="746">
          <cell r="D746" t="str">
            <v>0322051</v>
          </cell>
          <cell r="F746">
            <v>0</v>
          </cell>
        </row>
        <row r="752">
          <cell r="D752" t="str">
            <v>0323871</v>
          </cell>
        </row>
        <row r="753">
          <cell r="D753" t="str">
            <v>0323872</v>
          </cell>
        </row>
        <row r="754">
          <cell r="D754" t="str">
            <v>0323877</v>
          </cell>
        </row>
        <row r="755">
          <cell r="D755" t="str">
            <v>0323878</v>
          </cell>
        </row>
        <row r="756">
          <cell r="D756" t="str">
            <v>0323875</v>
          </cell>
        </row>
        <row r="762">
          <cell r="D762" t="str">
            <v>0323869</v>
          </cell>
          <cell r="F762">
            <v>0</v>
          </cell>
        </row>
        <row r="763">
          <cell r="D763" t="str">
            <v>0320727</v>
          </cell>
          <cell r="F763">
            <v>0</v>
          </cell>
        </row>
        <row r="764">
          <cell r="D764" t="str">
            <v>0320720</v>
          </cell>
          <cell r="F764">
            <v>0</v>
          </cell>
        </row>
        <row r="766">
          <cell r="D766" t="str">
            <v>0318106</v>
          </cell>
          <cell r="F766">
            <v>0</v>
          </cell>
        </row>
        <row r="767">
          <cell r="D767" t="str">
            <v>0315456</v>
          </cell>
          <cell r="F767">
            <v>0</v>
          </cell>
        </row>
        <row r="770">
          <cell r="D770" t="str">
            <v>0323870</v>
          </cell>
          <cell r="F770">
            <v>0</v>
          </cell>
        </row>
        <row r="771">
          <cell r="D771" t="str">
            <v>0320727</v>
          </cell>
          <cell r="F771">
            <v>0</v>
          </cell>
        </row>
        <row r="772">
          <cell r="D772" t="str">
            <v>0320720</v>
          </cell>
          <cell r="F772">
            <v>0</v>
          </cell>
        </row>
        <row r="774">
          <cell r="D774" t="str">
            <v>0318106</v>
          </cell>
          <cell r="F774">
            <v>0</v>
          </cell>
        </row>
        <row r="775">
          <cell r="D775" t="str">
            <v>0315456</v>
          </cell>
          <cell r="F775">
            <v>0</v>
          </cell>
        </row>
        <row r="778">
          <cell r="D778" t="str">
            <v>0323869</v>
          </cell>
          <cell r="F778">
            <v>0</v>
          </cell>
        </row>
        <row r="781">
          <cell r="D781" t="str">
            <v>0323870</v>
          </cell>
          <cell r="F781">
            <v>0</v>
          </cell>
        </row>
        <row r="784">
          <cell r="D784" t="str">
            <v>0323869</v>
          </cell>
          <cell r="F784">
            <v>0</v>
          </cell>
        </row>
        <row r="785">
          <cell r="D785" t="str">
            <v>0320715</v>
          </cell>
          <cell r="F785">
            <v>0</v>
          </cell>
        </row>
        <row r="786">
          <cell r="D786" t="str">
            <v>0323891</v>
          </cell>
          <cell r="F786">
            <v>0</v>
          </cell>
        </row>
        <row r="788">
          <cell r="D788" t="str">
            <v>0318106</v>
          </cell>
          <cell r="F788">
            <v>0</v>
          </cell>
        </row>
        <row r="789">
          <cell r="D789" t="str">
            <v>0318108</v>
          </cell>
          <cell r="F789">
            <v>0</v>
          </cell>
        </row>
        <row r="792">
          <cell r="D792" t="str">
            <v>0323870</v>
          </cell>
          <cell r="F792">
            <v>0</v>
          </cell>
        </row>
        <row r="793">
          <cell r="D793" t="str">
            <v>0320715</v>
          </cell>
          <cell r="F793">
            <v>0</v>
          </cell>
        </row>
        <row r="794">
          <cell r="D794" t="str">
            <v>0323891</v>
          </cell>
          <cell r="F794">
            <v>0</v>
          </cell>
        </row>
        <row r="796">
          <cell r="D796" t="str">
            <v>0318106</v>
          </cell>
          <cell r="F796">
            <v>0</v>
          </cell>
        </row>
        <row r="797">
          <cell r="D797" t="str">
            <v>0318108</v>
          </cell>
          <cell r="F797">
            <v>0</v>
          </cell>
        </row>
        <row r="800">
          <cell r="D800" t="str">
            <v>0323892</v>
          </cell>
          <cell r="F800">
            <v>0</v>
          </cell>
        </row>
        <row r="801">
          <cell r="D801" t="str">
            <v>0323891</v>
          </cell>
          <cell r="F801">
            <v>0</v>
          </cell>
        </row>
        <row r="807">
          <cell r="D807" t="str">
            <v>0324178</v>
          </cell>
          <cell r="F807">
            <v>0</v>
          </cell>
        </row>
        <row r="809">
          <cell r="D809" t="str">
            <v>0323910</v>
          </cell>
          <cell r="F809">
            <v>0</v>
          </cell>
        </row>
        <row r="810">
          <cell r="D810" t="str">
            <v>0320712</v>
          </cell>
          <cell r="F810">
            <v>0</v>
          </cell>
        </row>
        <row r="812">
          <cell r="D812" t="str">
            <v>0318106</v>
          </cell>
          <cell r="F812">
            <v>0</v>
          </cell>
        </row>
        <row r="813">
          <cell r="D813" t="str">
            <v>0318108</v>
          </cell>
          <cell r="F813">
            <v>0</v>
          </cell>
        </row>
        <row r="814">
          <cell r="D814" t="str">
            <v>0322050</v>
          </cell>
          <cell r="F814">
            <v>0</v>
          </cell>
        </row>
        <row r="817">
          <cell r="D817" t="str">
            <v>0324178</v>
          </cell>
          <cell r="F817">
            <v>0</v>
          </cell>
        </row>
        <row r="819">
          <cell r="D819" t="str">
            <v>0323912</v>
          </cell>
          <cell r="F819">
            <v>0</v>
          </cell>
        </row>
        <row r="820">
          <cell r="D820" t="str">
            <v>0320712</v>
          </cell>
          <cell r="F820">
            <v>0</v>
          </cell>
        </row>
        <row r="822">
          <cell r="D822" t="str">
            <v>0318106</v>
          </cell>
          <cell r="F822">
            <v>0</v>
          </cell>
        </row>
        <row r="823">
          <cell r="D823" t="str">
            <v>0318108</v>
          </cell>
          <cell r="F823">
            <v>0</v>
          </cell>
        </row>
        <row r="824">
          <cell r="D824" t="str">
            <v>0322050</v>
          </cell>
          <cell r="F824">
            <v>0</v>
          </cell>
        </row>
        <row r="827">
          <cell r="D827" t="str">
            <v>0324175</v>
          </cell>
          <cell r="F827">
            <v>0</v>
          </cell>
        </row>
        <row r="829">
          <cell r="D829" t="str">
            <v>0320715</v>
          </cell>
          <cell r="F829">
            <v>0</v>
          </cell>
        </row>
        <row r="830">
          <cell r="D830" t="str">
            <v>0323910</v>
          </cell>
          <cell r="F830">
            <v>0</v>
          </cell>
        </row>
        <row r="831">
          <cell r="D831" t="str">
            <v>0320712</v>
          </cell>
          <cell r="F831">
            <v>0</v>
          </cell>
        </row>
        <row r="833">
          <cell r="D833" t="str">
            <v>0318106</v>
          </cell>
          <cell r="F833">
            <v>0</v>
          </cell>
        </row>
        <row r="834">
          <cell r="D834" t="str">
            <v>0318108</v>
          </cell>
          <cell r="F834">
            <v>0</v>
          </cell>
        </row>
        <row r="835">
          <cell r="D835" t="str">
            <v>0322050</v>
          </cell>
          <cell r="F835">
            <v>0</v>
          </cell>
        </row>
        <row r="838">
          <cell r="D838" t="str">
            <v>0324175</v>
          </cell>
          <cell r="F838">
            <v>0</v>
          </cell>
        </row>
        <row r="840">
          <cell r="D840" t="str">
            <v>0320715</v>
          </cell>
          <cell r="F840">
            <v>0</v>
          </cell>
        </row>
        <row r="841">
          <cell r="D841" t="str">
            <v>0323912</v>
          </cell>
          <cell r="F841">
            <v>0</v>
          </cell>
        </row>
        <row r="842">
          <cell r="D842" t="str">
            <v>0320712</v>
          </cell>
          <cell r="F842">
            <v>0</v>
          </cell>
        </row>
        <row r="844">
          <cell r="D844" t="str">
            <v>0318106</v>
          </cell>
          <cell r="F844">
            <v>0</v>
          </cell>
        </row>
        <row r="845">
          <cell r="D845" t="str">
            <v>0318108</v>
          </cell>
          <cell r="F845">
            <v>0</v>
          </cell>
        </row>
        <row r="846">
          <cell r="D846" t="str">
            <v>0322050</v>
          </cell>
          <cell r="F846">
            <v>0</v>
          </cell>
        </row>
        <row r="849">
          <cell r="D849" t="str">
            <v>0324175</v>
          </cell>
          <cell r="F849">
            <v>0</v>
          </cell>
        </row>
        <row r="851">
          <cell r="D851" t="str">
            <v>0323910</v>
          </cell>
          <cell r="F851">
            <v>0</v>
          </cell>
        </row>
        <row r="852">
          <cell r="D852" t="str">
            <v>0320727</v>
          </cell>
          <cell r="F852">
            <v>0</v>
          </cell>
        </row>
        <row r="853">
          <cell r="D853" t="str">
            <v>0320730</v>
          </cell>
          <cell r="F853">
            <v>0</v>
          </cell>
        </row>
        <row r="854">
          <cell r="D854" t="str">
            <v>0320720</v>
          </cell>
          <cell r="F854">
            <v>0</v>
          </cell>
        </row>
        <row r="856">
          <cell r="D856" t="str">
            <v>0318106</v>
          </cell>
          <cell r="F856">
            <v>0</v>
          </cell>
        </row>
        <row r="857">
          <cell r="D857" t="str">
            <v>0315456</v>
          </cell>
          <cell r="F857">
            <v>0</v>
          </cell>
        </row>
        <row r="858">
          <cell r="D858" t="str">
            <v>0322050</v>
          </cell>
          <cell r="F858">
            <v>0</v>
          </cell>
        </row>
        <row r="861">
          <cell r="D861" t="str">
            <v>0324175</v>
          </cell>
          <cell r="F861">
            <v>0</v>
          </cell>
        </row>
        <row r="863">
          <cell r="D863" t="str">
            <v>0323912</v>
          </cell>
          <cell r="F863">
            <v>0</v>
          </cell>
        </row>
        <row r="864">
          <cell r="D864" t="str">
            <v>0320727</v>
          </cell>
          <cell r="F864">
            <v>0</v>
          </cell>
        </row>
        <row r="865">
          <cell r="D865" t="str">
            <v>0320730</v>
          </cell>
          <cell r="F865">
            <v>0</v>
          </cell>
        </row>
        <row r="866">
          <cell r="D866" t="str">
            <v>0320720</v>
          </cell>
          <cell r="F866">
            <v>0</v>
          </cell>
        </row>
        <row r="868">
          <cell r="D868" t="str">
            <v>0318106</v>
          </cell>
          <cell r="F868">
            <v>0</v>
          </cell>
        </row>
        <row r="869">
          <cell r="D869" t="str">
            <v>0315456</v>
          </cell>
          <cell r="F869">
            <v>0</v>
          </cell>
        </row>
        <row r="870">
          <cell r="D870" t="str">
            <v>0322050</v>
          </cell>
          <cell r="F870">
            <v>0</v>
          </cell>
        </row>
        <row r="873">
          <cell r="D873" t="str">
            <v>0324178</v>
          </cell>
          <cell r="F873">
            <v>0</v>
          </cell>
        </row>
        <row r="875">
          <cell r="D875" t="str">
            <v>0323910</v>
          </cell>
          <cell r="F875">
            <v>0</v>
          </cell>
        </row>
        <row r="876">
          <cell r="D876" t="str">
            <v>0320730</v>
          </cell>
          <cell r="F876">
            <v>0</v>
          </cell>
        </row>
        <row r="877">
          <cell r="D877" t="str">
            <v>0320720</v>
          </cell>
          <cell r="F877">
            <v>0</v>
          </cell>
        </row>
        <row r="879">
          <cell r="D879" t="str">
            <v>0318106</v>
          </cell>
          <cell r="F879">
            <v>0</v>
          </cell>
        </row>
        <row r="880">
          <cell r="D880" t="str">
            <v>0315456</v>
          </cell>
          <cell r="F880">
            <v>0</v>
          </cell>
        </row>
        <row r="881">
          <cell r="D881" t="str">
            <v>0322050</v>
          </cell>
          <cell r="F881">
            <v>0</v>
          </cell>
        </row>
        <row r="884">
          <cell r="D884" t="str">
            <v>0324178</v>
          </cell>
          <cell r="F884">
            <v>0</v>
          </cell>
        </row>
        <row r="886">
          <cell r="D886" t="str">
            <v>0323912</v>
          </cell>
          <cell r="F886">
            <v>0</v>
          </cell>
        </row>
        <row r="887">
          <cell r="D887" t="str">
            <v>0320730</v>
          </cell>
          <cell r="F887">
            <v>0</v>
          </cell>
        </row>
        <row r="888">
          <cell r="D888" t="str">
            <v>0320720</v>
          </cell>
          <cell r="F888">
            <v>0</v>
          </cell>
        </row>
        <row r="890">
          <cell r="D890" t="str">
            <v>0318106</v>
          </cell>
          <cell r="F890">
            <v>0</v>
          </cell>
        </row>
        <row r="891">
          <cell r="D891" t="str">
            <v>0315456</v>
          </cell>
          <cell r="F891">
            <v>0</v>
          </cell>
        </row>
        <row r="892">
          <cell r="D892" t="str">
            <v>0322050</v>
          </cell>
          <cell r="F892">
            <v>0</v>
          </cell>
        </row>
        <row r="895">
          <cell r="D895" t="str">
            <v>0324178</v>
          </cell>
          <cell r="F895">
            <v>0</v>
          </cell>
        </row>
        <row r="897">
          <cell r="D897" t="str">
            <v>0323910</v>
          </cell>
          <cell r="F897">
            <v>0</v>
          </cell>
        </row>
        <row r="898">
          <cell r="D898" t="str">
            <v>0320713</v>
          </cell>
          <cell r="F898">
            <v>0</v>
          </cell>
        </row>
        <row r="899">
          <cell r="D899" t="str">
            <v>0320715</v>
          </cell>
          <cell r="F899">
            <v>0</v>
          </cell>
        </row>
        <row r="901">
          <cell r="D901" t="str">
            <v>0318106</v>
          </cell>
          <cell r="F901">
            <v>0</v>
          </cell>
        </row>
        <row r="902">
          <cell r="D902" t="str">
            <v>0318108</v>
          </cell>
          <cell r="F902">
            <v>0</v>
          </cell>
        </row>
        <row r="903">
          <cell r="D903" t="str">
            <v>0322050</v>
          </cell>
          <cell r="F903">
            <v>0</v>
          </cell>
        </row>
        <row r="906">
          <cell r="D906" t="str">
            <v>0324178</v>
          </cell>
          <cell r="F906">
            <v>0</v>
          </cell>
        </row>
        <row r="908">
          <cell r="D908" t="str">
            <v>0323912</v>
          </cell>
          <cell r="F908">
            <v>0</v>
          </cell>
        </row>
        <row r="909">
          <cell r="D909" t="str">
            <v>0320713</v>
          </cell>
          <cell r="F909">
            <v>0</v>
          </cell>
        </row>
        <row r="910">
          <cell r="D910" t="str">
            <v>0320715</v>
          </cell>
          <cell r="F910">
            <v>0</v>
          </cell>
        </row>
        <row r="912">
          <cell r="D912" t="str">
            <v>0318106</v>
          </cell>
          <cell r="F912">
            <v>0</v>
          </cell>
        </row>
        <row r="913">
          <cell r="D913" t="str">
            <v>0318108</v>
          </cell>
          <cell r="F913">
            <v>0</v>
          </cell>
        </row>
        <row r="914">
          <cell r="D914" t="str">
            <v>0322050</v>
          </cell>
          <cell r="F914">
            <v>0</v>
          </cell>
        </row>
        <row r="917">
          <cell r="D917" t="str">
            <v>0322056</v>
          </cell>
          <cell r="F917">
            <v>0</v>
          </cell>
        </row>
        <row r="919">
          <cell r="D919" t="str">
            <v>0320724</v>
          </cell>
          <cell r="F919">
            <v>0</v>
          </cell>
        </row>
        <row r="925">
          <cell r="D925" t="str">
            <v>0323108</v>
          </cell>
          <cell r="F925">
            <v>0</v>
          </cell>
        </row>
        <row r="926">
          <cell r="D926" t="str">
            <v>0325671</v>
          </cell>
          <cell r="F926">
            <v>0</v>
          </cell>
        </row>
        <row r="928">
          <cell r="D928" t="str">
            <v>0318106</v>
          </cell>
          <cell r="F928">
            <v>0</v>
          </cell>
        </row>
        <row r="929">
          <cell r="D929" t="str">
            <v>0318108</v>
          </cell>
          <cell r="F929">
            <v>0</v>
          </cell>
        </row>
        <row r="932">
          <cell r="D932" t="str">
            <v>0323108</v>
          </cell>
          <cell r="F932">
            <v>0</v>
          </cell>
        </row>
        <row r="933">
          <cell r="D933" t="str">
            <v>0325671</v>
          </cell>
          <cell r="F933">
            <v>0</v>
          </cell>
        </row>
        <row r="935">
          <cell r="D935" t="str">
            <v>0318106</v>
          </cell>
          <cell r="F935">
            <v>0</v>
          </cell>
        </row>
        <row r="936">
          <cell r="D936" t="str">
            <v>0318108</v>
          </cell>
          <cell r="F936">
            <v>0</v>
          </cell>
        </row>
        <row r="939">
          <cell r="D939" t="str">
            <v>0323910</v>
          </cell>
          <cell r="F939">
            <v>0</v>
          </cell>
        </row>
        <row r="940">
          <cell r="D940" t="str">
            <v>0320730</v>
          </cell>
          <cell r="F940">
            <v>0</v>
          </cell>
        </row>
        <row r="941">
          <cell r="D941" t="str">
            <v>0320720</v>
          </cell>
          <cell r="F941">
            <v>0</v>
          </cell>
        </row>
        <row r="942">
          <cell r="D942" t="str">
            <v>0323108</v>
          </cell>
          <cell r="F942">
            <v>0</v>
          </cell>
        </row>
        <row r="943">
          <cell r="D943" t="str">
            <v>0325671</v>
          </cell>
          <cell r="F943">
            <v>0</v>
          </cell>
        </row>
        <row r="945">
          <cell r="D945" t="str">
            <v>0318106</v>
          </cell>
          <cell r="F945">
            <v>0</v>
          </cell>
        </row>
        <row r="946">
          <cell r="D946" t="str">
            <v>0318108</v>
          </cell>
          <cell r="F946">
            <v>0</v>
          </cell>
        </row>
        <row r="949">
          <cell r="D949" t="str">
            <v>0323870</v>
          </cell>
          <cell r="F949">
            <v>0</v>
          </cell>
        </row>
        <row r="950">
          <cell r="D950" t="str">
            <v>0320716</v>
          </cell>
          <cell r="F950">
            <v>0</v>
          </cell>
        </row>
        <row r="951">
          <cell r="D951" t="str">
            <v>0323108</v>
          </cell>
          <cell r="F951">
            <v>0</v>
          </cell>
        </row>
        <row r="953">
          <cell r="D953" t="str">
            <v>0318106</v>
          </cell>
          <cell r="F953">
            <v>0</v>
          </cell>
        </row>
        <row r="954">
          <cell r="D954" t="str">
            <v>0318108</v>
          </cell>
          <cell r="F954">
            <v>0</v>
          </cell>
        </row>
        <row r="957">
          <cell r="D957" t="str">
            <v>0323869</v>
          </cell>
          <cell r="F957">
            <v>0</v>
          </cell>
        </row>
        <row r="958">
          <cell r="D958" t="str">
            <v>0323108</v>
          </cell>
          <cell r="F958">
            <v>0</v>
          </cell>
        </row>
        <row r="959">
          <cell r="D959" t="str">
            <v>0325671</v>
          </cell>
          <cell r="F959">
            <v>0</v>
          </cell>
        </row>
        <row r="961">
          <cell r="D961" t="str">
            <v>0318106</v>
          </cell>
          <cell r="F961">
            <v>0</v>
          </cell>
        </row>
        <row r="962">
          <cell r="D962" t="str">
            <v>0318108</v>
          </cell>
          <cell r="F962">
            <v>0</v>
          </cell>
        </row>
        <row r="965">
          <cell r="D965" t="str">
            <v>0320716</v>
          </cell>
          <cell r="F965">
            <v>0</v>
          </cell>
        </row>
        <row r="966">
          <cell r="D966" t="str">
            <v>0323108</v>
          </cell>
          <cell r="F966">
            <v>0</v>
          </cell>
        </row>
        <row r="968">
          <cell r="D968" t="str">
            <v>0318106</v>
          </cell>
          <cell r="F968">
            <v>0</v>
          </cell>
        </row>
        <row r="969">
          <cell r="D969" t="str">
            <v>0318108</v>
          </cell>
          <cell r="F969">
            <v>0</v>
          </cell>
        </row>
        <row r="975">
          <cell r="D975" t="str">
            <v>0323941</v>
          </cell>
          <cell r="F975">
            <v>0</v>
          </cell>
        </row>
        <row r="976">
          <cell r="D976" t="str">
            <v>0323869</v>
          </cell>
          <cell r="F976">
            <v>0</v>
          </cell>
        </row>
        <row r="977">
          <cell r="D977" t="str">
            <v>0320716</v>
          </cell>
          <cell r="F977">
            <v>0</v>
          </cell>
        </row>
        <row r="979">
          <cell r="D979" t="str">
            <v>0318106</v>
          </cell>
          <cell r="F979">
            <v>0</v>
          </cell>
        </row>
        <row r="980">
          <cell r="D980" t="str">
            <v>0318107</v>
          </cell>
          <cell r="F980">
            <v>0</v>
          </cell>
        </row>
        <row r="983">
          <cell r="D983" t="str">
            <v>0323941</v>
          </cell>
          <cell r="F983">
            <v>0</v>
          </cell>
        </row>
        <row r="984">
          <cell r="D984" t="str">
            <v>0323870</v>
          </cell>
          <cell r="F984">
            <v>0</v>
          </cell>
        </row>
        <row r="985">
          <cell r="D985" t="str">
            <v>0320716</v>
          </cell>
          <cell r="F985">
            <v>0</v>
          </cell>
        </row>
        <row r="987">
          <cell r="D987" t="str">
            <v>0318106</v>
          </cell>
          <cell r="F987">
            <v>0</v>
          </cell>
        </row>
        <row r="988">
          <cell r="D988" t="str">
            <v>0318107</v>
          </cell>
          <cell r="F988">
            <v>0</v>
          </cell>
        </row>
        <row r="994">
          <cell r="D994" t="str">
            <v>0324301</v>
          </cell>
        </row>
        <row r="995">
          <cell r="D995" t="str">
            <v>0324302</v>
          </cell>
        </row>
        <row r="997">
          <cell r="D997" t="str">
            <v>0323112</v>
          </cell>
        </row>
        <row r="998">
          <cell r="D998" t="str">
            <v>0323110</v>
          </cell>
        </row>
        <row r="999">
          <cell r="D999" t="str">
            <v>0323108</v>
          </cell>
        </row>
        <row r="1000">
          <cell r="D1000" t="str">
            <v>0325671</v>
          </cell>
        </row>
        <row r="1002">
          <cell r="D1002" t="str">
            <v>0323869</v>
          </cell>
        </row>
        <row r="1003">
          <cell r="D1003" t="str">
            <v>0323910</v>
          </cell>
        </row>
        <row r="1004">
          <cell r="D1004" t="str">
            <v>0323870</v>
          </cell>
        </row>
        <row r="1005">
          <cell r="D1005" t="str">
            <v>0323912</v>
          </cell>
        </row>
        <row r="1006">
          <cell r="D1006" t="str">
            <v>0323927</v>
          </cell>
        </row>
        <row r="1007">
          <cell r="D1007" t="str">
            <v>0323928</v>
          </cell>
        </row>
        <row r="1008">
          <cell r="D1008" t="str">
            <v>0323941</v>
          </cell>
        </row>
        <row r="1009">
          <cell r="D1009" t="str">
            <v>0323891</v>
          </cell>
        </row>
        <row r="1015">
          <cell r="D1015" t="str">
            <v>0323845</v>
          </cell>
        </row>
        <row r="1016">
          <cell r="D1016" t="str">
            <v>0323769</v>
          </cell>
        </row>
        <row r="1017">
          <cell r="D1017" t="str">
            <v>0323771</v>
          </cell>
        </row>
        <row r="1018">
          <cell r="D1018" t="str">
            <v>0323772</v>
          </cell>
        </row>
        <row r="1019">
          <cell r="D1019" t="str">
            <v>0323773</v>
          </cell>
        </row>
        <row r="1020">
          <cell r="D1020" t="str">
            <v>0323770</v>
          </cell>
        </row>
        <row r="1026">
          <cell r="D1026" t="str">
            <v>0325709</v>
          </cell>
          <cell r="F1026">
            <v>0</v>
          </cell>
        </row>
        <row r="1027">
          <cell r="D1027" t="str">
            <v>0325706</v>
          </cell>
          <cell r="F1027">
            <v>0</v>
          </cell>
        </row>
        <row r="1030">
          <cell r="D1030" t="str">
            <v>0325698</v>
          </cell>
          <cell r="F1030">
            <v>0</v>
          </cell>
        </row>
        <row r="1031">
          <cell r="D1031" t="str">
            <v>0325709</v>
          </cell>
          <cell r="F1031">
            <v>0</v>
          </cell>
        </row>
        <row r="1032">
          <cell r="D1032" t="str">
            <v>0325706</v>
          </cell>
          <cell r="F1032">
            <v>0</v>
          </cell>
        </row>
        <row r="1035">
          <cell r="D1035" t="str">
            <v>0325698</v>
          </cell>
          <cell r="F1035">
            <v>0</v>
          </cell>
        </row>
        <row r="1036">
          <cell r="D1036" t="str">
            <v>0325709</v>
          </cell>
          <cell r="F1036">
            <v>0</v>
          </cell>
        </row>
        <row r="1039">
          <cell r="D1039" t="str">
            <v>0325698</v>
          </cell>
          <cell r="F1039">
            <v>0</v>
          </cell>
        </row>
        <row r="1040">
          <cell r="D1040" t="str">
            <v>0325709</v>
          </cell>
          <cell r="F1040">
            <v>0</v>
          </cell>
        </row>
        <row r="1046">
          <cell r="D1046" t="str">
            <v>0324178</v>
          </cell>
          <cell r="F1046">
            <v>0</v>
          </cell>
        </row>
        <row r="1047">
          <cell r="D1047" t="str">
            <v>0325711</v>
          </cell>
          <cell r="F1047">
            <v>0</v>
          </cell>
        </row>
        <row r="1048">
          <cell r="D1048" t="str">
            <v>0326963</v>
          </cell>
          <cell r="F1048">
            <v>0</v>
          </cell>
        </row>
        <row r="1049">
          <cell r="D1049" t="str">
            <v>0325713</v>
          </cell>
          <cell r="F1049">
            <v>0</v>
          </cell>
        </row>
        <row r="1050">
          <cell r="D1050" t="str">
            <v>0325717</v>
          </cell>
          <cell r="F1050">
            <v>0</v>
          </cell>
        </row>
        <row r="1052">
          <cell r="D1052" t="str">
            <v>0325718</v>
          </cell>
          <cell r="F1052">
            <v>0</v>
          </cell>
        </row>
        <row r="1053">
          <cell r="D1053" t="str">
            <v>0326968</v>
          </cell>
          <cell r="F1053">
            <v>0</v>
          </cell>
        </row>
        <row r="1054">
          <cell r="D1054" t="str">
            <v>0325719</v>
          </cell>
          <cell r="F1054">
            <v>0</v>
          </cell>
        </row>
        <row r="1059">
          <cell r="D1059" t="str">
            <v>0324178</v>
          </cell>
          <cell r="F1059">
            <v>0</v>
          </cell>
        </row>
        <row r="1060">
          <cell r="D1060" t="str">
            <v>0325711</v>
          </cell>
          <cell r="F1060">
            <v>0</v>
          </cell>
        </row>
        <row r="1061">
          <cell r="D1061" t="str">
            <v>0326963</v>
          </cell>
          <cell r="F1061">
            <v>0</v>
          </cell>
        </row>
        <row r="1062">
          <cell r="D1062" t="str">
            <v>0325713</v>
          </cell>
          <cell r="F1062">
            <v>0</v>
          </cell>
        </row>
        <row r="1063">
          <cell r="D1063" t="str">
            <v>0325717</v>
          </cell>
          <cell r="F1063">
            <v>0</v>
          </cell>
        </row>
        <row r="1064">
          <cell r="D1064" t="str">
            <v>0325732</v>
          </cell>
          <cell r="F1064">
            <v>0</v>
          </cell>
        </row>
        <row r="1066">
          <cell r="D1066" t="str">
            <v>0325718</v>
          </cell>
          <cell r="F1066">
            <v>0</v>
          </cell>
        </row>
        <row r="1067">
          <cell r="D1067" t="str">
            <v>0326968</v>
          </cell>
          <cell r="F1067">
            <v>0</v>
          </cell>
        </row>
        <row r="1068">
          <cell r="D1068" t="str">
            <v>0325719</v>
          </cell>
          <cell r="F1068">
            <v>0</v>
          </cell>
        </row>
        <row r="1071">
          <cell r="D1071" t="str">
            <v>0324178</v>
          </cell>
          <cell r="F1071">
            <v>0</v>
          </cell>
        </row>
        <row r="1072">
          <cell r="D1072" t="str">
            <v>0325711</v>
          </cell>
          <cell r="F1072">
            <v>0</v>
          </cell>
        </row>
        <row r="1073">
          <cell r="D1073" t="str">
            <v>0326963</v>
          </cell>
          <cell r="F1073">
            <v>0</v>
          </cell>
        </row>
        <row r="1074">
          <cell r="D1074" t="str">
            <v>0325713</v>
          </cell>
          <cell r="F1074">
            <v>0</v>
          </cell>
        </row>
        <row r="1075">
          <cell r="D1075" t="str">
            <v>0325717</v>
          </cell>
          <cell r="F1075">
            <v>0</v>
          </cell>
        </row>
        <row r="1076">
          <cell r="D1076" t="str">
            <v>0325734</v>
          </cell>
          <cell r="F1076">
            <v>0</v>
          </cell>
        </row>
        <row r="1077">
          <cell r="D1077" t="str">
            <v>0323891</v>
          </cell>
          <cell r="F1077">
            <v>0</v>
          </cell>
        </row>
        <row r="1079">
          <cell r="D1079" t="str">
            <v>0325718</v>
          </cell>
          <cell r="F1079">
            <v>0</v>
          </cell>
        </row>
        <row r="1080">
          <cell r="D1080" t="str">
            <v>0326968</v>
          </cell>
          <cell r="F1080">
            <v>0</v>
          </cell>
        </row>
        <row r="1081">
          <cell r="D1081" t="str">
            <v>0325719</v>
          </cell>
          <cell r="F1081">
            <v>0</v>
          </cell>
        </row>
        <row r="1084">
          <cell r="D1084" t="str">
            <v>0324178</v>
          </cell>
          <cell r="F1084">
            <v>0</v>
          </cell>
        </row>
        <row r="1085">
          <cell r="D1085" t="str">
            <v>0325711</v>
          </cell>
          <cell r="F1085">
            <v>0</v>
          </cell>
        </row>
        <row r="1086">
          <cell r="D1086" t="str">
            <v>0326963</v>
          </cell>
          <cell r="F1086">
            <v>0</v>
          </cell>
        </row>
        <row r="1087">
          <cell r="D1087" t="str">
            <v>0325713</v>
          </cell>
          <cell r="F1087">
            <v>0</v>
          </cell>
        </row>
        <row r="1088">
          <cell r="D1088" t="str">
            <v>0325717</v>
          </cell>
          <cell r="F1088">
            <v>0</v>
          </cell>
        </row>
        <row r="1089">
          <cell r="D1089" t="str">
            <v>0325733</v>
          </cell>
          <cell r="F1089">
            <v>0</v>
          </cell>
        </row>
        <row r="1091">
          <cell r="D1091" t="str">
            <v>0325718</v>
          </cell>
          <cell r="F1091">
            <v>0</v>
          </cell>
        </row>
        <row r="1092">
          <cell r="D1092" t="str">
            <v>0325719</v>
          </cell>
          <cell r="F1092">
            <v>0</v>
          </cell>
        </row>
        <row r="1093">
          <cell r="D1093" t="str">
            <v>0326968</v>
          </cell>
          <cell r="F1093">
            <v>0</v>
          </cell>
        </row>
        <row r="1096">
          <cell r="D1096" t="str">
            <v>0325759</v>
          </cell>
          <cell r="F1096">
            <v>0</v>
          </cell>
        </row>
        <row r="1097">
          <cell r="D1097" t="str">
            <v>0325714</v>
          </cell>
          <cell r="F1097">
            <v>0</v>
          </cell>
        </row>
        <row r="1098">
          <cell r="D1098" t="str">
            <v>0326964</v>
          </cell>
          <cell r="F1098">
            <v>0</v>
          </cell>
        </row>
        <row r="1099">
          <cell r="D1099" t="str">
            <v>0325717</v>
          </cell>
          <cell r="F1099">
            <v>0</v>
          </cell>
        </row>
        <row r="1101">
          <cell r="D1101" t="str">
            <v>0326968</v>
          </cell>
          <cell r="F1101">
            <v>0</v>
          </cell>
        </row>
        <row r="1102">
          <cell r="D1102" t="str">
            <v>0325718</v>
          </cell>
          <cell r="F1102">
            <v>0</v>
          </cell>
        </row>
        <row r="1103">
          <cell r="D1103" t="str">
            <v>0325720</v>
          </cell>
          <cell r="F1103">
            <v>0</v>
          </cell>
        </row>
        <row r="1109">
          <cell r="D1109" t="str">
            <v>0325735</v>
          </cell>
          <cell r="F1109">
            <v>0</v>
          </cell>
        </row>
        <row r="1110">
          <cell r="D1110" t="str">
            <v>0325740</v>
          </cell>
          <cell r="F1110">
            <v>0</v>
          </cell>
        </row>
        <row r="1111">
          <cell r="D1111" t="str">
            <v>0326946</v>
          </cell>
          <cell r="F1111">
            <v>0</v>
          </cell>
        </row>
        <row r="1113">
          <cell r="D1113" t="str">
            <v>0320730</v>
          </cell>
          <cell r="F1113">
            <v>0</v>
          </cell>
        </row>
        <row r="1114">
          <cell r="D1114" t="str">
            <v>0320720</v>
          </cell>
          <cell r="F1114">
            <v>0</v>
          </cell>
        </row>
        <row r="1116">
          <cell r="D1116" t="str">
            <v>0318106</v>
          </cell>
          <cell r="F1116">
            <v>0</v>
          </cell>
        </row>
        <row r="1117">
          <cell r="D1117" t="str">
            <v>0315456</v>
          </cell>
          <cell r="F1117">
            <v>0</v>
          </cell>
        </row>
        <row r="1120">
          <cell r="D1120" t="str">
            <v>0325786</v>
          </cell>
          <cell r="F1120">
            <v>0</v>
          </cell>
        </row>
        <row r="1121">
          <cell r="D1121" t="str">
            <v>0326966</v>
          </cell>
          <cell r="F1121">
            <v>0</v>
          </cell>
        </row>
        <row r="1122">
          <cell r="D1122" t="str">
            <v>0326965</v>
          </cell>
          <cell r="F1122">
            <v>0</v>
          </cell>
        </row>
        <row r="1125">
          <cell r="D1125" t="str">
            <v>0325711</v>
          </cell>
          <cell r="F1125">
            <v>0</v>
          </cell>
        </row>
        <row r="1126">
          <cell r="D1126" t="str">
            <v>0326963</v>
          </cell>
          <cell r="F1126">
            <v>0</v>
          </cell>
        </row>
        <row r="1127">
          <cell r="D1127" t="str">
            <v>0325717</v>
          </cell>
          <cell r="F1127">
            <v>0</v>
          </cell>
        </row>
        <row r="1129">
          <cell r="D1129" t="str">
            <v>0325718</v>
          </cell>
          <cell r="F1129">
            <v>0</v>
          </cell>
        </row>
        <row r="1130">
          <cell r="D1130" t="str">
            <v>0326968</v>
          </cell>
          <cell r="F1130">
            <v>0</v>
          </cell>
        </row>
        <row r="1136">
          <cell r="D1136" t="str">
            <v>0326963</v>
          </cell>
          <cell r="F1136">
            <v>0</v>
          </cell>
        </row>
        <row r="1137">
          <cell r="D1137" t="str">
            <v>0325717</v>
          </cell>
          <cell r="F1137">
            <v>0</v>
          </cell>
        </row>
        <row r="1139">
          <cell r="D1139" t="str">
            <v>0326968</v>
          </cell>
          <cell r="F1139">
            <v>0</v>
          </cell>
        </row>
        <row r="1145">
          <cell r="D1145" t="str">
            <v>0327016</v>
          </cell>
          <cell r="F1145">
            <v>0</v>
          </cell>
        </row>
        <row r="1146">
          <cell r="D1146" t="str">
            <v>0327019</v>
          </cell>
          <cell r="F1146">
            <v>0</v>
          </cell>
        </row>
        <row r="1147">
          <cell r="D1147" t="str">
            <v>0325740</v>
          </cell>
          <cell r="F1147">
            <v>0</v>
          </cell>
        </row>
        <row r="1148">
          <cell r="D1148" t="str">
            <v>0325717</v>
          </cell>
          <cell r="F1148">
            <v>0</v>
          </cell>
        </row>
        <row r="1150">
          <cell r="D1150" t="str">
            <v>0320730</v>
          </cell>
          <cell r="F1150">
            <v>0</v>
          </cell>
        </row>
        <row r="1151">
          <cell r="D1151" t="str">
            <v>0320720</v>
          </cell>
          <cell r="F1151">
            <v>0</v>
          </cell>
        </row>
        <row r="1153">
          <cell r="D1153" t="str">
            <v>0318106</v>
          </cell>
          <cell r="F1153">
            <v>0</v>
          </cell>
        </row>
        <row r="1154">
          <cell r="D1154" t="str">
            <v>0315456</v>
          </cell>
          <cell r="F1154">
            <v>0</v>
          </cell>
        </row>
        <row r="1155">
          <cell r="D1155" t="str">
            <v>0325718</v>
          </cell>
          <cell r="F1155">
            <v>0</v>
          </cell>
        </row>
        <row r="1158">
          <cell r="D1158" t="str">
            <v>0327017</v>
          </cell>
          <cell r="F1158">
            <v>0</v>
          </cell>
        </row>
        <row r="1159">
          <cell r="D1159" t="str">
            <v>0327018</v>
          </cell>
          <cell r="F1159">
            <v>0</v>
          </cell>
        </row>
        <row r="1160">
          <cell r="D1160" t="str">
            <v>0327020</v>
          </cell>
          <cell r="F1160">
            <v>0</v>
          </cell>
        </row>
        <row r="1163">
          <cell r="D1163" t="str">
            <v>0327016</v>
          </cell>
          <cell r="F1163">
            <v>0</v>
          </cell>
        </row>
        <row r="1164">
          <cell r="D1164" t="str">
            <v>0327019</v>
          </cell>
          <cell r="F1164">
            <v>0</v>
          </cell>
        </row>
        <row r="1165">
          <cell r="D1165" t="str">
            <v>0325740</v>
          </cell>
          <cell r="F1165">
            <v>0</v>
          </cell>
        </row>
        <row r="1166">
          <cell r="D1166" t="str">
            <v>0326963</v>
          </cell>
          <cell r="F1166">
            <v>0</v>
          </cell>
        </row>
        <row r="1167">
          <cell r="D1167" t="str">
            <v>0325717</v>
          </cell>
          <cell r="F1167">
            <v>0</v>
          </cell>
        </row>
        <row r="1169">
          <cell r="D1169" t="str">
            <v>0325718</v>
          </cell>
          <cell r="F1169">
            <v>0</v>
          </cell>
        </row>
        <row r="1170">
          <cell r="D1170" t="str">
            <v>0326968</v>
          </cell>
          <cell r="F1170">
            <v>0</v>
          </cell>
        </row>
        <row r="1173">
          <cell r="D1173" t="str">
            <v>0327016</v>
          </cell>
          <cell r="F1173">
            <v>0</v>
          </cell>
        </row>
        <row r="1174">
          <cell r="D1174" t="str">
            <v>0327019</v>
          </cell>
          <cell r="F1174">
            <v>0</v>
          </cell>
        </row>
        <row r="1175">
          <cell r="D1175" t="str">
            <v>0327428</v>
          </cell>
          <cell r="F1175">
            <v>0</v>
          </cell>
        </row>
        <row r="1176">
          <cell r="D1176" t="str">
            <v>0320730</v>
          </cell>
          <cell r="F1176">
            <v>0</v>
          </cell>
        </row>
        <row r="1177">
          <cell r="D1177" t="str">
            <v>0320720</v>
          </cell>
          <cell r="F1177">
            <v>0</v>
          </cell>
        </row>
        <row r="1178">
          <cell r="D1178" t="str">
            <v>0325717</v>
          </cell>
          <cell r="F1178">
            <v>0</v>
          </cell>
        </row>
        <row r="1180">
          <cell r="D1180" t="str">
            <v>0318106</v>
          </cell>
          <cell r="F1180">
            <v>0</v>
          </cell>
        </row>
        <row r="1181">
          <cell r="D1181" t="str">
            <v>0315456</v>
          </cell>
          <cell r="F1181">
            <v>0</v>
          </cell>
        </row>
        <row r="1182">
          <cell r="D1182" t="str">
            <v>0325718</v>
          </cell>
          <cell r="F1182">
            <v>0</v>
          </cell>
        </row>
        <row r="1185">
          <cell r="D1185" t="str">
            <v>0327017</v>
          </cell>
          <cell r="F1185">
            <v>0</v>
          </cell>
        </row>
        <row r="1186">
          <cell r="D1186" t="str">
            <v>0327018</v>
          </cell>
          <cell r="F1186">
            <v>0</v>
          </cell>
        </row>
        <row r="1187">
          <cell r="D1187" t="str">
            <v>0327428</v>
          </cell>
          <cell r="F1187">
            <v>0</v>
          </cell>
        </row>
        <row r="1190">
          <cell r="D1190" t="str">
            <v>0327017</v>
          </cell>
          <cell r="F1190">
            <v>0</v>
          </cell>
        </row>
        <row r="1191">
          <cell r="D1191" t="str">
            <v>0327018</v>
          </cell>
          <cell r="F1191">
            <v>0</v>
          </cell>
        </row>
        <row r="1192">
          <cell r="D1192" t="str">
            <v>0327020</v>
          </cell>
          <cell r="F1192">
            <v>0</v>
          </cell>
        </row>
        <row r="1193">
          <cell r="D1193" t="str">
            <v>0327427</v>
          </cell>
          <cell r="F1193">
            <v>0</v>
          </cell>
        </row>
        <row r="1196">
          <cell r="D1196" t="str">
            <v>0327016</v>
          </cell>
          <cell r="F1196">
            <v>0</v>
          </cell>
        </row>
        <row r="1197">
          <cell r="D1197" t="str">
            <v>0327019</v>
          </cell>
          <cell r="F1197">
            <v>0</v>
          </cell>
        </row>
        <row r="1198">
          <cell r="D1198" t="str">
            <v>0326963</v>
          </cell>
          <cell r="F1198">
            <v>0</v>
          </cell>
        </row>
        <row r="1199">
          <cell r="D1199" t="str">
            <v>0325717</v>
          </cell>
          <cell r="F1199">
            <v>0</v>
          </cell>
        </row>
        <row r="1200">
          <cell r="D1200" t="str">
            <v>0327428</v>
          </cell>
          <cell r="F1200">
            <v>0</v>
          </cell>
        </row>
        <row r="1202">
          <cell r="D1202" t="str">
            <v>0325718</v>
          </cell>
          <cell r="F1202">
            <v>0</v>
          </cell>
        </row>
        <row r="1203">
          <cell r="D1203" t="str">
            <v>0326968</v>
          </cell>
          <cell r="F1203">
            <v>0</v>
          </cell>
        </row>
        <row r="1209">
          <cell r="D1209" t="str">
            <v>0324178</v>
          </cell>
          <cell r="F1209">
            <v>0</v>
          </cell>
        </row>
        <row r="1210">
          <cell r="D1210" t="str">
            <v>0325759</v>
          </cell>
          <cell r="F1210">
            <v>0</v>
          </cell>
        </row>
        <row r="1212">
          <cell r="D1212" t="str">
            <v>0320716</v>
          </cell>
          <cell r="F1212">
            <v>0</v>
          </cell>
        </row>
        <row r="1214">
          <cell r="D1214" t="str">
            <v>0325713</v>
          </cell>
          <cell r="F1214">
            <v>0</v>
          </cell>
        </row>
        <row r="1215">
          <cell r="D1215" t="str">
            <v>0327019</v>
          </cell>
          <cell r="F1215">
            <v>0</v>
          </cell>
        </row>
        <row r="1216">
          <cell r="D1216" t="str">
            <v>0327034</v>
          </cell>
          <cell r="F1216">
            <v>0</v>
          </cell>
        </row>
        <row r="1217">
          <cell r="D1217" t="str">
            <v>0325733</v>
          </cell>
          <cell r="F1217">
            <v>0</v>
          </cell>
        </row>
        <row r="1218">
          <cell r="D1218" t="str">
            <v>0327022</v>
          </cell>
          <cell r="F1218">
            <v>0</v>
          </cell>
        </row>
        <row r="1219">
          <cell r="D1219" t="str">
            <v>0326963</v>
          </cell>
          <cell r="F1219">
            <v>0</v>
          </cell>
        </row>
        <row r="1220">
          <cell r="D1220" t="str">
            <v>0325717</v>
          </cell>
          <cell r="F1220">
            <v>0</v>
          </cell>
        </row>
        <row r="1221">
          <cell r="D1221" t="str">
            <v>0327021</v>
          </cell>
          <cell r="F1221">
            <v>0</v>
          </cell>
        </row>
        <row r="1222">
          <cell r="D1222" t="str">
            <v>0327024</v>
          </cell>
          <cell r="F1222">
            <v>0</v>
          </cell>
        </row>
        <row r="1223">
          <cell r="D1223" t="str">
            <v>0327023</v>
          </cell>
          <cell r="F1223">
            <v>0</v>
          </cell>
        </row>
        <row r="1224">
          <cell r="D1224" t="str">
            <v>0327025</v>
          </cell>
          <cell r="F1224">
            <v>0</v>
          </cell>
        </row>
        <row r="1225">
          <cell r="D1225" t="str">
            <v>0327089</v>
          </cell>
          <cell r="F1225">
            <v>0</v>
          </cell>
        </row>
        <row r="1226">
          <cell r="D1226" t="str">
            <v>0324287</v>
          </cell>
          <cell r="F1226">
            <v>0</v>
          </cell>
        </row>
        <row r="1228">
          <cell r="D1228" t="str">
            <v>0325718</v>
          </cell>
          <cell r="F1228">
            <v>0</v>
          </cell>
        </row>
        <row r="1229">
          <cell r="D1229" t="str">
            <v>0326968</v>
          </cell>
          <cell r="F1229">
            <v>0</v>
          </cell>
        </row>
        <row r="1235">
          <cell r="D1235" t="str">
            <v>0327030</v>
          </cell>
          <cell r="F1235">
            <v>0</v>
          </cell>
        </row>
        <row r="1236">
          <cell r="D1236" t="str">
            <v>0327032</v>
          </cell>
          <cell r="F1236">
            <v>0</v>
          </cell>
        </row>
        <row r="1237">
          <cell r="D1237" t="str">
            <v>0327033</v>
          </cell>
          <cell r="F1237">
            <v>0</v>
          </cell>
        </row>
        <row r="1238">
          <cell r="D1238" t="str">
            <v>0327026</v>
          </cell>
          <cell r="F1238">
            <v>0</v>
          </cell>
        </row>
        <row r="1239">
          <cell r="D1239" t="str">
            <v>0327027</v>
          </cell>
          <cell r="F1239">
            <v>0</v>
          </cell>
        </row>
        <row r="1240">
          <cell r="D1240" t="str">
            <v>0327028</v>
          </cell>
          <cell r="F1240">
            <v>0</v>
          </cell>
        </row>
        <row r="1241">
          <cell r="D1241" t="str">
            <v>0327029</v>
          </cell>
          <cell r="F1241">
            <v>0</v>
          </cell>
        </row>
        <row r="1247">
          <cell r="D1247" t="str">
            <v>0325698</v>
          </cell>
        </row>
        <row r="1249">
          <cell r="D1249" t="str">
            <v>0325759</v>
          </cell>
        </row>
        <row r="1250">
          <cell r="D1250" t="str">
            <v>0325709</v>
          </cell>
        </row>
        <row r="1251">
          <cell r="D1251" t="str">
            <v>0325706</v>
          </cell>
        </row>
        <row r="1252">
          <cell r="D1252" t="str">
            <v>0325707</v>
          </cell>
        </row>
        <row r="1253">
          <cell r="D1253" t="str">
            <v>0325708</v>
          </cell>
        </row>
        <row r="1254">
          <cell r="D1254" t="str">
            <v>0325760</v>
          </cell>
        </row>
        <row r="1255">
          <cell r="D1255" t="str">
            <v>0325761</v>
          </cell>
        </row>
        <row r="1257">
          <cell r="D1257" t="str">
            <v>0325711</v>
          </cell>
        </row>
        <row r="1258">
          <cell r="D1258" t="str">
            <v>0325714</v>
          </cell>
        </row>
        <row r="1259">
          <cell r="D1259" t="str">
            <v>0326963</v>
          </cell>
        </row>
        <row r="1260">
          <cell r="D1260" t="str">
            <v>0326964</v>
          </cell>
        </row>
        <row r="1261">
          <cell r="D1261" t="str">
            <v>0325713</v>
          </cell>
        </row>
        <row r="1262">
          <cell r="D1262" t="str">
            <v>0325717</v>
          </cell>
        </row>
        <row r="1264">
          <cell r="D1264" t="str">
            <v>0326968</v>
          </cell>
        </row>
        <row r="1265">
          <cell r="D1265" t="str">
            <v>0325718</v>
          </cell>
        </row>
        <row r="1266">
          <cell r="D1266" t="str">
            <v>0325719</v>
          </cell>
        </row>
        <row r="1267">
          <cell r="D1267" t="str">
            <v>0325720</v>
          </cell>
        </row>
        <row r="1268">
          <cell r="D1268" t="str">
            <v>0326965</v>
          </cell>
        </row>
        <row r="1269">
          <cell r="D1269" t="str">
            <v>0323891</v>
          </cell>
        </row>
        <row r="1271">
          <cell r="D1271" t="str">
            <v>0325732</v>
          </cell>
        </row>
        <row r="1272">
          <cell r="D1272" t="str">
            <v>0325733</v>
          </cell>
        </row>
        <row r="1273">
          <cell r="D1273" t="str">
            <v>0325734</v>
          </cell>
        </row>
        <row r="1275">
          <cell r="D1275" t="str">
            <v>0325786</v>
          </cell>
        </row>
        <row r="1277">
          <cell r="D1277" t="str">
            <v>0325735</v>
          </cell>
        </row>
        <row r="1278">
          <cell r="D1278" t="str">
            <v>0326946</v>
          </cell>
        </row>
        <row r="1279">
          <cell r="D1279" t="str">
            <v>0326966</v>
          </cell>
        </row>
        <row r="1280">
          <cell r="D1280" t="str">
            <v>0325740</v>
          </cell>
        </row>
        <row r="1281">
          <cell r="D1281" t="str">
            <v>0325765</v>
          </cell>
        </row>
        <row r="1282">
          <cell r="D1282" t="str">
            <v>0327427</v>
          </cell>
        </row>
        <row r="1288">
          <cell r="D1288" t="str">
            <v>0327016</v>
          </cell>
        </row>
        <row r="1289">
          <cell r="D1289" t="str">
            <v>0327017</v>
          </cell>
        </row>
        <row r="1291">
          <cell r="D1291" t="str">
            <v>0327018</v>
          </cell>
        </row>
        <row r="1292">
          <cell r="D1292" t="str">
            <v>0327020</v>
          </cell>
        </row>
        <row r="1293">
          <cell r="D1293" t="str">
            <v>0327428</v>
          </cell>
        </row>
        <row r="1295">
          <cell r="D1295" t="str">
            <v>0327019</v>
          </cell>
        </row>
        <row r="1296">
          <cell r="D1296" t="str">
            <v>0327022</v>
          </cell>
        </row>
        <row r="1297">
          <cell r="D1297" t="str">
            <v>0327034</v>
          </cell>
        </row>
        <row r="1298">
          <cell r="D1298" t="str">
            <v>0327021</v>
          </cell>
        </row>
        <row r="1299">
          <cell r="D1299" t="str">
            <v>0327406</v>
          </cell>
        </row>
        <row r="1300">
          <cell r="D1300" t="str">
            <v>0327024</v>
          </cell>
        </row>
        <row r="1301">
          <cell r="D1301" t="str">
            <v>0327023</v>
          </cell>
        </row>
        <row r="1302">
          <cell r="D1302" t="str">
            <v>0327089</v>
          </cell>
        </row>
        <row r="1303">
          <cell r="D1303" t="str">
            <v>0327025</v>
          </cell>
        </row>
        <row r="1305">
          <cell r="D1305" t="str">
            <v>0327030</v>
          </cell>
        </row>
        <row r="1306">
          <cell r="D1306" t="str">
            <v>0327032</v>
          </cell>
        </row>
        <row r="1307">
          <cell r="D1307" t="str">
            <v>0327033</v>
          </cell>
        </row>
        <row r="1308">
          <cell r="D1308" t="str">
            <v>0327026</v>
          </cell>
        </row>
        <row r="1309">
          <cell r="D1309" t="str">
            <v>0327027</v>
          </cell>
        </row>
        <row r="1310">
          <cell r="D1310" t="str">
            <v>0327028</v>
          </cell>
        </row>
        <row r="1311">
          <cell r="D1311" t="str">
            <v>0327029</v>
          </cell>
        </row>
        <row r="1317">
          <cell r="D1317" t="str">
            <v>0324178</v>
          </cell>
          <cell r="F1317">
            <v>0</v>
          </cell>
        </row>
        <row r="1319">
          <cell r="D1319" t="str">
            <v>0327088</v>
          </cell>
          <cell r="F1319">
            <v>0</v>
          </cell>
        </row>
        <row r="1320">
          <cell r="D1320" t="str">
            <v>0326910</v>
          </cell>
          <cell r="F1320">
            <v>0</v>
          </cell>
        </row>
        <row r="1321">
          <cell r="D1321" t="str">
            <v>0320713</v>
          </cell>
          <cell r="F1321">
            <v>0</v>
          </cell>
        </row>
        <row r="1322">
          <cell r="D1322" t="str">
            <v>0320715</v>
          </cell>
          <cell r="F1322">
            <v>0</v>
          </cell>
        </row>
        <row r="1324">
          <cell r="D1324" t="str">
            <v>0327181</v>
          </cell>
          <cell r="F1324">
            <v>0</v>
          </cell>
        </row>
        <row r="1325">
          <cell r="D1325" t="str">
            <v>0327179</v>
          </cell>
          <cell r="F1325">
            <v>0</v>
          </cell>
        </row>
        <row r="1326">
          <cell r="D1326" t="str">
            <v>0327180</v>
          </cell>
          <cell r="F1326">
            <v>0</v>
          </cell>
        </row>
        <row r="1327">
          <cell r="D1327" t="str">
            <v>0327406</v>
          </cell>
          <cell r="F1327">
            <v>0</v>
          </cell>
        </row>
        <row r="1328">
          <cell r="D1328" t="str">
            <v>0327177</v>
          </cell>
          <cell r="F1328">
            <v>0</v>
          </cell>
        </row>
        <row r="1329">
          <cell r="D1329" t="str">
            <v>0327023</v>
          </cell>
          <cell r="F1329">
            <v>0</v>
          </cell>
        </row>
        <row r="1330">
          <cell r="D1330" t="str">
            <v>0327025</v>
          </cell>
          <cell r="F1330">
            <v>0</v>
          </cell>
        </row>
        <row r="1331">
          <cell r="D1331" t="str">
            <v>0327089</v>
          </cell>
          <cell r="F1331">
            <v>0</v>
          </cell>
        </row>
        <row r="1333">
          <cell r="D1333" t="str">
            <v>0327092</v>
          </cell>
          <cell r="F1333">
            <v>0</v>
          </cell>
        </row>
        <row r="1334">
          <cell r="D1334" t="str">
            <v>0318106</v>
          </cell>
          <cell r="F1334">
            <v>0</v>
          </cell>
        </row>
        <row r="1335">
          <cell r="D1335" t="str">
            <v>0318108</v>
          </cell>
          <cell r="F1335">
            <v>0</v>
          </cell>
        </row>
        <row r="1338">
          <cell r="D1338" t="str">
            <v>0324178</v>
          </cell>
          <cell r="F1338">
            <v>0</v>
          </cell>
        </row>
        <row r="1340">
          <cell r="D1340" t="str">
            <v>0327088</v>
          </cell>
          <cell r="F1340">
            <v>0</v>
          </cell>
        </row>
        <row r="1341">
          <cell r="D1341" t="str">
            <v>0326910</v>
          </cell>
          <cell r="F1341">
            <v>0</v>
          </cell>
        </row>
        <row r="1342">
          <cell r="D1342" t="str">
            <v>0320713</v>
          </cell>
          <cell r="F1342">
            <v>0</v>
          </cell>
        </row>
        <row r="1343">
          <cell r="D1343" t="str">
            <v>0320715</v>
          </cell>
          <cell r="F1343">
            <v>0</v>
          </cell>
        </row>
        <row r="1345">
          <cell r="D1345" t="str">
            <v>0327181</v>
          </cell>
          <cell r="F1345">
            <v>0</v>
          </cell>
        </row>
        <row r="1346">
          <cell r="D1346" t="str">
            <v>0327179</v>
          </cell>
          <cell r="F1346">
            <v>0</v>
          </cell>
        </row>
        <row r="1347">
          <cell r="D1347" t="str">
            <v>0327180</v>
          </cell>
          <cell r="F1347">
            <v>0</v>
          </cell>
        </row>
        <row r="1348">
          <cell r="D1348" t="str">
            <v>0327406</v>
          </cell>
          <cell r="F1348">
            <v>0</v>
          </cell>
        </row>
        <row r="1349">
          <cell r="D1349" t="str">
            <v>0327177</v>
          </cell>
          <cell r="F1349">
            <v>0</v>
          </cell>
        </row>
        <row r="1350">
          <cell r="D1350" t="str">
            <v>0327025</v>
          </cell>
          <cell r="F1350">
            <v>0</v>
          </cell>
        </row>
        <row r="1351">
          <cell r="D1351" t="str">
            <v>0327089</v>
          </cell>
          <cell r="F1351">
            <v>0</v>
          </cell>
        </row>
        <row r="1353">
          <cell r="D1353" t="str">
            <v>0327092</v>
          </cell>
          <cell r="F1353">
            <v>0</v>
          </cell>
        </row>
        <row r="1354">
          <cell r="D1354" t="str">
            <v>0318106</v>
          </cell>
          <cell r="F1354">
            <v>0</v>
          </cell>
        </row>
        <row r="1355">
          <cell r="D1355" t="str">
            <v>0318108</v>
          </cell>
          <cell r="F1355">
            <v>0</v>
          </cell>
        </row>
        <row r="1358">
          <cell r="D1358" t="str">
            <v>0327183</v>
          </cell>
          <cell r="F1358">
            <v>0</v>
          </cell>
        </row>
        <row r="1360">
          <cell r="D1360" t="str">
            <v>0327182</v>
          </cell>
          <cell r="F1360">
            <v>0</v>
          </cell>
        </row>
        <row r="1361">
          <cell r="D1361" t="str">
            <v>0327405</v>
          </cell>
          <cell r="F1361">
            <v>0</v>
          </cell>
        </row>
        <row r="1362">
          <cell r="D1362" t="str">
            <v>0327180</v>
          </cell>
          <cell r="F1362">
            <v>0</v>
          </cell>
        </row>
        <row r="1365">
          <cell r="D1365" t="str">
            <v>0324205</v>
          </cell>
          <cell r="F1365">
            <v>0</v>
          </cell>
        </row>
        <row r="1366">
          <cell r="D1366" t="str">
            <v>0327178</v>
          </cell>
          <cell r="F1366">
            <v>0</v>
          </cell>
        </row>
        <row r="1367">
          <cell r="D1367" t="str">
            <v>0327176</v>
          </cell>
          <cell r="F1367">
            <v>0</v>
          </cell>
        </row>
        <row r="1368">
          <cell r="D1368" t="str">
            <v>0327025</v>
          </cell>
          <cell r="F1368">
            <v>0</v>
          </cell>
        </row>
        <row r="1369">
          <cell r="D1369" t="str">
            <v>0327177</v>
          </cell>
          <cell r="F1369">
            <v>0</v>
          </cell>
        </row>
        <row r="1375">
          <cell r="D1375" t="str">
            <v>0327176</v>
          </cell>
        </row>
        <row r="1376">
          <cell r="D1376" t="str">
            <v>0327023</v>
          </cell>
        </row>
        <row r="1377">
          <cell r="D1377" t="str">
            <v>0327177</v>
          </cell>
        </row>
        <row r="1378">
          <cell r="D1378" t="str">
            <v>0327183</v>
          </cell>
        </row>
        <row r="1379">
          <cell r="D1379" t="str">
            <v>0327180</v>
          </cell>
        </row>
        <row r="1380">
          <cell r="D1380" t="str">
            <v>0327025</v>
          </cell>
        </row>
        <row r="1381">
          <cell r="D1381" t="str">
            <v>0327178</v>
          </cell>
        </row>
        <row r="1382">
          <cell r="D1382" t="str">
            <v>0327405</v>
          </cell>
        </row>
        <row r="1383">
          <cell r="D1383" t="str">
            <v>0327179</v>
          </cell>
        </row>
        <row r="1384">
          <cell r="D1384" t="str">
            <v>0327182</v>
          </cell>
        </row>
        <row r="1385">
          <cell r="D1385" t="str">
            <v>0327181</v>
          </cell>
        </row>
        <row r="1391">
          <cell r="D1391" t="str">
            <v>0327435</v>
          </cell>
          <cell r="F1391">
            <v>0</v>
          </cell>
        </row>
        <row r="1392">
          <cell r="D1392" t="str">
            <v>0327437</v>
          </cell>
          <cell r="F1392">
            <v>0</v>
          </cell>
        </row>
        <row r="1393">
          <cell r="D1393" t="str">
            <v>0320714</v>
          </cell>
          <cell r="F1393">
            <v>0</v>
          </cell>
        </row>
        <row r="1394">
          <cell r="D1394" t="str">
            <v>0320715</v>
          </cell>
          <cell r="F1394">
            <v>0</v>
          </cell>
        </row>
        <row r="1395">
          <cell r="D1395" t="str">
            <v>0327445</v>
          </cell>
          <cell r="F1395">
            <v>0</v>
          </cell>
        </row>
        <row r="1397">
          <cell r="D1397" t="str">
            <v>0318106</v>
          </cell>
          <cell r="F1397">
            <v>0</v>
          </cell>
        </row>
        <row r="1398">
          <cell r="D1398" t="str">
            <v>0318108</v>
          </cell>
          <cell r="F1398">
            <v>0</v>
          </cell>
        </row>
        <row r="1401">
          <cell r="D1401" t="str">
            <v>0327436</v>
          </cell>
          <cell r="F1401">
            <v>0</v>
          </cell>
        </row>
        <row r="1402">
          <cell r="D1402" t="str">
            <v>0327437</v>
          </cell>
          <cell r="F1402">
            <v>0</v>
          </cell>
        </row>
        <row r="1403">
          <cell r="D1403" t="str">
            <v>0320714</v>
          </cell>
          <cell r="F1403">
            <v>0</v>
          </cell>
        </row>
        <row r="1404">
          <cell r="D1404" t="str">
            <v>0320715</v>
          </cell>
          <cell r="F1404">
            <v>0</v>
          </cell>
        </row>
        <row r="1405">
          <cell r="D1405" t="str">
            <v>0327445</v>
          </cell>
          <cell r="F1405">
            <v>0</v>
          </cell>
        </row>
        <row r="1407">
          <cell r="D1407" t="str">
            <v>0318106</v>
          </cell>
          <cell r="F1407">
            <v>0</v>
          </cell>
        </row>
        <row r="1408">
          <cell r="D1408" t="str">
            <v>0318108</v>
          </cell>
          <cell r="F1408">
            <v>0</v>
          </cell>
        </row>
        <row r="1414">
          <cell r="D1414" t="str">
            <v>0327438</v>
          </cell>
          <cell r="F1414">
            <v>0</v>
          </cell>
        </row>
        <row r="1415">
          <cell r="D1415" t="str">
            <v>0320715</v>
          </cell>
          <cell r="F1415">
            <v>0</v>
          </cell>
        </row>
        <row r="1416">
          <cell r="D1416" t="str">
            <v>0320713</v>
          </cell>
          <cell r="F1416">
            <v>0</v>
          </cell>
        </row>
        <row r="1418">
          <cell r="D1418" t="str">
            <v>0318106</v>
          </cell>
          <cell r="F1418">
            <v>0</v>
          </cell>
        </row>
        <row r="1419">
          <cell r="D1419" t="str">
            <v>0318108</v>
          </cell>
          <cell r="F1419">
            <v>0</v>
          </cell>
        </row>
        <row r="1422">
          <cell r="D1422" t="str">
            <v>0327482</v>
          </cell>
          <cell r="F1422">
            <v>0</v>
          </cell>
        </row>
        <row r="1423">
          <cell r="D1423" t="str">
            <v>0320715</v>
          </cell>
          <cell r="F1423">
            <v>0</v>
          </cell>
        </row>
        <row r="1424">
          <cell r="D1424" t="str">
            <v>0320713</v>
          </cell>
          <cell r="F1424">
            <v>0</v>
          </cell>
        </row>
        <row r="1426">
          <cell r="D1426" t="str">
            <v>0318106</v>
          </cell>
          <cell r="F1426">
            <v>0</v>
          </cell>
        </row>
        <row r="1427">
          <cell r="D1427" t="str">
            <v>0318108</v>
          </cell>
          <cell r="F1427">
            <v>0</v>
          </cell>
        </row>
        <row r="1430">
          <cell r="D1430" t="str">
            <v>0327454</v>
          </cell>
          <cell r="F1430">
            <v>0</v>
          </cell>
        </row>
        <row r="1431">
          <cell r="D1431" t="str">
            <v>0327457</v>
          </cell>
          <cell r="F1431">
            <v>0</v>
          </cell>
        </row>
        <row r="1432">
          <cell r="D1432" t="str">
            <v>0327455</v>
          </cell>
          <cell r="F1432">
            <v>0</v>
          </cell>
        </row>
        <row r="1433">
          <cell r="D1433" t="str">
            <v>0327458</v>
          </cell>
          <cell r="F1433">
            <v>0</v>
          </cell>
        </row>
        <row r="1436">
          <cell r="D1436" t="str">
            <v>0327439</v>
          </cell>
          <cell r="F1436">
            <v>0</v>
          </cell>
        </row>
        <row r="1437">
          <cell r="D1437" t="str">
            <v>0327440</v>
          </cell>
          <cell r="F1437">
            <v>0</v>
          </cell>
        </row>
        <row r="1443">
          <cell r="D1443" t="str">
            <v>0327449</v>
          </cell>
          <cell r="F1443">
            <v>0</v>
          </cell>
        </row>
        <row r="1444">
          <cell r="D1444" t="str">
            <v>0327450</v>
          </cell>
          <cell r="F1444">
            <v>0</v>
          </cell>
        </row>
        <row r="1445">
          <cell r="D1445" t="str">
            <v>0327454</v>
          </cell>
          <cell r="F1445">
            <v>0</v>
          </cell>
        </row>
        <row r="1446">
          <cell r="D1446" t="str">
            <v>0327455</v>
          </cell>
          <cell r="F1446">
            <v>0</v>
          </cell>
        </row>
        <row r="1447">
          <cell r="D1447" t="str">
            <v>0327089</v>
          </cell>
          <cell r="F1447">
            <v>0</v>
          </cell>
        </row>
        <row r="1449">
          <cell r="D1449" t="str">
            <v>0327457</v>
          </cell>
          <cell r="F1449">
            <v>0</v>
          </cell>
        </row>
        <row r="1450">
          <cell r="D1450" t="str">
            <v>0327458</v>
          </cell>
          <cell r="F1450">
            <v>0</v>
          </cell>
        </row>
        <row r="1453">
          <cell r="D1453" t="str">
            <v>0327449</v>
          </cell>
          <cell r="F1453">
            <v>0</v>
          </cell>
        </row>
        <row r="1454">
          <cell r="D1454" t="str">
            <v>0327450</v>
          </cell>
          <cell r="F1454">
            <v>0</v>
          </cell>
        </row>
        <row r="1455">
          <cell r="D1455" t="str">
            <v>0327454</v>
          </cell>
          <cell r="F1455">
            <v>0</v>
          </cell>
        </row>
        <row r="1456">
          <cell r="D1456" t="str">
            <v>0327089</v>
          </cell>
          <cell r="F1456">
            <v>0</v>
          </cell>
        </row>
        <row r="1457">
          <cell r="D1457" t="str">
            <v>0327445</v>
          </cell>
          <cell r="F1457">
            <v>0</v>
          </cell>
        </row>
        <row r="1459">
          <cell r="D1459" t="str">
            <v>0327457</v>
          </cell>
          <cell r="F1459">
            <v>0</v>
          </cell>
        </row>
        <row r="1462">
          <cell r="D1462" t="str">
            <v>0327446</v>
          </cell>
          <cell r="F1462">
            <v>0</v>
          </cell>
        </row>
        <row r="1463">
          <cell r="D1463" t="str">
            <v>0327450</v>
          </cell>
          <cell r="F1463">
            <v>0</v>
          </cell>
        </row>
        <row r="1464">
          <cell r="D1464" t="str">
            <v>0327454</v>
          </cell>
          <cell r="F1464">
            <v>0</v>
          </cell>
        </row>
        <row r="1465">
          <cell r="D1465" t="str">
            <v>0327439</v>
          </cell>
          <cell r="F1465">
            <v>0</v>
          </cell>
        </row>
        <row r="1466">
          <cell r="D1466" t="str">
            <v>0327440</v>
          </cell>
          <cell r="F1466">
            <v>0</v>
          </cell>
        </row>
        <row r="1467">
          <cell r="D1467" t="str">
            <v>0320713</v>
          </cell>
          <cell r="F1467">
            <v>0</v>
          </cell>
        </row>
        <row r="1468">
          <cell r="D1468" t="str">
            <v>0320715</v>
          </cell>
          <cell r="F1468">
            <v>0</v>
          </cell>
        </row>
        <row r="1470">
          <cell r="D1470" t="str">
            <v>0318106</v>
          </cell>
          <cell r="F1470">
            <v>0</v>
          </cell>
        </row>
        <row r="1471">
          <cell r="D1471" t="str">
            <v>0318108</v>
          </cell>
          <cell r="F1471">
            <v>0</v>
          </cell>
        </row>
        <row r="1473">
          <cell r="D1473" t="str">
            <v>0327457</v>
          </cell>
          <cell r="F1473">
            <v>0</v>
          </cell>
        </row>
        <row r="1476">
          <cell r="D1476" t="str">
            <v>0327446</v>
          </cell>
          <cell r="F1476">
            <v>0</v>
          </cell>
        </row>
        <row r="1477">
          <cell r="D1477" t="str">
            <v>0327450</v>
          </cell>
          <cell r="F1477">
            <v>0</v>
          </cell>
        </row>
        <row r="1478">
          <cell r="D1478" t="str">
            <v>0327455</v>
          </cell>
          <cell r="F1478">
            <v>0</v>
          </cell>
        </row>
        <row r="1479">
          <cell r="D1479" t="str">
            <v>0327439</v>
          </cell>
          <cell r="F1479">
            <v>0</v>
          </cell>
        </row>
        <row r="1480">
          <cell r="D1480" t="str">
            <v>0327440</v>
          </cell>
          <cell r="F1480">
            <v>0</v>
          </cell>
        </row>
        <row r="1481">
          <cell r="D1481" t="str">
            <v>0320715</v>
          </cell>
          <cell r="F1481">
            <v>0</v>
          </cell>
        </row>
        <row r="1483">
          <cell r="D1483" t="str">
            <v>0318106</v>
          </cell>
          <cell r="F1483">
            <v>0</v>
          </cell>
        </row>
        <row r="1484">
          <cell r="D1484" t="str">
            <v>0318108</v>
          </cell>
          <cell r="F1484">
            <v>0</v>
          </cell>
        </row>
        <row r="1486">
          <cell r="D1486" t="str">
            <v>0327458</v>
          </cell>
          <cell r="F1486">
            <v>0</v>
          </cell>
        </row>
        <row r="1489">
          <cell r="D1489" t="str">
            <v>0327449</v>
          </cell>
          <cell r="F1489">
            <v>0</v>
          </cell>
        </row>
        <row r="1490">
          <cell r="D1490" t="str">
            <v>0327446</v>
          </cell>
          <cell r="F1490">
            <v>0</v>
          </cell>
        </row>
        <row r="1491">
          <cell r="D1491" t="str">
            <v>0327439</v>
          </cell>
          <cell r="F1491">
            <v>0</v>
          </cell>
        </row>
        <row r="1492">
          <cell r="D1492" t="str">
            <v>0327440</v>
          </cell>
          <cell r="F1492">
            <v>0</v>
          </cell>
        </row>
        <row r="1493">
          <cell r="D1493" t="str">
            <v>0327089</v>
          </cell>
          <cell r="F1493">
            <v>0</v>
          </cell>
        </row>
        <row r="1496">
          <cell r="D1496" t="str">
            <v>0327446</v>
          </cell>
          <cell r="F1496">
            <v>0</v>
          </cell>
        </row>
        <row r="1497">
          <cell r="D1497" t="str">
            <v>0320713</v>
          </cell>
          <cell r="F1497">
            <v>0</v>
          </cell>
        </row>
        <row r="1498">
          <cell r="D1498" t="str">
            <v>0320715</v>
          </cell>
          <cell r="F1498">
            <v>0</v>
          </cell>
        </row>
        <row r="1500">
          <cell r="D1500" t="str">
            <v>0318106</v>
          </cell>
          <cell r="F1500">
            <v>0</v>
          </cell>
        </row>
        <row r="1501">
          <cell r="D1501" t="str">
            <v>0318108</v>
          </cell>
          <cell r="F1501">
            <v>0</v>
          </cell>
        </row>
        <row r="1507">
          <cell r="D1507" t="str">
            <v>0327441</v>
          </cell>
          <cell r="F1507">
            <v>0</v>
          </cell>
        </row>
        <row r="1508">
          <cell r="D1508" t="str">
            <v>0327442</v>
          </cell>
          <cell r="F1508">
            <v>0</v>
          </cell>
        </row>
        <row r="1509">
          <cell r="D1509" t="str">
            <v>0327443</v>
          </cell>
          <cell r="F1509">
            <v>0</v>
          </cell>
        </row>
        <row r="1510">
          <cell r="D1510" t="str">
            <v>0327444</v>
          </cell>
          <cell r="F1510">
            <v>0</v>
          </cell>
        </row>
        <row r="1513">
          <cell r="D1513" t="str">
            <v>0327441</v>
          </cell>
          <cell r="F1513">
            <v>0</v>
          </cell>
        </row>
        <row r="1514">
          <cell r="D1514" t="str">
            <v>0327442</v>
          </cell>
          <cell r="F1514">
            <v>0</v>
          </cell>
        </row>
        <row r="1517">
          <cell r="D1517" t="str">
            <v>0327442</v>
          </cell>
          <cell r="F1517">
            <v>0</v>
          </cell>
        </row>
        <row r="1518">
          <cell r="D1518" t="str">
            <v>0327443</v>
          </cell>
          <cell r="F1518">
            <v>0</v>
          </cell>
        </row>
        <row r="1521">
          <cell r="D1521" t="str">
            <v>0327463</v>
          </cell>
          <cell r="F1521">
            <v>0</v>
          </cell>
        </row>
        <row r="1522">
          <cell r="D1522" t="str">
            <v>0327457</v>
          </cell>
          <cell r="F1522">
            <v>0</v>
          </cell>
        </row>
        <row r="1523">
          <cell r="D1523" t="str">
            <v>0327447</v>
          </cell>
          <cell r="F1523">
            <v>0</v>
          </cell>
        </row>
        <row r="1525">
          <cell r="D1525" t="str">
            <v>0322050</v>
          </cell>
          <cell r="F1525">
            <v>0</v>
          </cell>
        </row>
        <row r="1526">
          <cell r="D1526" t="str">
            <v>0322051</v>
          </cell>
          <cell r="F1526">
            <v>0</v>
          </cell>
        </row>
        <row r="1528">
          <cell r="D1528" t="str">
            <v>0327454</v>
          </cell>
          <cell r="F1528">
            <v>0</v>
          </cell>
        </row>
        <row r="1531">
          <cell r="D1531" t="str">
            <v>0327464</v>
          </cell>
          <cell r="F1531">
            <v>0</v>
          </cell>
        </row>
        <row r="1533">
          <cell r="D1533" t="str">
            <v>0322050</v>
          </cell>
          <cell r="F1533">
            <v>0</v>
          </cell>
        </row>
        <row r="1534">
          <cell r="D1534" t="str">
            <v>0322051</v>
          </cell>
          <cell r="F1534">
            <v>0</v>
          </cell>
        </row>
        <row r="1537">
          <cell r="D1537" t="str">
            <v>0327464</v>
          </cell>
          <cell r="F1537">
            <v>0</v>
          </cell>
        </row>
        <row r="1538">
          <cell r="D1538" t="str">
            <v>0327447</v>
          </cell>
          <cell r="F1538">
            <v>0</v>
          </cell>
        </row>
        <row r="1540">
          <cell r="D1540" t="str">
            <v>0322050</v>
          </cell>
          <cell r="F1540">
            <v>0</v>
          </cell>
        </row>
        <row r="1541">
          <cell r="D1541" t="str">
            <v>0322051</v>
          </cell>
          <cell r="F1541">
            <v>0</v>
          </cell>
        </row>
        <row r="1544">
          <cell r="D1544" t="str">
            <v>0327441</v>
          </cell>
          <cell r="F1544">
            <v>0</v>
          </cell>
        </row>
        <row r="1545">
          <cell r="D1545" t="str">
            <v>0327442</v>
          </cell>
          <cell r="F1545">
            <v>0</v>
          </cell>
        </row>
        <row r="1546">
          <cell r="D1546" t="str">
            <v>0327443</v>
          </cell>
          <cell r="F1546">
            <v>0</v>
          </cell>
        </row>
        <row r="1552">
          <cell r="D1552" t="str">
            <v>0324178</v>
          </cell>
          <cell r="F1552">
            <v>0</v>
          </cell>
        </row>
        <row r="1553">
          <cell r="D1553" t="str">
            <v>0327451</v>
          </cell>
          <cell r="F1553">
            <v>0</v>
          </cell>
        </row>
        <row r="1554">
          <cell r="D1554" t="str">
            <v>0327446</v>
          </cell>
          <cell r="F1554">
            <v>0</v>
          </cell>
        </row>
        <row r="1555">
          <cell r="D1555" t="str">
            <v>0327454</v>
          </cell>
          <cell r="F1555">
            <v>0</v>
          </cell>
        </row>
        <row r="1556">
          <cell r="D1556" t="str">
            <v>0320713</v>
          </cell>
          <cell r="F1556">
            <v>0</v>
          </cell>
        </row>
        <row r="1557">
          <cell r="D1557" t="str">
            <v>0320715</v>
          </cell>
          <cell r="F1557">
            <v>0</v>
          </cell>
        </row>
        <row r="1558">
          <cell r="D1558" t="str">
            <v>0327089</v>
          </cell>
          <cell r="F1558">
            <v>0</v>
          </cell>
        </row>
        <row r="1560">
          <cell r="D1560" t="str">
            <v>0318106</v>
          </cell>
          <cell r="F1560">
            <v>0</v>
          </cell>
        </row>
        <row r="1561">
          <cell r="D1561" t="str">
            <v>0318108</v>
          </cell>
          <cell r="F1561">
            <v>0</v>
          </cell>
        </row>
        <row r="1563">
          <cell r="D1563" t="str">
            <v>0327457</v>
          </cell>
          <cell r="F1563">
            <v>0</v>
          </cell>
        </row>
        <row r="1569">
          <cell r="D1569" t="str">
            <v>0322392</v>
          </cell>
          <cell r="F1569">
            <v>0</v>
          </cell>
        </row>
        <row r="1570">
          <cell r="D1570" t="str">
            <v>0322395</v>
          </cell>
          <cell r="F1570">
            <v>0</v>
          </cell>
        </row>
        <row r="1572">
          <cell r="D1572" t="str">
            <v>0321918</v>
          </cell>
          <cell r="F1572">
            <v>0</v>
          </cell>
        </row>
        <row r="1573">
          <cell r="D1573" t="str">
            <v>0321917</v>
          </cell>
          <cell r="F1573">
            <v>0</v>
          </cell>
        </row>
        <row r="1576">
          <cell r="D1576" t="str">
            <v>0322393</v>
          </cell>
          <cell r="F1576">
            <v>0</v>
          </cell>
        </row>
        <row r="1577">
          <cell r="D1577" t="str">
            <v>0322395</v>
          </cell>
          <cell r="F1577">
            <v>0</v>
          </cell>
        </row>
        <row r="1579">
          <cell r="D1579" t="str">
            <v>0321918</v>
          </cell>
          <cell r="F1579">
            <v>0</v>
          </cell>
        </row>
        <row r="1580">
          <cell r="D1580" t="str">
            <v>0321917</v>
          </cell>
          <cell r="F1580">
            <v>0</v>
          </cell>
        </row>
        <row r="1583">
          <cell r="D1583" t="str">
            <v>0327460</v>
          </cell>
          <cell r="F1583">
            <v>0</v>
          </cell>
        </row>
        <row r="1584">
          <cell r="D1584" t="str">
            <v>0322393</v>
          </cell>
          <cell r="F1584">
            <v>0</v>
          </cell>
        </row>
        <row r="1585">
          <cell r="D1585" t="str">
            <v>0327445</v>
          </cell>
          <cell r="F1585">
            <v>0</v>
          </cell>
        </row>
        <row r="1586">
          <cell r="D1586" t="str">
            <v>0320727</v>
          </cell>
          <cell r="F1586">
            <v>0</v>
          </cell>
        </row>
        <row r="1587">
          <cell r="D1587" t="str">
            <v>0320720</v>
          </cell>
          <cell r="F1587">
            <v>0</v>
          </cell>
        </row>
        <row r="1588">
          <cell r="D1588" t="str">
            <v>0322395</v>
          </cell>
          <cell r="F1588">
            <v>0</v>
          </cell>
        </row>
        <row r="1589">
          <cell r="D1589" t="str">
            <v>0327465</v>
          </cell>
          <cell r="F1589">
            <v>0</v>
          </cell>
        </row>
        <row r="1591">
          <cell r="D1591" t="str">
            <v>0321918</v>
          </cell>
          <cell r="F1591">
            <v>0</v>
          </cell>
        </row>
        <row r="1592">
          <cell r="D1592" t="str">
            <v>0321917</v>
          </cell>
          <cell r="F1592">
            <v>0</v>
          </cell>
        </row>
        <row r="1593">
          <cell r="D1593" t="str">
            <v>0327439</v>
          </cell>
          <cell r="F1593">
            <v>0</v>
          </cell>
        </row>
        <row r="1596">
          <cell r="D1596" t="str">
            <v>0327460</v>
          </cell>
          <cell r="F1596">
            <v>0</v>
          </cell>
        </row>
        <row r="1597">
          <cell r="D1597" t="str">
            <v>0327445</v>
          </cell>
          <cell r="F1597">
            <v>0</v>
          </cell>
        </row>
        <row r="1598">
          <cell r="D1598" t="str">
            <v>0320727</v>
          </cell>
          <cell r="F1598">
            <v>0</v>
          </cell>
        </row>
        <row r="1599">
          <cell r="D1599" t="str">
            <v>0320720</v>
          </cell>
          <cell r="F1599">
            <v>0</v>
          </cell>
        </row>
        <row r="1602">
          <cell r="D1602" t="str">
            <v>0327460</v>
          </cell>
          <cell r="F1602">
            <v>0</v>
          </cell>
        </row>
        <row r="1603">
          <cell r="D1603" t="str">
            <v>0322393</v>
          </cell>
          <cell r="F1603">
            <v>0</v>
          </cell>
        </row>
        <row r="1604">
          <cell r="D1604" t="str">
            <v>0327445</v>
          </cell>
          <cell r="F1604">
            <v>0</v>
          </cell>
        </row>
        <row r="1605">
          <cell r="D1605" t="str">
            <v>0322395</v>
          </cell>
          <cell r="F1605">
            <v>0</v>
          </cell>
        </row>
        <row r="1606">
          <cell r="D1606" t="str">
            <v>0327465</v>
          </cell>
          <cell r="F1606">
            <v>0</v>
          </cell>
        </row>
        <row r="1607">
          <cell r="D1607" t="str">
            <v>0323891</v>
          </cell>
          <cell r="F1607">
            <v>0</v>
          </cell>
        </row>
        <row r="1609">
          <cell r="D1609" t="str">
            <v>0321918</v>
          </cell>
          <cell r="F1609">
            <v>0</v>
          </cell>
        </row>
        <row r="1610">
          <cell r="D1610" t="str">
            <v>0321917</v>
          </cell>
          <cell r="F1610">
            <v>0</v>
          </cell>
        </row>
        <row r="1611">
          <cell r="D1611" t="str">
            <v>0327439</v>
          </cell>
          <cell r="F1611">
            <v>0</v>
          </cell>
        </row>
        <row r="1614">
          <cell r="D1614" t="str">
            <v>0327460</v>
          </cell>
          <cell r="F1614">
            <v>0</v>
          </cell>
        </row>
        <row r="1615">
          <cell r="D1615" t="str">
            <v>0327445</v>
          </cell>
          <cell r="F1615">
            <v>0</v>
          </cell>
        </row>
        <row r="1616">
          <cell r="D1616" t="str">
            <v>0323891</v>
          </cell>
          <cell r="F1616">
            <v>0</v>
          </cell>
        </row>
        <row r="1619">
          <cell r="D1619" t="str">
            <v>0322394</v>
          </cell>
          <cell r="F1619">
            <v>0</v>
          </cell>
        </row>
        <row r="1620">
          <cell r="D1620" t="str">
            <v>0327448</v>
          </cell>
          <cell r="F1620">
            <v>0</v>
          </cell>
        </row>
        <row r="1626">
          <cell r="D1626" t="str">
            <v>0323926</v>
          </cell>
          <cell r="F1626">
            <v>0</v>
          </cell>
        </row>
        <row r="1627">
          <cell r="D1627" t="str">
            <v>0327447</v>
          </cell>
          <cell r="F1627">
            <v>0</v>
          </cell>
        </row>
        <row r="1629">
          <cell r="D1629" t="str">
            <v>0322050</v>
          </cell>
          <cell r="F1629">
            <v>0</v>
          </cell>
        </row>
        <row r="1630">
          <cell r="D1630" t="str">
            <v>0322051</v>
          </cell>
          <cell r="F1630">
            <v>0</v>
          </cell>
        </row>
        <row r="1631">
          <cell r="D1631" t="str">
            <v>0318106</v>
          </cell>
          <cell r="F1631">
            <v>0</v>
          </cell>
        </row>
        <row r="1632">
          <cell r="D1632" t="str">
            <v>0318108</v>
          </cell>
          <cell r="F1632">
            <v>0</v>
          </cell>
        </row>
        <row r="1635">
          <cell r="D1635" t="str">
            <v>0327466</v>
          </cell>
          <cell r="F1635">
            <v>0</v>
          </cell>
        </row>
        <row r="1636">
          <cell r="D1636" t="str">
            <v>0327467</v>
          </cell>
          <cell r="F1636">
            <v>0</v>
          </cell>
        </row>
        <row r="1637">
          <cell r="D1637" t="str">
            <v>0327468</v>
          </cell>
          <cell r="F1637">
            <v>0</v>
          </cell>
        </row>
        <row r="1638">
          <cell r="D1638" t="str">
            <v>0327469</v>
          </cell>
          <cell r="F1638">
            <v>0</v>
          </cell>
        </row>
        <row r="1644">
          <cell r="D1644" t="str">
            <v>0327461</v>
          </cell>
          <cell r="F1644">
            <v>0</v>
          </cell>
        </row>
        <row r="1645">
          <cell r="D1645" t="str">
            <v>0327454</v>
          </cell>
          <cell r="F1645">
            <v>0</v>
          </cell>
        </row>
        <row r="1646">
          <cell r="D1646" t="str">
            <v>0327455</v>
          </cell>
          <cell r="F1646">
            <v>0</v>
          </cell>
        </row>
        <row r="1647">
          <cell r="D1647" t="str">
            <v>0327089</v>
          </cell>
          <cell r="F1647">
            <v>0</v>
          </cell>
        </row>
        <row r="1648">
          <cell r="D1648" t="str">
            <v>0327456</v>
          </cell>
          <cell r="F1648">
            <v>0</v>
          </cell>
        </row>
        <row r="1649">
          <cell r="D1649" t="str">
            <v>0327439</v>
          </cell>
          <cell r="F1649">
            <v>0</v>
          </cell>
        </row>
        <row r="1650">
          <cell r="D1650" t="str">
            <v>0327440</v>
          </cell>
          <cell r="F1650">
            <v>0</v>
          </cell>
        </row>
        <row r="1652">
          <cell r="D1652" t="str">
            <v>0327457</v>
          </cell>
          <cell r="F1652">
            <v>0</v>
          </cell>
        </row>
        <row r="1653">
          <cell r="D1653" t="str">
            <v>0327458</v>
          </cell>
          <cell r="F1653">
            <v>0</v>
          </cell>
        </row>
        <row r="1654">
          <cell r="D1654" t="str">
            <v>0327459</v>
          </cell>
          <cell r="F1654">
            <v>0</v>
          </cell>
        </row>
        <row r="1657">
          <cell r="D1657" t="str">
            <v>0327462</v>
          </cell>
          <cell r="F1657">
            <v>0</v>
          </cell>
        </row>
        <row r="1658">
          <cell r="D1658" t="str">
            <v>0327457</v>
          </cell>
          <cell r="F1658">
            <v>0</v>
          </cell>
        </row>
        <row r="1659">
          <cell r="D1659" t="str">
            <v>0327458</v>
          </cell>
          <cell r="F1659">
            <v>0</v>
          </cell>
        </row>
        <row r="1660">
          <cell r="D1660" t="str">
            <v>0327459</v>
          </cell>
          <cell r="F1660">
            <v>0</v>
          </cell>
        </row>
        <row r="1661">
          <cell r="D1661" t="str">
            <v>0327089</v>
          </cell>
          <cell r="F1661">
            <v>0</v>
          </cell>
        </row>
        <row r="1662">
          <cell r="D1662" t="str">
            <v>0327439</v>
          </cell>
          <cell r="F1662">
            <v>0</v>
          </cell>
        </row>
        <row r="1663">
          <cell r="D1663" t="str">
            <v>0327440</v>
          </cell>
          <cell r="F1663">
            <v>0</v>
          </cell>
        </row>
        <row r="1665">
          <cell r="D1665" t="str">
            <v>0327454</v>
          </cell>
          <cell r="F1665">
            <v>0</v>
          </cell>
        </row>
        <row r="1666">
          <cell r="D1666" t="str">
            <v>0327455</v>
          </cell>
          <cell r="F1666">
            <v>0</v>
          </cell>
        </row>
        <row r="1667">
          <cell r="D1667" t="str">
            <v>0327456</v>
          </cell>
          <cell r="F1667">
            <v>0</v>
          </cell>
        </row>
        <row r="1673">
          <cell r="D1673" t="str">
            <v>0327435</v>
          </cell>
        </row>
        <row r="1674">
          <cell r="D1674" t="str">
            <v>0327436</v>
          </cell>
        </row>
        <row r="1676">
          <cell r="D1676" t="str">
            <v>0327437</v>
          </cell>
        </row>
        <row r="1677">
          <cell r="D1677" t="str">
            <v>0327438</v>
          </cell>
        </row>
        <row r="1678">
          <cell r="D1678" t="str">
            <v>0327482</v>
          </cell>
        </row>
        <row r="1679">
          <cell r="D1679" t="str">
            <v>0327439</v>
          </cell>
        </row>
        <row r="1680">
          <cell r="D1680" t="str">
            <v>0327440</v>
          </cell>
        </row>
        <row r="1681">
          <cell r="D1681" t="str">
            <v>0327441</v>
          </cell>
        </row>
        <row r="1682">
          <cell r="D1682" t="str">
            <v>0327466</v>
          </cell>
        </row>
        <row r="1683">
          <cell r="D1683" t="str">
            <v>0327467</v>
          </cell>
        </row>
        <row r="1684">
          <cell r="D1684" t="str">
            <v>0327468</v>
          </cell>
        </row>
        <row r="1685">
          <cell r="D1685" t="str">
            <v>0327469</v>
          </cell>
        </row>
        <row r="1686">
          <cell r="D1686" t="str">
            <v>0327442</v>
          </cell>
        </row>
        <row r="1689">
          <cell r="D1689" t="str">
            <v>0327443</v>
          </cell>
        </row>
        <row r="1690">
          <cell r="D1690" t="str">
            <v>0327444</v>
          </cell>
        </row>
        <row r="1691">
          <cell r="D1691" t="str">
            <v>0327463</v>
          </cell>
        </row>
        <row r="1692">
          <cell r="D1692" t="str">
            <v>0327464</v>
          </cell>
        </row>
        <row r="1694">
          <cell r="D1694" t="str">
            <v>0327445</v>
          </cell>
        </row>
        <row r="1695">
          <cell r="D1695" t="str">
            <v>0327446</v>
          </cell>
        </row>
        <row r="1696">
          <cell r="D1696" t="str">
            <v>0327449</v>
          </cell>
        </row>
        <row r="1697">
          <cell r="D1697" t="str">
            <v>0327089</v>
          </cell>
        </row>
        <row r="1698">
          <cell r="D1698" t="str">
            <v>0327447</v>
          </cell>
        </row>
        <row r="1699">
          <cell r="D1699" t="str">
            <v>0327448</v>
          </cell>
        </row>
        <row r="1700">
          <cell r="D1700" t="str">
            <v>0327450</v>
          </cell>
        </row>
        <row r="1701">
          <cell r="D1701" t="str">
            <v>0327451</v>
          </cell>
        </row>
        <row r="1702">
          <cell r="D1702" t="str">
            <v>0327454</v>
          </cell>
        </row>
        <row r="1703">
          <cell r="D1703" t="str">
            <v>0327455</v>
          </cell>
        </row>
        <row r="1704">
          <cell r="D1704" t="str">
            <v>0327456</v>
          </cell>
        </row>
        <row r="1705">
          <cell r="D1705" t="str">
            <v>0327457</v>
          </cell>
        </row>
        <row r="1706">
          <cell r="D1706" t="str">
            <v>0327458</v>
          </cell>
        </row>
        <row r="1707">
          <cell r="D1707" t="str">
            <v>0327459</v>
          </cell>
        </row>
        <row r="1709">
          <cell r="D1709" t="str">
            <v>0322392</v>
          </cell>
        </row>
        <row r="1710">
          <cell r="D1710" t="str">
            <v>0322393</v>
          </cell>
        </row>
        <row r="1711">
          <cell r="D1711" t="str">
            <v>0327460</v>
          </cell>
        </row>
        <row r="1712">
          <cell r="D1712" t="str">
            <v>0322394</v>
          </cell>
        </row>
        <row r="1713">
          <cell r="D1713" t="str">
            <v>0321917</v>
          </cell>
        </row>
        <row r="1714">
          <cell r="D1714" t="str">
            <v>0321918</v>
          </cell>
        </row>
        <row r="1715">
          <cell r="D1715" t="str">
            <v>0327465</v>
          </cell>
        </row>
        <row r="1716">
          <cell r="D1716" t="str">
            <v>0322395</v>
          </cell>
        </row>
        <row r="1718">
          <cell r="D1718" t="str">
            <v>0327462</v>
          </cell>
        </row>
        <row r="1719">
          <cell r="D1719" t="str">
            <v>0327461</v>
          </cell>
        </row>
      </sheetData>
      <sheetData sheetId="2">
        <row r="7">
          <cell r="D7" t="str">
            <v>0320716</v>
          </cell>
          <cell r="F7">
            <v>0</v>
          </cell>
        </row>
        <row r="8">
          <cell r="D8" t="str">
            <v>0320774</v>
          </cell>
          <cell r="F8">
            <v>0</v>
          </cell>
        </row>
        <row r="9">
          <cell r="D9" t="str">
            <v>0318106</v>
          </cell>
          <cell r="F9">
            <v>0</v>
          </cell>
        </row>
        <row r="10">
          <cell r="D10" t="str">
            <v>0318107</v>
          </cell>
          <cell r="F10">
            <v>0</v>
          </cell>
        </row>
        <row r="11">
          <cell r="D11" t="str">
            <v>0322652</v>
          </cell>
          <cell r="F11">
            <v>0</v>
          </cell>
        </row>
        <row r="13">
          <cell r="D13" t="str">
            <v>0320728</v>
          </cell>
          <cell r="F13">
            <v>0</v>
          </cell>
        </row>
        <row r="14">
          <cell r="D14" t="str">
            <v>0320720</v>
          </cell>
          <cell r="F14">
            <v>0</v>
          </cell>
        </row>
        <row r="15">
          <cell r="D15" t="str">
            <v>0320774</v>
          </cell>
          <cell r="F15">
            <v>0</v>
          </cell>
        </row>
        <row r="16">
          <cell r="D16" t="str">
            <v>0318106</v>
          </cell>
          <cell r="F16">
            <v>0</v>
          </cell>
        </row>
        <row r="17">
          <cell r="D17" t="str">
            <v>0315456</v>
          </cell>
          <cell r="F17">
            <v>0</v>
          </cell>
        </row>
        <row r="18">
          <cell r="D18" t="str">
            <v>0322652</v>
          </cell>
          <cell r="F18">
            <v>0</v>
          </cell>
        </row>
        <row r="20">
          <cell r="D20" t="str">
            <v>0320715</v>
          </cell>
          <cell r="F20">
            <v>0</v>
          </cell>
        </row>
        <row r="21">
          <cell r="D21" t="str">
            <v>0323084</v>
          </cell>
          <cell r="F21">
            <v>0</v>
          </cell>
        </row>
        <row r="23">
          <cell r="D23" t="str">
            <v>0318106</v>
          </cell>
          <cell r="F23">
            <v>0</v>
          </cell>
        </row>
        <row r="24">
          <cell r="D24" t="str">
            <v>0318108</v>
          </cell>
          <cell r="F24">
            <v>0</v>
          </cell>
        </row>
        <row r="25">
          <cell r="D25" t="str">
            <v>0320774</v>
          </cell>
          <cell r="F25">
            <v>0</v>
          </cell>
        </row>
        <row r="27">
          <cell r="D27" t="str">
            <v>0320718</v>
          </cell>
          <cell r="F27">
            <v>0</v>
          </cell>
        </row>
        <row r="28">
          <cell r="D28" t="str">
            <v>0320715</v>
          </cell>
          <cell r="F28">
            <v>0</v>
          </cell>
        </row>
        <row r="29">
          <cell r="D29" t="str">
            <v>0322807</v>
          </cell>
          <cell r="F29">
            <v>0</v>
          </cell>
        </row>
        <row r="30">
          <cell r="D30" t="str">
            <v>0318106</v>
          </cell>
          <cell r="F30">
            <v>0</v>
          </cell>
        </row>
        <row r="31">
          <cell r="D31" t="str">
            <v>0318108</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0320730</v>
          </cell>
          <cell r="F36">
            <v>0</v>
          </cell>
        </row>
        <row r="37">
          <cell r="D37" t="str">
            <v>0320720</v>
          </cell>
          <cell r="F37">
            <v>0</v>
          </cell>
        </row>
        <row r="38">
          <cell r="D38" t="str">
            <v>0320301</v>
          </cell>
          <cell r="F38">
            <v>0</v>
          </cell>
        </row>
        <row r="39">
          <cell r="D39" t="str">
            <v>0318106</v>
          </cell>
          <cell r="F39">
            <v>0</v>
          </cell>
        </row>
        <row r="40">
          <cell r="D40" t="str">
            <v>0315456</v>
          </cell>
          <cell r="F40">
            <v>0</v>
          </cell>
        </row>
        <row r="43">
          <cell r="D43" t="str">
            <v>0320730</v>
          </cell>
          <cell r="F43">
            <v>0</v>
          </cell>
        </row>
        <row r="44">
          <cell r="D44" t="str">
            <v>0320720</v>
          </cell>
          <cell r="F44">
            <v>0</v>
          </cell>
        </row>
        <row r="45">
          <cell r="D45" t="str">
            <v>0320775</v>
          </cell>
          <cell r="F45">
            <v>0</v>
          </cell>
        </row>
        <row r="46">
          <cell r="D46" t="str">
            <v>0318106</v>
          </cell>
          <cell r="F46">
            <v>0</v>
          </cell>
        </row>
        <row r="47">
          <cell r="D47" t="str">
            <v>0315456</v>
          </cell>
          <cell r="F47">
            <v>0</v>
          </cell>
        </row>
        <row r="48">
          <cell r="D48" t="str">
            <v>0320301</v>
          </cell>
          <cell r="F48">
            <v>0</v>
          </cell>
        </row>
        <row r="49">
          <cell r="D49" t="str">
            <v>0320302</v>
          </cell>
          <cell r="F49">
            <v>0</v>
          </cell>
        </row>
        <row r="50">
          <cell r="D50" t="str">
            <v>0320715</v>
          </cell>
          <cell r="F50">
            <v>0</v>
          </cell>
        </row>
        <row r="51">
          <cell r="D51" t="str">
            <v>0320713</v>
          </cell>
          <cell r="F51">
            <v>0</v>
          </cell>
        </row>
        <row r="53">
          <cell r="D53" t="str">
            <v>0318106</v>
          </cell>
          <cell r="F53">
            <v>0</v>
          </cell>
        </row>
        <row r="54">
          <cell r="D54" t="str">
            <v>0318108</v>
          </cell>
          <cell r="F54">
            <v>0</v>
          </cell>
        </row>
        <row r="55">
          <cell r="D55" t="str">
            <v>0320774</v>
          </cell>
          <cell r="F55">
            <v>0</v>
          </cell>
        </row>
        <row r="56">
          <cell r="D56" t="str">
            <v>0322813</v>
          </cell>
          <cell r="F56">
            <v>0</v>
          </cell>
        </row>
        <row r="57">
          <cell r="D57" t="str">
            <v>0320730</v>
          </cell>
          <cell r="F57">
            <v>0</v>
          </cell>
        </row>
        <row r="58">
          <cell r="D58" t="str">
            <v>0320720</v>
          </cell>
          <cell r="F58">
            <v>0</v>
          </cell>
        </row>
        <row r="59">
          <cell r="D59" t="str">
            <v>0320301</v>
          </cell>
          <cell r="F59">
            <v>0</v>
          </cell>
        </row>
        <row r="60">
          <cell r="D60" t="str">
            <v>0318106</v>
          </cell>
          <cell r="F60">
            <v>0</v>
          </cell>
        </row>
        <row r="61">
          <cell r="D61" t="str">
            <v>0315456</v>
          </cell>
          <cell r="F61">
            <v>0</v>
          </cell>
        </row>
        <row r="65">
          <cell r="D65" t="str">
            <v>0324178</v>
          </cell>
          <cell r="F65">
            <v>0</v>
          </cell>
        </row>
        <row r="66">
          <cell r="D66" t="str">
            <v>0324176</v>
          </cell>
          <cell r="F66">
            <v>0</v>
          </cell>
        </row>
        <row r="67">
          <cell r="D67" t="str">
            <v>0320775</v>
          </cell>
          <cell r="F67">
            <v>0</v>
          </cell>
        </row>
        <row r="68">
          <cell r="D68" t="str">
            <v>0320728</v>
          </cell>
          <cell r="F68">
            <v>0</v>
          </cell>
        </row>
        <row r="69">
          <cell r="D69" t="str">
            <v>0320720</v>
          </cell>
          <cell r="F69">
            <v>0</v>
          </cell>
        </row>
        <row r="71">
          <cell r="D71" t="str">
            <v>0318106</v>
          </cell>
          <cell r="F71">
            <v>0</v>
          </cell>
        </row>
        <row r="72">
          <cell r="D72" t="str">
            <v>0315456</v>
          </cell>
          <cell r="F72">
            <v>0</v>
          </cell>
        </row>
        <row r="73">
          <cell r="D73" t="str">
            <v>0322050</v>
          </cell>
          <cell r="F73">
            <v>0</v>
          </cell>
        </row>
        <row r="74">
          <cell r="D74" t="str">
            <v>0320775</v>
          </cell>
          <cell r="F74">
            <v>0</v>
          </cell>
        </row>
        <row r="76">
          <cell r="D76" t="str">
            <v>0324176</v>
          </cell>
          <cell r="F76">
            <v>0</v>
          </cell>
        </row>
        <row r="78">
          <cell r="D78" t="str">
            <v>0320728</v>
          </cell>
          <cell r="F78">
            <v>0</v>
          </cell>
        </row>
        <row r="79">
          <cell r="D79" t="str">
            <v>0320720</v>
          </cell>
          <cell r="F79">
            <v>0</v>
          </cell>
        </row>
        <row r="80">
          <cell r="D80" t="str">
            <v>0320773</v>
          </cell>
          <cell r="F80">
            <v>0</v>
          </cell>
        </row>
        <row r="81">
          <cell r="D81" t="str">
            <v>0318106</v>
          </cell>
          <cell r="F81">
            <v>0</v>
          </cell>
        </row>
        <row r="82">
          <cell r="D82" t="str">
            <v>0315456</v>
          </cell>
          <cell r="F82">
            <v>0</v>
          </cell>
        </row>
        <row r="83">
          <cell r="D83" t="str">
            <v>0322050</v>
          </cell>
          <cell r="F83">
            <v>0</v>
          </cell>
        </row>
        <row r="86">
          <cell r="D86" t="str">
            <v>0324176</v>
          </cell>
          <cell r="F86">
            <v>0</v>
          </cell>
        </row>
        <row r="87">
          <cell r="D87" t="str">
            <v>0320773</v>
          </cell>
          <cell r="F87">
            <v>0</v>
          </cell>
        </row>
        <row r="88">
          <cell r="D88" t="str">
            <v>0320716</v>
          </cell>
          <cell r="F88">
            <v>0</v>
          </cell>
        </row>
        <row r="90">
          <cell r="D90" t="str">
            <v>0318106</v>
          </cell>
          <cell r="F90">
            <v>0</v>
          </cell>
        </row>
        <row r="91">
          <cell r="D91" t="str">
            <v>0318107</v>
          </cell>
          <cell r="F91">
            <v>0</v>
          </cell>
        </row>
        <row r="92">
          <cell r="D92" t="str">
            <v>0322050</v>
          </cell>
          <cell r="F92">
            <v>0</v>
          </cell>
        </row>
        <row r="95">
          <cell r="D95" t="str">
            <v>0324179</v>
          </cell>
          <cell r="F95">
            <v>0</v>
          </cell>
        </row>
        <row r="96">
          <cell r="D96" t="str">
            <v>0323764</v>
          </cell>
          <cell r="F96">
            <v>0</v>
          </cell>
        </row>
        <row r="97">
          <cell r="D97" t="str">
            <v>0320716</v>
          </cell>
          <cell r="F97">
            <v>0</v>
          </cell>
        </row>
        <row r="98">
          <cell r="D98" t="str">
            <v>0322817</v>
          </cell>
          <cell r="F98">
            <v>0</v>
          </cell>
        </row>
        <row r="99">
          <cell r="D99" t="str">
            <v>0318106</v>
          </cell>
          <cell r="F99">
            <v>0</v>
          </cell>
        </row>
        <row r="100">
          <cell r="D100" t="str">
            <v>0318107</v>
          </cell>
          <cell r="F100">
            <v>0</v>
          </cell>
        </row>
        <row r="101">
          <cell r="D101" t="str">
            <v>0322050</v>
          </cell>
          <cell r="F101">
            <v>0</v>
          </cell>
        </row>
        <row r="102">
          <cell r="D102" t="str">
            <v>0324178</v>
          </cell>
          <cell r="F102">
            <v>0</v>
          </cell>
        </row>
        <row r="103">
          <cell r="D103" t="str">
            <v>0320773</v>
          </cell>
          <cell r="F103">
            <v>0</v>
          </cell>
        </row>
        <row r="104">
          <cell r="D104" t="str">
            <v>0324176</v>
          </cell>
          <cell r="F104">
            <v>0</v>
          </cell>
        </row>
        <row r="106">
          <cell r="D106" t="str">
            <v>0327088</v>
          </cell>
          <cell r="F106">
            <v>0</v>
          </cell>
        </row>
        <row r="107">
          <cell r="D107" t="str">
            <v>0326910</v>
          </cell>
          <cell r="F107">
            <v>0</v>
          </cell>
        </row>
        <row r="108">
          <cell r="D108" t="str">
            <v>0320716</v>
          </cell>
          <cell r="F108">
            <v>0</v>
          </cell>
        </row>
        <row r="110">
          <cell r="D110" t="str">
            <v>0318106</v>
          </cell>
          <cell r="F110">
            <v>0</v>
          </cell>
        </row>
        <row r="111">
          <cell r="D111" t="str">
            <v>0318107</v>
          </cell>
          <cell r="F111">
            <v>0</v>
          </cell>
        </row>
        <row r="112">
          <cell r="D112" t="str">
            <v>0322807</v>
          </cell>
          <cell r="F112">
            <v>0</v>
          </cell>
        </row>
        <row r="113">
          <cell r="D113" t="str">
            <v>0320723</v>
          </cell>
          <cell r="F113">
            <v>0</v>
          </cell>
        </row>
        <row r="115">
          <cell r="D115" t="str">
            <v>0324176</v>
          </cell>
          <cell r="F115">
            <v>0</v>
          </cell>
        </row>
        <row r="117">
          <cell r="D117" t="str">
            <v>0320716</v>
          </cell>
          <cell r="F117">
            <v>0</v>
          </cell>
        </row>
        <row r="118">
          <cell r="D118" t="str">
            <v>0320718</v>
          </cell>
          <cell r="F118">
            <v>0</v>
          </cell>
        </row>
        <row r="119">
          <cell r="D119" t="str">
            <v>0320773</v>
          </cell>
        </row>
        <row r="120">
          <cell r="D120" t="str">
            <v>0318106</v>
          </cell>
          <cell r="F120">
            <v>0</v>
          </cell>
        </row>
        <row r="121">
          <cell r="D121" t="str">
            <v>0318108</v>
          </cell>
          <cell r="F121">
            <v>0</v>
          </cell>
        </row>
        <row r="122">
          <cell r="D122" t="str">
            <v>0322050</v>
          </cell>
          <cell r="F122">
            <v>0</v>
          </cell>
        </row>
        <row r="123">
          <cell r="D123" t="str">
            <v>0320754</v>
          </cell>
        </row>
        <row r="124">
          <cell r="D124" t="str">
            <v>0322813</v>
          </cell>
        </row>
        <row r="125">
          <cell r="D125" t="str">
            <v>0323125</v>
          </cell>
          <cell r="F125">
            <v>0</v>
          </cell>
        </row>
        <row r="127">
          <cell r="D127" t="str">
            <v>0320716</v>
          </cell>
          <cell r="F127">
            <v>0</v>
          </cell>
        </row>
        <row r="129">
          <cell r="D129" t="str">
            <v>0318106</v>
          </cell>
          <cell r="F129">
            <v>0</v>
          </cell>
        </row>
        <row r="130">
          <cell r="D130" t="str">
            <v>0318107</v>
          </cell>
          <cell r="F130">
            <v>0</v>
          </cell>
        </row>
        <row r="131">
          <cell r="D131" t="str">
            <v>0320158</v>
          </cell>
          <cell r="F131">
            <v>0</v>
          </cell>
        </row>
        <row r="132">
          <cell r="D132" t="str">
            <v>0322818</v>
          </cell>
        </row>
        <row r="133">
          <cell r="D133" t="str">
            <v>0322817</v>
          </cell>
        </row>
        <row r="134">
          <cell r="D134" t="str">
            <v>0322815</v>
          </cell>
        </row>
        <row r="136">
          <cell r="D136" t="str">
            <v>0320730</v>
          </cell>
          <cell r="F136">
            <v>0</v>
          </cell>
        </row>
        <row r="137">
          <cell r="D137" t="str">
            <v>0320720</v>
          </cell>
          <cell r="F137">
            <v>0</v>
          </cell>
        </row>
        <row r="139">
          <cell r="D139" t="str">
            <v>0318106</v>
          </cell>
          <cell r="F139">
            <v>0</v>
          </cell>
        </row>
        <row r="140">
          <cell r="D140" t="str">
            <v>0315456</v>
          </cell>
          <cell r="F140">
            <v>0</v>
          </cell>
        </row>
        <row r="143">
          <cell r="D143" t="str">
            <v>0323110</v>
          </cell>
          <cell r="F143">
            <v>0</v>
          </cell>
        </row>
        <row r="144">
          <cell r="D144" t="str">
            <v>0323108</v>
          </cell>
          <cell r="F144">
            <v>0</v>
          </cell>
        </row>
        <row r="146">
          <cell r="D146" t="str">
            <v>0318106</v>
          </cell>
          <cell r="F146">
            <v>0</v>
          </cell>
        </row>
        <row r="147">
          <cell r="D147" t="str">
            <v>0315456</v>
          </cell>
          <cell r="F147">
            <v>0</v>
          </cell>
        </row>
        <row r="150">
          <cell r="D150" t="str">
            <v>0323108</v>
          </cell>
          <cell r="F150">
            <v>0</v>
          </cell>
        </row>
        <row r="152">
          <cell r="D152" t="str">
            <v>0318106</v>
          </cell>
          <cell r="F152">
            <v>0</v>
          </cell>
        </row>
        <row r="153">
          <cell r="D153" t="str">
            <v>0315456</v>
          </cell>
          <cell r="F153">
            <v>0</v>
          </cell>
        </row>
        <row r="158">
          <cell r="D158" t="str">
            <v>0327414</v>
          </cell>
          <cell r="F158">
            <v>0</v>
          </cell>
        </row>
        <row r="159">
          <cell r="D159" t="str">
            <v>0327415</v>
          </cell>
          <cell r="F159">
            <v>0</v>
          </cell>
        </row>
        <row r="160">
          <cell r="D160" t="str">
            <v>0327417</v>
          </cell>
          <cell r="F160">
            <v>0</v>
          </cell>
        </row>
        <row r="161">
          <cell r="D161" t="str">
            <v>0325683</v>
          </cell>
          <cell r="F161">
            <v>0</v>
          </cell>
        </row>
        <row r="162">
          <cell r="D162" t="str">
            <v>0325682</v>
          </cell>
          <cell r="F162">
            <v>0</v>
          </cell>
        </row>
        <row r="165">
          <cell r="D165" t="str">
            <v>0327414</v>
          </cell>
          <cell r="F165">
            <v>0</v>
          </cell>
        </row>
        <row r="166">
          <cell r="D166" t="str">
            <v>0327415</v>
          </cell>
          <cell r="F166">
            <v>0</v>
          </cell>
        </row>
        <row r="167">
          <cell r="D167" t="str">
            <v>0325683</v>
          </cell>
          <cell r="F167">
            <v>0</v>
          </cell>
        </row>
        <row r="170">
          <cell r="D170" t="str">
            <v>0327414</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9">
          <cell r="D179" t="str">
            <v>0327344</v>
          </cell>
          <cell r="F179">
            <v>0</v>
          </cell>
        </row>
        <row r="180">
          <cell r="D180" t="str">
            <v>0327345</v>
          </cell>
          <cell r="F180">
            <v>0</v>
          </cell>
        </row>
        <row r="181">
          <cell r="D181" t="str">
            <v>0327346</v>
          </cell>
          <cell r="F181">
            <v>0</v>
          </cell>
        </row>
        <row r="182">
          <cell r="D182" t="str">
            <v>0327347</v>
          </cell>
          <cell r="F182">
            <v>0</v>
          </cell>
        </row>
        <row r="183">
          <cell r="D183" t="str">
            <v>0327348</v>
          </cell>
          <cell r="F183">
            <v>0</v>
          </cell>
        </row>
        <row r="184">
          <cell r="D184" t="str">
            <v>0327349</v>
          </cell>
          <cell r="F184">
            <v>0</v>
          </cell>
        </row>
        <row r="187">
          <cell r="D187" t="str">
            <v>0327350</v>
          </cell>
          <cell r="F187">
            <v>0</v>
          </cell>
        </row>
        <row r="188">
          <cell r="D188" t="str">
            <v>0327351</v>
          </cell>
          <cell r="F188">
            <v>0</v>
          </cell>
        </row>
        <row r="189">
          <cell r="D189" t="str">
            <v>0327352</v>
          </cell>
          <cell r="F189">
            <v>0</v>
          </cell>
        </row>
        <row r="190">
          <cell r="D190" t="str">
            <v>0327353</v>
          </cell>
          <cell r="F190">
            <v>0</v>
          </cell>
        </row>
        <row r="191">
          <cell r="D191" t="str">
            <v>0327354</v>
          </cell>
          <cell r="F191">
            <v>0</v>
          </cell>
        </row>
        <row r="192">
          <cell r="D192" t="str">
            <v>0327355</v>
          </cell>
          <cell r="F192">
            <v>0</v>
          </cell>
        </row>
        <row r="195">
          <cell r="D195" t="str">
            <v>0327350</v>
          </cell>
          <cell r="F195">
            <v>0</v>
          </cell>
        </row>
        <row r="196">
          <cell r="D196" t="str">
            <v>0327351</v>
          </cell>
          <cell r="F196">
            <v>0</v>
          </cell>
        </row>
        <row r="197">
          <cell r="D197" t="str">
            <v>0327352</v>
          </cell>
          <cell r="F197">
            <v>0</v>
          </cell>
        </row>
        <row r="198">
          <cell r="D198" t="str">
            <v>0327353</v>
          </cell>
          <cell r="F198">
            <v>0</v>
          </cell>
        </row>
        <row r="199">
          <cell r="D199" t="str">
            <v>0327354</v>
          </cell>
          <cell r="F199">
            <v>0</v>
          </cell>
        </row>
        <row r="200">
          <cell r="D200" t="str">
            <v>0327355</v>
          </cell>
          <cell r="F200">
            <v>0</v>
          </cell>
        </row>
        <row r="205">
          <cell r="D205" t="str">
            <v>0323947</v>
          </cell>
          <cell r="F205">
            <v>0</v>
          </cell>
        </row>
        <row r="206">
          <cell r="D206" t="str">
            <v>0320716</v>
          </cell>
          <cell r="F206">
            <v>0</v>
          </cell>
        </row>
        <row r="208">
          <cell r="D208" t="str">
            <v>0318106</v>
          </cell>
          <cell r="F208">
            <v>0</v>
          </cell>
        </row>
        <row r="209">
          <cell r="D209" t="str">
            <v>0318107</v>
          </cell>
          <cell r="F209">
            <v>0</v>
          </cell>
        </row>
        <row r="212">
          <cell r="D212" t="str">
            <v>0320716</v>
          </cell>
          <cell r="F212">
            <v>0</v>
          </cell>
        </row>
        <row r="214">
          <cell r="D214" t="str">
            <v>0318106</v>
          </cell>
          <cell r="F214">
            <v>0</v>
          </cell>
        </row>
        <row r="215">
          <cell r="D215" t="str">
            <v>0318107</v>
          </cell>
          <cell r="F215">
            <v>0</v>
          </cell>
        </row>
        <row r="220">
          <cell r="D220" t="str">
            <v>0322632</v>
          </cell>
          <cell r="F220">
            <v>0</v>
          </cell>
        </row>
        <row r="222">
          <cell r="D222" t="str">
            <v>0320716</v>
          </cell>
          <cell r="F222">
            <v>0</v>
          </cell>
        </row>
        <row r="224">
          <cell r="D224" t="str">
            <v>0318106</v>
          </cell>
          <cell r="F224">
            <v>0</v>
          </cell>
        </row>
        <row r="225">
          <cell r="D225" t="str">
            <v>0318107</v>
          </cell>
          <cell r="F225">
            <v>0</v>
          </cell>
        </row>
        <row r="226">
          <cell r="D226" t="str">
            <v>0322807</v>
          </cell>
          <cell r="F226">
            <v>0</v>
          </cell>
        </row>
        <row r="229">
          <cell r="D229" t="str">
            <v>0323747</v>
          </cell>
          <cell r="F229">
            <v>0</v>
          </cell>
        </row>
        <row r="231">
          <cell r="D231" t="str">
            <v>0320716</v>
          </cell>
          <cell r="F231">
            <v>0</v>
          </cell>
        </row>
        <row r="233">
          <cell r="D233" t="str">
            <v>0318106</v>
          </cell>
          <cell r="F233">
            <v>0</v>
          </cell>
        </row>
        <row r="234">
          <cell r="D234" t="str">
            <v>0318107</v>
          </cell>
          <cell r="F234">
            <v>0</v>
          </cell>
        </row>
        <row r="235">
          <cell r="D235" t="str">
            <v>0322807</v>
          </cell>
          <cell r="F235">
            <v>0</v>
          </cell>
        </row>
        <row r="238">
          <cell r="D238" t="str">
            <v>0325684</v>
          </cell>
          <cell r="F238">
            <v>0</v>
          </cell>
        </row>
        <row r="240">
          <cell r="D240" t="str">
            <v>0320716</v>
          </cell>
          <cell r="F240">
            <v>0</v>
          </cell>
        </row>
        <row r="242">
          <cell r="D242" t="str">
            <v>0318106</v>
          </cell>
          <cell r="F242">
            <v>0</v>
          </cell>
        </row>
        <row r="243">
          <cell r="D243" t="str">
            <v>0318107</v>
          </cell>
          <cell r="F243">
            <v>0</v>
          </cell>
        </row>
        <row r="244">
          <cell r="D244" t="str">
            <v>0322050</v>
          </cell>
          <cell r="F244">
            <v>0</v>
          </cell>
        </row>
        <row r="247">
          <cell r="D247" t="str">
            <v>0325685</v>
          </cell>
          <cell r="F247">
            <v>0</v>
          </cell>
        </row>
        <row r="249">
          <cell r="D249" t="str">
            <v>0320716</v>
          </cell>
          <cell r="F249">
            <v>0</v>
          </cell>
        </row>
        <row r="251">
          <cell r="D251" t="str">
            <v>0318106</v>
          </cell>
          <cell r="F251">
            <v>0</v>
          </cell>
        </row>
        <row r="252">
          <cell r="D252" t="str">
            <v>0318107</v>
          </cell>
          <cell r="F252">
            <v>0</v>
          </cell>
        </row>
        <row r="253">
          <cell r="D253" t="str">
            <v>0322050</v>
          </cell>
          <cell r="F253">
            <v>0</v>
          </cell>
        </row>
        <row r="256">
          <cell r="D256" t="str">
            <v>0322633</v>
          </cell>
          <cell r="F256">
            <v>0</v>
          </cell>
        </row>
        <row r="258">
          <cell r="D258" t="str">
            <v>0320716</v>
          </cell>
          <cell r="F258">
            <v>0</v>
          </cell>
        </row>
        <row r="260">
          <cell r="D260" t="str">
            <v>0318106</v>
          </cell>
          <cell r="F260">
            <v>0</v>
          </cell>
        </row>
        <row r="261">
          <cell r="D261" t="str">
            <v>0318107</v>
          </cell>
          <cell r="F261">
            <v>0</v>
          </cell>
        </row>
        <row r="262">
          <cell r="D262" t="str">
            <v>0322050</v>
          </cell>
          <cell r="F262">
            <v>0</v>
          </cell>
        </row>
        <row r="267">
          <cell r="D267" t="str">
            <v>0327414</v>
          </cell>
          <cell r="F267">
            <v>0</v>
          </cell>
        </row>
        <row r="268">
          <cell r="D268" t="str">
            <v>0327416</v>
          </cell>
          <cell r="F268">
            <v>0</v>
          </cell>
        </row>
        <row r="269">
          <cell r="D269" t="str">
            <v>0327419</v>
          </cell>
          <cell r="F269">
            <v>0</v>
          </cell>
        </row>
        <row r="270">
          <cell r="D270" t="str">
            <v>0325683</v>
          </cell>
          <cell r="F270">
            <v>0</v>
          </cell>
        </row>
        <row r="271">
          <cell r="D271" t="str">
            <v>0325682</v>
          </cell>
          <cell r="F271">
            <v>0</v>
          </cell>
        </row>
        <row r="274">
          <cell r="D274" t="str">
            <v>0327414</v>
          </cell>
          <cell r="F274">
            <v>0</v>
          </cell>
        </row>
        <row r="275">
          <cell r="D275" t="str">
            <v>0327416</v>
          </cell>
          <cell r="F275">
            <v>0</v>
          </cell>
        </row>
        <row r="276">
          <cell r="D276" t="str">
            <v>0325683</v>
          </cell>
          <cell r="F276">
            <v>0</v>
          </cell>
        </row>
        <row r="279">
          <cell r="D279" t="str">
            <v>0327414</v>
          </cell>
          <cell r="F279">
            <v>0</v>
          </cell>
        </row>
        <row r="280">
          <cell r="D280" t="str">
            <v>0327416</v>
          </cell>
          <cell r="F280">
            <v>0</v>
          </cell>
        </row>
        <row r="281">
          <cell r="D281" t="str">
            <v>0327420</v>
          </cell>
          <cell r="F281">
            <v>0</v>
          </cell>
        </row>
        <row r="282">
          <cell r="D282" t="str">
            <v>0325683</v>
          </cell>
          <cell r="F282">
            <v>0</v>
          </cell>
        </row>
        <row r="283">
          <cell r="D283" t="str">
            <v>0325682</v>
          </cell>
          <cell r="F283">
            <v>0</v>
          </cell>
        </row>
        <row r="288">
          <cell r="D288" t="str">
            <v>0323947</v>
          </cell>
          <cell r="F288">
            <v>0</v>
          </cell>
        </row>
        <row r="289">
          <cell r="D289" t="str">
            <v>0320728</v>
          </cell>
          <cell r="F289">
            <v>0</v>
          </cell>
        </row>
        <row r="290">
          <cell r="D290" t="str">
            <v>0320720</v>
          </cell>
          <cell r="F290">
            <v>0</v>
          </cell>
        </row>
        <row r="292">
          <cell r="D292" t="str">
            <v>0318106</v>
          </cell>
          <cell r="F292">
            <v>0</v>
          </cell>
        </row>
        <row r="293">
          <cell r="D293" t="str">
            <v>0315456</v>
          </cell>
          <cell r="F293">
            <v>0</v>
          </cell>
        </row>
        <row r="296">
          <cell r="D296" t="str">
            <v>0320728</v>
          </cell>
          <cell r="F296">
            <v>0</v>
          </cell>
        </row>
        <row r="297">
          <cell r="D297" t="str">
            <v>0320720</v>
          </cell>
          <cell r="F297">
            <v>0</v>
          </cell>
        </row>
        <row r="299">
          <cell r="D299" t="str">
            <v>0318106</v>
          </cell>
          <cell r="F299">
            <v>0</v>
          </cell>
        </row>
        <row r="300">
          <cell r="D300" t="str">
            <v>0315456</v>
          </cell>
          <cell r="F300">
            <v>0</v>
          </cell>
        </row>
        <row r="303">
          <cell r="D303" t="str">
            <v>0320728</v>
          </cell>
          <cell r="F303">
            <v>0</v>
          </cell>
        </row>
        <row r="304">
          <cell r="D304" t="str">
            <v>0320720</v>
          </cell>
          <cell r="F304">
            <v>0</v>
          </cell>
        </row>
        <row r="306">
          <cell r="D306" t="str">
            <v>0321944</v>
          </cell>
          <cell r="F306">
            <v>0</v>
          </cell>
        </row>
        <row r="307">
          <cell r="D307" t="str">
            <v>0318106</v>
          </cell>
          <cell r="F307">
            <v>0</v>
          </cell>
        </row>
        <row r="308">
          <cell r="D308" t="str">
            <v>0315456</v>
          </cell>
          <cell r="F308">
            <v>0</v>
          </cell>
        </row>
        <row r="311">
          <cell r="D311" t="str">
            <v>0326468</v>
          </cell>
          <cell r="F311">
            <v>0</v>
          </cell>
        </row>
        <row r="313">
          <cell r="D313" t="str">
            <v>0326457</v>
          </cell>
          <cell r="F313">
            <v>0</v>
          </cell>
        </row>
        <row r="315">
          <cell r="D315" t="str">
            <v>0322050</v>
          </cell>
          <cell r="F315">
            <v>0</v>
          </cell>
        </row>
        <row r="316">
          <cell r="D316" t="str">
            <v>0322051</v>
          </cell>
          <cell r="F316">
            <v>0</v>
          </cell>
        </row>
        <row r="317">
          <cell r="D317" t="str">
            <v>0318106</v>
          </cell>
          <cell r="F317">
            <v>0</v>
          </cell>
        </row>
        <row r="318">
          <cell r="D318" t="str">
            <v>0318108</v>
          </cell>
          <cell r="F318">
            <v>0</v>
          </cell>
        </row>
        <row r="323">
          <cell r="D323" t="str">
            <v>0323125</v>
          </cell>
          <cell r="F323">
            <v>0</v>
          </cell>
        </row>
        <row r="325">
          <cell r="D325" t="str">
            <v>0320728</v>
          </cell>
          <cell r="F325">
            <v>0</v>
          </cell>
        </row>
        <row r="326">
          <cell r="D326" t="str">
            <v>0320720</v>
          </cell>
          <cell r="F326">
            <v>0</v>
          </cell>
        </row>
        <row r="328">
          <cell r="D328" t="str">
            <v>0318106</v>
          </cell>
          <cell r="F328">
            <v>0</v>
          </cell>
        </row>
        <row r="329">
          <cell r="D329" t="str">
            <v>0315456</v>
          </cell>
          <cell r="F329">
            <v>0</v>
          </cell>
        </row>
        <row r="330">
          <cell r="D330" t="str">
            <v>0322680</v>
          </cell>
          <cell r="F330">
            <v>0</v>
          </cell>
        </row>
        <row r="333">
          <cell r="D333" t="str">
            <v>0323125</v>
          </cell>
          <cell r="F333">
            <v>0</v>
          </cell>
        </row>
        <row r="335">
          <cell r="D335" t="str">
            <v>0320728</v>
          </cell>
          <cell r="F335">
            <v>0</v>
          </cell>
        </row>
        <row r="336">
          <cell r="D336" t="str">
            <v>0320720</v>
          </cell>
          <cell r="F336">
            <v>0</v>
          </cell>
        </row>
        <row r="338">
          <cell r="D338" t="str">
            <v>0318106</v>
          </cell>
          <cell r="F338">
            <v>0</v>
          </cell>
        </row>
        <row r="339">
          <cell r="D339" t="str">
            <v>0315456</v>
          </cell>
          <cell r="F339">
            <v>0</v>
          </cell>
        </row>
        <row r="340">
          <cell r="D340" t="str">
            <v>0322680</v>
          </cell>
          <cell r="F340">
            <v>0</v>
          </cell>
        </row>
        <row r="343">
          <cell r="D343" t="str">
            <v>0323125</v>
          </cell>
          <cell r="F343">
            <v>0</v>
          </cell>
        </row>
        <row r="345">
          <cell r="D345" t="str">
            <v>0323947</v>
          </cell>
          <cell r="F345">
            <v>0</v>
          </cell>
        </row>
        <row r="347">
          <cell r="D347" t="str">
            <v>0322680</v>
          </cell>
          <cell r="F347">
            <v>0</v>
          </cell>
        </row>
        <row r="350">
          <cell r="D350" t="str">
            <v>0323125</v>
          </cell>
          <cell r="F350">
            <v>0</v>
          </cell>
        </row>
        <row r="352">
          <cell r="D352" t="str">
            <v>0320716</v>
          </cell>
          <cell r="F352">
            <v>0</v>
          </cell>
        </row>
        <row r="354">
          <cell r="D354" t="str">
            <v>0318106</v>
          </cell>
          <cell r="F354">
            <v>0</v>
          </cell>
        </row>
        <row r="355">
          <cell r="D355" t="str">
            <v>0318107</v>
          </cell>
          <cell r="F355">
            <v>0</v>
          </cell>
        </row>
        <row r="356">
          <cell r="D356" t="str">
            <v>0322680</v>
          </cell>
          <cell r="F356">
            <v>0</v>
          </cell>
        </row>
        <row r="359">
          <cell r="D359" t="str">
            <v>0322056</v>
          </cell>
          <cell r="F359">
            <v>0</v>
          </cell>
        </row>
        <row r="361">
          <cell r="D361" t="str">
            <v>0320723</v>
          </cell>
          <cell r="F361">
            <v>0</v>
          </cell>
        </row>
        <row r="363">
          <cell r="D363" t="str">
            <v>0322652</v>
          </cell>
          <cell r="F363">
            <v>0</v>
          </cell>
        </row>
        <row r="366">
          <cell r="D366" t="str">
            <v>0323120</v>
          </cell>
          <cell r="F366">
            <v>0</v>
          </cell>
        </row>
        <row r="368">
          <cell r="D368" t="str">
            <v>0325681</v>
          </cell>
          <cell r="F368">
            <v>0</v>
          </cell>
        </row>
        <row r="370">
          <cell r="D370" t="str">
            <v>0318106</v>
          </cell>
          <cell r="F370">
            <v>0</v>
          </cell>
        </row>
        <row r="371">
          <cell r="D371" t="str">
            <v>0318107</v>
          </cell>
          <cell r="F371">
            <v>0</v>
          </cell>
        </row>
        <row r="372">
          <cell r="D372" t="str">
            <v>0322050</v>
          </cell>
          <cell r="F372">
            <v>0</v>
          </cell>
        </row>
        <row r="375">
          <cell r="D375" t="str">
            <v>0323125</v>
          </cell>
          <cell r="F375">
            <v>0</v>
          </cell>
        </row>
        <row r="377">
          <cell r="D377" t="str">
            <v>0320718</v>
          </cell>
          <cell r="F377">
            <v>0</v>
          </cell>
        </row>
        <row r="379">
          <cell r="D379" t="str">
            <v>0318106</v>
          </cell>
          <cell r="F379">
            <v>0</v>
          </cell>
        </row>
        <row r="380">
          <cell r="D380" t="str">
            <v>0318107</v>
          </cell>
          <cell r="F380">
            <v>0</v>
          </cell>
        </row>
        <row r="381">
          <cell r="D381" t="str">
            <v>0322680</v>
          </cell>
          <cell r="F381">
            <v>0</v>
          </cell>
        </row>
        <row r="384">
          <cell r="D384" t="str">
            <v>0323120</v>
          </cell>
          <cell r="F384">
            <v>0</v>
          </cell>
        </row>
        <row r="386">
          <cell r="D386" t="str">
            <v>0320716</v>
          </cell>
          <cell r="F386">
            <v>0</v>
          </cell>
        </row>
        <row r="388">
          <cell r="D388" t="str">
            <v>0318106</v>
          </cell>
          <cell r="F388">
            <v>0</v>
          </cell>
        </row>
        <row r="389">
          <cell r="D389" t="str">
            <v>0318107</v>
          </cell>
          <cell r="F389">
            <v>0</v>
          </cell>
        </row>
        <row r="390">
          <cell r="D390" t="str">
            <v>0322050</v>
          </cell>
          <cell r="F390">
            <v>0</v>
          </cell>
        </row>
        <row r="395">
          <cell r="D395" t="str">
            <v>0320715</v>
          </cell>
          <cell r="F395">
            <v>0</v>
          </cell>
        </row>
        <row r="396">
          <cell r="D396" t="str">
            <v>0323084</v>
          </cell>
          <cell r="F396">
            <v>0</v>
          </cell>
        </row>
        <row r="397">
          <cell r="D397" t="str">
            <v>0323947</v>
          </cell>
          <cell r="F397">
            <v>0</v>
          </cell>
        </row>
        <row r="399">
          <cell r="D399" t="str">
            <v>0318106</v>
          </cell>
          <cell r="F399">
            <v>0</v>
          </cell>
        </row>
        <row r="400">
          <cell r="D400" t="str">
            <v>0318108</v>
          </cell>
          <cell r="F400">
            <v>0</v>
          </cell>
        </row>
        <row r="403">
          <cell r="D403" t="str">
            <v>0320715</v>
          </cell>
          <cell r="F403">
            <v>0</v>
          </cell>
        </row>
        <row r="404">
          <cell r="D404" t="str">
            <v>0323084</v>
          </cell>
          <cell r="F404">
            <v>0</v>
          </cell>
        </row>
        <row r="406">
          <cell r="D406" t="str">
            <v>0318106</v>
          </cell>
          <cell r="F406">
            <v>0</v>
          </cell>
        </row>
        <row r="407">
          <cell r="D407" t="str">
            <v>0318108</v>
          </cell>
          <cell r="F407">
            <v>0</v>
          </cell>
        </row>
        <row r="410">
          <cell r="D410" t="str">
            <v>0320715</v>
          </cell>
          <cell r="F410">
            <v>0</v>
          </cell>
        </row>
        <row r="411">
          <cell r="D411" t="str">
            <v>0323084</v>
          </cell>
          <cell r="F411">
            <v>0</v>
          </cell>
        </row>
        <row r="412">
          <cell r="D412" t="str">
            <v>0323947</v>
          </cell>
          <cell r="F412">
            <v>0</v>
          </cell>
        </row>
        <row r="414">
          <cell r="D414" t="str">
            <v>0318106</v>
          </cell>
          <cell r="F414">
            <v>0</v>
          </cell>
        </row>
        <row r="415">
          <cell r="D415" t="str">
            <v>0318108</v>
          </cell>
          <cell r="F415">
            <v>0</v>
          </cell>
        </row>
        <row r="418">
          <cell r="D418" t="str">
            <v>0320715</v>
          </cell>
          <cell r="F418">
            <v>0</v>
          </cell>
        </row>
        <row r="419">
          <cell r="D419" t="str">
            <v>0323084</v>
          </cell>
          <cell r="F419">
            <v>0</v>
          </cell>
        </row>
        <row r="421">
          <cell r="D421" t="str">
            <v>0318106</v>
          </cell>
          <cell r="F421">
            <v>0</v>
          </cell>
        </row>
        <row r="422">
          <cell r="D422" t="str">
            <v>0318108</v>
          </cell>
          <cell r="F422">
            <v>0</v>
          </cell>
        </row>
        <row r="427">
          <cell r="D427" t="str">
            <v>0326467</v>
          </cell>
          <cell r="F427">
            <v>0</v>
          </cell>
        </row>
        <row r="429">
          <cell r="D429" t="str">
            <v>0326457</v>
          </cell>
          <cell r="F429">
            <v>0</v>
          </cell>
        </row>
        <row r="430">
          <cell r="D430" t="str">
            <v>0322054</v>
          </cell>
          <cell r="F430">
            <v>0</v>
          </cell>
        </row>
        <row r="432">
          <cell r="D432" t="str">
            <v>0322050</v>
          </cell>
          <cell r="F432">
            <v>0</v>
          </cell>
        </row>
        <row r="433">
          <cell r="D433" t="str">
            <v>0322051</v>
          </cell>
          <cell r="F433">
            <v>0</v>
          </cell>
        </row>
        <row r="434">
          <cell r="D434" t="str">
            <v>0318106</v>
          </cell>
          <cell r="F434">
            <v>0</v>
          </cell>
        </row>
        <row r="435">
          <cell r="D435" t="str">
            <v>0318108</v>
          </cell>
          <cell r="F435">
            <v>0</v>
          </cell>
        </row>
        <row r="438">
          <cell r="D438" t="str">
            <v>0326467</v>
          </cell>
          <cell r="F438">
            <v>0</v>
          </cell>
        </row>
        <row r="440">
          <cell r="D440" t="str">
            <v>0326457</v>
          </cell>
          <cell r="F440">
            <v>0</v>
          </cell>
        </row>
        <row r="442">
          <cell r="D442" t="str">
            <v>0322050</v>
          </cell>
          <cell r="F442">
            <v>0</v>
          </cell>
        </row>
        <row r="443">
          <cell r="D443" t="str">
            <v>0322051</v>
          </cell>
          <cell r="F443">
            <v>0</v>
          </cell>
        </row>
        <row r="444">
          <cell r="D444" t="str">
            <v>0318106</v>
          </cell>
          <cell r="F444">
            <v>0</v>
          </cell>
        </row>
        <row r="445">
          <cell r="D445" t="str">
            <v>0318108</v>
          </cell>
          <cell r="F445">
            <v>0</v>
          </cell>
        </row>
        <row r="448">
          <cell r="D448" t="str">
            <v>0326467</v>
          </cell>
          <cell r="F448">
            <v>0</v>
          </cell>
        </row>
        <row r="450">
          <cell r="D450" t="str">
            <v>0326457</v>
          </cell>
          <cell r="F450">
            <v>0</v>
          </cell>
        </row>
        <row r="451">
          <cell r="D451" t="str">
            <v>0322054</v>
          </cell>
          <cell r="F451">
            <v>0</v>
          </cell>
        </row>
        <row r="453">
          <cell r="D453" t="str">
            <v>0322050</v>
          </cell>
          <cell r="F453">
            <v>0</v>
          </cell>
        </row>
        <row r="454">
          <cell r="D454" t="str">
            <v>0322051</v>
          </cell>
          <cell r="F454">
            <v>0</v>
          </cell>
        </row>
        <row r="455">
          <cell r="D455" t="str">
            <v>0318106</v>
          </cell>
          <cell r="F455">
            <v>0</v>
          </cell>
        </row>
        <row r="456">
          <cell r="D456" t="str">
            <v>0318108</v>
          </cell>
          <cell r="F456">
            <v>0</v>
          </cell>
        </row>
        <row r="459">
          <cell r="D459" t="str">
            <v>0326468</v>
          </cell>
          <cell r="F459">
            <v>0</v>
          </cell>
        </row>
        <row r="461">
          <cell r="D461" t="str">
            <v>0326457</v>
          </cell>
          <cell r="F461">
            <v>0</v>
          </cell>
        </row>
        <row r="462">
          <cell r="D462" t="str">
            <v>0324996</v>
          </cell>
          <cell r="F462">
            <v>0</v>
          </cell>
        </row>
        <row r="464">
          <cell r="D464" t="str">
            <v>0324936</v>
          </cell>
          <cell r="F464">
            <v>0</v>
          </cell>
        </row>
        <row r="465">
          <cell r="D465" t="str">
            <v>0324934</v>
          </cell>
          <cell r="F465">
            <v>0</v>
          </cell>
        </row>
        <row r="466">
          <cell r="D466" t="str">
            <v>0324935</v>
          </cell>
          <cell r="F466">
            <v>0</v>
          </cell>
        </row>
        <row r="467">
          <cell r="D467" t="str">
            <v>0324937</v>
          </cell>
          <cell r="F467">
            <v>0</v>
          </cell>
        </row>
        <row r="468">
          <cell r="D468" t="str">
            <v>0324938</v>
          </cell>
          <cell r="F468">
            <v>0</v>
          </cell>
        </row>
        <row r="469">
          <cell r="D469" t="str">
            <v>0324933</v>
          </cell>
          <cell r="F469">
            <v>0</v>
          </cell>
        </row>
        <row r="470">
          <cell r="D470" t="str">
            <v>0327015</v>
          </cell>
          <cell r="F470">
            <v>0</v>
          </cell>
        </row>
        <row r="472">
          <cell r="D472" t="str">
            <v>0318106</v>
          </cell>
          <cell r="F472">
            <v>0</v>
          </cell>
        </row>
        <row r="473">
          <cell r="D473" t="str">
            <v>0318108</v>
          </cell>
          <cell r="F473">
            <v>0</v>
          </cell>
        </row>
        <row r="474">
          <cell r="D474" t="str">
            <v>0320158</v>
          </cell>
          <cell r="F474">
            <v>0</v>
          </cell>
        </row>
        <row r="475">
          <cell r="D475" t="str">
            <v>0327486</v>
          </cell>
          <cell r="F475">
            <v>0</v>
          </cell>
        </row>
        <row r="478">
          <cell r="D478" t="str">
            <v>0326468</v>
          </cell>
          <cell r="F478">
            <v>0</v>
          </cell>
        </row>
        <row r="480">
          <cell r="D480" t="str">
            <v>0326457</v>
          </cell>
          <cell r="F480">
            <v>0</v>
          </cell>
        </row>
        <row r="482">
          <cell r="D482" t="str">
            <v>0318106</v>
          </cell>
          <cell r="F482">
            <v>0</v>
          </cell>
        </row>
        <row r="483">
          <cell r="D483" t="str">
            <v>0318108</v>
          </cell>
          <cell r="F483">
            <v>0</v>
          </cell>
        </row>
        <row r="484">
          <cell r="D484" t="str">
            <v>0322050</v>
          </cell>
          <cell r="F484">
            <v>0</v>
          </cell>
        </row>
        <row r="485">
          <cell r="D485" t="str">
            <v>0322051</v>
          </cell>
          <cell r="F485">
            <v>0</v>
          </cell>
        </row>
        <row r="488">
          <cell r="D488" t="str">
            <v>0326467</v>
          </cell>
          <cell r="F488">
            <v>0</v>
          </cell>
        </row>
        <row r="490">
          <cell r="D490" t="str">
            <v>0326457</v>
          </cell>
          <cell r="F490">
            <v>0</v>
          </cell>
        </row>
        <row r="491">
          <cell r="D491" t="str">
            <v>0324996</v>
          </cell>
          <cell r="F491">
            <v>0</v>
          </cell>
        </row>
        <row r="493">
          <cell r="D493" t="str">
            <v>0324936</v>
          </cell>
          <cell r="F493">
            <v>0</v>
          </cell>
        </row>
        <row r="494">
          <cell r="D494" t="str">
            <v>0324934</v>
          </cell>
          <cell r="F494">
            <v>0</v>
          </cell>
        </row>
        <row r="495">
          <cell r="D495" t="str">
            <v>0324935</v>
          </cell>
          <cell r="F495">
            <v>0</v>
          </cell>
        </row>
        <row r="496">
          <cell r="D496" t="str">
            <v>0324937</v>
          </cell>
          <cell r="F496">
            <v>0</v>
          </cell>
        </row>
        <row r="497">
          <cell r="D497" t="str">
            <v>0324938</v>
          </cell>
          <cell r="F497">
            <v>0</v>
          </cell>
        </row>
        <row r="498">
          <cell r="D498" t="str">
            <v>0324933</v>
          </cell>
          <cell r="F498">
            <v>0</v>
          </cell>
        </row>
        <row r="499">
          <cell r="D499" t="str">
            <v>0327015</v>
          </cell>
          <cell r="F499">
            <v>0</v>
          </cell>
        </row>
        <row r="501">
          <cell r="D501" t="str">
            <v>0318106</v>
          </cell>
          <cell r="F501">
            <v>0</v>
          </cell>
        </row>
        <row r="502">
          <cell r="D502" t="str">
            <v>0318108</v>
          </cell>
          <cell r="F502">
            <v>0</v>
          </cell>
        </row>
        <row r="503">
          <cell r="D503" t="str">
            <v>0320158</v>
          </cell>
          <cell r="F503">
            <v>0</v>
          </cell>
        </row>
        <row r="504">
          <cell r="D504" t="str">
            <v>0327486</v>
          </cell>
          <cell r="F504">
            <v>0</v>
          </cell>
        </row>
        <row r="507">
          <cell r="D507" t="str">
            <v>0326467</v>
          </cell>
          <cell r="F507">
            <v>0</v>
          </cell>
        </row>
        <row r="509">
          <cell r="D509" t="str">
            <v>0326457</v>
          </cell>
          <cell r="F509">
            <v>0</v>
          </cell>
        </row>
        <row r="511">
          <cell r="D511" t="str">
            <v>0318106</v>
          </cell>
          <cell r="F511">
            <v>0</v>
          </cell>
        </row>
        <row r="512">
          <cell r="D512" t="str">
            <v>0318108</v>
          </cell>
          <cell r="F512">
            <v>0</v>
          </cell>
        </row>
        <row r="513">
          <cell r="D513" t="str">
            <v>0322050</v>
          </cell>
          <cell r="F513">
            <v>0</v>
          </cell>
        </row>
        <row r="514">
          <cell r="D514" t="str">
            <v>0322051</v>
          </cell>
          <cell r="F514">
            <v>0</v>
          </cell>
        </row>
        <row r="519">
          <cell r="D519" t="str">
            <v>0323926</v>
          </cell>
          <cell r="F519">
            <v>0</v>
          </cell>
        </row>
        <row r="521">
          <cell r="D521" t="str">
            <v>0326457</v>
          </cell>
          <cell r="F521">
            <v>0</v>
          </cell>
        </row>
        <row r="522">
          <cell r="D522" t="str">
            <v>0324996</v>
          </cell>
          <cell r="F522">
            <v>0</v>
          </cell>
        </row>
        <row r="524">
          <cell r="D524" t="str">
            <v>0324936</v>
          </cell>
          <cell r="F524">
            <v>0</v>
          </cell>
        </row>
        <row r="525">
          <cell r="D525" t="str">
            <v>0324934</v>
          </cell>
          <cell r="F525">
            <v>0</v>
          </cell>
        </row>
        <row r="526">
          <cell r="D526" t="str">
            <v>0324935</v>
          </cell>
          <cell r="F526">
            <v>0</v>
          </cell>
        </row>
        <row r="527">
          <cell r="D527" t="str">
            <v>0324937</v>
          </cell>
          <cell r="F527">
            <v>0</v>
          </cell>
        </row>
        <row r="528">
          <cell r="D528" t="str">
            <v>0324938</v>
          </cell>
          <cell r="F528">
            <v>0</v>
          </cell>
        </row>
        <row r="529">
          <cell r="D529" t="str">
            <v>0324933</v>
          </cell>
          <cell r="F529">
            <v>0</v>
          </cell>
        </row>
        <row r="530">
          <cell r="D530" t="str">
            <v>0327015</v>
          </cell>
          <cell r="F530">
            <v>0</v>
          </cell>
        </row>
        <row r="532">
          <cell r="D532" t="str">
            <v>0318106</v>
          </cell>
          <cell r="F532">
            <v>0</v>
          </cell>
        </row>
        <row r="533">
          <cell r="D533" t="str">
            <v>0318108</v>
          </cell>
          <cell r="F533">
            <v>0</v>
          </cell>
        </row>
        <row r="534">
          <cell r="D534" t="str">
            <v>0320158</v>
          </cell>
          <cell r="F534">
            <v>0</v>
          </cell>
        </row>
        <row r="535">
          <cell r="D535" t="str">
            <v>0327487</v>
          </cell>
          <cell r="F535">
            <v>0</v>
          </cell>
        </row>
        <row r="538">
          <cell r="D538" t="str">
            <v>0323926</v>
          </cell>
          <cell r="F538">
            <v>0</v>
          </cell>
        </row>
        <row r="540">
          <cell r="D540" t="str">
            <v>0326457</v>
          </cell>
          <cell r="F540">
            <v>0</v>
          </cell>
        </row>
        <row r="542">
          <cell r="D542" t="str">
            <v>0318106</v>
          </cell>
          <cell r="F542">
            <v>0</v>
          </cell>
        </row>
        <row r="543">
          <cell r="D543" t="str">
            <v>0318108</v>
          </cell>
          <cell r="F543">
            <v>0</v>
          </cell>
        </row>
        <row r="544">
          <cell r="D544" t="str">
            <v>0322050</v>
          </cell>
          <cell r="F544">
            <v>0</v>
          </cell>
        </row>
        <row r="545">
          <cell r="D545" t="str">
            <v>0322051</v>
          </cell>
          <cell r="F545">
            <v>0</v>
          </cell>
        </row>
        <row r="548">
          <cell r="D548" t="str">
            <v>0320733</v>
          </cell>
          <cell r="F548">
            <v>0</v>
          </cell>
        </row>
        <row r="550">
          <cell r="D550" t="str">
            <v>0326457</v>
          </cell>
          <cell r="F550">
            <v>0</v>
          </cell>
        </row>
        <row r="552">
          <cell r="D552" t="str">
            <v>0318106</v>
          </cell>
          <cell r="F552">
            <v>0</v>
          </cell>
        </row>
        <row r="553">
          <cell r="D553" t="str">
            <v>0318108</v>
          </cell>
          <cell r="F553">
            <v>0</v>
          </cell>
        </row>
        <row r="556">
          <cell r="D556" t="str">
            <v>0320733</v>
          </cell>
          <cell r="F556">
            <v>0</v>
          </cell>
        </row>
        <row r="558">
          <cell r="D558" t="str">
            <v>0324996</v>
          </cell>
          <cell r="F558">
            <v>0</v>
          </cell>
        </row>
        <row r="560">
          <cell r="D560" t="str">
            <v>0324936</v>
          </cell>
          <cell r="F560">
            <v>0</v>
          </cell>
        </row>
        <row r="561">
          <cell r="D561" t="str">
            <v>0324934</v>
          </cell>
          <cell r="F561">
            <v>0</v>
          </cell>
        </row>
        <row r="562">
          <cell r="D562" t="str">
            <v>0324935</v>
          </cell>
          <cell r="F562">
            <v>0</v>
          </cell>
        </row>
        <row r="563">
          <cell r="D563" t="str">
            <v>0324937</v>
          </cell>
          <cell r="F563">
            <v>0</v>
          </cell>
        </row>
        <row r="564">
          <cell r="D564" t="str">
            <v>0324938</v>
          </cell>
          <cell r="F564">
            <v>0</v>
          </cell>
        </row>
        <row r="565">
          <cell r="D565" t="str">
            <v>0324933</v>
          </cell>
          <cell r="F565">
            <v>0</v>
          </cell>
        </row>
        <row r="566">
          <cell r="D566" t="str">
            <v>0327015</v>
          </cell>
          <cell r="F566">
            <v>0</v>
          </cell>
        </row>
        <row r="568">
          <cell r="D568" t="str">
            <v>0320158</v>
          </cell>
          <cell r="F568">
            <v>0</v>
          </cell>
        </row>
        <row r="569">
          <cell r="D569" t="str">
            <v>0327487</v>
          </cell>
          <cell r="F569">
            <v>0</v>
          </cell>
        </row>
        <row r="574">
          <cell r="D574" t="str">
            <v>0325680</v>
          </cell>
        </row>
        <row r="575">
          <cell r="D575" t="str">
            <v>0325684</v>
          </cell>
        </row>
        <row r="576">
          <cell r="D576" t="str">
            <v>0325685</v>
          </cell>
        </row>
        <row r="577">
          <cell r="D577" t="str">
            <v>0323947</v>
          </cell>
        </row>
        <row r="579">
          <cell r="D579" t="str">
            <v>0327414</v>
          </cell>
        </row>
        <row r="580">
          <cell r="D580" t="str">
            <v>0327415</v>
          </cell>
        </row>
        <row r="581">
          <cell r="D581" t="str">
            <v>0327417</v>
          </cell>
        </row>
        <row r="582">
          <cell r="D582" t="str">
            <v>0327418</v>
          </cell>
        </row>
        <row r="583">
          <cell r="D583" t="str">
            <v>0325682</v>
          </cell>
        </row>
        <row r="584">
          <cell r="D584" t="str">
            <v>0325683</v>
          </cell>
        </row>
        <row r="586">
          <cell r="D586" t="str">
            <v>0322631</v>
          </cell>
        </row>
        <row r="587">
          <cell r="D587" t="str">
            <v>0322632</v>
          </cell>
        </row>
        <row r="588">
          <cell r="D588" t="str">
            <v>0323747</v>
          </cell>
        </row>
        <row r="589">
          <cell r="D589" t="str">
            <v>0322633</v>
          </cell>
        </row>
        <row r="590">
          <cell r="D590" t="str">
            <v>0322640</v>
          </cell>
        </row>
        <row r="591">
          <cell r="D591" t="str">
            <v>0323116</v>
          </cell>
        </row>
        <row r="592">
          <cell r="D592" t="str">
            <v>0322639</v>
          </cell>
        </row>
        <row r="593">
          <cell r="D593" t="str">
            <v>0322638</v>
          </cell>
        </row>
        <row r="594">
          <cell r="D594" t="str">
            <v>0318271</v>
          </cell>
          <cell r="F594">
            <v>0</v>
          </cell>
        </row>
        <row r="599">
          <cell r="D599" t="str">
            <v>0327414</v>
          </cell>
        </row>
        <row r="600">
          <cell r="D600" t="str">
            <v>0327416</v>
          </cell>
        </row>
        <row r="601">
          <cell r="D601" t="str">
            <v>0327419</v>
          </cell>
        </row>
        <row r="602">
          <cell r="D602" t="str">
            <v>0327420</v>
          </cell>
        </row>
        <row r="603">
          <cell r="D603" t="str">
            <v>0325682</v>
          </cell>
        </row>
        <row r="604">
          <cell r="D604" t="str">
            <v>0325683</v>
          </cell>
        </row>
        <row r="606">
          <cell r="D606" t="str">
            <v>0323123</v>
          </cell>
        </row>
        <row r="607">
          <cell r="D607" t="str">
            <v>0323125</v>
          </cell>
        </row>
        <row r="608">
          <cell r="D608" t="str">
            <v>0326467</v>
          </cell>
        </row>
        <row r="609">
          <cell r="D609" t="str">
            <v>0326468</v>
          </cell>
        </row>
        <row r="610">
          <cell r="D610" t="str">
            <v>0323120</v>
          </cell>
        </row>
        <row r="611">
          <cell r="D611" t="str">
            <v>0325681</v>
          </cell>
        </row>
        <row r="613">
          <cell r="D613" t="str">
            <v>0322807</v>
          </cell>
        </row>
        <row r="614">
          <cell r="D614" t="str">
            <v>0322680</v>
          </cell>
        </row>
        <row r="615">
          <cell r="D615" t="str">
            <v>0327486</v>
          </cell>
        </row>
        <row r="616">
          <cell r="D616" t="str">
            <v>0327487</v>
          </cell>
        </row>
      </sheetData>
      <sheetData sheetId="3">
        <row r="7">
          <cell r="D7" t="str">
            <v>0320754</v>
          </cell>
          <cell r="F7">
            <v>0</v>
          </cell>
        </row>
        <row r="8">
          <cell r="D8" t="str">
            <v>0320774</v>
          </cell>
          <cell r="F8">
            <v>0</v>
          </cell>
        </row>
        <row r="9">
          <cell r="D9" t="str">
            <v>0320724</v>
          </cell>
          <cell r="F9">
            <v>0</v>
          </cell>
        </row>
        <row r="10">
          <cell r="D10" t="str">
            <v>0323183</v>
          </cell>
        </row>
        <row r="11">
          <cell r="D11" t="str">
            <v>0322652</v>
          </cell>
          <cell r="F11">
            <v>0</v>
          </cell>
        </row>
        <row r="14">
          <cell r="D14" t="str">
            <v>0320754</v>
          </cell>
          <cell r="F14">
            <v>0</v>
          </cell>
        </row>
        <row r="15">
          <cell r="D15" t="str">
            <v>0320774</v>
          </cell>
          <cell r="F15">
            <v>0</v>
          </cell>
        </row>
        <row r="16">
          <cell r="D16" t="str">
            <v>0320723</v>
          </cell>
          <cell r="F16">
            <v>0</v>
          </cell>
        </row>
        <row r="18">
          <cell r="D18" t="str">
            <v>0322652</v>
          </cell>
          <cell r="F18">
            <v>0</v>
          </cell>
        </row>
        <row r="19">
          <cell r="D19" t="str">
            <v>0318108</v>
          </cell>
        </row>
        <row r="22">
          <cell r="D22" t="str">
            <v>0323108</v>
          </cell>
        </row>
        <row r="23">
          <cell r="D23" t="str">
            <v>0320773</v>
          </cell>
          <cell r="F23">
            <v>0</v>
          </cell>
        </row>
        <row r="24">
          <cell r="D24" t="str">
            <v>0320775</v>
          </cell>
          <cell r="F24">
            <v>0</v>
          </cell>
        </row>
        <row r="25">
          <cell r="D25" t="str">
            <v>0320774</v>
          </cell>
          <cell r="F25">
            <v>0</v>
          </cell>
        </row>
        <row r="26">
          <cell r="D26" t="str">
            <v>0318108</v>
          </cell>
        </row>
        <row r="27">
          <cell r="D27" t="str">
            <v>0320301</v>
          </cell>
          <cell r="F27">
            <v>0</v>
          </cell>
        </row>
        <row r="28">
          <cell r="D28" t="str">
            <v>0320302</v>
          </cell>
          <cell r="F28">
            <v>0</v>
          </cell>
        </row>
        <row r="29">
          <cell r="D29" t="str">
            <v>0322807</v>
          </cell>
          <cell r="F29">
            <v>0</v>
          </cell>
        </row>
        <row r="31">
          <cell r="D31" t="str">
            <v>0323112</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0322814</v>
          </cell>
          <cell r="F36">
            <v>0</v>
          </cell>
        </row>
        <row r="38">
          <cell r="D38" t="str">
            <v>0320301</v>
          </cell>
          <cell r="F38">
            <v>0</v>
          </cell>
        </row>
        <row r="39">
          <cell r="D39" t="str">
            <v>0320302</v>
          </cell>
          <cell r="F39">
            <v>0</v>
          </cell>
        </row>
        <row r="40">
          <cell r="D40" t="str">
            <v>0320777</v>
          </cell>
        </row>
        <row r="43">
          <cell r="D43" t="str">
            <v>0326136</v>
          </cell>
        </row>
        <row r="44">
          <cell r="D44" t="str">
            <v>0320773</v>
          </cell>
          <cell r="F44">
            <v>0</v>
          </cell>
        </row>
        <row r="45">
          <cell r="D45" t="str">
            <v>0320775</v>
          </cell>
          <cell r="F45">
            <v>0</v>
          </cell>
        </row>
        <row r="46">
          <cell r="D46" t="str">
            <v>0320774</v>
          </cell>
          <cell r="F46">
            <v>0</v>
          </cell>
        </row>
        <row r="48">
          <cell r="D48" t="str">
            <v>0320301</v>
          </cell>
          <cell r="F48">
            <v>0</v>
          </cell>
        </row>
        <row r="49">
          <cell r="D49" t="str">
            <v>0320302</v>
          </cell>
          <cell r="F49">
            <v>0</v>
          </cell>
        </row>
        <row r="50">
          <cell r="D50" t="str">
            <v>0322807</v>
          </cell>
          <cell r="F50">
            <v>0</v>
          </cell>
        </row>
        <row r="53">
          <cell r="D53" t="str">
            <v>0320773</v>
          </cell>
          <cell r="F53">
            <v>0</v>
          </cell>
        </row>
        <row r="54">
          <cell r="D54" t="str">
            <v>0320775</v>
          </cell>
          <cell r="F54">
            <v>0</v>
          </cell>
        </row>
        <row r="55">
          <cell r="D55" t="str">
            <v>0320774</v>
          </cell>
          <cell r="F55">
            <v>0</v>
          </cell>
        </row>
        <row r="56">
          <cell r="D56" t="str">
            <v>0322813</v>
          </cell>
          <cell r="F56">
            <v>0</v>
          </cell>
        </row>
        <row r="57">
          <cell r="D57" t="str">
            <v>0322814</v>
          </cell>
          <cell r="F57">
            <v>0</v>
          </cell>
        </row>
        <row r="59">
          <cell r="D59" t="str">
            <v>0320301</v>
          </cell>
          <cell r="F59">
            <v>0</v>
          </cell>
        </row>
        <row r="60">
          <cell r="D60" t="str">
            <v>0320302</v>
          </cell>
          <cell r="F60">
            <v>0</v>
          </cell>
        </row>
        <row r="61">
          <cell r="D61" t="str">
            <v>0325106</v>
          </cell>
          <cell r="F61">
            <v>0</v>
          </cell>
        </row>
        <row r="62">
          <cell r="D62" t="str">
            <v>0325108</v>
          </cell>
          <cell r="F62">
            <v>0</v>
          </cell>
        </row>
        <row r="63">
          <cell r="D63" t="str">
            <v>0325109</v>
          </cell>
          <cell r="F63">
            <v>0</v>
          </cell>
        </row>
        <row r="64">
          <cell r="D64" t="str">
            <v>0325110</v>
          </cell>
          <cell r="F64">
            <v>0</v>
          </cell>
        </row>
        <row r="65">
          <cell r="D65" t="str">
            <v>0324178</v>
          </cell>
          <cell r="F65">
            <v>0</v>
          </cell>
        </row>
        <row r="66">
          <cell r="D66" t="str">
            <v>0320773</v>
          </cell>
          <cell r="F66">
            <v>0</v>
          </cell>
        </row>
        <row r="67">
          <cell r="D67" t="str">
            <v>0320775</v>
          </cell>
          <cell r="F67">
            <v>0</v>
          </cell>
        </row>
        <row r="69">
          <cell r="D69" t="str">
            <v>0323560</v>
          </cell>
          <cell r="F69">
            <v>0</v>
          </cell>
        </row>
        <row r="70">
          <cell r="D70" t="str">
            <v>0325107</v>
          </cell>
          <cell r="F70">
            <v>0</v>
          </cell>
        </row>
        <row r="71">
          <cell r="D71" t="str">
            <v>0325106</v>
          </cell>
          <cell r="F71">
            <v>0</v>
          </cell>
        </row>
        <row r="72">
          <cell r="D72" t="str">
            <v>0324178</v>
          </cell>
          <cell r="F72">
            <v>0</v>
          </cell>
        </row>
        <row r="73">
          <cell r="D73" t="str">
            <v>0320773</v>
          </cell>
          <cell r="F73">
            <v>0</v>
          </cell>
        </row>
        <row r="74">
          <cell r="D74" t="str">
            <v>0320775</v>
          </cell>
          <cell r="F74">
            <v>0</v>
          </cell>
        </row>
        <row r="76">
          <cell r="D76" t="str">
            <v>0326462</v>
          </cell>
          <cell r="F76">
            <v>0</v>
          </cell>
        </row>
        <row r="79">
          <cell r="D79" t="str">
            <v>0324178</v>
          </cell>
          <cell r="F79">
            <v>0</v>
          </cell>
        </row>
        <row r="80">
          <cell r="D80" t="str">
            <v>0320773</v>
          </cell>
          <cell r="F80">
            <v>0</v>
          </cell>
        </row>
        <row r="81">
          <cell r="D81" t="str">
            <v>0320775</v>
          </cell>
          <cell r="F81">
            <v>0</v>
          </cell>
        </row>
        <row r="82">
          <cell r="D82" t="str">
            <v>0325108</v>
          </cell>
          <cell r="F82">
            <v>0</v>
          </cell>
        </row>
        <row r="83">
          <cell r="D83" t="str">
            <v>0323561</v>
          </cell>
          <cell r="F83">
            <v>0</v>
          </cell>
        </row>
        <row r="84">
          <cell r="D84" t="str">
            <v>0325109</v>
          </cell>
          <cell r="F84">
            <v>0</v>
          </cell>
        </row>
        <row r="85">
          <cell r="D85" t="str">
            <v>0325106</v>
          </cell>
        </row>
        <row r="86">
          <cell r="D86" t="str">
            <v>0324178</v>
          </cell>
          <cell r="F86">
            <v>0</v>
          </cell>
        </row>
        <row r="87">
          <cell r="D87" t="str">
            <v>0320773</v>
          </cell>
          <cell r="F87">
            <v>0</v>
          </cell>
        </row>
        <row r="88">
          <cell r="D88" t="str">
            <v>0320775</v>
          </cell>
          <cell r="F88">
            <v>0</v>
          </cell>
        </row>
        <row r="89">
          <cell r="D89" t="str">
            <v>0325678</v>
          </cell>
        </row>
        <row r="90">
          <cell r="D90" t="str">
            <v>0323559</v>
          </cell>
          <cell r="F90">
            <v>0</v>
          </cell>
        </row>
        <row r="91">
          <cell r="D91" t="str">
            <v>0324986</v>
          </cell>
        </row>
        <row r="92">
          <cell r="D92" t="str">
            <v>0324988</v>
          </cell>
        </row>
        <row r="93">
          <cell r="D93" t="str">
            <v>0325679</v>
          </cell>
        </row>
        <row r="95">
          <cell r="D95" t="str">
            <v>0322183</v>
          </cell>
          <cell r="F95">
            <v>0</v>
          </cell>
        </row>
        <row r="96">
          <cell r="D96" t="str">
            <v>0323764</v>
          </cell>
          <cell r="F96">
            <v>0</v>
          </cell>
        </row>
        <row r="97">
          <cell r="D97" t="str">
            <v>0320736</v>
          </cell>
        </row>
        <row r="98">
          <cell r="D98" t="str">
            <v>0322817</v>
          </cell>
          <cell r="F98">
            <v>0</v>
          </cell>
        </row>
        <row r="99">
          <cell r="D99" t="str">
            <v>0321941</v>
          </cell>
          <cell r="F99">
            <v>0</v>
          </cell>
        </row>
        <row r="100">
          <cell r="D100" t="str">
            <v>0320737</v>
          </cell>
        </row>
        <row r="101">
          <cell r="D101" t="str">
            <v>0320738</v>
          </cell>
        </row>
        <row r="102">
          <cell r="D102" t="str">
            <v>0324178</v>
          </cell>
          <cell r="F102">
            <v>0</v>
          </cell>
        </row>
        <row r="103">
          <cell r="D103" t="str">
            <v>0320773</v>
          </cell>
          <cell r="F103">
            <v>0</v>
          </cell>
        </row>
        <row r="104">
          <cell r="D104" t="str">
            <v>0320775</v>
          </cell>
          <cell r="F104">
            <v>0</v>
          </cell>
        </row>
        <row r="106">
          <cell r="D106" t="str">
            <v>0322817</v>
          </cell>
          <cell r="F106">
            <v>0</v>
          </cell>
        </row>
        <row r="107">
          <cell r="D107" t="str">
            <v>0321941</v>
          </cell>
          <cell r="F107">
            <v>0</v>
          </cell>
        </row>
        <row r="108">
          <cell r="D108" t="str">
            <v>0324177</v>
          </cell>
        </row>
        <row r="109">
          <cell r="D109" t="str">
            <v>0325675</v>
          </cell>
        </row>
        <row r="110">
          <cell r="D110" t="str">
            <v>0322183</v>
          </cell>
          <cell r="F110">
            <v>0</v>
          </cell>
        </row>
        <row r="111">
          <cell r="D111" t="str">
            <v>0322157</v>
          </cell>
          <cell r="F111">
            <v>0</v>
          </cell>
        </row>
        <row r="113">
          <cell r="D113" t="str">
            <v>0320723</v>
          </cell>
          <cell r="F113">
            <v>0</v>
          </cell>
        </row>
        <row r="114">
          <cell r="D114" t="str">
            <v>0320784</v>
          </cell>
        </row>
        <row r="115">
          <cell r="D115" t="str">
            <v>0321941</v>
          </cell>
          <cell r="F115">
            <v>0</v>
          </cell>
        </row>
        <row r="118">
          <cell r="D118" t="str">
            <v>0322058</v>
          </cell>
        </row>
        <row r="119">
          <cell r="D119" t="str">
            <v>0320773</v>
          </cell>
        </row>
        <row r="120">
          <cell r="D120" t="str">
            <v>0320775</v>
          </cell>
        </row>
        <row r="121">
          <cell r="D121" t="str">
            <v>0323764</v>
          </cell>
        </row>
        <row r="122">
          <cell r="D122" t="str">
            <v>0320774</v>
          </cell>
        </row>
        <row r="123">
          <cell r="D123" t="str">
            <v>0320754</v>
          </cell>
        </row>
        <row r="124">
          <cell r="D124" t="str">
            <v>0322813</v>
          </cell>
          <cell r="F124">
            <v>0</v>
          </cell>
        </row>
        <row r="125">
          <cell r="D125" t="str">
            <v>0322814</v>
          </cell>
          <cell r="F125">
            <v>0</v>
          </cell>
        </row>
        <row r="127">
          <cell r="D127" t="str">
            <v>0320724</v>
          </cell>
          <cell r="F127">
            <v>0</v>
          </cell>
        </row>
        <row r="129">
          <cell r="D129" t="str">
            <v>0322807</v>
          </cell>
          <cell r="F129">
            <v>0</v>
          </cell>
        </row>
        <row r="130">
          <cell r="D130" t="str">
            <v>0322680</v>
          </cell>
        </row>
        <row r="131">
          <cell r="D131" t="str">
            <v>0322808</v>
          </cell>
        </row>
        <row r="132">
          <cell r="D132" t="str">
            <v>0322818</v>
          </cell>
          <cell r="F132">
            <v>0</v>
          </cell>
        </row>
        <row r="133">
          <cell r="D133" t="str">
            <v>0322817</v>
          </cell>
        </row>
        <row r="134">
          <cell r="D134" t="str">
            <v>0322815</v>
          </cell>
          <cell r="F134">
            <v>0</v>
          </cell>
        </row>
      </sheetData>
      <sheetData sheetId="4">
        <row r="7">
          <cell r="D7" t="str">
            <v>0320713</v>
          </cell>
          <cell r="F7">
            <v>0</v>
          </cell>
        </row>
        <row r="8">
          <cell r="D8" t="str">
            <v>0320715</v>
          </cell>
          <cell r="F8">
            <v>0</v>
          </cell>
        </row>
        <row r="9">
          <cell r="D9" t="str">
            <v>0322883</v>
          </cell>
          <cell r="F9">
            <v>0</v>
          </cell>
        </row>
        <row r="10">
          <cell r="D10" t="str">
            <v>0318106</v>
          </cell>
          <cell r="F10">
            <v>0</v>
          </cell>
        </row>
        <row r="11">
          <cell r="D11" t="str">
            <v>0318108</v>
          </cell>
          <cell r="F11">
            <v>0</v>
          </cell>
        </row>
        <row r="14">
          <cell r="D14" t="str">
            <v>0320715</v>
          </cell>
          <cell r="F14">
            <v>0</v>
          </cell>
        </row>
        <row r="15">
          <cell r="D15" t="str">
            <v>0320712</v>
          </cell>
          <cell r="F15">
            <v>0</v>
          </cell>
        </row>
        <row r="17">
          <cell r="D17" t="str">
            <v>0318106</v>
          </cell>
          <cell r="F17">
            <v>0</v>
          </cell>
        </row>
        <row r="18">
          <cell r="D18" t="str">
            <v>0318108</v>
          </cell>
          <cell r="F18">
            <v>0</v>
          </cell>
        </row>
        <row r="20">
          <cell r="D20" t="str">
            <v>0322899</v>
          </cell>
          <cell r="F20">
            <v>0</v>
          </cell>
        </row>
        <row r="21">
          <cell r="D21" t="str">
            <v>0320715</v>
          </cell>
          <cell r="F21">
            <v>0</v>
          </cell>
        </row>
        <row r="22">
          <cell r="D22" t="str">
            <v>0320718</v>
          </cell>
          <cell r="F22">
            <v>0</v>
          </cell>
        </row>
        <row r="23">
          <cell r="D23" t="str">
            <v>0317638</v>
          </cell>
          <cell r="F23">
            <v>0</v>
          </cell>
        </row>
        <row r="24">
          <cell r="D24" t="str">
            <v>0318106</v>
          </cell>
          <cell r="F24">
            <v>0</v>
          </cell>
        </row>
        <row r="25">
          <cell r="D25" t="str">
            <v>0318108</v>
          </cell>
          <cell r="F25">
            <v>0</v>
          </cell>
        </row>
        <row r="27">
          <cell r="D27" t="str">
            <v>0322899</v>
          </cell>
          <cell r="F27">
            <v>0</v>
          </cell>
        </row>
        <row r="28">
          <cell r="D28" t="str">
            <v>0320730</v>
          </cell>
          <cell r="F28">
            <v>0</v>
          </cell>
        </row>
        <row r="29">
          <cell r="D29" t="str">
            <v>0320720</v>
          </cell>
          <cell r="F29">
            <v>0</v>
          </cell>
        </row>
        <row r="31">
          <cell r="D31" t="str">
            <v>0318106</v>
          </cell>
          <cell r="F31">
            <v>0</v>
          </cell>
        </row>
        <row r="32">
          <cell r="D32" t="str">
            <v>0315456</v>
          </cell>
          <cell r="F32">
            <v>0</v>
          </cell>
        </row>
        <row r="35">
          <cell r="D35" t="str">
            <v>0320730</v>
          </cell>
          <cell r="F35">
            <v>0</v>
          </cell>
        </row>
        <row r="36">
          <cell r="D36" t="str">
            <v>0320847</v>
          </cell>
          <cell r="F36">
            <v>0</v>
          </cell>
        </row>
        <row r="37">
          <cell r="D37" t="str">
            <v>0322899</v>
          </cell>
          <cell r="F37">
            <v>0</v>
          </cell>
        </row>
        <row r="38">
          <cell r="D38" t="str">
            <v>0318106</v>
          </cell>
          <cell r="F38">
            <v>0</v>
          </cell>
        </row>
        <row r="39">
          <cell r="D39" t="str">
            <v>0315456</v>
          </cell>
          <cell r="F39">
            <v>0</v>
          </cell>
        </row>
        <row r="41">
          <cell r="D41" t="str">
            <v>0317638</v>
          </cell>
          <cell r="F41">
            <v>0</v>
          </cell>
        </row>
        <row r="42">
          <cell r="D42" t="str">
            <v>0327088</v>
          </cell>
          <cell r="F42">
            <v>0</v>
          </cell>
        </row>
        <row r="43">
          <cell r="D43" t="str">
            <v>0326910</v>
          </cell>
          <cell r="F43">
            <v>0</v>
          </cell>
        </row>
        <row r="45">
          <cell r="D45" t="str">
            <v>0327092</v>
          </cell>
          <cell r="F45">
            <v>0</v>
          </cell>
        </row>
        <row r="46">
          <cell r="D46" t="str">
            <v>0321807</v>
          </cell>
          <cell r="F46">
            <v>0</v>
          </cell>
        </row>
        <row r="47">
          <cell r="D47" t="str">
            <v>0320158</v>
          </cell>
          <cell r="F47">
            <v>0</v>
          </cell>
        </row>
        <row r="49">
          <cell r="D49" t="str">
            <v>0320158</v>
          </cell>
          <cell r="F49">
            <v>0</v>
          </cell>
        </row>
        <row r="50">
          <cell r="D50" t="str">
            <v>0315012</v>
          </cell>
          <cell r="F50">
            <v>0</v>
          </cell>
        </row>
        <row r="51">
          <cell r="D51" t="str">
            <v>0323095</v>
          </cell>
          <cell r="F51">
            <v>0</v>
          </cell>
        </row>
        <row r="53">
          <cell r="D53" t="str">
            <v>0322899</v>
          </cell>
          <cell r="F53">
            <v>0</v>
          </cell>
        </row>
        <row r="54">
          <cell r="D54" t="str">
            <v>0320715</v>
          </cell>
          <cell r="F54">
            <v>0</v>
          </cell>
        </row>
        <row r="55">
          <cell r="D55" t="str">
            <v>0317638</v>
          </cell>
          <cell r="F55">
            <v>0</v>
          </cell>
        </row>
        <row r="56">
          <cell r="D56" t="str">
            <v>0318106</v>
          </cell>
          <cell r="F56">
            <v>0</v>
          </cell>
        </row>
        <row r="57">
          <cell r="D57" t="str">
            <v>0318108</v>
          </cell>
          <cell r="F57">
            <v>0</v>
          </cell>
        </row>
        <row r="58">
          <cell r="D58" t="str">
            <v>0322899</v>
          </cell>
          <cell r="F58">
            <v>0</v>
          </cell>
        </row>
        <row r="59">
          <cell r="D59" t="str">
            <v>0321807</v>
          </cell>
          <cell r="F59">
            <v>0</v>
          </cell>
        </row>
        <row r="60">
          <cell r="D60" t="str">
            <v>0322692</v>
          </cell>
          <cell r="F60">
            <v>0</v>
          </cell>
        </row>
        <row r="62">
          <cell r="D62" t="str">
            <v>0323693</v>
          </cell>
          <cell r="F62">
            <v>0</v>
          </cell>
        </row>
        <row r="63">
          <cell r="D63" t="str">
            <v>0320158</v>
          </cell>
          <cell r="F63">
            <v>0</v>
          </cell>
        </row>
        <row r="66">
          <cell r="D66" t="str">
            <v>0322899</v>
          </cell>
          <cell r="F66">
            <v>0</v>
          </cell>
        </row>
        <row r="67">
          <cell r="D67" t="str">
            <v>0323128</v>
          </cell>
          <cell r="F67">
            <v>0</v>
          </cell>
        </row>
        <row r="68">
          <cell r="D68" t="str">
            <v>0321808</v>
          </cell>
          <cell r="F68">
            <v>0</v>
          </cell>
        </row>
        <row r="69">
          <cell r="D69" t="str">
            <v>0322585</v>
          </cell>
          <cell r="F69">
            <v>0</v>
          </cell>
        </row>
        <row r="70">
          <cell r="D70" t="str">
            <v>0320158</v>
          </cell>
          <cell r="F70">
            <v>0</v>
          </cell>
        </row>
        <row r="71">
          <cell r="D71" t="str">
            <v>0320998</v>
          </cell>
          <cell r="F71">
            <v>0</v>
          </cell>
        </row>
        <row r="72">
          <cell r="D72" t="str">
            <v>0324205</v>
          </cell>
          <cell r="F72">
            <v>0</v>
          </cell>
        </row>
        <row r="74">
          <cell r="D74" t="str">
            <v>0322585</v>
          </cell>
          <cell r="F74">
            <v>0</v>
          </cell>
        </row>
        <row r="76">
          <cell r="D76" t="str">
            <v>0317638</v>
          </cell>
          <cell r="F76">
            <v>0</v>
          </cell>
        </row>
        <row r="77">
          <cell r="D77" t="str">
            <v>0323128</v>
          </cell>
          <cell r="F77">
            <v>0</v>
          </cell>
        </row>
        <row r="79">
          <cell r="D79" t="str">
            <v>0320158</v>
          </cell>
          <cell r="F79">
            <v>0</v>
          </cell>
        </row>
        <row r="81">
          <cell r="D81" t="str">
            <v>0322882</v>
          </cell>
          <cell r="F81">
            <v>0</v>
          </cell>
        </row>
        <row r="82">
          <cell r="D82" t="str">
            <v>0324205</v>
          </cell>
          <cell r="F82">
            <v>0</v>
          </cell>
        </row>
        <row r="84">
          <cell r="D84" t="str">
            <v>0320158</v>
          </cell>
          <cell r="F84">
            <v>0</v>
          </cell>
        </row>
        <row r="87">
          <cell r="D87" t="str">
            <v>0322899</v>
          </cell>
          <cell r="F87">
            <v>0</v>
          </cell>
        </row>
        <row r="88">
          <cell r="D88" t="str">
            <v>0322927</v>
          </cell>
          <cell r="F88">
            <v>0</v>
          </cell>
        </row>
        <row r="89">
          <cell r="D89" t="str">
            <v>0324178</v>
          </cell>
          <cell r="F89">
            <v>0</v>
          </cell>
        </row>
        <row r="91">
          <cell r="D91" t="str">
            <v>0320715</v>
          </cell>
          <cell r="F91">
            <v>0</v>
          </cell>
        </row>
        <row r="92">
          <cell r="D92" t="str">
            <v>0320713</v>
          </cell>
          <cell r="F92">
            <v>0</v>
          </cell>
        </row>
        <row r="93">
          <cell r="D93" t="str">
            <v>0327087</v>
          </cell>
          <cell r="F93">
            <v>0</v>
          </cell>
        </row>
        <row r="94">
          <cell r="D94" t="str">
            <v>0322882</v>
          </cell>
          <cell r="F94">
            <v>0</v>
          </cell>
        </row>
        <row r="95">
          <cell r="D95" t="str">
            <v>0321154</v>
          </cell>
          <cell r="F95">
            <v>0</v>
          </cell>
        </row>
        <row r="96">
          <cell r="D96" t="str">
            <v>0318106</v>
          </cell>
          <cell r="F96">
            <v>0</v>
          </cell>
        </row>
        <row r="97">
          <cell r="D97" t="str">
            <v>0318108</v>
          </cell>
          <cell r="F97">
            <v>0</v>
          </cell>
        </row>
        <row r="98">
          <cell r="D98" t="str">
            <v>0322050</v>
          </cell>
          <cell r="F98">
            <v>0</v>
          </cell>
        </row>
        <row r="101">
          <cell r="D101" t="str">
            <v>0324175</v>
          </cell>
          <cell r="F101">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0317638</v>
          </cell>
          <cell r="F107">
            <v>0</v>
          </cell>
        </row>
        <row r="108">
          <cell r="D108" t="str">
            <v>0321154</v>
          </cell>
          <cell r="F108">
            <v>0</v>
          </cell>
        </row>
        <row r="109">
          <cell r="D109" t="str">
            <v>0318106</v>
          </cell>
          <cell r="F109">
            <v>0</v>
          </cell>
        </row>
        <row r="110">
          <cell r="D110" t="str">
            <v>0318108</v>
          </cell>
          <cell r="F110">
            <v>0</v>
          </cell>
        </row>
        <row r="111">
          <cell r="D111" t="str">
            <v>0322050</v>
          </cell>
          <cell r="F111">
            <v>0</v>
          </cell>
        </row>
        <row r="112">
          <cell r="D112" t="str">
            <v>0322919</v>
          </cell>
          <cell r="F112">
            <v>0</v>
          </cell>
        </row>
        <row r="114">
          <cell r="D114" t="str">
            <v>0324175</v>
          </cell>
          <cell r="F114">
            <v>0</v>
          </cell>
        </row>
        <row r="116">
          <cell r="D116" t="str">
            <v>0320727</v>
          </cell>
          <cell r="F116">
            <v>0</v>
          </cell>
        </row>
        <row r="117">
          <cell r="D117" t="str">
            <v>0320730</v>
          </cell>
          <cell r="F117">
            <v>0</v>
          </cell>
        </row>
        <row r="118">
          <cell r="D118" t="str">
            <v>0320720</v>
          </cell>
          <cell r="F118">
            <v>0</v>
          </cell>
        </row>
        <row r="119">
          <cell r="D119" t="str">
            <v>0322899</v>
          </cell>
          <cell r="F119">
            <v>0</v>
          </cell>
        </row>
        <row r="120">
          <cell r="D120" t="str">
            <v>0318106</v>
          </cell>
          <cell r="F120">
            <v>0</v>
          </cell>
        </row>
        <row r="121">
          <cell r="D121" t="str">
            <v>0315456</v>
          </cell>
          <cell r="F121">
            <v>0</v>
          </cell>
        </row>
        <row r="122">
          <cell r="D122" t="str">
            <v>0322050</v>
          </cell>
          <cell r="F122">
            <v>0</v>
          </cell>
        </row>
        <row r="125">
          <cell r="D125" t="str">
            <v>0324178</v>
          </cell>
          <cell r="F125">
            <v>0</v>
          </cell>
        </row>
        <row r="127">
          <cell r="D127" t="str">
            <v>0320730</v>
          </cell>
          <cell r="F127">
            <v>0</v>
          </cell>
        </row>
        <row r="128">
          <cell r="D128" t="str">
            <v>0320720</v>
          </cell>
          <cell r="F128">
            <v>0</v>
          </cell>
        </row>
        <row r="130">
          <cell r="D130" t="str">
            <v>0318106</v>
          </cell>
          <cell r="F130">
            <v>0</v>
          </cell>
        </row>
        <row r="131">
          <cell r="D131" t="str">
            <v>0315456</v>
          </cell>
          <cell r="F131">
            <v>0</v>
          </cell>
        </row>
        <row r="132">
          <cell r="D132" t="str">
            <v>0322050</v>
          </cell>
          <cell r="F132">
            <v>0</v>
          </cell>
        </row>
        <row r="135">
          <cell r="D135" t="str">
            <v>0324178</v>
          </cell>
          <cell r="F135">
            <v>0</v>
          </cell>
        </row>
        <row r="136">
          <cell r="D136" t="str">
            <v>0322917</v>
          </cell>
          <cell r="F136">
            <v>0</v>
          </cell>
        </row>
        <row r="137">
          <cell r="D137" t="str">
            <v>0315012</v>
          </cell>
          <cell r="F137">
            <v>0</v>
          </cell>
        </row>
        <row r="138">
          <cell r="D138" t="str">
            <v>0323095</v>
          </cell>
          <cell r="F138">
            <v>0</v>
          </cell>
        </row>
        <row r="139">
          <cell r="D139" t="str">
            <v>0317638</v>
          </cell>
          <cell r="F139">
            <v>0</v>
          </cell>
        </row>
        <row r="140">
          <cell r="D140" t="str">
            <v>0322050</v>
          </cell>
          <cell r="F140">
            <v>0</v>
          </cell>
        </row>
        <row r="142">
          <cell r="D142" t="str">
            <v>0322927</v>
          </cell>
          <cell r="F142">
            <v>0</v>
          </cell>
        </row>
        <row r="143">
          <cell r="D143" t="str">
            <v>0324175</v>
          </cell>
          <cell r="F143">
            <v>0</v>
          </cell>
        </row>
        <row r="144">
          <cell r="D144" t="str">
            <v>0322906</v>
          </cell>
          <cell r="F144">
            <v>0</v>
          </cell>
        </row>
        <row r="145">
          <cell r="D145" t="str">
            <v>0327088</v>
          </cell>
          <cell r="F145">
            <v>0</v>
          </cell>
        </row>
        <row r="146">
          <cell r="D146" t="str">
            <v>0326910</v>
          </cell>
          <cell r="F146">
            <v>0</v>
          </cell>
        </row>
        <row r="147">
          <cell r="D147" t="str">
            <v>0327087</v>
          </cell>
          <cell r="F147">
            <v>0</v>
          </cell>
        </row>
        <row r="149">
          <cell r="D149" t="str">
            <v>0327092</v>
          </cell>
          <cell r="F149">
            <v>0</v>
          </cell>
        </row>
        <row r="150">
          <cell r="D150" t="str">
            <v>0322050</v>
          </cell>
          <cell r="F150">
            <v>0</v>
          </cell>
        </row>
        <row r="151">
          <cell r="D151" t="str">
            <v>0322917</v>
          </cell>
          <cell r="F151">
            <v>0</v>
          </cell>
        </row>
        <row r="152">
          <cell r="D152" t="str">
            <v>0322905</v>
          </cell>
          <cell r="F152">
            <v>0</v>
          </cell>
        </row>
        <row r="153">
          <cell r="D153" t="str">
            <v>0324178</v>
          </cell>
          <cell r="F153">
            <v>0</v>
          </cell>
        </row>
        <row r="154">
          <cell r="D154" t="str">
            <v>0320933</v>
          </cell>
          <cell r="F154">
            <v>0</v>
          </cell>
        </row>
        <row r="155">
          <cell r="D155" t="str">
            <v>0327088</v>
          </cell>
          <cell r="F155">
            <v>0</v>
          </cell>
        </row>
        <row r="156">
          <cell r="D156" t="str">
            <v>0326910</v>
          </cell>
          <cell r="F156">
            <v>0</v>
          </cell>
        </row>
        <row r="158">
          <cell r="D158" t="str">
            <v>0327092</v>
          </cell>
          <cell r="F158">
            <v>0</v>
          </cell>
        </row>
        <row r="159">
          <cell r="D159" t="str">
            <v>0322050</v>
          </cell>
          <cell r="F159">
            <v>0</v>
          </cell>
        </row>
        <row r="160">
          <cell r="D160" t="str">
            <v>0322899</v>
          </cell>
          <cell r="F160">
            <v>0</v>
          </cell>
        </row>
        <row r="162">
          <cell r="D162" t="str">
            <v>0322183</v>
          </cell>
          <cell r="F162">
            <v>0</v>
          </cell>
        </row>
        <row r="163">
          <cell r="D163" t="str">
            <v>0320158</v>
          </cell>
          <cell r="F163">
            <v>0</v>
          </cell>
        </row>
        <row r="164">
          <cell r="D164" t="str">
            <v>0320727</v>
          </cell>
          <cell r="F164">
            <v>0</v>
          </cell>
        </row>
        <row r="165">
          <cell r="D165" t="str">
            <v>0323098</v>
          </cell>
          <cell r="F165">
            <v>0</v>
          </cell>
        </row>
        <row r="166">
          <cell r="D166" t="str">
            <v>0322907</v>
          </cell>
          <cell r="F166">
            <v>0</v>
          </cell>
        </row>
        <row r="167">
          <cell r="D167" t="str">
            <v>0322050</v>
          </cell>
          <cell r="F167">
            <v>0</v>
          </cell>
        </row>
        <row r="169">
          <cell r="D169" t="str">
            <v>0317638</v>
          </cell>
          <cell r="F169">
            <v>0</v>
          </cell>
        </row>
        <row r="170">
          <cell r="D170" t="str">
            <v>0320158</v>
          </cell>
          <cell r="F170">
            <v>0</v>
          </cell>
        </row>
        <row r="171">
          <cell r="D171" t="str">
            <v>0324178</v>
          </cell>
          <cell r="F171">
            <v>0</v>
          </cell>
        </row>
        <row r="172">
          <cell r="D172" t="str">
            <v>0322690</v>
          </cell>
          <cell r="F172">
            <v>0</v>
          </cell>
        </row>
        <row r="175">
          <cell r="D175" t="str">
            <v>0324178</v>
          </cell>
          <cell r="F175">
            <v>0</v>
          </cell>
        </row>
        <row r="176">
          <cell r="D176" t="str">
            <v>0322691</v>
          </cell>
          <cell r="F176">
            <v>0</v>
          </cell>
        </row>
        <row r="177">
          <cell r="D177" t="str">
            <v>0317638</v>
          </cell>
          <cell r="F177">
            <v>0</v>
          </cell>
        </row>
        <row r="178">
          <cell r="D178" t="str">
            <v>0320158</v>
          </cell>
          <cell r="F178">
            <v>0</v>
          </cell>
        </row>
        <row r="179">
          <cell r="D179" t="str">
            <v>0324178</v>
          </cell>
          <cell r="F179">
            <v>0</v>
          </cell>
        </row>
        <row r="181">
          <cell r="D181" t="str">
            <v>0320718</v>
          </cell>
          <cell r="F181">
            <v>0</v>
          </cell>
        </row>
        <row r="182">
          <cell r="D182" t="str">
            <v>0322927</v>
          </cell>
          <cell r="F182">
            <v>0</v>
          </cell>
        </row>
        <row r="183">
          <cell r="D183" t="str">
            <v>0318106</v>
          </cell>
          <cell r="F183">
            <v>0</v>
          </cell>
        </row>
        <row r="184">
          <cell r="D184" t="str">
            <v>0318108</v>
          </cell>
          <cell r="F184">
            <v>0</v>
          </cell>
        </row>
        <row r="185">
          <cell r="D185" t="str">
            <v>0322050</v>
          </cell>
          <cell r="F185">
            <v>0</v>
          </cell>
        </row>
        <row r="186">
          <cell r="D186" t="str">
            <v>0320158</v>
          </cell>
          <cell r="F186">
            <v>0</v>
          </cell>
        </row>
        <row r="188">
          <cell r="D188" t="str">
            <v>0324175</v>
          </cell>
          <cell r="F188">
            <v>0</v>
          </cell>
        </row>
        <row r="189">
          <cell r="D189" t="str">
            <v>0317556</v>
          </cell>
          <cell r="F189">
            <v>0</v>
          </cell>
        </row>
        <row r="190">
          <cell r="D190" t="str">
            <v>0320718</v>
          </cell>
          <cell r="F190">
            <v>0</v>
          </cell>
        </row>
        <row r="191">
          <cell r="D191" t="str">
            <v>0317557</v>
          </cell>
          <cell r="F191">
            <v>0</v>
          </cell>
        </row>
        <row r="192">
          <cell r="D192" t="str">
            <v>0318106</v>
          </cell>
          <cell r="F192">
            <v>0</v>
          </cell>
        </row>
        <row r="193">
          <cell r="D193" t="str">
            <v>0318108</v>
          </cell>
          <cell r="F193">
            <v>0</v>
          </cell>
        </row>
        <row r="194">
          <cell r="D194" t="str">
            <v>0322050</v>
          </cell>
          <cell r="F194">
            <v>0</v>
          </cell>
        </row>
        <row r="197">
          <cell r="D197" t="str">
            <v>0324178</v>
          </cell>
          <cell r="F197">
            <v>0</v>
          </cell>
        </row>
        <row r="199">
          <cell r="D199" t="str">
            <v>0320713</v>
          </cell>
          <cell r="F199">
            <v>0</v>
          </cell>
        </row>
        <row r="200">
          <cell r="D200" t="str">
            <v>0320715</v>
          </cell>
          <cell r="F200">
            <v>0</v>
          </cell>
        </row>
        <row r="202">
          <cell r="D202" t="str">
            <v>0318106</v>
          </cell>
          <cell r="F202">
            <v>0</v>
          </cell>
        </row>
        <row r="203">
          <cell r="D203" t="str">
            <v>0318108</v>
          </cell>
          <cell r="F203">
            <v>0</v>
          </cell>
        </row>
        <row r="204">
          <cell r="D204" t="str">
            <v>0322050</v>
          </cell>
          <cell r="F204">
            <v>0</v>
          </cell>
        </row>
        <row r="205">
          <cell r="D205" t="str">
            <v>0322877</v>
          </cell>
          <cell r="F205">
            <v>0</v>
          </cell>
        </row>
        <row r="207">
          <cell r="D207" t="str">
            <v>0324175</v>
          </cell>
          <cell r="F207">
            <v>0</v>
          </cell>
        </row>
        <row r="208">
          <cell r="D208" t="str">
            <v>0320158</v>
          </cell>
          <cell r="F208">
            <v>0</v>
          </cell>
        </row>
        <row r="209">
          <cell r="D209" t="str">
            <v>0320713</v>
          </cell>
          <cell r="F209">
            <v>0</v>
          </cell>
        </row>
        <row r="210">
          <cell r="D210" t="str">
            <v>0320715</v>
          </cell>
          <cell r="F210">
            <v>0</v>
          </cell>
        </row>
        <row r="211">
          <cell r="D211" t="str">
            <v>0322899</v>
          </cell>
          <cell r="F211">
            <v>0</v>
          </cell>
        </row>
        <row r="212">
          <cell r="D212" t="str">
            <v>0318106</v>
          </cell>
          <cell r="F212">
            <v>0</v>
          </cell>
        </row>
        <row r="213">
          <cell r="D213" t="str">
            <v>0318108</v>
          </cell>
          <cell r="F213">
            <v>0</v>
          </cell>
        </row>
        <row r="214">
          <cell r="D214" t="str">
            <v>0322050</v>
          </cell>
          <cell r="F214">
            <v>0</v>
          </cell>
        </row>
        <row r="217">
          <cell r="D217" t="str">
            <v>0322899</v>
          </cell>
          <cell r="F217">
            <v>0</v>
          </cell>
        </row>
        <row r="218">
          <cell r="D218" t="str">
            <v>0322927</v>
          </cell>
          <cell r="F218">
            <v>0</v>
          </cell>
        </row>
        <row r="219">
          <cell r="D219" t="str">
            <v>0326661</v>
          </cell>
          <cell r="F219">
            <v>0</v>
          </cell>
        </row>
        <row r="220">
          <cell r="D220" t="str">
            <v>0320713</v>
          </cell>
          <cell r="F220">
            <v>0</v>
          </cell>
        </row>
        <row r="221">
          <cell r="D221" t="str">
            <v>0320715</v>
          </cell>
          <cell r="F221">
            <v>0</v>
          </cell>
        </row>
        <row r="222">
          <cell r="D222" t="str">
            <v>0320158</v>
          </cell>
          <cell r="F222">
            <v>0</v>
          </cell>
        </row>
        <row r="223">
          <cell r="D223" t="str">
            <v>0321911</v>
          </cell>
          <cell r="F223">
            <v>0</v>
          </cell>
        </row>
        <row r="224">
          <cell r="D224" t="str">
            <v>0318106</v>
          </cell>
          <cell r="F224">
            <v>0</v>
          </cell>
        </row>
        <row r="225">
          <cell r="D225" t="str">
            <v>0318108</v>
          </cell>
          <cell r="F225">
            <v>0</v>
          </cell>
        </row>
        <row r="226">
          <cell r="D226" t="str">
            <v>0322899</v>
          </cell>
          <cell r="F226">
            <v>0</v>
          </cell>
        </row>
        <row r="227">
          <cell r="D227" t="str">
            <v>0317557</v>
          </cell>
          <cell r="F227">
            <v>0</v>
          </cell>
        </row>
        <row r="228">
          <cell r="D228" t="str">
            <v>0326661</v>
          </cell>
          <cell r="F228">
            <v>0</v>
          </cell>
        </row>
        <row r="229">
          <cell r="D229" t="str">
            <v>0320713</v>
          </cell>
          <cell r="F229">
            <v>0</v>
          </cell>
        </row>
        <row r="230">
          <cell r="D230" t="str">
            <v>0320715</v>
          </cell>
          <cell r="F230">
            <v>0</v>
          </cell>
        </row>
        <row r="232">
          <cell r="D232" t="str">
            <v>0318106</v>
          </cell>
          <cell r="F232">
            <v>0</v>
          </cell>
        </row>
        <row r="233">
          <cell r="D233" t="str">
            <v>0318108</v>
          </cell>
          <cell r="F233">
            <v>0</v>
          </cell>
        </row>
        <row r="235">
          <cell r="D235" t="str">
            <v>0317638</v>
          </cell>
          <cell r="F235">
            <v>0</v>
          </cell>
        </row>
        <row r="236">
          <cell r="D236" t="str">
            <v>0322409</v>
          </cell>
          <cell r="F236">
            <v>0</v>
          </cell>
        </row>
        <row r="237">
          <cell r="D237" t="str">
            <v>0320713</v>
          </cell>
          <cell r="F237">
            <v>0</v>
          </cell>
        </row>
        <row r="238">
          <cell r="D238" t="str">
            <v>0320715</v>
          </cell>
          <cell r="F238">
            <v>0</v>
          </cell>
        </row>
        <row r="239">
          <cell r="D239" t="str">
            <v>0320718</v>
          </cell>
          <cell r="F239">
            <v>0</v>
          </cell>
        </row>
        <row r="240">
          <cell r="D240" t="str">
            <v>0320933</v>
          </cell>
          <cell r="F240">
            <v>0</v>
          </cell>
        </row>
        <row r="241">
          <cell r="D241" t="str">
            <v>0318106</v>
          </cell>
          <cell r="F241">
            <v>0</v>
          </cell>
        </row>
        <row r="242">
          <cell r="D242" t="str">
            <v>0318108</v>
          </cell>
          <cell r="F242">
            <v>0</v>
          </cell>
        </row>
        <row r="243">
          <cell r="D243" t="str">
            <v>0317638</v>
          </cell>
          <cell r="F243">
            <v>0</v>
          </cell>
        </row>
        <row r="244">
          <cell r="D244" t="str">
            <v>0320158</v>
          </cell>
          <cell r="F244">
            <v>0</v>
          </cell>
        </row>
        <row r="245">
          <cell r="D245" t="str">
            <v>0322391</v>
          </cell>
          <cell r="F245">
            <v>0</v>
          </cell>
        </row>
        <row r="247">
          <cell r="D247" t="str">
            <v>0322395</v>
          </cell>
          <cell r="F247">
            <v>0</v>
          </cell>
        </row>
        <row r="248">
          <cell r="D248" t="str">
            <v>0322899</v>
          </cell>
          <cell r="F248">
            <v>0</v>
          </cell>
        </row>
        <row r="249">
          <cell r="D249" t="str">
            <v>0320158</v>
          </cell>
          <cell r="F249">
            <v>0</v>
          </cell>
        </row>
        <row r="250">
          <cell r="D250" t="str">
            <v>0321918</v>
          </cell>
          <cell r="F250">
            <v>0</v>
          </cell>
        </row>
        <row r="251">
          <cell r="D251" t="str">
            <v>0320158</v>
          </cell>
          <cell r="F251">
            <v>0</v>
          </cell>
        </row>
        <row r="253">
          <cell r="D253" t="str">
            <v>0322390</v>
          </cell>
          <cell r="F253">
            <v>0</v>
          </cell>
        </row>
        <row r="254">
          <cell r="D254" t="str">
            <v>0322907</v>
          </cell>
          <cell r="F254">
            <v>0</v>
          </cell>
        </row>
        <row r="255">
          <cell r="D255" t="str">
            <v>0322395</v>
          </cell>
          <cell r="F255">
            <v>0</v>
          </cell>
        </row>
        <row r="257">
          <cell r="D257" t="str">
            <v>0320158</v>
          </cell>
          <cell r="F257">
            <v>0</v>
          </cell>
        </row>
        <row r="258">
          <cell r="D258" t="str">
            <v>0321918</v>
          </cell>
          <cell r="F258">
            <v>0</v>
          </cell>
        </row>
        <row r="261">
          <cell r="D261" t="str">
            <v>0322392</v>
          </cell>
          <cell r="F261">
            <v>0</v>
          </cell>
        </row>
        <row r="262">
          <cell r="D262" t="str">
            <v>0317556</v>
          </cell>
          <cell r="F262">
            <v>0</v>
          </cell>
        </row>
        <row r="263">
          <cell r="D263" t="str">
            <v>0322395</v>
          </cell>
          <cell r="F263">
            <v>0</v>
          </cell>
        </row>
        <row r="264">
          <cell r="D264" t="str">
            <v>0317557</v>
          </cell>
          <cell r="F264">
            <v>0</v>
          </cell>
        </row>
        <row r="265">
          <cell r="D265" t="str">
            <v>0321919</v>
          </cell>
          <cell r="F265">
            <v>0</v>
          </cell>
        </row>
        <row r="266">
          <cell r="D266" t="str">
            <v>0321918</v>
          </cell>
          <cell r="F266">
            <v>0</v>
          </cell>
        </row>
        <row r="267">
          <cell r="D267" t="str">
            <v>0321917</v>
          </cell>
          <cell r="F267">
            <v>0</v>
          </cell>
        </row>
        <row r="270">
          <cell r="D270" t="str">
            <v>0322393</v>
          </cell>
          <cell r="F270">
            <v>0</v>
          </cell>
        </row>
        <row r="271">
          <cell r="D271" t="str">
            <v>0317556</v>
          </cell>
          <cell r="F271">
            <v>0</v>
          </cell>
        </row>
        <row r="272">
          <cell r="D272" t="str">
            <v>0322395</v>
          </cell>
          <cell r="F272">
            <v>0</v>
          </cell>
        </row>
        <row r="273">
          <cell r="D273" t="str">
            <v>0317557</v>
          </cell>
          <cell r="F273">
            <v>0</v>
          </cell>
        </row>
        <row r="274">
          <cell r="D274" t="str">
            <v>0321919</v>
          </cell>
          <cell r="F274">
            <v>0</v>
          </cell>
        </row>
        <row r="275">
          <cell r="D275" t="str">
            <v>0321918</v>
          </cell>
          <cell r="F275">
            <v>0</v>
          </cell>
        </row>
        <row r="276">
          <cell r="D276" t="str">
            <v>0321917</v>
          </cell>
          <cell r="F276">
            <v>0</v>
          </cell>
        </row>
        <row r="279">
          <cell r="D279" t="str">
            <v>0322394</v>
          </cell>
          <cell r="F279">
            <v>0</v>
          </cell>
        </row>
        <row r="280">
          <cell r="D280" t="str">
            <v>0322902</v>
          </cell>
          <cell r="F280">
            <v>0</v>
          </cell>
        </row>
        <row r="281">
          <cell r="D281" t="str">
            <v>0322395</v>
          </cell>
          <cell r="F281">
            <v>0</v>
          </cell>
        </row>
        <row r="282">
          <cell r="D282" t="str">
            <v>0317638</v>
          </cell>
          <cell r="F282">
            <v>0</v>
          </cell>
        </row>
        <row r="283">
          <cell r="D283" t="str">
            <v>0321919</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0322389</v>
          </cell>
          <cell r="F288">
            <v>0</v>
          </cell>
        </row>
        <row r="289">
          <cell r="D289" t="str">
            <v>0317638</v>
          </cell>
          <cell r="F289">
            <v>0</v>
          </cell>
        </row>
        <row r="290">
          <cell r="D290" t="str">
            <v>0321916</v>
          </cell>
          <cell r="F290">
            <v>0</v>
          </cell>
        </row>
        <row r="293">
          <cell r="D293" t="str">
            <v>0322386</v>
          </cell>
          <cell r="F293">
            <v>0</v>
          </cell>
        </row>
        <row r="294">
          <cell r="D294" t="str">
            <v>0322899</v>
          </cell>
          <cell r="F294">
            <v>0</v>
          </cell>
        </row>
        <row r="295">
          <cell r="D295" t="str">
            <v>0321916</v>
          </cell>
          <cell r="F295">
            <v>0</v>
          </cell>
        </row>
        <row r="296">
          <cell r="D296" t="str">
            <v>0322877</v>
          </cell>
          <cell r="F296">
            <v>0</v>
          </cell>
        </row>
        <row r="298">
          <cell r="D298" t="str">
            <v>0322387</v>
          </cell>
          <cell r="F298">
            <v>0</v>
          </cell>
        </row>
        <row r="299">
          <cell r="D299" t="str">
            <v>0320158</v>
          </cell>
          <cell r="F299">
            <v>0</v>
          </cell>
        </row>
        <row r="300">
          <cell r="D300" t="str">
            <v>0321916</v>
          </cell>
          <cell r="F300">
            <v>0</v>
          </cell>
        </row>
        <row r="302">
          <cell r="D302" t="str">
            <v>0322907</v>
          </cell>
          <cell r="F302">
            <v>0</v>
          </cell>
        </row>
        <row r="303">
          <cell r="D303" t="str">
            <v>0322388</v>
          </cell>
          <cell r="F303">
            <v>0</v>
          </cell>
        </row>
        <row r="304">
          <cell r="D304" t="str">
            <v>0320933</v>
          </cell>
          <cell r="F304">
            <v>0</v>
          </cell>
        </row>
        <row r="305">
          <cell r="D305" t="str">
            <v>0321916</v>
          </cell>
          <cell r="F305">
            <v>0</v>
          </cell>
        </row>
        <row r="307">
          <cell r="D307" t="str">
            <v>0317638</v>
          </cell>
          <cell r="F307">
            <v>0</v>
          </cell>
        </row>
        <row r="308">
          <cell r="D308" t="str">
            <v>0322183</v>
          </cell>
          <cell r="F308">
            <v>0</v>
          </cell>
        </row>
        <row r="310">
          <cell r="D310" t="str">
            <v>0321915</v>
          </cell>
          <cell r="F310">
            <v>0</v>
          </cell>
        </row>
        <row r="313">
          <cell r="D313" t="str">
            <v>0323128</v>
          </cell>
          <cell r="F313">
            <v>0</v>
          </cell>
        </row>
        <row r="314">
          <cell r="D314" t="str">
            <v>0322900</v>
          </cell>
          <cell r="F314">
            <v>0</v>
          </cell>
        </row>
        <row r="315">
          <cell r="D315" t="str">
            <v>0327426</v>
          </cell>
          <cell r="F315">
            <v>0</v>
          </cell>
        </row>
        <row r="316">
          <cell r="D316" t="str">
            <v>0317638</v>
          </cell>
          <cell r="F316">
            <v>0</v>
          </cell>
        </row>
        <row r="317">
          <cell r="D317" t="str">
            <v>0320158</v>
          </cell>
          <cell r="F317">
            <v>0</v>
          </cell>
        </row>
        <row r="320">
          <cell r="D320" t="str">
            <v>0322766</v>
          </cell>
          <cell r="F320">
            <v>0</v>
          </cell>
        </row>
        <row r="322">
          <cell r="D322" t="str">
            <v>0320715</v>
          </cell>
          <cell r="F322">
            <v>0</v>
          </cell>
        </row>
        <row r="323">
          <cell r="D323" t="str">
            <v>0320713</v>
          </cell>
          <cell r="F323">
            <v>0</v>
          </cell>
        </row>
        <row r="324">
          <cell r="D324" t="str">
            <v>0323727</v>
          </cell>
          <cell r="F324">
            <v>0</v>
          </cell>
        </row>
        <row r="326">
          <cell r="D326" t="str">
            <v>0318106</v>
          </cell>
          <cell r="F326">
            <v>0</v>
          </cell>
        </row>
        <row r="327">
          <cell r="D327" t="str">
            <v>0318108</v>
          </cell>
          <cell r="F327">
            <v>0</v>
          </cell>
        </row>
        <row r="328">
          <cell r="D328" t="str">
            <v>0323779</v>
          </cell>
          <cell r="F328">
            <v>0</v>
          </cell>
        </row>
        <row r="329">
          <cell r="D329" t="str">
            <v>0327422</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0323779</v>
          </cell>
          <cell r="F334">
            <v>0</v>
          </cell>
        </row>
        <row r="335">
          <cell r="D335" t="str">
            <v>0321918</v>
          </cell>
          <cell r="F335">
            <v>0</v>
          </cell>
        </row>
        <row r="337">
          <cell r="D337" t="str">
            <v>0322900</v>
          </cell>
          <cell r="F337">
            <v>0</v>
          </cell>
        </row>
        <row r="338">
          <cell r="D338" t="str">
            <v>0322765</v>
          </cell>
          <cell r="F338">
            <v>0</v>
          </cell>
        </row>
        <row r="339">
          <cell r="D339" t="str">
            <v>0317638</v>
          </cell>
          <cell r="F339">
            <v>0</v>
          </cell>
        </row>
        <row r="340">
          <cell r="D340" t="str">
            <v>0318106</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0322393</v>
          </cell>
          <cell r="F345">
            <v>0</v>
          </cell>
        </row>
        <row r="346">
          <cell r="D346" t="str">
            <v>0322395</v>
          </cell>
          <cell r="F346">
            <v>0</v>
          </cell>
        </row>
        <row r="348">
          <cell r="D348" t="str">
            <v>0321918</v>
          </cell>
          <cell r="F348">
            <v>0</v>
          </cell>
        </row>
        <row r="349">
          <cell r="D349" t="str">
            <v>0321917</v>
          </cell>
          <cell r="F349">
            <v>0</v>
          </cell>
        </row>
        <row r="350">
          <cell r="D350" t="str">
            <v>0326018</v>
          </cell>
          <cell r="F350">
            <v>0</v>
          </cell>
        </row>
        <row r="353">
          <cell r="D353" t="str">
            <v>0322394</v>
          </cell>
          <cell r="F353">
            <v>0</v>
          </cell>
        </row>
        <row r="354">
          <cell r="D354" t="str">
            <v>0322395</v>
          </cell>
          <cell r="F354">
            <v>0</v>
          </cell>
        </row>
        <row r="355">
          <cell r="D355" t="str">
            <v>0320722</v>
          </cell>
          <cell r="F355">
            <v>0</v>
          </cell>
        </row>
        <row r="356">
          <cell r="D356" t="str">
            <v>0321918</v>
          </cell>
          <cell r="F356">
            <v>0</v>
          </cell>
        </row>
        <row r="357">
          <cell r="D357" t="str">
            <v>0321917</v>
          </cell>
          <cell r="F357">
            <v>0</v>
          </cell>
        </row>
        <row r="358">
          <cell r="D358" t="str">
            <v>0326018</v>
          </cell>
          <cell r="F358">
            <v>0</v>
          </cell>
        </row>
        <row r="359">
          <cell r="D359" t="str">
            <v>0322920</v>
          </cell>
          <cell r="F359">
            <v>0</v>
          </cell>
        </row>
        <row r="361">
          <cell r="D361" t="str">
            <v>0326463</v>
          </cell>
          <cell r="F361">
            <v>0</v>
          </cell>
        </row>
        <row r="362">
          <cell r="D362" t="str">
            <v>0320158</v>
          </cell>
          <cell r="F362">
            <v>0</v>
          </cell>
        </row>
        <row r="363">
          <cell r="D363" t="str">
            <v>0320715</v>
          </cell>
          <cell r="F363">
            <v>0</v>
          </cell>
        </row>
        <row r="364">
          <cell r="D364" t="str">
            <v>0320713</v>
          </cell>
          <cell r="F364">
            <v>0</v>
          </cell>
        </row>
        <row r="365">
          <cell r="D365" t="str">
            <v>0323727</v>
          </cell>
          <cell r="F365">
            <v>0</v>
          </cell>
        </row>
        <row r="366">
          <cell r="D366" t="str">
            <v>0322887</v>
          </cell>
          <cell r="F366">
            <v>0</v>
          </cell>
        </row>
        <row r="367">
          <cell r="D367" t="str">
            <v>0318106</v>
          </cell>
          <cell r="F367">
            <v>0</v>
          </cell>
        </row>
        <row r="368">
          <cell r="D368" t="str">
            <v>0318108</v>
          </cell>
          <cell r="F368">
            <v>0</v>
          </cell>
        </row>
        <row r="369">
          <cell r="D369" t="str">
            <v>0323779</v>
          </cell>
          <cell r="F369">
            <v>0</v>
          </cell>
        </row>
        <row r="370">
          <cell r="D370" t="str">
            <v>0327422</v>
          </cell>
          <cell r="F370">
            <v>0</v>
          </cell>
        </row>
        <row r="372">
          <cell r="D372" t="str">
            <v>0317638</v>
          </cell>
          <cell r="F372">
            <v>0</v>
          </cell>
        </row>
        <row r="375">
          <cell r="D375" t="str">
            <v>0322643</v>
          </cell>
          <cell r="F375">
            <v>0</v>
          </cell>
        </row>
        <row r="376">
          <cell r="D376" t="str">
            <v>0322920</v>
          </cell>
          <cell r="F376">
            <v>0</v>
          </cell>
        </row>
        <row r="377">
          <cell r="D377" t="str">
            <v>0320715</v>
          </cell>
          <cell r="F377">
            <v>0</v>
          </cell>
        </row>
        <row r="378">
          <cell r="D378" t="str">
            <v>0320713</v>
          </cell>
          <cell r="F378">
            <v>0</v>
          </cell>
        </row>
        <row r="379">
          <cell r="D379" t="str">
            <v>0327087</v>
          </cell>
          <cell r="F379">
            <v>0</v>
          </cell>
        </row>
        <row r="380">
          <cell r="D380" t="str">
            <v>0322924</v>
          </cell>
          <cell r="F380">
            <v>0</v>
          </cell>
        </row>
        <row r="381">
          <cell r="D381" t="str">
            <v>0323780</v>
          </cell>
          <cell r="F381">
            <v>0</v>
          </cell>
        </row>
        <row r="382">
          <cell r="D382" t="str">
            <v>0318106</v>
          </cell>
          <cell r="F382">
            <v>0</v>
          </cell>
        </row>
        <row r="383">
          <cell r="D383" t="str">
            <v>0318108</v>
          </cell>
          <cell r="F383">
            <v>0</v>
          </cell>
        </row>
        <row r="384">
          <cell r="D384" t="str">
            <v>0327423</v>
          </cell>
          <cell r="F384">
            <v>0</v>
          </cell>
        </row>
        <row r="387">
          <cell r="D387" t="str">
            <v>0327488</v>
          </cell>
          <cell r="F387">
            <v>0</v>
          </cell>
        </row>
        <row r="388">
          <cell r="D388" t="str">
            <v>0322899</v>
          </cell>
          <cell r="F388">
            <v>0</v>
          </cell>
        </row>
        <row r="389">
          <cell r="D389" t="str">
            <v>0320715</v>
          </cell>
          <cell r="F389">
            <v>0</v>
          </cell>
        </row>
        <row r="390">
          <cell r="D390" t="str">
            <v>0320713</v>
          </cell>
          <cell r="F390">
            <v>0</v>
          </cell>
        </row>
        <row r="391">
          <cell r="D391" t="str">
            <v>0327087</v>
          </cell>
          <cell r="F391">
            <v>0</v>
          </cell>
        </row>
        <row r="393">
          <cell r="D393" t="str">
            <v>0323780</v>
          </cell>
          <cell r="F393">
            <v>0</v>
          </cell>
        </row>
        <row r="394">
          <cell r="D394" t="str">
            <v>0318106</v>
          </cell>
          <cell r="F394">
            <v>0</v>
          </cell>
        </row>
        <row r="395">
          <cell r="D395" t="str">
            <v>0318108</v>
          </cell>
          <cell r="F395">
            <v>0</v>
          </cell>
        </row>
        <row r="396">
          <cell r="D396" t="str">
            <v>0327423</v>
          </cell>
          <cell r="F396">
            <v>0</v>
          </cell>
        </row>
        <row r="398">
          <cell r="D398" t="str">
            <v>0317638</v>
          </cell>
          <cell r="F398">
            <v>0</v>
          </cell>
        </row>
        <row r="399">
          <cell r="D399" t="str">
            <v>0322643</v>
          </cell>
          <cell r="F399">
            <v>0</v>
          </cell>
        </row>
        <row r="401">
          <cell r="D401" t="str">
            <v>0320715</v>
          </cell>
          <cell r="F401">
            <v>0</v>
          </cell>
        </row>
        <row r="402">
          <cell r="D402" t="str">
            <v>0320713</v>
          </cell>
          <cell r="F402">
            <v>0</v>
          </cell>
        </row>
        <row r="403">
          <cell r="D403" t="str">
            <v>0327087</v>
          </cell>
          <cell r="F403">
            <v>0</v>
          </cell>
        </row>
        <row r="405">
          <cell r="D405" t="str">
            <v>0323780</v>
          </cell>
          <cell r="F405">
            <v>0</v>
          </cell>
        </row>
        <row r="406">
          <cell r="D406" t="str">
            <v>0318106</v>
          </cell>
          <cell r="F406">
            <v>0</v>
          </cell>
        </row>
        <row r="407">
          <cell r="D407" t="str">
            <v>0318108</v>
          </cell>
          <cell r="F407">
            <v>0</v>
          </cell>
        </row>
        <row r="408">
          <cell r="D408" t="str">
            <v>0327425</v>
          </cell>
          <cell r="F408">
            <v>0</v>
          </cell>
        </row>
        <row r="409">
          <cell r="D409" t="str">
            <v>0317638</v>
          </cell>
          <cell r="F409">
            <v>0</v>
          </cell>
        </row>
        <row r="410">
          <cell r="D410" t="str">
            <v>0320158</v>
          </cell>
          <cell r="F410">
            <v>0</v>
          </cell>
        </row>
        <row r="411">
          <cell r="D411" t="str">
            <v>0322592</v>
          </cell>
          <cell r="F411">
            <v>0</v>
          </cell>
        </row>
        <row r="413">
          <cell r="D413" t="str">
            <v>0320715</v>
          </cell>
          <cell r="F413">
            <v>0</v>
          </cell>
        </row>
        <row r="414">
          <cell r="D414" t="str">
            <v>0320713</v>
          </cell>
          <cell r="F414">
            <v>0</v>
          </cell>
        </row>
        <row r="415">
          <cell r="D415" t="str">
            <v>0327087</v>
          </cell>
          <cell r="F415">
            <v>0</v>
          </cell>
        </row>
        <row r="417">
          <cell r="D417" t="str">
            <v>0323780</v>
          </cell>
          <cell r="F417">
            <v>0</v>
          </cell>
        </row>
        <row r="418">
          <cell r="D418" t="str">
            <v>0318106</v>
          </cell>
          <cell r="F418">
            <v>0</v>
          </cell>
        </row>
        <row r="419">
          <cell r="D419" t="str">
            <v>0318108</v>
          </cell>
          <cell r="F419">
            <v>0</v>
          </cell>
        </row>
        <row r="420">
          <cell r="D420" t="str">
            <v>0327424</v>
          </cell>
          <cell r="F420">
            <v>0</v>
          </cell>
        </row>
        <row r="423">
          <cell r="D423" t="str">
            <v>0322592</v>
          </cell>
          <cell r="F423">
            <v>0</v>
          </cell>
        </row>
        <row r="424">
          <cell r="D424" t="str">
            <v>0322928</v>
          </cell>
          <cell r="F424">
            <v>0</v>
          </cell>
        </row>
        <row r="425">
          <cell r="D425" t="str">
            <v>0320715</v>
          </cell>
          <cell r="F425">
            <v>0</v>
          </cell>
        </row>
        <row r="426">
          <cell r="D426" t="str">
            <v>0320713</v>
          </cell>
          <cell r="F426">
            <v>0</v>
          </cell>
        </row>
        <row r="428">
          <cell r="D428" t="str">
            <v>0318106</v>
          </cell>
          <cell r="F428">
            <v>0</v>
          </cell>
        </row>
        <row r="429">
          <cell r="D429" t="str">
            <v>0318108</v>
          </cell>
          <cell r="F429">
            <v>0</v>
          </cell>
        </row>
        <row r="430">
          <cell r="D430" t="str">
            <v>0327424</v>
          </cell>
          <cell r="F430">
            <v>0</v>
          </cell>
        </row>
        <row r="431">
          <cell r="D431" t="str">
            <v>0317638</v>
          </cell>
          <cell r="F431">
            <v>0</v>
          </cell>
        </row>
        <row r="432">
          <cell r="D432" t="str">
            <v>0320158</v>
          </cell>
          <cell r="F432">
            <v>0</v>
          </cell>
        </row>
        <row r="435">
          <cell r="D435" t="str">
            <v>0322606</v>
          </cell>
          <cell r="F435">
            <v>0</v>
          </cell>
        </row>
        <row r="436">
          <cell r="D436" t="str">
            <v>0322929</v>
          </cell>
          <cell r="F436">
            <v>0</v>
          </cell>
        </row>
        <row r="437">
          <cell r="D437" t="str">
            <v>0320715</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0322899</v>
          </cell>
          <cell r="F442">
            <v>0</v>
          </cell>
        </row>
        <row r="443">
          <cell r="D443" t="str">
            <v>0323780</v>
          </cell>
          <cell r="F443">
            <v>0</v>
          </cell>
        </row>
        <row r="444">
          <cell r="D444" t="str">
            <v>0318106</v>
          </cell>
          <cell r="F444">
            <v>0</v>
          </cell>
        </row>
        <row r="445">
          <cell r="D445" t="str">
            <v>0318108</v>
          </cell>
          <cell r="F445">
            <v>0</v>
          </cell>
        </row>
        <row r="446">
          <cell r="D446" t="str">
            <v>0317638</v>
          </cell>
          <cell r="F446">
            <v>0</v>
          </cell>
        </row>
        <row r="448">
          <cell r="D448" t="str">
            <v>0322601</v>
          </cell>
          <cell r="F448">
            <v>0</v>
          </cell>
        </row>
        <row r="449">
          <cell r="D449" t="str">
            <v>0322899</v>
          </cell>
          <cell r="F449">
            <v>0</v>
          </cell>
        </row>
        <row r="450">
          <cell r="D450" t="str">
            <v>0323780</v>
          </cell>
          <cell r="F450">
            <v>0</v>
          </cell>
        </row>
        <row r="451">
          <cell r="D451" t="str">
            <v>0318106</v>
          </cell>
          <cell r="F451">
            <v>0</v>
          </cell>
        </row>
        <row r="452">
          <cell r="D452" t="str">
            <v>0318108</v>
          </cell>
          <cell r="F452">
            <v>0</v>
          </cell>
        </row>
        <row r="453">
          <cell r="D453" t="str">
            <v>0317638</v>
          </cell>
          <cell r="F453">
            <v>0</v>
          </cell>
        </row>
        <row r="454">
          <cell r="D454" t="str">
            <v>0323128</v>
          </cell>
          <cell r="F454">
            <v>0</v>
          </cell>
        </row>
        <row r="456">
          <cell r="D456" t="str">
            <v>0323780</v>
          </cell>
          <cell r="F456">
            <v>0</v>
          </cell>
        </row>
        <row r="457">
          <cell r="D457" t="str">
            <v>0322899</v>
          </cell>
          <cell r="F457">
            <v>0</v>
          </cell>
        </row>
        <row r="458">
          <cell r="D458" t="str">
            <v>0322927</v>
          </cell>
          <cell r="F458">
            <v>0</v>
          </cell>
        </row>
        <row r="459">
          <cell r="D459" t="str">
            <v>0323128</v>
          </cell>
          <cell r="F459">
            <v>0</v>
          </cell>
        </row>
        <row r="461">
          <cell r="D461" t="str">
            <v>0324282</v>
          </cell>
          <cell r="F461">
            <v>0</v>
          </cell>
        </row>
        <row r="462">
          <cell r="D462" t="str">
            <v>0320158</v>
          </cell>
          <cell r="F462">
            <v>0</v>
          </cell>
        </row>
        <row r="464">
          <cell r="D464" t="str">
            <v>0327088</v>
          </cell>
          <cell r="F464">
            <v>0</v>
          </cell>
        </row>
        <row r="465">
          <cell r="D465" t="str">
            <v>0326910</v>
          </cell>
          <cell r="F465">
            <v>0</v>
          </cell>
        </row>
        <row r="466">
          <cell r="D466" t="str">
            <v>0317557</v>
          </cell>
          <cell r="F466">
            <v>0</v>
          </cell>
        </row>
        <row r="467">
          <cell r="D467" t="str">
            <v>0326459</v>
          </cell>
          <cell r="F467">
            <v>0</v>
          </cell>
        </row>
        <row r="468">
          <cell r="D468" t="str">
            <v>0321942</v>
          </cell>
          <cell r="F468">
            <v>0</v>
          </cell>
        </row>
        <row r="469">
          <cell r="D469" t="str">
            <v>0327092</v>
          </cell>
          <cell r="F469">
            <v>0</v>
          </cell>
        </row>
        <row r="472">
          <cell r="D472" t="str">
            <v>0324205</v>
          </cell>
          <cell r="F472">
            <v>0</v>
          </cell>
        </row>
        <row r="474">
          <cell r="D474" t="str">
            <v>0323780</v>
          </cell>
          <cell r="F474">
            <v>0</v>
          </cell>
        </row>
        <row r="475">
          <cell r="D475" t="str">
            <v>0320158</v>
          </cell>
          <cell r="F475">
            <v>0</v>
          </cell>
        </row>
        <row r="477">
          <cell r="D477" t="str">
            <v>0324205</v>
          </cell>
          <cell r="F477">
            <v>0</v>
          </cell>
        </row>
        <row r="478">
          <cell r="D478" t="str">
            <v>0322927</v>
          </cell>
          <cell r="F478">
            <v>0</v>
          </cell>
        </row>
        <row r="479">
          <cell r="D479" t="str">
            <v>0324282</v>
          </cell>
          <cell r="F479">
            <v>0</v>
          </cell>
        </row>
        <row r="482">
          <cell r="D482" t="str">
            <v>0322899</v>
          </cell>
          <cell r="F482">
            <v>0</v>
          </cell>
        </row>
        <row r="483">
          <cell r="D483" t="str">
            <v>0322922</v>
          </cell>
          <cell r="F483">
            <v>0</v>
          </cell>
        </row>
        <row r="484">
          <cell r="D484" t="str">
            <v>0323665</v>
          </cell>
          <cell r="F484">
            <v>0</v>
          </cell>
        </row>
        <row r="485">
          <cell r="D485" t="str">
            <v>0317638</v>
          </cell>
          <cell r="F485">
            <v>0</v>
          </cell>
        </row>
        <row r="486">
          <cell r="D486" t="str">
            <v>0324178</v>
          </cell>
          <cell r="F486">
            <v>0</v>
          </cell>
        </row>
        <row r="488">
          <cell r="D488" t="str">
            <v>0323670</v>
          </cell>
          <cell r="F488">
            <v>0</v>
          </cell>
        </row>
        <row r="489">
          <cell r="D489" t="str">
            <v>0326461</v>
          </cell>
          <cell r="F489">
            <v>0</v>
          </cell>
        </row>
        <row r="490">
          <cell r="D490" t="str">
            <v>0320713</v>
          </cell>
          <cell r="F490">
            <v>0</v>
          </cell>
        </row>
        <row r="491">
          <cell r="D491" t="str">
            <v>0320715</v>
          </cell>
          <cell r="F491">
            <v>0</v>
          </cell>
        </row>
        <row r="493">
          <cell r="D493" t="str">
            <v>0321154</v>
          </cell>
          <cell r="F493">
            <v>0</v>
          </cell>
        </row>
        <row r="494">
          <cell r="D494" t="str">
            <v>0318106</v>
          </cell>
          <cell r="F494">
            <v>0</v>
          </cell>
        </row>
        <row r="495">
          <cell r="D495" t="str">
            <v>0318108</v>
          </cell>
          <cell r="F495">
            <v>0</v>
          </cell>
        </row>
        <row r="496">
          <cell r="D496" t="str">
            <v>0320722</v>
          </cell>
          <cell r="F496">
            <v>0</v>
          </cell>
        </row>
        <row r="498">
          <cell r="D498" t="str">
            <v>0324175</v>
          </cell>
          <cell r="F498">
            <v>0</v>
          </cell>
        </row>
        <row r="499">
          <cell r="D499" t="str">
            <v>0322929</v>
          </cell>
          <cell r="F499">
            <v>0</v>
          </cell>
        </row>
        <row r="500">
          <cell r="D500" t="str">
            <v>0323670</v>
          </cell>
          <cell r="F500">
            <v>0</v>
          </cell>
        </row>
        <row r="501">
          <cell r="D501" t="str">
            <v>0323674</v>
          </cell>
          <cell r="F501">
            <v>0</v>
          </cell>
        </row>
        <row r="502">
          <cell r="D502" t="str">
            <v>0320713</v>
          </cell>
          <cell r="F502">
            <v>0</v>
          </cell>
        </row>
        <row r="503">
          <cell r="D503" t="str">
            <v>0320715</v>
          </cell>
          <cell r="F503">
            <v>0</v>
          </cell>
        </row>
        <row r="504">
          <cell r="D504" t="str">
            <v>0322899</v>
          </cell>
          <cell r="F504">
            <v>0</v>
          </cell>
        </row>
        <row r="505">
          <cell r="D505" t="str">
            <v>0321154</v>
          </cell>
          <cell r="F505">
            <v>0</v>
          </cell>
        </row>
        <row r="506">
          <cell r="D506" t="str">
            <v>0318106</v>
          </cell>
          <cell r="F506">
            <v>0</v>
          </cell>
        </row>
        <row r="507">
          <cell r="D507" t="str">
            <v>0318108</v>
          </cell>
          <cell r="F507">
            <v>0</v>
          </cell>
        </row>
        <row r="508">
          <cell r="D508" t="str">
            <v>0320158</v>
          </cell>
          <cell r="F508">
            <v>0</v>
          </cell>
        </row>
        <row r="510">
          <cell r="D510" t="str">
            <v>0323824</v>
          </cell>
          <cell r="F510">
            <v>0</v>
          </cell>
        </row>
        <row r="511">
          <cell r="D511" t="str">
            <v>0322899</v>
          </cell>
          <cell r="F511">
            <v>0</v>
          </cell>
        </row>
        <row r="512">
          <cell r="D512" t="str">
            <v>0323673</v>
          </cell>
          <cell r="F512">
            <v>0</v>
          </cell>
        </row>
        <row r="514">
          <cell r="D514" t="str">
            <v>0321941</v>
          </cell>
          <cell r="F514">
            <v>0</v>
          </cell>
        </row>
        <row r="515">
          <cell r="D515" t="str">
            <v>0317638</v>
          </cell>
          <cell r="F515">
            <v>0</v>
          </cell>
        </row>
        <row r="517">
          <cell r="D517" t="str">
            <v>0323909</v>
          </cell>
          <cell r="F517">
            <v>0</v>
          </cell>
        </row>
        <row r="518">
          <cell r="D518" t="str">
            <v>0322899</v>
          </cell>
          <cell r="F518">
            <v>0</v>
          </cell>
        </row>
        <row r="519">
          <cell r="D519" t="str">
            <v>0322395</v>
          </cell>
          <cell r="F519">
            <v>0</v>
          </cell>
        </row>
        <row r="520">
          <cell r="D520" t="str">
            <v>0323807</v>
          </cell>
          <cell r="F520">
            <v>0</v>
          </cell>
        </row>
        <row r="521">
          <cell r="D521" t="str">
            <v>0323706</v>
          </cell>
          <cell r="F521">
            <v>0</v>
          </cell>
        </row>
        <row r="522">
          <cell r="D522" t="str">
            <v>0317638</v>
          </cell>
          <cell r="F522">
            <v>0</v>
          </cell>
        </row>
        <row r="523">
          <cell r="D523" t="str">
            <v>0326018</v>
          </cell>
          <cell r="F523">
            <v>0</v>
          </cell>
        </row>
        <row r="524">
          <cell r="D524" t="str">
            <v>0323708</v>
          </cell>
          <cell r="F524">
            <v>0</v>
          </cell>
        </row>
        <row r="525">
          <cell r="D525" t="str">
            <v>0321918</v>
          </cell>
          <cell r="F525">
            <v>0</v>
          </cell>
        </row>
        <row r="526">
          <cell r="D526" t="str">
            <v>0322924</v>
          </cell>
          <cell r="F526">
            <v>0</v>
          </cell>
        </row>
        <row r="527">
          <cell r="D527" t="str">
            <v>0322920</v>
          </cell>
          <cell r="F527">
            <v>0</v>
          </cell>
        </row>
        <row r="529">
          <cell r="D529" t="str">
            <v>0323679</v>
          </cell>
          <cell r="F529">
            <v>0</v>
          </cell>
        </row>
        <row r="530">
          <cell r="D530" t="str">
            <v>0320158</v>
          </cell>
          <cell r="F530">
            <v>0</v>
          </cell>
        </row>
        <row r="532">
          <cell r="D532" t="str">
            <v>0323681</v>
          </cell>
          <cell r="F532">
            <v>0</v>
          </cell>
        </row>
        <row r="533">
          <cell r="D533" t="str">
            <v>0322899</v>
          </cell>
          <cell r="F533">
            <v>0</v>
          </cell>
        </row>
        <row r="534">
          <cell r="D534" t="str">
            <v>0322927</v>
          </cell>
          <cell r="F534">
            <v>0</v>
          </cell>
        </row>
        <row r="535">
          <cell r="D535" t="str">
            <v>0323678</v>
          </cell>
          <cell r="F535">
            <v>0</v>
          </cell>
        </row>
        <row r="537">
          <cell r="D537" t="str">
            <v>0317638</v>
          </cell>
          <cell r="F537">
            <v>0</v>
          </cell>
        </row>
        <row r="538">
          <cell r="D538" t="str">
            <v>0323680</v>
          </cell>
          <cell r="F538">
            <v>0</v>
          </cell>
        </row>
        <row r="541">
          <cell r="D541" t="str">
            <v>0323816</v>
          </cell>
          <cell r="F541">
            <v>0</v>
          </cell>
        </row>
        <row r="542">
          <cell r="D542" t="str">
            <v>0317557</v>
          </cell>
          <cell r="F542">
            <v>0</v>
          </cell>
        </row>
        <row r="544">
          <cell r="D544" t="str">
            <v>0323818</v>
          </cell>
          <cell r="F544">
            <v>0</v>
          </cell>
        </row>
        <row r="545">
          <cell r="D545" t="str">
            <v>0320158</v>
          </cell>
          <cell r="F545">
            <v>0</v>
          </cell>
        </row>
        <row r="547">
          <cell r="D547" t="str">
            <v>0323815</v>
          </cell>
          <cell r="F547">
            <v>0</v>
          </cell>
        </row>
        <row r="548">
          <cell r="D548" t="str">
            <v>0322907</v>
          </cell>
          <cell r="F548">
            <v>0</v>
          </cell>
        </row>
        <row r="549">
          <cell r="D549" t="str">
            <v>0322899</v>
          </cell>
          <cell r="F549">
            <v>0</v>
          </cell>
        </row>
        <row r="550">
          <cell r="D550" t="str">
            <v>0323817</v>
          </cell>
          <cell r="F550">
            <v>0</v>
          </cell>
        </row>
        <row r="551">
          <cell r="D551" t="str">
            <v>0317638</v>
          </cell>
          <cell r="F551">
            <v>0</v>
          </cell>
        </row>
        <row r="552">
          <cell r="D552" t="str">
            <v>0320158</v>
          </cell>
          <cell r="F552">
            <v>0</v>
          </cell>
        </row>
        <row r="553">
          <cell r="D553" t="str">
            <v>0323667</v>
          </cell>
          <cell r="F553">
            <v>0</v>
          </cell>
        </row>
        <row r="555">
          <cell r="D555" t="str">
            <v>0322907</v>
          </cell>
          <cell r="F555">
            <v>0</v>
          </cell>
        </row>
        <row r="556">
          <cell r="D556" t="str">
            <v>0323813</v>
          </cell>
          <cell r="F556">
            <v>0</v>
          </cell>
        </row>
        <row r="558">
          <cell r="D558" t="str">
            <v>0317638</v>
          </cell>
          <cell r="F558">
            <v>0</v>
          </cell>
        </row>
        <row r="559">
          <cell r="D559" t="str">
            <v>0323808</v>
          </cell>
          <cell r="F559">
            <v>0</v>
          </cell>
        </row>
        <row r="562">
          <cell r="D562" t="str">
            <v>0323809</v>
          </cell>
          <cell r="F562">
            <v>0</v>
          </cell>
        </row>
        <row r="563">
          <cell r="D563" t="str">
            <v>0322899</v>
          </cell>
          <cell r="F563">
            <v>0</v>
          </cell>
        </row>
        <row r="564">
          <cell r="D564" t="str">
            <v>0317557</v>
          </cell>
          <cell r="F564">
            <v>0</v>
          </cell>
        </row>
        <row r="565">
          <cell r="D565" t="str">
            <v>0323810</v>
          </cell>
          <cell r="F565">
            <v>0</v>
          </cell>
        </row>
        <row r="566">
          <cell r="D566" t="str">
            <v>0317638</v>
          </cell>
          <cell r="F566">
            <v>0</v>
          </cell>
        </row>
        <row r="567">
          <cell r="D567" t="str">
            <v>0320158</v>
          </cell>
          <cell r="F567">
            <v>0</v>
          </cell>
        </row>
        <row r="570">
          <cell r="D570" t="str">
            <v>0324175</v>
          </cell>
          <cell r="F570">
            <v>0</v>
          </cell>
        </row>
        <row r="571">
          <cell r="D571" t="str">
            <v>0322899</v>
          </cell>
          <cell r="F571">
            <v>0</v>
          </cell>
        </row>
        <row r="572">
          <cell r="D572" t="str">
            <v>0323819</v>
          </cell>
          <cell r="F572">
            <v>0</v>
          </cell>
        </row>
        <row r="574">
          <cell r="D574" t="str">
            <v>0317638</v>
          </cell>
          <cell r="F574">
            <v>0</v>
          </cell>
        </row>
        <row r="575">
          <cell r="D575" t="str">
            <v>0324178</v>
          </cell>
          <cell r="F575">
            <v>0</v>
          </cell>
        </row>
        <row r="577">
          <cell r="D577" t="str">
            <v>0323820</v>
          </cell>
          <cell r="F577">
            <v>0</v>
          </cell>
        </row>
        <row r="580">
          <cell r="D580" t="str">
            <v>0322899</v>
          </cell>
          <cell r="F580">
            <v>0</v>
          </cell>
        </row>
        <row r="582">
          <cell r="D582" t="str">
            <v>0327407</v>
          </cell>
          <cell r="F582">
            <v>0</v>
          </cell>
        </row>
        <row r="583">
          <cell r="D583" t="str">
            <v>0327408</v>
          </cell>
          <cell r="F583">
            <v>0</v>
          </cell>
        </row>
        <row r="585">
          <cell r="D585" t="str">
            <v>0323671</v>
          </cell>
          <cell r="F585">
            <v>0</v>
          </cell>
        </row>
        <row r="586">
          <cell r="D586" t="str">
            <v>0320712</v>
          </cell>
          <cell r="F586">
            <v>0</v>
          </cell>
        </row>
        <row r="588">
          <cell r="D588" t="str">
            <v>0317638</v>
          </cell>
          <cell r="F588">
            <v>0</v>
          </cell>
        </row>
        <row r="589">
          <cell r="D589" t="str">
            <v>0325409</v>
          </cell>
          <cell r="F589">
            <v>0</v>
          </cell>
        </row>
        <row r="592">
          <cell r="D592" t="str">
            <v>0323128</v>
          </cell>
          <cell r="F592">
            <v>0</v>
          </cell>
        </row>
        <row r="594">
          <cell r="D594" t="str">
            <v>0326524</v>
          </cell>
          <cell r="F594">
            <v>0</v>
          </cell>
        </row>
        <row r="595">
          <cell r="D595" t="str">
            <v>0320158</v>
          </cell>
          <cell r="F595">
            <v>0</v>
          </cell>
        </row>
        <row r="597">
          <cell r="D597" t="str">
            <v>0323825</v>
          </cell>
          <cell r="F597">
            <v>0</v>
          </cell>
        </row>
        <row r="598">
          <cell r="D598" t="str">
            <v>0322899</v>
          </cell>
          <cell r="F598">
            <v>0</v>
          </cell>
        </row>
        <row r="600">
          <cell r="D600" t="str">
            <v>0327407</v>
          </cell>
          <cell r="F600">
            <v>0</v>
          </cell>
        </row>
        <row r="601">
          <cell r="D601" t="str">
            <v>0327408</v>
          </cell>
          <cell r="F601">
            <v>0</v>
          </cell>
        </row>
        <row r="603">
          <cell r="D603" t="str">
            <v>0320712</v>
          </cell>
          <cell r="F603">
            <v>0</v>
          </cell>
        </row>
        <row r="604">
          <cell r="D604" t="str">
            <v>0320715</v>
          </cell>
          <cell r="F604">
            <v>0</v>
          </cell>
        </row>
        <row r="606">
          <cell r="D606" t="str">
            <v>0318106</v>
          </cell>
          <cell r="F606">
            <v>0</v>
          </cell>
        </row>
        <row r="607">
          <cell r="D607" t="str">
            <v>0318108</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0323793</v>
          </cell>
          <cell r="F612">
            <v>0</v>
          </cell>
        </row>
        <row r="613">
          <cell r="D613" t="str">
            <v>0326308</v>
          </cell>
          <cell r="F613">
            <v>0</v>
          </cell>
        </row>
        <row r="614">
          <cell r="D614" t="str">
            <v>0322616</v>
          </cell>
          <cell r="F614">
            <v>0</v>
          </cell>
        </row>
        <row r="616">
          <cell r="D616" t="str">
            <v>0320158</v>
          </cell>
          <cell r="F616">
            <v>0</v>
          </cell>
        </row>
        <row r="617">
          <cell r="D617" t="str">
            <v>0324299</v>
          </cell>
          <cell r="F617">
            <v>0</v>
          </cell>
        </row>
        <row r="619">
          <cell r="D619" t="str">
            <v>0326304</v>
          </cell>
          <cell r="F619">
            <v>0</v>
          </cell>
        </row>
        <row r="620">
          <cell r="D620" t="str">
            <v>0323794</v>
          </cell>
          <cell r="F620">
            <v>0</v>
          </cell>
        </row>
        <row r="621">
          <cell r="D621" t="str">
            <v>0326306</v>
          </cell>
          <cell r="F621">
            <v>0</v>
          </cell>
        </row>
        <row r="622">
          <cell r="D622" t="str">
            <v>0322616</v>
          </cell>
          <cell r="F622">
            <v>0</v>
          </cell>
        </row>
        <row r="623">
          <cell r="D623" t="str">
            <v>0326307</v>
          </cell>
          <cell r="F623">
            <v>0</v>
          </cell>
        </row>
        <row r="624">
          <cell r="D624" t="str">
            <v>0320158</v>
          </cell>
          <cell r="F624">
            <v>0</v>
          </cell>
        </row>
        <row r="625">
          <cell r="D625" t="str">
            <v>0324299</v>
          </cell>
          <cell r="F625">
            <v>0</v>
          </cell>
        </row>
        <row r="628">
          <cell r="D628" t="str">
            <v>0324175</v>
          </cell>
          <cell r="F628">
            <v>0</v>
          </cell>
        </row>
        <row r="630">
          <cell r="D630" t="str">
            <v>0323796</v>
          </cell>
          <cell r="F630">
            <v>0</v>
          </cell>
        </row>
        <row r="631">
          <cell r="D631" t="str">
            <v>0322616</v>
          </cell>
          <cell r="F631">
            <v>0</v>
          </cell>
        </row>
        <row r="632">
          <cell r="D632" t="str">
            <v>0323776</v>
          </cell>
          <cell r="F632">
            <v>0</v>
          </cell>
        </row>
        <row r="633">
          <cell r="D633" t="str">
            <v>0320158</v>
          </cell>
          <cell r="F633">
            <v>0</v>
          </cell>
        </row>
        <row r="634">
          <cell r="D634" t="str">
            <v>0324299</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0322615</v>
          </cell>
          <cell r="F641">
            <v>0</v>
          </cell>
        </row>
        <row r="643">
          <cell r="D643" t="str">
            <v>0324299</v>
          </cell>
          <cell r="F643">
            <v>0</v>
          </cell>
        </row>
        <row r="644">
          <cell r="D644" t="str">
            <v>0320722</v>
          </cell>
          <cell r="F644">
            <v>0</v>
          </cell>
        </row>
        <row r="645">
          <cell r="D645" t="str">
            <v>0320721</v>
          </cell>
          <cell r="F645">
            <v>0</v>
          </cell>
        </row>
        <row r="646">
          <cell r="D646" t="str">
            <v>0323799</v>
          </cell>
          <cell r="F646">
            <v>0</v>
          </cell>
        </row>
        <row r="648">
          <cell r="D648" t="str">
            <v>0323797</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0326143</v>
          </cell>
          <cell r="F655">
            <v>0</v>
          </cell>
        </row>
        <row r="656">
          <cell r="D656" t="str">
            <v>0322155</v>
          </cell>
          <cell r="F656">
            <v>0</v>
          </cell>
        </row>
        <row r="658">
          <cell r="D658" t="str">
            <v>0322652</v>
          </cell>
          <cell r="F658">
            <v>0</v>
          </cell>
        </row>
        <row r="660">
          <cell r="D660" t="str">
            <v>0322395</v>
          </cell>
        </row>
        <row r="661">
          <cell r="D661" t="str">
            <v>0321917</v>
          </cell>
          <cell r="F661">
            <v>0</v>
          </cell>
        </row>
        <row r="662">
          <cell r="D662" t="str">
            <v>0321918</v>
          </cell>
        </row>
        <row r="663">
          <cell r="D663" t="str">
            <v>0326018</v>
          </cell>
          <cell r="F663">
            <v>0</v>
          </cell>
        </row>
        <row r="664">
          <cell r="D664" t="str">
            <v>0322393</v>
          </cell>
          <cell r="F664">
            <v>0</v>
          </cell>
        </row>
        <row r="665">
          <cell r="D665" t="str">
            <v>0322394</v>
          </cell>
        </row>
        <row r="666">
          <cell r="D666" t="str">
            <v>0322652</v>
          </cell>
          <cell r="F666">
            <v>0</v>
          </cell>
        </row>
        <row r="669">
          <cell r="D669" t="str">
            <v>0320754</v>
          </cell>
          <cell r="F669">
            <v>0</v>
          </cell>
        </row>
        <row r="670">
          <cell r="D670" t="str">
            <v>0327426</v>
          </cell>
        </row>
        <row r="671">
          <cell r="D671" t="str">
            <v>0323776</v>
          </cell>
          <cell r="F671">
            <v>0</v>
          </cell>
        </row>
        <row r="672">
          <cell r="D672" t="str">
            <v>0320722</v>
          </cell>
          <cell r="F672">
            <v>0</v>
          </cell>
        </row>
        <row r="673">
          <cell r="D673" t="str">
            <v>0326661</v>
          </cell>
        </row>
        <row r="674">
          <cell r="D674" t="str">
            <v>0322409</v>
          </cell>
          <cell r="F674">
            <v>0</v>
          </cell>
        </row>
        <row r="677">
          <cell r="D677" t="str">
            <v>0322391</v>
          </cell>
          <cell r="F677">
            <v>0</v>
          </cell>
        </row>
        <row r="678">
          <cell r="D678" t="str">
            <v>0322390</v>
          </cell>
        </row>
        <row r="679">
          <cell r="D679" t="str">
            <v>0322392</v>
          </cell>
          <cell r="F679">
            <v>0</v>
          </cell>
        </row>
        <row r="680">
          <cell r="D680" t="str">
            <v>0320722</v>
          </cell>
          <cell r="F680">
            <v>0</v>
          </cell>
        </row>
        <row r="682">
          <cell r="D682" t="str">
            <v>0322389</v>
          </cell>
          <cell r="F682">
            <v>0</v>
          </cell>
        </row>
        <row r="683">
          <cell r="D683" t="str">
            <v>0321911</v>
          </cell>
        </row>
        <row r="684">
          <cell r="D684" t="str">
            <v>0321919</v>
          </cell>
        </row>
        <row r="685">
          <cell r="D685" t="str">
            <v>0321915</v>
          </cell>
          <cell r="F685">
            <v>0</v>
          </cell>
        </row>
        <row r="686">
          <cell r="D686" t="str">
            <v>0321916</v>
          </cell>
        </row>
        <row r="687">
          <cell r="D687" t="str">
            <v>0323096</v>
          </cell>
          <cell r="F687">
            <v>0</v>
          </cell>
        </row>
        <row r="688">
          <cell r="D688" t="str">
            <v>0322386</v>
          </cell>
        </row>
        <row r="689">
          <cell r="D689" t="str">
            <v>0322387</v>
          </cell>
          <cell r="F689">
            <v>0</v>
          </cell>
        </row>
        <row r="690">
          <cell r="D690" t="str">
            <v>0322388</v>
          </cell>
        </row>
        <row r="692">
          <cell r="D692" t="str">
            <v>0325692</v>
          </cell>
          <cell r="F692">
            <v>0</v>
          </cell>
        </row>
        <row r="694">
          <cell r="D694" t="str">
            <v>0322180</v>
          </cell>
          <cell r="F694">
            <v>0</v>
          </cell>
        </row>
        <row r="695">
          <cell r="D695" t="str">
            <v>0322766</v>
          </cell>
          <cell r="F695">
            <v>0</v>
          </cell>
        </row>
        <row r="696">
          <cell r="D696" t="str">
            <v>0326463</v>
          </cell>
        </row>
        <row r="697">
          <cell r="D697" t="str">
            <v>0322652</v>
          </cell>
          <cell r="F697">
            <v>0</v>
          </cell>
        </row>
        <row r="698">
          <cell r="D698" t="str">
            <v>0324327</v>
          </cell>
        </row>
        <row r="699">
          <cell r="D699" t="str">
            <v>0323727</v>
          </cell>
        </row>
        <row r="700">
          <cell r="D700" t="str">
            <v>0323728</v>
          </cell>
          <cell r="F700">
            <v>0</v>
          </cell>
        </row>
        <row r="701">
          <cell r="D701" t="str">
            <v>0322768</v>
          </cell>
        </row>
        <row r="702">
          <cell r="D702" t="str">
            <v>0323729</v>
          </cell>
          <cell r="F702">
            <v>0</v>
          </cell>
        </row>
        <row r="703">
          <cell r="D703" t="str">
            <v>0323779</v>
          </cell>
          <cell r="F703">
            <v>0</v>
          </cell>
        </row>
        <row r="704">
          <cell r="D704" t="str">
            <v>0322765</v>
          </cell>
          <cell r="F704">
            <v>0</v>
          </cell>
        </row>
        <row r="706">
          <cell r="D706" t="str">
            <v>0322600</v>
          </cell>
          <cell r="F706">
            <v>0</v>
          </cell>
        </row>
        <row r="709">
          <cell r="D709" t="str">
            <v>0320751</v>
          </cell>
          <cell r="F709">
            <v>0</v>
          </cell>
        </row>
        <row r="711">
          <cell r="D711" t="str">
            <v>0322592</v>
          </cell>
          <cell r="F711">
            <v>0</v>
          </cell>
        </row>
        <row r="712">
          <cell r="D712" t="str">
            <v>0327423</v>
          </cell>
          <cell r="F712">
            <v>0</v>
          </cell>
        </row>
        <row r="713">
          <cell r="D713" t="str">
            <v>0327425</v>
          </cell>
          <cell r="F713">
            <v>0</v>
          </cell>
        </row>
        <row r="714">
          <cell r="D714" t="str">
            <v>0327424</v>
          </cell>
        </row>
        <row r="717">
          <cell r="D717" t="str">
            <v>0322643</v>
          </cell>
        </row>
        <row r="718">
          <cell r="D718" t="str">
            <v>0327488</v>
          </cell>
          <cell r="F718">
            <v>0</v>
          </cell>
        </row>
        <row r="719">
          <cell r="D719" t="str">
            <v>0321808</v>
          </cell>
          <cell r="F719">
            <v>0</v>
          </cell>
        </row>
        <row r="721">
          <cell r="D721" t="str">
            <v>0322606</v>
          </cell>
          <cell r="F721">
            <v>0</v>
          </cell>
        </row>
        <row r="722">
          <cell r="D722" t="str">
            <v>0322601</v>
          </cell>
        </row>
        <row r="723">
          <cell r="D723" t="str">
            <v>0322609</v>
          </cell>
        </row>
        <row r="724">
          <cell r="D724" t="str">
            <v>0324282</v>
          </cell>
          <cell r="F724">
            <v>0</v>
          </cell>
        </row>
        <row r="725">
          <cell r="D725" t="str">
            <v>0323780</v>
          </cell>
          <cell r="F725">
            <v>0</v>
          </cell>
        </row>
        <row r="726">
          <cell r="D726" t="str">
            <v>0322911</v>
          </cell>
          <cell r="F726">
            <v>0</v>
          </cell>
        </row>
        <row r="727">
          <cell r="D727" t="str">
            <v>0321808</v>
          </cell>
          <cell r="F727">
            <v>0</v>
          </cell>
        </row>
        <row r="730">
          <cell r="D730" t="str">
            <v>0323665</v>
          </cell>
          <cell r="F730">
            <v>0</v>
          </cell>
        </row>
        <row r="731">
          <cell r="D731" t="str">
            <v>0323825</v>
          </cell>
          <cell r="F731">
            <v>0</v>
          </cell>
        </row>
        <row r="732">
          <cell r="D732" t="str">
            <v>0323824</v>
          </cell>
          <cell r="F732">
            <v>0</v>
          </cell>
        </row>
        <row r="733">
          <cell r="D733" t="str">
            <v>0323673</v>
          </cell>
        </row>
        <row r="734">
          <cell r="D734" t="str">
            <v>0323819</v>
          </cell>
        </row>
        <row r="735">
          <cell r="D735" t="str">
            <v>0323820</v>
          </cell>
          <cell r="F735">
            <v>0</v>
          </cell>
        </row>
        <row r="736">
          <cell r="D736" t="str">
            <v>0309818</v>
          </cell>
          <cell r="F736">
            <v>0</v>
          </cell>
        </row>
        <row r="737">
          <cell r="D737" t="str">
            <v>0323691</v>
          </cell>
        </row>
        <row r="738">
          <cell r="D738" t="str">
            <v>0323692</v>
          </cell>
        </row>
        <row r="739">
          <cell r="D739" t="str">
            <v>0323693</v>
          </cell>
          <cell r="F739">
            <v>0</v>
          </cell>
        </row>
        <row r="740">
          <cell r="D740" t="str">
            <v>0323221</v>
          </cell>
          <cell r="F740">
            <v>0</v>
          </cell>
        </row>
        <row r="741">
          <cell r="D741" t="str">
            <v>0322910</v>
          </cell>
          <cell r="F741">
            <v>0</v>
          </cell>
        </row>
        <row r="742">
          <cell r="D742" t="str">
            <v>0325409</v>
          </cell>
          <cell r="F742">
            <v>0</v>
          </cell>
        </row>
        <row r="743">
          <cell r="D743" t="str">
            <v>0323909</v>
          </cell>
        </row>
        <row r="744">
          <cell r="D744" t="str">
            <v>0326524</v>
          </cell>
        </row>
        <row r="745">
          <cell r="D745" t="str">
            <v>0323708</v>
          </cell>
          <cell r="F745">
            <v>0</v>
          </cell>
        </row>
        <row r="746">
          <cell r="D746" t="str">
            <v>0323706</v>
          </cell>
          <cell r="F746">
            <v>0</v>
          </cell>
        </row>
        <row r="747">
          <cell r="D747" t="str">
            <v>0323701</v>
          </cell>
          <cell r="F747">
            <v>0</v>
          </cell>
        </row>
        <row r="748">
          <cell r="D748" t="str">
            <v>0326169</v>
          </cell>
        </row>
        <row r="749">
          <cell r="D749" t="str">
            <v>0326168</v>
          </cell>
        </row>
        <row r="750">
          <cell r="D750" t="str">
            <v>0327088</v>
          </cell>
          <cell r="F750">
            <v>0</v>
          </cell>
        </row>
        <row r="751">
          <cell r="D751" t="str">
            <v>0322924</v>
          </cell>
          <cell r="F751">
            <v>0</v>
          </cell>
        </row>
        <row r="752">
          <cell r="D752" t="str">
            <v>0327407</v>
          </cell>
          <cell r="F752">
            <v>0</v>
          </cell>
        </row>
        <row r="753">
          <cell r="D753" t="str">
            <v>0327408</v>
          </cell>
        </row>
        <row r="754">
          <cell r="D754" t="str">
            <v>0323685</v>
          </cell>
          <cell r="F754">
            <v>0</v>
          </cell>
        </row>
        <row r="755">
          <cell r="D755" t="str">
            <v>0323684</v>
          </cell>
          <cell r="F755">
            <v>0</v>
          </cell>
        </row>
        <row r="756">
          <cell r="D756" t="str">
            <v>0323674</v>
          </cell>
        </row>
        <row r="757">
          <cell r="D757" t="str">
            <v>0326461</v>
          </cell>
        </row>
        <row r="758">
          <cell r="D758" t="str">
            <v>0323670</v>
          </cell>
        </row>
        <row r="759">
          <cell r="D759" t="str">
            <v>0323671</v>
          </cell>
        </row>
        <row r="760">
          <cell r="D760" t="str">
            <v>0323807</v>
          </cell>
          <cell r="F760">
            <v>0</v>
          </cell>
        </row>
        <row r="761">
          <cell r="D761" t="str">
            <v>0327039</v>
          </cell>
          <cell r="F761">
            <v>0</v>
          </cell>
        </row>
        <row r="764">
          <cell r="D764" t="str">
            <v>0323184</v>
          </cell>
          <cell r="F764">
            <v>0</v>
          </cell>
        </row>
        <row r="765">
          <cell r="D765" t="str">
            <v>0322910</v>
          </cell>
          <cell r="F765">
            <v>0</v>
          </cell>
        </row>
        <row r="766">
          <cell r="D766" t="str">
            <v>0326969</v>
          </cell>
          <cell r="F766">
            <v>0</v>
          </cell>
        </row>
        <row r="767">
          <cell r="D767" t="str">
            <v>0326970</v>
          </cell>
        </row>
        <row r="768">
          <cell r="D768" t="str">
            <v>0326971</v>
          </cell>
        </row>
        <row r="769">
          <cell r="D769" t="str">
            <v>0326972</v>
          </cell>
          <cell r="F769">
            <v>0</v>
          </cell>
        </row>
        <row r="770">
          <cell r="D770" t="str">
            <v>0322910</v>
          </cell>
          <cell r="F770">
            <v>0</v>
          </cell>
        </row>
        <row r="771">
          <cell r="D771" t="str">
            <v>0323793</v>
          </cell>
          <cell r="F771">
            <v>0</v>
          </cell>
        </row>
        <row r="772">
          <cell r="D772" t="str">
            <v>0323794</v>
          </cell>
        </row>
        <row r="773">
          <cell r="D773" t="str">
            <v>0323795</v>
          </cell>
        </row>
        <row r="774">
          <cell r="D774" t="str">
            <v>0323796</v>
          </cell>
          <cell r="F774">
            <v>0</v>
          </cell>
        </row>
        <row r="775">
          <cell r="D775" t="str">
            <v>0322899</v>
          </cell>
          <cell r="F775">
            <v>0</v>
          </cell>
        </row>
        <row r="776">
          <cell r="D776" t="str">
            <v>0324297</v>
          </cell>
          <cell r="F776">
            <v>0</v>
          </cell>
        </row>
        <row r="777">
          <cell r="D777" t="str">
            <v>0323798</v>
          </cell>
        </row>
        <row r="778">
          <cell r="D778" t="str">
            <v>0323799</v>
          </cell>
        </row>
        <row r="779">
          <cell r="D779" t="str">
            <v>0324298</v>
          </cell>
          <cell r="F779">
            <v>0</v>
          </cell>
        </row>
        <row r="780">
          <cell r="D780" t="str">
            <v>0323797</v>
          </cell>
          <cell r="F780">
            <v>0</v>
          </cell>
        </row>
        <row r="781">
          <cell r="D781" t="str">
            <v>0326143</v>
          </cell>
          <cell r="F781">
            <v>0</v>
          </cell>
        </row>
        <row r="782">
          <cell r="D782" t="str">
            <v>0322616</v>
          </cell>
          <cell r="F782">
            <v>0</v>
          </cell>
        </row>
        <row r="783">
          <cell r="D783" t="str">
            <v>0322615</v>
          </cell>
        </row>
        <row r="784">
          <cell r="D784" t="str">
            <v>0324299</v>
          </cell>
        </row>
        <row r="785">
          <cell r="D785" t="str">
            <v>0324325</v>
          </cell>
          <cell r="F785">
            <v>0</v>
          </cell>
        </row>
        <row r="786">
          <cell r="D786" t="str">
            <v>0326915</v>
          </cell>
          <cell r="F786">
            <v>0</v>
          </cell>
        </row>
        <row r="787">
          <cell r="D787" t="str">
            <v>0321808</v>
          </cell>
          <cell r="F787">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8">
          <cell r="D798" t="str">
            <v>0318106</v>
          </cell>
          <cell r="F798">
            <v>0</v>
          </cell>
        </row>
        <row r="799">
          <cell r="D799" t="str">
            <v>0318108</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0320714</v>
          </cell>
          <cell r="F804">
            <v>0</v>
          </cell>
        </row>
        <row r="805">
          <cell r="D805" t="str">
            <v>0320715</v>
          </cell>
          <cell r="F805">
            <v>0</v>
          </cell>
        </row>
        <row r="806">
          <cell r="D806" t="str">
            <v>0327445</v>
          </cell>
          <cell r="F806">
            <v>0</v>
          </cell>
        </row>
        <row r="808">
          <cell r="D808" t="str">
            <v>0318106</v>
          </cell>
          <cell r="F808">
            <v>0</v>
          </cell>
        </row>
        <row r="809">
          <cell r="D809" t="str">
            <v>0318108</v>
          </cell>
          <cell r="F809">
            <v>0</v>
          </cell>
        </row>
        <row r="810">
          <cell r="D810" t="str">
            <v>0322915</v>
          </cell>
          <cell r="F810">
            <v>0</v>
          </cell>
        </row>
        <row r="811">
          <cell r="D811" t="str">
            <v>0322910</v>
          </cell>
          <cell r="F811">
            <v>0</v>
          </cell>
        </row>
        <row r="812">
          <cell r="D812" t="str">
            <v>0321808</v>
          </cell>
          <cell r="F812">
            <v>0</v>
          </cell>
        </row>
        <row r="815">
          <cell r="D815" t="str">
            <v>0327438</v>
          </cell>
          <cell r="F815">
            <v>0</v>
          </cell>
        </row>
        <row r="816">
          <cell r="D816" t="str">
            <v>0320715</v>
          </cell>
          <cell r="F816">
            <v>0</v>
          </cell>
        </row>
        <row r="817">
          <cell r="D817" t="str">
            <v>0320713</v>
          </cell>
          <cell r="F817">
            <v>0</v>
          </cell>
        </row>
        <row r="819">
          <cell r="D819" t="str">
            <v>0318106</v>
          </cell>
          <cell r="F819">
            <v>0</v>
          </cell>
        </row>
        <row r="820">
          <cell r="D820" t="str">
            <v>0318108</v>
          </cell>
          <cell r="F820">
            <v>0</v>
          </cell>
        </row>
        <row r="821">
          <cell r="D821" t="str">
            <v>0322924</v>
          </cell>
          <cell r="F821">
            <v>0</v>
          </cell>
        </row>
        <row r="822">
          <cell r="D822" t="str">
            <v>0322920</v>
          </cell>
          <cell r="F822">
            <v>0</v>
          </cell>
        </row>
        <row r="823">
          <cell r="D823" t="str">
            <v>0327482</v>
          </cell>
          <cell r="F823">
            <v>0</v>
          </cell>
        </row>
        <row r="824">
          <cell r="D824" t="str">
            <v>0320715</v>
          </cell>
          <cell r="F824">
            <v>0</v>
          </cell>
        </row>
        <row r="825">
          <cell r="D825" t="str">
            <v>0320713</v>
          </cell>
          <cell r="F825">
            <v>0</v>
          </cell>
        </row>
        <row r="827">
          <cell r="D827" t="str">
            <v>0318106</v>
          </cell>
          <cell r="F827">
            <v>0</v>
          </cell>
        </row>
        <row r="828">
          <cell r="D828" t="str">
            <v>0318108</v>
          </cell>
          <cell r="F828">
            <v>0</v>
          </cell>
        </row>
        <row r="829">
          <cell r="D829" t="str">
            <v>0322924</v>
          </cell>
          <cell r="F829">
            <v>0</v>
          </cell>
        </row>
        <row r="830">
          <cell r="D830" t="str">
            <v>0322920</v>
          </cell>
          <cell r="F830">
            <v>0</v>
          </cell>
        </row>
        <row r="831">
          <cell r="D831" t="str">
            <v>0327454</v>
          </cell>
          <cell r="F831">
            <v>0</v>
          </cell>
        </row>
        <row r="832">
          <cell r="D832" t="str">
            <v>0327457</v>
          </cell>
          <cell r="F832">
            <v>0</v>
          </cell>
        </row>
        <row r="833">
          <cell r="D833" t="str">
            <v>0327455</v>
          </cell>
          <cell r="F833">
            <v>0</v>
          </cell>
        </row>
        <row r="834">
          <cell r="D834" t="str">
            <v>0327458</v>
          </cell>
          <cell r="F834">
            <v>0</v>
          </cell>
        </row>
        <row r="837">
          <cell r="D837" t="str">
            <v>0327439</v>
          </cell>
          <cell r="F837">
            <v>0</v>
          </cell>
        </row>
        <row r="838">
          <cell r="D838" t="str">
            <v>0327440</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0327454</v>
          </cell>
          <cell r="F846">
            <v>0</v>
          </cell>
        </row>
        <row r="847">
          <cell r="D847" t="str">
            <v>0327455</v>
          </cell>
          <cell r="F847">
            <v>0</v>
          </cell>
        </row>
        <row r="848">
          <cell r="D848" t="str">
            <v>0327089</v>
          </cell>
          <cell r="F848">
            <v>0</v>
          </cell>
        </row>
        <row r="849">
          <cell r="D849" t="str">
            <v>0326910</v>
          </cell>
          <cell r="F849">
            <v>0</v>
          </cell>
        </row>
        <row r="850">
          <cell r="D850" t="str">
            <v>0327457</v>
          </cell>
          <cell r="F850">
            <v>0</v>
          </cell>
        </row>
        <row r="851">
          <cell r="D851" t="str">
            <v>0327458</v>
          </cell>
          <cell r="F851">
            <v>0</v>
          </cell>
        </row>
        <row r="854">
          <cell r="D854" t="str">
            <v>0327449</v>
          </cell>
          <cell r="F854">
            <v>0</v>
          </cell>
        </row>
        <row r="855">
          <cell r="D855" t="str">
            <v>0327450</v>
          </cell>
          <cell r="F855">
            <v>0</v>
          </cell>
        </row>
        <row r="856">
          <cell r="D856" t="str">
            <v>0327454</v>
          </cell>
          <cell r="F856">
            <v>0</v>
          </cell>
        </row>
        <row r="857">
          <cell r="D857" t="str">
            <v>0327089</v>
          </cell>
          <cell r="F857">
            <v>0</v>
          </cell>
        </row>
        <row r="858">
          <cell r="D858" t="str">
            <v>0327445</v>
          </cell>
          <cell r="F858">
            <v>0</v>
          </cell>
        </row>
        <row r="859">
          <cell r="D859" t="str">
            <v>0321981</v>
          </cell>
          <cell r="F859">
            <v>0</v>
          </cell>
        </row>
        <row r="860">
          <cell r="D860" t="str">
            <v>0327457</v>
          </cell>
          <cell r="F860">
            <v>0</v>
          </cell>
        </row>
        <row r="863">
          <cell r="D863" t="str">
            <v>0327446</v>
          </cell>
          <cell r="F863">
            <v>0</v>
          </cell>
        </row>
        <row r="864">
          <cell r="D864" t="str">
            <v>0327450</v>
          </cell>
          <cell r="F864">
            <v>0</v>
          </cell>
        </row>
        <row r="865">
          <cell r="D865" t="str">
            <v>0327454</v>
          </cell>
          <cell r="F865">
            <v>0</v>
          </cell>
        </row>
        <row r="866">
          <cell r="D866" t="str">
            <v>0327439</v>
          </cell>
          <cell r="F866">
            <v>0</v>
          </cell>
        </row>
        <row r="867">
          <cell r="D867" t="str">
            <v>0327440</v>
          </cell>
          <cell r="F867">
            <v>0</v>
          </cell>
        </row>
        <row r="868">
          <cell r="D868" t="str">
            <v>0320713</v>
          </cell>
          <cell r="F868">
            <v>0</v>
          </cell>
        </row>
        <row r="869">
          <cell r="D869" t="str">
            <v>0320715</v>
          </cell>
          <cell r="F869">
            <v>0</v>
          </cell>
        </row>
        <row r="871">
          <cell r="D871" t="str">
            <v>0318106</v>
          </cell>
          <cell r="F871">
            <v>0</v>
          </cell>
        </row>
        <row r="872">
          <cell r="D872" t="str">
            <v>0318108</v>
          </cell>
          <cell r="F872">
            <v>0</v>
          </cell>
        </row>
        <row r="873">
          <cell r="D873" t="str">
            <v>0322909</v>
          </cell>
          <cell r="F873">
            <v>0</v>
          </cell>
        </row>
        <row r="874">
          <cell r="D874" t="str">
            <v>0327457</v>
          </cell>
          <cell r="F874">
            <v>0</v>
          </cell>
        </row>
        <row r="875">
          <cell r="D875" t="str">
            <v>0322932</v>
          </cell>
          <cell r="F875">
            <v>0</v>
          </cell>
        </row>
        <row r="877">
          <cell r="D877" t="str">
            <v>0327446</v>
          </cell>
          <cell r="F877">
            <v>0</v>
          </cell>
        </row>
        <row r="878">
          <cell r="D878" t="str">
            <v>0327450</v>
          </cell>
          <cell r="F878">
            <v>0</v>
          </cell>
        </row>
        <row r="879">
          <cell r="D879" t="str">
            <v>0327455</v>
          </cell>
          <cell r="F879">
            <v>0</v>
          </cell>
        </row>
        <row r="880">
          <cell r="D880" t="str">
            <v>0327439</v>
          </cell>
          <cell r="F880">
            <v>0</v>
          </cell>
        </row>
        <row r="881">
          <cell r="D881" t="str">
            <v>0327440</v>
          </cell>
          <cell r="F881">
            <v>0</v>
          </cell>
        </row>
        <row r="882">
          <cell r="D882" t="str">
            <v>0320715</v>
          </cell>
          <cell r="F882">
            <v>0</v>
          </cell>
        </row>
        <row r="884">
          <cell r="D884" t="str">
            <v>0318106</v>
          </cell>
          <cell r="F884">
            <v>0</v>
          </cell>
        </row>
        <row r="885">
          <cell r="D885" t="str">
            <v>0318108</v>
          </cell>
          <cell r="F885">
            <v>0</v>
          </cell>
        </row>
        <row r="887">
          <cell r="D887" t="str">
            <v>0327458</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0327089</v>
          </cell>
          <cell r="F894">
            <v>0</v>
          </cell>
        </row>
        <row r="895">
          <cell r="D895" t="str">
            <v>0326910</v>
          </cell>
          <cell r="F895">
            <v>0</v>
          </cell>
        </row>
        <row r="896">
          <cell r="D896" t="str">
            <v>0321996</v>
          </cell>
          <cell r="F896">
            <v>0</v>
          </cell>
        </row>
        <row r="897">
          <cell r="D897" t="str">
            <v>0327446</v>
          </cell>
          <cell r="F897">
            <v>0</v>
          </cell>
        </row>
        <row r="898">
          <cell r="D898" t="str">
            <v>0320713</v>
          </cell>
          <cell r="F898">
            <v>0</v>
          </cell>
        </row>
        <row r="899">
          <cell r="D899" t="str">
            <v>0320715</v>
          </cell>
          <cell r="F899">
            <v>0</v>
          </cell>
        </row>
        <row r="901">
          <cell r="D901" t="str">
            <v>0318106</v>
          </cell>
          <cell r="F901">
            <v>0</v>
          </cell>
        </row>
        <row r="902">
          <cell r="D902" t="str">
            <v>0318108</v>
          </cell>
          <cell r="F902">
            <v>0</v>
          </cell>
        </row>
        <row r="903">
          <cell r="D903" t="str">
            <v>0326910</v>
          </cell>
          <cell r="F903">
            <v>0</v>
          </cell>
        </row>
        <row r="904">
          <cell r="D904" t="str">
            <v>0321996</v>
          </cell>
          <cell r="F904">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0327443</v>
          </cell>
          <cell r="F910">
            <v>0</v>
          </cell>
        </row>
        <row r="911">
          <cell r="D911" t="str">
            <v>0327444</v>
          </cell>
          <cell r="F911">
            <v>0</v>
          </cell>
        </row>
        <row r="912">
          <cell r="D912" t="str">
            <v>0320730</v>
          </cell>
          <cell r="F912">
            <v>0</v>
          </cell>
        </row>
        <row r="913">
          <cell r="D913" t="str">
            <v>0322919</v>
          </cell>
          <cell r="F913">
            <v>0</v>
          </cell>
        </row>
        <row r="914">
          <cell r="D914" t="str">
            <v>0327441</v>
          </cell>
          <cell r="F914">
            <v>0</v>
          </cell>
        </row>
        <row r="915">
          <cell r="D915" t="str">
            <v>0327442</v>
          </cell>
          <cell r="F915">
            <v>0</v>
          </cell>
        </row>
        <row r="918">
          <cell r="D918" t="str">
            <v>0327442</v>
          </cell>
          <cell r="F918">
            <v>0</v>
          </cell>
        </row>
        <row r="919">
          <cell r="D919" t="str">
            <v>0327443</v>
          </cell>
          <cell r="F919">
            <v>0</v>
          </cell>
        </row>
        <row r="921">
          <cell r="D921" t="str">
            <v>0327092</v>
          </cell>
          <cell r="F921">
            <v>0</v>
          </cell>
        </row>
        <row r="922">
          <cell r="D922" t="str">
            <v>0327463</v>
          </cell>
          <cell r="F922">
            <v>0</v>
          </cell>
        </row>
        <row r="923">
          <cell r="D923" t="str">
            <v>0327457</v>
          </cell>
          <cell r="F923">
            <v>0</v>
          </cell>
        </row>
        <row r="924">
          <cell r="D924" t="str">
            <v>0327447</v>
          </cell>
          <cell r="F924">
            <v>0</v>
          </cell>
        </row>
        <row r="925">
          <cell r="D925" t="str">
            <v>0320730</v>
          </cell>
          <cell r="F925">
            <v>0</v>
          </cell>
        </row>
        <row r="926">
          <cell r="D926" t="str">
            <v>0322050</v>
          </cell>
          <cell r="F926">
            <v>0</v>
          </cell>
        </row>
        <row r="927">
          <cell r="D927" t="str">
            <v>0322051</v>
          </cell>
          <cell r="F927">
            <v>0</v>
          </cell>
        </row>
        <row r="929">
          <cell r="D929" t="str">
            <v>0327454</v>
          </cell>
          <cell r="F929">
            <v>0</v>
          </cell>
        </row>
        <row r="930">
          <cell r="D930" t="str">
            <v>0322917</v>
          </cell>
          <cell r="F930">
            <v>0</v>
          </cell>
        </row>
        <row r="931">
          <cell r="D931" t="str">
            <v>0327088</v>
          </cell>
          <cell r="F931">
            <v>0</v>
          </cell>
        </row>
        <row r="932">
          <cell r="D932" t="str">
            <v>0327464</v>
          </cell>
          <cell r="F932">
            <v>0</v>
          </cell>
        </row>
        <row r="934">
          <cell r="D934" t="str">
            <v>0322050</v>
          </cell>
          <cell r="F934">
            <v>0</v>
          </cell>
        </row>
        <row r="935">
          <cell r="D935" t="str">
            <v>0322051</v>
          </cell>
          <cell r="F935">
            <v>0</v>
          </cell>
        </row>
        <row r="937">
          <cell r="D937" t="str">
            <v>0327088</v>
          </cell>
          <cell r="F937">
            <v>0</v>
          </cell>
        </row>
        <row r="938">
          <cell r="D938" t="str">
            <v>0327464</v>
          </cell>
          <cell r="F938">
            <v>0</v>
          </cell>
        </row>
        <row r="939">
          <cell r="D939" t="str">
            <v>0327447</v>
          </cell>
          <cell r="F939">
            <v>0</v>
          </cell>
        </row>
        <row r="940">
          <cell r="D940" t="str">
            <v>0327092</v>
          </cell>
          <cell r="F940">
            <v>0</v>
          </cell>
        </row>
        <row r="941">
          <cell r="D941" t="str">
            <v>0322050</v>
          </cell>
          <cell r="F941">
            <v>0</v>
          </cell>
        </row>
        <row r="942">
          <cell r="D942" t="str">
            <v>0322051</v>
          </cell>
          <cell r="F942">
            <v>0</v>
          </cell>
        </row>
        <row r="944">
          <cell r="D944" t="str">
            <v>0320730</v>
          </cell>
          <cell r="F944">
            <v>0</v>
          </cell>
        </row>
        <row r="945">
          <cell r="D945" t="str">
            <v>0327441</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0324178</v>
          </cell>
          <cell r="F953">
            <v>0</v>
          </cell>
        </row>
        <row r="954">
          <cell r="D954" t="str">
            <v>0327451</v>
          </cell>
          <cell r="F954">
            <v>0</v>
          </cell>
        </row>
        <row r="955">
          <cell r="D955" t="str">
            <v>0327446</v>
          </cell>
          <cell r="F955">
            <v>0</v>
          </cell>
        </row>
        <row r="956">
          <cell r="D956" t="str">
            <v>0327454</v>
          </cell>
          <cell r="F956">
            <v>0</v>
          </cell>
        </row>
        <row r="957">
          <cell r="D957" t="str">
            <v>0320713</v>
          </cell>
          <cell r="F957">
            <v>0</v>
          </cell>
        </row>
        <row r="958">
          <cell r="D958" t="str">
            <v>0320715</v>
          </cell>
          <cell r="F958">
            <v>0</v>
          </cell>
        </row>
        <row r="959">
          <cell r="D959" t="str">
            <v>0327089</v>
          </cell>
          <cell r="F959">
            <v>0</v>
          </cell>
        </row>
        <row r="960">
          <cell r="D960" t="str">
            <v>0327092</v>
          </cell>
          <cell r="F960">
            <v>0</v>
          </cell>
        </row>
        <row r="961">
          <cell r="D961" t="str">
            <v>0318106</v>
          </cell>
          <cell r="F961">
            <v>0</v>
          </cell>
        </row>
        <row r="962">
          <cell r="D962" t="str">
            <v>0318108</v>
          </cell>
          <cell r="F962">
            <v>0</v>
          </cell>
        </row>
        <row r="964">
          <cell r="D964" t="str">
            <v>0327457</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0322392</v>
          </cell>
          <cell r="F970">
            <v>0</v>
          </cell>
        </row>
        <row r="971">
          <cell r="D971" t="str">
            <v>0322395</v>
          </cell>
          <cell r="F971">
            <v>0</v>
          </cell>
        </row>
        <row r="973">
          <cell r="D973" t="str">
            <v>0321918</v>
          </cell>
          <cell r="F973">
            <v>0</v>
          </cell>
        </row>
        <row r="974">
          <cell r="D974" t="str">
            <v>0321917</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0321918</v>
          </cell>
          <cell r="F980">
            <v>0</v>
          </cell>
        </row>
        <row r="981">
          <cell r="D981" t="str">
            <v>0321917</v>
          </cell>
          <cell r="F981">
            <v>0</v>
          </cell>
        </row>
        <row r="982">
          <cell r="D982" t="str">
            <v>0321808</v>
          </cell>
          <cell r="F982">
            <v>0</v>
          </cell>
        </row>
        <row r="984">
          <cell r="D984" t="str">
            <v>0327460</v>
          </cell>
          <cell r="F984">
            <v>0</v>
          </cell>
        </row>
        <row r="985">
          <cell r="D985" t="str">
            <v>0322393</v>
          </cell>
          <cell r="F985">
            <v>0</v>
          </cell>
        </row>
        <row r="986">
          <cell r="D986" t="str">
            <v>0327445</v>
          </cell>
          <cell r="F986">
            <v>0</v>
          </cell>
        </row>
        <row r="987">
          <cell r="D987" t="str">
            <v>0320727</v>
          </cell>
          <cell r="F987">
            <v>0</v>
          </cell>
        </row>
        <row r="988">
          <cell r="D988" t="str">
            <v>0320720</v>
          </cell>
          <cell r="F988">
            <v>0</v>
          </cell>
        </row>
        <row r="989">
          <cell r="D989" t="str">
            <v>0322395</v>
          </cell>
          <cell r="F989">
            <v>0</v>
          </cell>
        </row>
        <row r="990">
          <cell r="D990" t="str">
            <v>0327465</v>
          </cell>
          <cell r="F990">
            <v>0</v>
          </cell>
        </row>
        <row r="991">
          <cell r="D991" t="str">
            <v>0327088</v>
          </cell>
          <cell r="F991">
            <v>0</v>
          </cell>
        </row>
        <row r="992">
          <cell r="D992" t="str">
            <v>0321918</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0327460</v>
          </cell>
          <cell r="F997">
            <v>0</v>
          </cell>
        </row>
        <row r="998">
          <cell r="D998" t="str">
            <v>0327445</v>
          </cell>
          <cell r="F998">
            <v>0</v>
          </cell>
        </row>
        <row r="999">
          <cell r="D999" t="str">
            <v>0320727</v>
          </cell>
          <cell r="F999">
            <v>0</v>
          </cell>
        </row>
        <row r="1000">
          <cell r="D1000" t="str">
            <v>0320720</v>
          </cell>
          <cell r="F1000">
            <v>0</v>
          </cell>
        </row>
        <row r="1002">
          <cell r="D1002" t="str">
            <v>0321029</v>
          </cell>
          <cell r="F1002">
            <v>0</v>
          </cell>
        </row>
        <row r="1003">
          <cell r="D1003" t="str">
            <v>0327460</v>
          </cell>
          <cell r="F1003">
            <v>0</v>
          </cell>
        </row>
        <row r="1004">
          <cell r="D1004" t="str">
            <v>0322393</v>
          </cell>
          <cell r="F1004">
            <v>0</v>
          </cell>
        </row>
        <row r="1005">
          <cell r="D1005" t="str">
            <v>0327445</v>
          </cell>
          <cell r="F1005">
            <v>0</v>
          </cell>
        </row>
        <row r="1006">
          <cell r="D1006" t="str">
            <v>0322395</v>
          </cell>
          <cell r="F1006">
            <v>0</v>
          </cell>
        </row>
        <row r="1007">
          <cell r="D1007" t="str">
            <v>0327465</v>
          </cell>
          <cell r="F1007">
            <v>0</v>
          </cell>
        </row>
        <row r="1008">
          <cell r="D1008" t="str">
            <v>0323891</v>
          </cell>
          <cell r="F1008">
            <v>0</v>
          </cell>
        </row>
        <row r="1009">
          <cell r="D1009" t="str">
            <v>0322924</v>
          </cell>
          <cell r="F1009">
            <v>0</v>
          </cell>
        </row>
        <row r="1010">
          <cell r="D1010" t="str">
            <v>0321918</v>
          </cell>
          <cell r="F1010">
            <v>0</v>
          </cell>
        </row>
        <row r="1011">
          <cell r="D1011" t="str">
            <v>0321917</v>
          </cell>
          <cell r="F1011">
            <v>0</v>
          </cell>
        </row>
        <row r="1012">
          <cell r="D1012" t="str">
            <v>0327439</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7">
          <cell r="D1027" t="str">
            <v>0323926</v>
          </cell>
          <cell r="F1027">
            <v>0</v>
          </cell>
        </row>
        <row r="1028">
          <cell r="D1028" t="str">
            <v>0327447</v>
          </cell>
          <cell r="F1028">
            <v>0</v>
          </cell>
        </row>
        <row r="1029">
          <cell r="D1029" t="str">
            <v>0321971</v>
          </cell>
          <cell r="F1029">
            <v>0</v>
          </cell>
        </row>
        <row r="1030">
          <cell r="D1030" t="str">
            <v>0322050</v>
          </cell>
          <cell r="F1030">
            <v>0</v>
          </cell>
        </row>
        <row r="1031">
          <cell r="D1031" t="str">
            <v>0322051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0327466</v>
          </cell>
          <cell r="F1036">
            <v>0</v>
          </cell>
        </row>
        <row r="1037">
          <cell r="D1037" t="str">
            <v>0327467</v>
          </cell>
          <cell r="F1037">
            <v>0</v>
          </cell>
        </row>
        <row r="1038">
          <cell r="D1038" t="str">
            <v>0327468</v>
          </cell>
          <cell r="F1038">
            <v>0</v>
          </cell>
        </row>
        <row r="1039">
          <cell r="D1039" t="str">
            <v>0327469</v>
          </cell>
          <cell r="F1039">
            <v>0</v>
          </cell>
        </row>
        <row r="1040">
          <cell r="D1040" t="str">
            <v>0322884</v>
          </cell>
          <cell r="F1040">
            <v>0</v>
          </cell>
        </row>
        <row r="1041">
          <cell r="D1041" t="str">
            <v>0322891</v>
          </cell>
          <cell r="F1041">
            <v>0</v>
          </cell>
        </row>
        <row r="1045">
          <cell r="D1045" t="str">
            <v>0327461</v>
          </cell>
          <cell r="F1045">
            <v>0</v>
          </cell>
        </row>
        <row r="1046">
          <cell r="D1046" t="str">
            <v>0327454</v>
          </cell>
          <cell r="F1046">
            <v>0</v>
          </cell>
        </row>
        <row r="1047">
          <cell r="D1047" t="str">
            <v>0327455</v>
          </cell>
          <cell r="F1047">
            <v>0</v>
          </cell>
        </row>
        <row r="1048">
          <cell r="D1048" t="str">
            <v>0327089</v>
          </cell>
          <cell r="F1048">
            <v>0</v>
          </cell>
        </row>
        <row r="1049">
          <cell r="D1049" t="str">
            <v>0327456</v>
          </cell>
          <cell r="F1049">
            <v>0</v>
          </cell>
        </row>
        <row r="1050">
          <cell r="D1050" t="str">
            <v>0327439</v>
          </cell>
          <cell r="F1050">
            <v>0</v>
          </cell>
        </row>
        <row r="1051">
          <cell r="D1051" t="str">
            <v>0327440</v>
          </cell>
          <cell r="F1051">
            <v>0</v>
          </cell>
        </row>
        <row r="1052">
          <cell r="D1052" t="str">
            <v>0325692</v>
          </cell>
        </row>
        <row r="1053">
          <cell r="D1053" t="str">
            <v>0327457</v>
          </cell>
          <cell r="F1053">
            <v>0</v>
          </cell>
        </row>
        <row r="1054">
          <cell r="D1054" t="str">
            <v>0327458</v>
          </cell>
          <cell r="F1054">
            <v>0</v>
          </cell>
        </row>
        <row r="1055">
          <cell r="D1055" t="str">
            <v>0327459</v>
          </cell>
          <cell r="F1055">
            <v>0</v>
          </cell>
        </row>
        <row r="1058">
          <cell r="D1058" t="str">
            <v>0327462</v>
          </cell>
          <cell r="F1058">
            <v>0</v>
          </cell>
        </row>
        <row r="1059">
          <cell r="D1059" t="str">
            <v>0327457</v>
          </cell>
          <cell r="F1059">
            <v>0</v>
          </cell>
        </row>
        <row r="1060">
          <cell r="D1060" t="str">
            <v>0327458</v>
          </cell>
          <cell r="F1060">
            <v>0</v>
          </cell>
        </row>
        <row r="1061">
          <cell r="D1061" t="str">
            <v>0327459</v>
          </cell>
          <cell r="F1061">
            <v>0</v>
          </cell>
        </row>
        <row r="1062">
          <cell r="D1062" t="str">
            <v>0327089</v>
          </cell>
          <cell r="F1062">
            <v>0</v>
          </cell>
        </row>
        <row r="1063">
          <cell r="D1063" t="str">
            <v>0327439</v>
          </cell>
          <cell r="F1063">
            <v>0</v>
          </cell>
        </row>
        <row r="1064">
          <cell r="D1064" t="str">
            <v>0327440</v>
          </cell>
          <cell r="F1064">
            <v>0</v>
          </cell>
        </row>
        <row r="1065">
          <cell r="D1065" t="str">
            <v>0322155</v>
          </cell>
        </row>
        <row r="1066">
          <cell r="D1066" t="str">
            <v>0327454</v>
          </cell>
          <cell r="F1066">
            <v>0</v>
          </cell>
        </row>
        <row r="1067">
          <cell r="D1067" t="str">
            <v>0327455</v>
          </cell>
          <cell r="F1067">
            <v>0</v>
          </cell>
        </row>
        <row r="1068">
          <cell r="D1068" t="str">
            <v>0327456</v>
          </cell>
          <cell r="F1068">
            <v>0</v>
          </cell>
        </row>
        <row r="1071">
          <cell r="D1071" t="str">
            <v>0325693</v>
          </cell>
        </row>
        <row r="1072">
          <cell r="D1072" t="str">
            <v>0325694</v>
          </cell>
        </row>
        <row r="1073">
          <cell r="D1073" t="str">
            <v>0325695</v>
          </cell>
        </row>
        <row r="1074">
          <cell r="D1074" t="str">
            <v>0327435</v>
          </cell>
        </row>
        <row r="1075">
          <cell r="D1075" t="str">
            <v>0327436</v>
          </cell>
        </row>
        <row r="1077">
          <cell r="D1077" t="str">
            <v>0327437</v>
          </cell>
        </row>
        <row r="1078">
          <cell r="D1078" t="str">
            <v>0327438</v>
          </cell>
        </row>
        <row r="1079">
          <cell r="D1079" t="str">
            <v>0327482</v>
          </cell>
        </row>
        <row r="1080">
          <cell r="D1080" t="str">
            <v>0327439</v>
          </cell>
        </row>
        <row r="1081">
          <cell r="D1081" t="str">
            <v>0327440</v>
          </cell>
        </row>
        <row r="1082">
          <cell r="D1082" t="str">
            <v>0327441</v>
          </cell>
        </row>
        <row r="1083">
          <cell r="D1083" t="str">
            <v>0327466</v>
          </cell>
        </row>
        <row r="1084">
          <cell r="D1084" t="str">
            <v>0327467</v>
          </cell>
        </row>
        <row r="1085">
          <cell r="D1085" t="str">
            <v>0327468</v>
          </cell>
        </row>
        <row r="1086">
          <cell r="D1086" t="str">
            <v>0327469</v>
          </cell>
        </row>
        <row r="1087">
          <cell r="D1087" t="str">
            <v>0327442</v>
          </cell>
        </row>
        <row r="1088">
          <cell r="D1088" t="str">
            <v>0322859</v>
          </cell>
        </row>
        <row r="1089">
          <cell r="D1089" t="str">
            <v>0322858</v>
          </cell>
        </row>
        <row r="1090">
          <cell r="D1090" t="str">
            <v>0327443</v>
          </cell>
        </row>
        <row r="1091">
          <cell r="D1091" t="str">
            <v>0327444</v>
          </cell>
        </row>
        <row r="1092">
          <cell r="D1092" t="str">
            <v>0327463</v>
          </cell>
        </row>
        <row r="1093">
          <cell r="D1093" t="str">
            <v>0327464</v>
          </cell>
        </row>
        <row r="1094">
          <cell r="D1094" t="str">
            <v>0326300</v>
          </cell>
        </row>
        <row r="1095">
          <cell r="D1095" t="str">
            <v>0327445</v>
          </cell>
        </row>
        <row r="1096">
          <cell r="D1096" t="str">
            <v>0327446</v>
          </cell>
        </row>
        <row r="1097">
          <cell r="D1097" t="str">
            <v>0327449</v>
          </cell>
        </row>
        <row r="1098">
          <cell r="D1098" t="str">
            <v>0327089</v>
          </cell>
        </row>
        <row r="1099">
          <cell r="D1099" t="str">
            <v>0327447</v>
          </cell>
        </row>
        <row r="1100">
          <cell r="D1100" t="str">
            <v>0327448</v>
          </cell>
        </row>
        <row r="1101">
          <cell r="D1101" t="str">
            <v>0327450</v>
          </cell>
        </row>
        <row r="1102">
          <cell r="D1102" t="str">
            <v>0327451</v>
          </cell>
        </row>
        <row r="1103">
          <cell r="D1103" t="str">
            <v>0327454</v>
          </cell>
        </row>
        <row r="1104">
          <cell r="D1104" t="str">
            <v>0327455</v>
          </cell>
        </row>
        <row r="1105">
          <cell r="D1105" t="str">
            <v>0327456</v>
          </cell>
        </row>
        <row r="1106">
          <cell r="D1106" t="str">
            <v>0327457</v>
          </cell>
        </row>
        <row r="1107">
          <cell r="D1107" t="str">
            <v>0327458</v>
          </cell>
        </row>
        <row r="1108">
          <cell r="D1108" t="str">
            <v>0327459</v>
          </cell>
        </row>
        <row r="1110">
          <cell r="D1110" t="str">
            <v>0322392</v>
          </cell>
        </row>
        <row r="1111">
          <cell r="D1111" t="str">
            <v>0322393</v>
          </cell>
        </row>
        <row r="1112">
          <cell r="D1112" t="str">
            <v>0327460</v>
          </cell>
        </row>
        <row r="1113">
          <cell r="D1113" t="str">
            <v>0322394</v>
          </cell>
        </row>
        <row r="1114">
          <cell r="D1114" t="str">
            <v>0321917</v>
          </cell>
        </row>
        <row r="1115">
          <cell r="D1115" t="str">
            <v>0321918</v>
          </cell>
        </row>
        <row r="1116">
          <cell r="D1116" t="str">
            <v>0327465</v>
          </cell>
        </row>
        <row r="1117">
          <cell r="D1117" t="str">
            <v>0322395</v>
          </cell>
        </row>
        <row r="1118">
          <cell r="D1118" t="str">
            <v>0317619</v>
          </cell>
        </row>
        <row r="1119">
          <cell r="D1119" t="str">
            <v>0327462</v>
          </cell>
        </row>
        <row r="1120">
          <cell r="D1120" t="str">
            <v>0327461</v>
          </cell>
        </row>
      </sheetData>
      <sheetData sheetId="5">
        <row r="7">
          <cell r="D7" t="str">
            <v>0320731</v>
          </cell>
          <cell r="F7">
            <v>0</v>
          </cell>
        </row>
        <row r="8">
          <cell r="D8" t="str">
            <v>0320720</v>
          </cell>
          <cell r="F8">
            <v>0</v>
          </cell>
        </row>
        <row r="10">
          <cell r="D10" t="str">
            <v>0318106</v>
          </cell>
          <cell r="F10">
            <v>0</v>
          </cell>
        </row>
        <row r="11">
          <cell r="D11" t="str">
            <v>0315456</v>
          </cell>
          <cell r="F11">
            <v>0</v>
          </cell>
        </row>
        <row r="14">
          <cell r="D14" t="str">
            <v>0320714</v>
          </cell>
          <cell r="F14">
            <v>0</v>
          </cell>
        </row>
        <row r="15">
          <cell r="D15" t="str">
            <v>0320716</v>
          </cell>
          <cell r="F15">
            <v>0</v>
          </cell>
        </row>
        <row r="17">
          <cell r="D17" t="str">
            <v>0318106</v>
          </cell>
          <cell r="F17">
            <v>0</v>
          </cell>
        </row>
        <row r="18">
          <cell r="D18" t="str">
            <v>0318107</v>
          </cell>
          <cell r="F18">
            <v>0</v>
          </cell>
        </row>
        <row r="21">
          <cell r="D21" t="str">
            <v>0320731</v>
          </cell>
          <cell r="F21">
            <v>0</v>
          </cell>
        </row>
        <row r="22">
          <cell r="D22" t="str">
            <v>0320720</v>
          </cell>
          <cell r="F22">
            <v>0</v>
          </cell>
        </row>
        <row r="24">
          <cell r="D24" t="str">
            <v>0318106</v>
          </cell>
          <cell r="F24">
            <v>0</v>
          </cell>
        </row>
        <row r="25">
          <cell r="D25" t="str">
            <v>0315456</v>
          </cell>
          <cell r="F25">
            <v>0</v>
          </cell>
        </row>
        <row r="30">
          <cell r="D30" t="str">
            <v>0320730</v>
          </cell>
          <cell r="F30">
            <v>0</v>
          </cell>
        </row>
        <row r="31">
          <cell r="D31" t="str">
            <v>0320720</v>
          </cell>
          <cell r="F31">
            <v>0</v>
          </cell>
        </row>
        <row r="33">
          <cell r="D33" t="str">
            <v>0318106</v>
          </cell>
          <cell r="F33">
            <v>0</v>
          </cell>
        </row>
        <row r="34">
          <cell r="D34" t="str">
            <v>0315456</v>
          </cell>
          <cell r="F34">
            <v>0</v>
          </cell>
        </row>
        <row r="37">
          <cell r="D37" t="str">
            <v>0320713</v>
          </cell>
          <cell r="F37">
            <v>0</v>
          </cell>
        </row>
        <row r="38">
          <cell r="D38" t="str">
            <v>0320715</v>
          </cell>
          <cell r="F38">
            <v>0</v>
          </cell>
        </row>
        <row r="40">
          <cell r="D40" t="str">
            <v>0318106</v>
          </cell>
          <cell r="F40">
            <v>0</v>
          </cell>
        </row>
        <row r="41">
          <cell r="D41" t="str">
            <v>0318108</v>
          </cell>
          <cell r="F41">
            <v>0</v>
          </cell>
        </row>
        <row r="44">
          <cell r="D44" t="str">
            <v>0320730</v>
          </cell>
          <cell r="F44">
            <v>0</v>
          </cell>
        </row>
        <row r="45">
          <cell r="D45" t="str">
            <v>0320720</v>
          </cell>
          <cell r="F45">
            <v>0</v>
          </cell>
        </row>
        <row r="47">
          <cell r="D47" t="str">
            <v>0318106</v>
          </cell>
          <cell r="F47">
            <v>0</v>
          </cell>
        </row>
        <row r="48">
          <cell r="D48" t="str">
            <v>0315456</v>
          </cell>
          <cell r="F48">
            <v>0</v>
          </cell>
        </row>
        <row r="53">
          <cell r="D53" t="str">
            <v>0324177</v>
          </cell>
          <cell r="F53">
            <v>0</v>
          </cell>
        </row>
        <row r="55">
          <cell r="D55" t="str">
            <v>0320731</v>
          </cell>
          <cell r="F55">
            <v>0</v>
          </cell>
        </row>
        <row r="56">
          <cell r="D56" t="str">
            <v>0320720</v>
          </cell>
          <cell r="F56">
            <v>0</v>
          </cell>
        </row>
        <row r="58">
          <cell r="D58" t="str">
            <v>0318106</v>
          </cell>
          <cell r="F58">
            <v>0</v>
          </cell>
        </row>
        <row r="59">
          <cell r="D59" t="str">
            <v>0315456</v>
          </cell>
          <cell r="F59">
            <v>0</v>
          </cell>
        </row>
        <row r="60">
          <cell r="D60" t="str">
            <v>0322050</v>
          </cell>
          <cell r="F60">
            <v>0</v>
          </cell>
        </row>
        <row r="63">
          <cell r="D63" t="str">
            <v>0322183</v>
          </cell>
          <cell r="F63">
            <v>0</v>
          </cell>
        </row>
        <row r="64">
          <cell r="D64" t="str">
            <v>0322157</v>
          </cell>
          <cell r="F64">
            <v>0</v>
          </cell>
        </row>
        <row r="66">
          <cell r="D66" t="str">
            <v>0320724</v>
          </cell>
          <cell r="F66">
            <v>0</v>
          </cell>
        </row>
        <row r="68">
          <cell r="D68" t="str">
            <v>0322050</v>
          </cell>
          <cell r="F68">
            <v>0</v>
          </cell>
        </row>
        <row r="71">
          <cell r="D71" t="str">
            <v>0324177</v>
          </cell>
          <cell r="F71">
            <v>0</v>
          </cell>
        </row>
        <row r="73">
          <cell r="D73" t="str">
            <v>0320716</v>
          </cell>
          <cell r="F73">
            <v>0</v>
          </cell>
        </row>
        <row r="74">
          <cell r="D74" t="str">
            <v>0320714</v>
          </cell>
          <cell r="F74">
            <v>0</v>
          </cell>
        </row>
        <row r="76">
          <cell r="D76" t="str">
            <v>0318106</v>
          </cell>
          <cell r="F76">
            <v>0</v>
          </cell>
        </row>
        <row r="77">
          <cell r="D77" t="str">
            <v>0318107</v>
          </cell>
          <cell r="F77">
            <v>0</v>
          </cell>
        </row>
        <row r="78">
          <cell r="D78" t="str">
            <v>0322050</v>
          </cell>
          <cell r="F78">
            <v>0</v>
          </cell>
        </row>
        <row r="81">
          <cell r="D81" t="str">
            <v>0322056</v>
          </cell>
          <cell r="F81">
            <v>0</v>
          </cell>
        </row>
        <row r="83">
          <cell r="D83" t="str">
            <v>0320724</v>
          </cell>
          <cell r="F83">
            <v>0</v>
          </cell>
        </row>
        <row r="86">
          <cell r="D86" t="str">
            <v>0325675</v>
          </cell>
          <cell r="F86">
            <v>0</v>
          </cell>
        </row>
        <row r="88">
          <cell r="D88" t="str">
            <v>0326458</v>
          </cell>
          <cell r="F88">
            <v>0</v>
          </cell>
        </row>
        <row r="89">
          <cell r="D89" t="str">
            <v>0320720</v>
          </cell>
          <cell r="F89">
            <v>0</v>
          </cell>
        </row>
        <row r="91">
          <cell r="D91" t="str">
            <v>0318106</v>
          </cell>
          <cell r="F91">
            <v>0</v>
          </cell>
        </row>
        <row r="92">
          <cell r="D92" t="str">
            <v>0315456</v>
          </cell>
          <cell r="F92">
            <v>0</v>
          </cell>
        </row>
        <row r="93">
          <cell r="D93" t="str">
            <v>0322050</v>
          </cell>
          <cell r="F93">
            <v>0</v>
          </cell>
        </row>
        <row r="96">
          <cell r="D96" t="str">
            <v>0324177</v>
          </cell>
          <cell r="F96">
            <v>0</v>
          </cell>
        </row>
        <row r="98">
          <cell r="D98" t="str">
            <v>0326736</v>
          </cell>
          <cell r="F98">
            <v>0</v>
          </cell>
        </row>
        <row r="99">
          <cell r="D99" t="str">
            <v>0320716</v>
          </cell>
          <cell r="F99">
            <v>0</v>
          </cell>
        </row>
        <row r="100">
          <cell r="D100" t="str">
            <v>0320714</v>
          </cell>
          <cell r="F100">
            <v>0</v>
          </cell>
        </row>
        <row r="102">
          <cell r="D102" t="str">
            <v>0318106</v>
          </cell>
          <cell r="F102">
            <v>0</v>
          </cell>
        </row>
        <row r="103">
          <cell r="D103" t="str">
            <v>0318107</v>
          </cell>
          <cell r="F103">
            <v>0</v>
          </cell>
        </row>
        <row r="104">
          <cell r="D104" t="str">
            <v>0320300</v>
          </cell>
          <cell r="F104">
            <v>0</v>
          </cell>
        </row>
        <row r="105">
          <cell r="D105" t="str">
            <v>0322050</v>
          </cell>
          <cell r="F105">
            <v>0</v>
          </cell>
        </row>
        <row r="108">
          <cell r="D108" t="str">
            <v>0325675</v>
          </cell>
          <cell r="F108">
            <v>0</v>
          </cell>
        </row>
        <row r="110">
          <cell r="D110" t="str">
            <v>0320716</v>
          </cell>
          <cell r="F110">
            <v>0</v>
          </cell>
        </row>
        <row r="111">
          <cell r="D111" t="str">
            <v>0320714</v>
          </cell>
          <cell r="F111">
            <v>0</v>
          </cell>
        </row>
        <row r="113">
          <cell r="D113" t="str">
            <v>0318106</v>
          </cell>
          <cell r="F113">
            <v>0</v>
          </cell>
        </row>
        <row r="114">
          <cell r="D114" t="str">
            <v>0318107</v>
          </cell>
          <cell r="F114">
            <v>0</v>
          </cell>
        </row>
        <row r="115">
          <cell r="D115" t="str">
            <v>0322050</v>
          </cell>
          <cell r="F115">
            <v>0</v>
          </cell>
        </row>
        <row r="120">
          <cell r="D120" t="str">
            <v>0325479</v>
          </cell>
          <cell r="F120">
            <v>0</v>
          </cell>
        </row>
        <row r="121">
          <cell r="D121" t="str">
            <v>0325499</v>
          </cell>
          <cell r="F121">
            <v>0</v>
          </cell>
        </row>
        <row r="122">
          <cell r="D122" t="str">
            <v>0320716</v>
          </cell>
          <cell r="F122">
            <v>0</v>
          </cell>
        </row>
        <row r="125">
          <cell r="D125" t="str">
            <v>0325479</v>
          </cell>
          <cell r="F125">
            <v>0</v>
          </cell>
        </row>
        <row r="126">
          <cell r="D126" t="str">
            <v>0325487</v>
          </cell>
          <cell r="F126">
            <v>0</v>
          </cell>
        </row>
        <row r="127">
          <cell r="D127" t="str">
            <v>0320716</v>
          </cell>
          <cell r="F127">
            <v>0</v>
          </cell>
        </row>
        <row r="130">
          <cell r="D130" t="str">
            <v>0325479</v>
          </cell>
          <cell r="F130">
            <v>0</v>
          </cell>
        </row>
        <row r="131">
          <cell r="D131" t="str">
            <v>0325476</v>
          </cell>
          <cell r="F131">
            <v>0</v>
          </cell>
        </row>
        <row r="132">
          <cell r="D132" t="str">
            <v>0320716</v>
          </cell>
          <cell r="F132">
            <v>0</v>
          </cell>
        </row>
        <row r="135">
          <cell r="D135" t="str">
            <v>0325479</v>
          </cell>
          <cell r="F135">
            <v>0</v>
          </cell>
        </row>
        <row r="136">
          <cell r="D136" t="str">
            <v>0325558</v>
          </cell>
          <cell r="F136">
            <v>0</v>
          </cell>
        </row>
        <row r="137">
          <cell r="D137" t="str">
            <v>0320716</v>
          </cell>
          <cell r="F137">
            <v>0</v>
          </cell>
        </row>
        <row r="140">
          <cell r="D140" t="str">
            <v>0325479</v>
          </cell>
          <cell r="F140">
            <v>0</v>
          </cell>
        </row>
        <row r="141">
          <cell r="D141" t="str">
            <v>0325562</v>
          </cell>
          <cell r="F141">
            <v>0</v>
          </cell>
        </row>
        <row r="142">
          <cell r="D142" t="str">
            <v>0320716</v>
          </cell>
          <cell r="F142">
            <v>0</v>
          </cell>
        </row>
        <row r="145">
          <cell r="D145" t="str">
            <v>0325479</v>
          </cell>
          <cell r="F145">
            <v>0</v>
          </cell>
        </row>
        <row r="146">
          <cell r="D146" t="str">
            <v>0325569</v>
          </cell>
          <cell r="F146">
            <v>0</v>
          </cell>
        </row>
        <row r="147">
          <cell r="D147" t="str">
            <v>0320716</v>
          </cell>
          <cell r="F147">
            <v>0</v>
          </cell>
        </row>
        <row r="150">
          <cell r="D150" t="str">
            <v>0325479</v>
          </cell>
          <cell r="F150">
            <v>0</v>
          </cell>
        </row>
        <row r="151">
          <cell r="D151" t="str">
            <v>0320716</v>
          </cell>
          <cell r="F151">
            <v>0</v>
          </cell>
        </row>
        <row r="156">
          <cell r="D156" t="str">
            <v>0325479</v>
          </cell>
          <cell r="F156">
            <v>0</v>
          </cell>
        </row>
        <row r="157">
          <cell r="D157" t="str">
            <v>0325499</v>
          </cell>
          <cell r="F157">
            <v>0</v>
          </cell>
        </row>
        <row r="158">
          <cell r="D158" t="str">
            <v>0320716</v>
          </cell>
          <cell r="F158">
            <v>0</v>
          </cell>
        </row>
        <row r="159">
          <cell r="D159" t="str">
            <v>0326736</v>
          </cell>
          <cell r="F159">
            <v>0</v>
          </cell>
        </row>
        <row r="162">
          <cell r="D162" t="str">
            <v>0325479</v>
          </cell>
          <cell r="F162">
            <v>0</v>
          </cell>
        </row>
        <row r="163">
          <cell r="D163" t="str">
            <v>0325487</v>
          </cell>
          <cell r="F163">
            <v>0</v>
          </cell>
        </row>
        <row r="164">
          <cell r="D164" t="str">
            <v>0320716</v>
          </cell>
          <cell r="F164">
            <v>0</v>
          </cell>
        </row>
        <row r="165">
          <cell r="D165" t="str">
            <v>0326736</v>
          </cell>
          <cell r="F165">
            <v>0</v>
          </cell>
        </row>
        <row r="168">
          <cell r="D168" t="str">
            <v>0325479</v>
          </cell>
          <cell r="F168">
            <v>0</v>
          </cell>
        </row>
        <row r="169">
          <cell r="D169" t="str">
            <v>0325476</v>
          </cell>
          <cell r="F169">
            <v>0</v>
          </cell>
        </row>
        <row r="170">
          <cell r="D170" t="str">
            <v>0320716</v>
          </cell>
          <cell r="F170">
            <v>0</v>
          </cell>
        </row>
        <row r="171">
          <cell r="D171" t="str">
            <v>0326736</v>
          </cell>
          <cell r="F171">
            <v>0</v>
          </cell>
        </row>
        <row r="174">
          <cell r="D174" t="str">
            <v>0325479</v>
          </cell>
          <cell r="F174">
            <v>0</v>
          </cell>
        </row>
        <row r="175">
          <cell r="D175" t="str">
            <v>0325558</v>
          </cell>
          <cell r="F175">
            <v>0</v>
          </cell>
        </row>
        <row r="176">
          <cell r="D176" t="str">
            <v>0320716</v>
          </cell>
          <cell r="F176">
            <v>0</v>
          </cell>
        </row>
        <row r="177">
          <cell r="D177" t="str">
            <v>0326736</v>
          </cell>
          <cell r="F177">
            <v>0</v>
          </cell>
        </row>
        <row r="180">
          <cell r="D180" t="str">
            <v>0325479</v>
          </cell>
          <cell r="F180">
            <v>0</v>
          </cell>
        </row>
        <row r="181">
          <cell r="D181" t="str">
            <v>0325562</v>
          </cell>
          <cell r="F181">
            <v>0</v>
          </cell>
        </row>
        <row r="182">
          <cell r="D182" t="str">
            <v>0320716</v>
          </cell>
          <cell r="F182">
            <v>0</v>
          </cell>
        </row>
        <row r="183">
          <cell r="D183" t="str">
            <v>0326736</v>
          </cell>
          <cell r="F183">
            <v>0</v>
          </cell>
        </row>
        <row r="186">
          <cell r="D186" t="str">
            <v>0325479</v>
          </cell>
          <cell r="F186">
            <v>0</v>
          </cell>
        </row>
        <row r="187">
          <cell r="D187" t="str">
            <v>0325569</v>
          </cell>
          <cell r="F187">
            <v>0</v>
          </cell>
        </row>
        <row r="188">
          <cell r="D188" t="str">
            <v>0320716</v>
          </cell>
          <cell r="F188">
            <v>0</v>
          </cell>
        </row>
        <row r="189">
          <cell r="D189" t="str">
            <v>0326736</v>
          </cell>
          <cell r="F189">
            <v>0</v>
          </cell>
        </row>
        <row r="192">
          <cell r="D192" t="str">
            <v>0325479</v>
          </cell>
          <cell r="F192">
            <v>0</v>
          </cell>
        </row>
        <row r="193">
          <cell r="D193" t="str">
            <v>0320716</v>
          </cell>
          <cell r="F193">
            <v>0</v>
          </cell>
        </row>
        <row r="194">
          <cell r="D194" t="str">
            <v>0326736</v>
          </cell>
          <cell r="F194">
            <v>0</v>
          </cell>
        </row>
        <row r="199">
          <cell r="D199" t="str">
            <v>0325478</v>
          </cell>
          <cell r="F199">
            <v>0</v>
          </cell>
        </row>
        <row r="200">
          <cell r="D200" t="str">
            <v>0325499</v>
          </cell>
          <cell r="F200">
            <v>0</v>
          </cell>
        </row>
        <row r="203">
          <cell r="D203" t="str">
            <v>0325478</v>
          </cell>
          <cell r="F203">
            <v>0</v>
          </cell>
        </row>
        <row r="204">
          <cell r="D204" t="str">
            <v>0325487</v>
          </cell>
          <cell r="F204">
            <v>0</v>
          </cell>
        </row>
        <row r="207">
          <cell r="D207" t="str">
            <v>0325478</v>
          </cell>
          <cell r="F207">
            <v>0</v>
          </cell>
        </row>
        <row r="208">
          <cell r="D208" t="str">
            <v>0325476</v>
          </cell>
          <cell r="F208">
            <v>0</v>
          </cell>
        </row>
        <row r="211">
          <cell r="D211" t="str">
            <v>0325478</v>
          </cell>
          <cell r="F211">
            <v>0</v>
          </cell>
        </row>
        <row r="212">
          <cell r="D212" t="str">
            <v>0325507</v>
          </cell>
          <cell r="F212">
            <v>0</v>
          </cell>
        </row>
        <row r="215">
          <cell r="D215" t="str">
            <v>0325478</v>
          </cell>
          <cell r="F215">
            <v>0</v>
          </cell>
        </row>
        <row r="216">
          <cell r="D216" t="str">
            <v>0325494</v>
          </cell>
          <cell r="F216">
            <v>0</v>
          </cell>
        </row>
        <row r="219">
          <cell r="D219" t="str">
            <v>0325478</v>
          </cell>
          <cell r="F219">
            <v>0</v>
          </cell>
        </row>
        <row r="220">
          <cell r="D220" t="str">
            <v>0325481</v>
          </cell>
          <cell r="F220">
            <v>0</v>
          </cell>
        </row>
        <row r="223">
          <cell r="D223" t="str">
            <v>0325478</v>
          </cell>
          <cell r="F223">
            <v>0</v>
          </cell>
        </row>
        <row r="224">
          <cell r="D224" t="str">
            <v>0320716</v>
          </cell>
          <cell r="F224">
            <v>0</v>
          </cell>
        </row>
        <row r="226">
          <cell r="D226" t="str">
            <v>0318106</v>
          </cell>
          <cell r="F226">
            <v>0</v>
          </cell>
        </row>
        <row r="227">
          <cell r="D227" t="str">
            <v>0318107</v>
          </cell>
          <cell r="F227">
            <v>0</v>
          </cell>
        </row>
        <row r="230">
          <cell r="D230" t="str">
            <v>0325478</v>
          </cell>
          <cell r="F230">
            <v>0</v>
          </cell>
        </row>
        <row r="231">
          <cell r="D231" t="str">
            <v>0327008</v>
          </cell>
          <cell r="F231">
            <v>0</v>
          </cell>
        </row>
        <row r="232">
          <cell r="D232" t="str">
            <v>0320720</v>
          </cell>
          <cell r="F232">
            <v>0</v>
          </cell>
        </row>
        <row r="234">
          <cell r="D234" t="str">
            <v>0318106</v>
          </cell>
          <cell r="F234">
            <v>0</v>
          </cell>
        </row>
        <row r="235">
          <cell r="D235" t="str">
            <v>0315456</v>
          </cell>
          <cell r="F235">
            <v>0</v>
          </cell>
        </row>
        <row r="238">
          <cell r="D238" t="str">
            <v>0325478</v>
          </cell>
          <cell r="F238">
            <v>0</v>
          </cell>
        </row>
        <row r="239">
          <cell r="D239" t="str">
            <v>0326736</v>
          </cell>
          <cell r="F239">
            <v>0</v>
          </cell>
        </row>
        <row r="240">
          <cell r="D240" t="str">
            <v>0320716</v>
          </cell>
          <cell r="F240">
            <v>0</v>
          </cell>
        </row>
        <row r="242">
          <cell r="D242" t="str">
            <v>0318106</v>
          </cell>
          <cell r="F242">
            <v>0</v>
          </cell>
        </row>
        <row r="243">
          <cell r="D243" t="str">
            <v>0318107</v>
          </cell>
          <cell r="F243">
            <v>0</v>
          </cell>
        </row>
        <row r="246">
          <cell r="D246" t="str">
            <v>0325486</v>
          </cell>
          <cell r="F246">
            <v>0</v>
          </cell>
        </row>
        <row r="249">
          <cell r="D249" t="str">
            <v>0325491</v>
          </cell>
          <cell r="F249">
            <v>0</v>
          </cell>
        </row>
        <row r="252">
          <cell r="D252" t="str">
            <v>0325478</v>
          </cell>
          <cell r="F252">
            <v>0</v>
          </cell>
        </row>
        <row r="253">
          <cell r="D253" t="str">
            <v>0325501</v>
          </cell>
          <cell r="F253">
            <v>0</v>
          </cell>
        </row>
        <row r="256">
          <cell r="D256" t="str">
            <v>0325478</v>
          </cell>
          <cell r="F256">
            <v>0</v>
          </cell>
        </row>
        <row r="257">
          <cell r="D257" t="str">
            <v>0325489</v>
          </cell>
          <cell r="F257">
            <v>0</v>
          </cell>
        </row>
        <row r="262">
          <cell r="D262" t="str">
            <v>0325560</v>
          </cell>
          <cell r="F262">
            <v>0</v>
          </cell>
        </row>
        <row r="263">
          <cell r="D263" t="str">
            <v>0325547</v>
          </cell>
          <cell r="F263">
            <v>0</v>
          </cell>
        </row>
        <row r="266">
          <cell r="D266" t="str">
            <v>0325564</v>
          </cell>
          <cell r="F266">
            <v>0</v>
          </cell>
        </row>
        <row r="267">
          <cell r="D267" t="str">
            <v>0325551</v>
          </cell>
          <cell r="F267">
            <v>0</v>
          </cell>
        </row>
        <row r="270">
          <cell r="D270" t="str">
            <v>0325566</v>
          </cell>
          <cell r="F270">
            <v>0</v>
          </cell>
        </row>
        <row r="271">
          <cell r="D271" t="str">
            <v>0325553</v>
          </cell>
          <cell r="F271">
            <v>0</v>
          </cell>
        </row>
        <row r="274">
          <cell r="D274" t="str">
            <v>0325568</v>
          </cell>
          <cell r="F274">
            <v>0</v>
          </cell>
        </row>
        <row r="275">
          <cell r="D275" t="str">
            <v>0325555</v>
          </cell>
          <cell r="F275">
            <v>0</v>
          </cell>
        </row>
        <row r="280">
          <cell r="D280" t="str">
            <v>0325532</v>
          </cell>
          <cell r="F280">
            <v>0</v>
          </cell>
        </row>
        <row r="281">
          <cell r="D281" t="str">
            <v>0325504</v>
          </cell>
          <cell r="F281">
            <v>0</v>
          </cell>
        </row>
        <row r="283">
          <cell r="D283" t="str">
            <v>0320714</v>
          </cell>
          <cell r="F283">
            <v>0</v>
          </cell>
        </row>
        <row r="284">
          <cell r="D284" t="str">
            <v>0320716</v>
          </cell>
          <cell r="F284">
            <v>0</v>
          </cell>
        </row>
        <row r="286">
          <cell r="D286" t="str">
            <v>0318106</v>
          </cell>
          <cell r="F286">
            <v>0</v>
          </cell>
        </row>
        <row r="287">
          <cell r="D287" t="str">
            <v>0318107</v>
          </cell>
          <cell r="F287">
            <v>0</v>
          </cell>
        </row>
        <row r="290">
          <cell r="D290" t="str">
            <v>0327292</v>
          </cell>
          <cell r="F290">
            <v>0</v>
          </cell>
        </row>
        <row r="291">
          <cell r="D291" t="str">
            <v>0325504</v>
          </cell>
          <cell r="F291">
            <v>0</v>
          </cell>
        </row>
        <row r="293">
          <cell r="D293" t="str">
            <v>0320714</v>
          </cell>
          <cell r="F293">
            <v>0</v>
          </cell>
        </row>
        <row r="294">
          <cell r="D294" t="str">
            <v>0320716</v>
          </cell>
          <cell r="F294">
            <v>0</v>
          </cell>
        </row>
        <row r="296">
          <cell r="D296" t="str">
            <v>0318106</v>
          </cell>
          <cell r="F296">
            <v>0</v>
          </cell>
        </row>
        <row r="297">
          <cell r="D297" t="str">
            <v>0318107</v>
          </cell>
          <cell r="F297">
            <v>0</v>
          </cell>
        </row>
        <row r="300">
          <cell r="D300" t="str">
            <v>0325504</v>
          </cell>
          <cell r="F300">
            <v>0</v>
          </cell>
        </row>
        <row r="302">
          <cell r="D302" t="str">
            <v>0320714</v>
          </cell>
          <cell r="F302">
            <v>0</v>
          </cell>
        </row>
        <row r="303">
          <cell r="D303" t="str">
            <v>0320716</v>
          </cell>
          <cell r="F303">
            <v>0</v>
          </cell>
        </row>
        <row r="305">
          <cell r="D305" t="str">
            <v>0318106</v>
          </cell>
          <cell r="F305">
            <v>0</v>
          </cell>
        </row>
        <row r="306">
          <cell r="D306" t="str">
            <v>0318107</v>
          </cell>
          <cell r="F306">
            <v>0</v>
          </cell>
        </row>
        <row r="309">
          <cell r="D309" t="str">
            <v>0325538</v>
          </cell>
          <cell r="F309">
            <v>0</v>
          </cell>
        </row>
        <row r="311">
          <cell r="D311" t="str">
            <v>0320714</v>
          </cell>
          <cell r="F311">
            <v>0</v>
          </cell>
        </row>
        <row r="312">
          <cell r="D312" t="str">
            <v>0320716</v>
          </cell>
          <cell r="F312">
            <v>0</v>
          </cell>
        </row>
        <row r="314">
          <cell r="D314" t="str">
            <v>0318106</v>
          </cell>
          <cell r="F314">
            <v>0</v>
          </cell>
        </row>
        <row r="315">
          <cell r="D315" t="str">
            <v>0318107</v>
          </cell>
          <cell r="F315">
            <v>0</v>
          </cell>
        </row>
        <row r="318">
          <cell r="D318" t="str">
            <v>0327293</v>
          </cell>
          <cell r="F318">
            <v>0</v>
          </cell>
        </row>
        <row r="320">
          <cell r="D320" t="str">
            <v>0320714</v>
          </cell>
          <cell r="F320">
            <v>0</v>
          </cell>
        </row>
        <row r="321">
          <cell r="D321" t="str">
            <v>0320716</v>
          </cell>
          <cell r="F321">
            <v>0</v>
          </cell>
        </row>
        <row r="323">
          <cell r="D323" t="str">
            <v>0318106</v>
          </cell>
          <cell r="F323">
            <v>0</v>
          </cell>
        </row>
        <row r="324">
          <cell r="D324" t="str">
            <v>0318107</v>
          </cell>
          <cell r="F324">
            <v>0</v>
          </cell>
        </row>
        <row r="327">
          <cell r="D327" t="str">
            <v>0325537</v>
          </cell>
          <cell r="F327">
            <v>0</v>
          </cell>
        </row>
        <row r="329">
          <cell r="D329" t="str">
            <v>0320731</v>
          </cell>
          <cell r="F329">
            <v>0</v>
          </cell>
        </row>
        <row r="330">
          <cell r="D330" t="str">
            <v>0320720</v>
          </cell>
          <cell r="F330">
            <v>0</v>
          </cell>
        </row>
        <row r="332">
          <cell r="D332" t="str">
            <v>0318106</v>
          </cell>
          <cell r="F332">
            <v>0</v>
          </cell>
        </row>
        <row r="333">
          <cell r="D333" t="str">
            <v>0315456</v>
          </cell>
          <cell r="F333">
            <v>0</v>
          </cell>
        </row>
        <row r="336">
          <cell r="D336" t="str">
            <v>0327294</v>
          </cell>
          <cell r="F336">
            <v>0</v>
          </cell>
        </row>
        <row r="338">
          <cell r="D338" t="str">
            <v>0320731</v>
          </cell>
          <cell r="F338">
            <v>0</v>
          </cell>
        </row>
        <row r="339">
          <cell r="D339" t="str">
            <v>0320720</v>
          </cell>
          <cell r="F339">
            <v>0</v>
          </cell>
        </row>
        <row r="341">
          <cell r="D341" t="str">
            <v>0318106</v>
          </cell>
          <cell r="F341">
            <v>0</v>
          </cell>
        </row>
        <row r="342">
          <cell r="D342" t="str">
            <v>0315456</v>
          </cell>
          <cell r="F342">
            <v>0</v>
          </cell>
        </row>
        <row r="347">
          <cell r="D347" t="str">
            <v>0325521</v>
          </cell>
          <cell r="F347">
            <v>0</v>
          </cell>
        </row>
        <row r="348">
          <cell r="D348" t="str">
            <v>0325492</v>
          </cell>
          <cell r="F348">
            <v>0</v>
          </cell>
        </row>
        <row r="350">
          <cell r="D350" t="str">
            <v>0320714</v>
          </cell>
          <cell r="F350">
            <v>0</v>
          </cell>
        </row>
        <row r="351">
          <cell r="D351" t="str">
            <v>0320716</v>
          </cell>
          <cell r="F351">
            <v>0</v>
          </cell>
        </row>
        <row r="353">
          <cell r="D353" t="str">
            <v>0318106</v>
          </cell>
          <cell r="F353">
            <v>0</v>
          </cell>
        </row>
        <row r="354">
          <cell r="D354" t="str">
            <v>0318107</v>
          </cell>
          <cell r="F354">
            <v>0</v>
          </cell>
        </row>
        <row r="357">
          <cell r="D357" t="str">
            <v>0327295</v>
          </cell>
          <cell r="F357">
            <v>0</v>
          </cell>
        </row>
        <row r="358">
          <cell r="D358" t="str">
            <v>0325492</v>
          </cell>
          <cell r="F358">
            <v>0</v>
          </cell>
        </row>
        <row r="360">
          <cell r="D360" t="str">
            <v>0320714</v>
          </cell>
          <cell r="F360">
            <v>0</v>
          </cell>
        </row>
        <row r="361">
          <cell r="D361" t="str">
            <v>0320716</v>
          </cell>
          <cell r="F361">
            <v>0</v>
          </cell>
        </row>
        <row r="363">
          <cell r="D363" t="str">
            <v>0318106</v>
          </cell>
          <cell r="F363">
            <v>0</v>
          </cell>
        </row>
        <row r="364">
          <cell r="D364" t="str">
            <v>0318107</v>
          </cell>
          <cell r="F364">
            <v>0</v>
          </cell>
        </row>
        <row r="367">
          <cell r="D367" t="str">
            <v>0325521</v>
          </cell>
          <cell r="F367">
            <v>0</v>
          </cell>
        </row>
        <row r="368">
          <cell r="D368" t="str">
            <v>0325498</v>
          </cell>
          <cell r="F368">
            <v>0</v>
          </cell>
        </row>
        <row r="369">
          <cell r="D369" t="str">
            <v>0325497</v>
          </cell>
          <cell r="F369">
            <v>0</v>
          </cell>
        </row>
        <row r="371">
          <cell r="D371" t="str">
            <v>0320731</v>
          </cell>
          <cell r="F371">
            <v>0</v>
          </cell>
        </row>
        <row r="372">
          <cell r="D372" t="str">
            <v>0320720</v>
          </cell>
          <cell r="F372">
            <v>0</v>
          </cell>
        </row>
        <row r="374">
          <cell r="D374" t="str">
            <v>0318106</v>
          </cell>
          <cell r="F374">
            <v>0</v>
          </cell>
        </row>
        <row r="375">
          <cell r="D375" t="str">
            <v>0315456</v>
          </cell>
          <cell r="F375">
            <v>0</v>
          </cell>
        </row>
        <row r="378">
          <cell r="D378" t="str">
            <v>0327295</v>
          </cell>
          <cell r="F378">
            <v>0</v>
          </cell>
        </row>
        <row r="379">
          <cell r="D379" t="str">
            <v>0325498</v>
          </cell>
          <cell r="F379">
            <v>0</v>
          </cell>
        </row>
        <row r="380">
          <cell r="D380" t="str">
            <v>0325497</v>
          </cell>
          <cell r="F380">
            <v>0</v>
          </cell>
        </row>
        <row r="382">
          <cell r="D382" t="str">
            <v>0320731</v>
          </cell>
          <cell r="F382">
            <v>0</v>
          </cell>
        </row>
        <row r="383">
          <cell r="D383" t="str">
            <v>0320720</v>
          </cell>
          <cell r="F383">
            <v>0</v>
          </cell>
        </row>
        <row r="385">
          <cell r="D385" t="str">
            <v>0318106</v>
          </cell>
          <cell r="F385">
            <v>0</v>
          </cell>
        </row>
        <row r="386">
          <cell r="D386" t="str">
            <v>0315456</v>
          </cell>
          <cell r="F386">
            <v>0</v>
          </cell>
        </row>
        <row r="389">
          <cell r="D389" t="str">
            <v>0325498</v>
          </cell>
          <cell r="F389">
            <v>0</v>
          </cell>
        </row>
        <row r="390">
          <cell r="D390" t="str">
            <v>0325497</v>
          </cell>
          <cell r="F390">
            <v>0</v>
          </cell>
        </row>
        <row r="392">
          <cell r="D392" t="str">
            <v>0320731</v>
          </cell>
          <cell r="F392">
            <v>0</v>
          </cell>
        </row>
        <row r="393">
          <cell r="D393" t="str">
            <v>0320720</v>
          </cell>
          <cell r="F393">
            <v>0</v>
          </cell>
        </row>
        <row r="395">
          <cell r="D395" t="str">
            <v>0318106</v>
          </cell>
          <cell r="F395">
            <v>0</v>
          </cell>
        </row>
        <row r="396">
          <cell r="D396" t="str">
            <v>0315456</v>
          </cell>
          <cell r="F396">
            <v>0</v>
          </cell>
        </row>
        <row r="399">
          <cell r="D399" t="str">
            <v>0325525</v>
          </cell>
          <cell r="F399">
            <v>0</v>
          </cell>
        </row>
        <row r="401">
          <cell r="D401" t="str">
            <v>0320716</v>
          </cell>
          <cell r="F401">
            <v>0</v>
          </cell>
        </row>
        <row r="403">
          <cell r="D403" t="str">
            <v>0318106</v>
          </cell>
          <cell r="F403">
            <v>0</v>
          </cell>
        </row>
        <row r="404">
          <cell r="D404" t="str">
            <v>0318107</v>
          </cell>
          <cell r="F404">
            <v>0</v>
          </cell>
        </row>
        <row r="407">
          <cell r="D407" t="str">
            <v>0327296</v>
          </cell>
          <cell r="F407">
            <v>0</v>
          </cell>
        </row>
        <row r="409">
          <cell r="D409" t="str">
            <v>0320716</v>
          </cell>
          <cell r="F409">
            <v>0</v>
          </cell>
        </row>
        <row r="411">
          <cell r="D411" t="str">
            <v>0318106</v>
          </cell>
          <cell r="F411">
            <v>0</v>
          </cell>
        </row>
        <row r="412">
          <cell r="D412" t="str">
            <v>0318107</v>
          </cell>
          <cell r="F412">
            <v>0</v>
          </cell>
        </row>
        <row r="415">
          <cell r="D415" t="str">
            <v>0325526</v>
          </cell>
          <cell r="F415">
            <v>0</v>
          </cell>
        </row>
        <row r="417">
          <cell r="D417" t="str">
            <v>0320731</v>
          </cell>
          <cell r="F417">
            <v>0</v>
          </cell>
        </row>
        <row r="418">
          <cell r="D418" t="str">
            <v>0320720</v>
          </cell>
          <cell r="F418">
            <v>0</v>
          </cell>
        </row>
        <row r="420">
          <cell r="D420" t="str">
            <v>0318106</v>
          </cell>
          <cell r="F420">
            <v>0</v>
          </cell>
        </row>
        <row r="421">
          <cell r="D421" t="str">
            <v>0315456</v>
          </cell>
          <cell r="F421">
            <v>0</v>
          </cell>
        </row>
        <row r="424">
          <cell r="D424" t="str">
            <v>0327297</v>
          </cell>
          <cell r="F424">
            <v>0</v>
          </cell>
        </row>
        <row r="426">
          <cell r="D426" t="str">
            <v>0320731</v>
          </cell>
          <cell r="F426">
            <v>0</v>
          </cell>
        </row>
        <row r="427">
          <cell r="D427" t="str">
            <v>0320720</v>
          </cell>
          <cell r="F427">
            <v>0</v>
          </cell>
        </row>
        <row r="429">
          <cell r="D429" t="str">
            <v>0318106</v>
          </cell>
          <cell r="F429">
            <v>0</v>
          </cell>
        </row>
        <row r="430">
          <cell r="D430" t="str">
            <v>0315456</v>
          </cell>
          <cell r="F430">
            <v>0</v>
          </cell>
        </row>
        <row r="433">
          <cell r="D433" t="str">
            <v>0325492</v>
          </cell>
          <cell r="F433">
            <v>0</v>
          </cell>
        </row>
        <row r="435">
          <cell r="D435" t="str">
            <v>0320714</v>
          </cell>
          <cell r="F435">
            <v>0</v>
          </cell>
        </row>
        <row r="436">
          <cell r="D436" t="str">
            <v>0320716</v>
          </cell>
          <cell r="F436">
            <v>0</v>
          </cell>
        </row>
        <row r="438">
          <cell r="D438" t="str">
            <v>0318106</v>
          </cell>
          <cell r="F438">
            <v>0</v>
          </cell>
        </row>
        <row r="439">
          <cell r="D439" t="str">
            <v>0318107</v>
          </cell>
          <cell r="F439">
            <v>0</v>
          </cell>
        </row>
        <row r="444">
          <cell r="D444" t="str">
            <v>0325541</v>
          </cell>
          <cell r="F444">
            <v>0</v>
          </cell>
        </row>
        <row r="446">
          <cell r="D446" t="str">
            <v>0320731</v>
          </cell>
          <cell r="F446">
            <v>0</v>
          </cell>
        </row>
        <row r="447">
          <cell r="D447" t="str">
            <v>0320720</v>
          </cell>
          <cell r="F447">
            <v>0</v>
          </cell>
        </row>
        <row r="448">
          <cell r="D448" t="str">
            <v>0320714</v>
          </cell>
          <cell r="F448">
            <v>0</v>
          </cell>
        </row>
        <row r="449">
          <cell r="D449" t="str">
            <v>0320716</v>
          </cell>
          <cell r="F449">
            <v>0</v>
          </cell>
        </row>
        <row r="451">
          <cell r="D451" t="str">
            <v>0318106</v>
          </cell>
          <cell r="F451">
            <v>0</v>
          </cell>
        </row>
        <row r="452">
          <cell r="D452" t="str">
            <v>0315456</v>
          </cell>
          <cell r="F452">
            <v>0</v>
          </cell>
        </row>
        <row r="453">
          <cell r="D453" t="str">
            <v>0318107</v>
          </cell>
          <cell r="F453">
            <v>0</v>
          </cell>
        </row>
        <row r="456">
          <cell r="D456" t="str">
            <v>0327299</v>
          </cell>
          <cell r="F456">
            <v>0</v>
          </cell>
        </row>
        <row r="458">
          <cell r="D458" t="str">
            <v>0320731</v>
          </cell>
          <cell r="F458">
            <v>0</v>
          </cell>
        </row>
        <row r="459">
          <cell r="D459" t="str">
            <v>0320720</v>
          </cell>
          <cell r="F459">
            <v>0</v>
          </cell>
        </row>
        <row r="460">
          <cell r="D460" t="str">
            <v>0320714</v>
          </cell>
          <cell r="F460">
            <v>0</v>
          </cell>
        </row>
        <row r="461">
          <cell r="D461" t="str">
            <v>0320716</v>
          </cell>
          <cell r="F461">
            <v>0</v>
          </cell>
        </row>
        <row r="463">
          <cell r="D463" t="str">
            <v>0318106</v>
          </cell>
          <cell r="F463">
            <v>0</v>
          </cell>
        </row>
        <row r="464">
          <cell r="D464" t="str">
            <v>0315456</v>
          </cell>
          <cell r="F464">
            <v>0</v>
          </cell>
        </row>
        <row r="465">
          <cell r="D465" t="str">
            <v>0318107</v>
          </cell>
          <cell r="F465">
            <v>0</v>
          </cell>
        </row>
        <row r="470">
          <cell r="D470" t="str">
            <v>0325512</v>
          </cell>
          <cell r="F470">
            <v>0</v>
          </cell>
        </row>
        <row r="471">
          <cell r="D471" t="str">
            <v>0325483</v>
          </cell>
          <cell r="F471">
            <v>0</v>
          </cell>
        </row>
        <row r="473">
          <cell r="D473" t="str">
            <v>0320716</v>
          </cell>
          <cell r="F473">
            <v>0</v>
          </cell>
        </row>
        <row r="475">
          <cell r="D475" t="str">
            <v>0318106</v>
          </cell>
          <cell r="F475">
            <v>0</v>
          </cell>
        </row>
        <row r="476">
          <cell r="D476" t="str">
            <v>0318107</v>
          </cell>
          <cell r="F476">
            <v>0</v>
          </cell>
        </row>
        <row r="479">
          <cell r="D479" t="str">
            <v>0327298</v>
          </cell>
          <cell r="F479">
            <v>0</v>
          </cell>
        </row>
        <row r="480">
          <cell r="D480" t="str">
            <v>0325483</v>
          </cell>
          <cell r="F480">
            <v>0</v>
          </cell>
        </row>
        <row r="482">
          <cell r="D482" t="str">
            <v>0320716</v>
          </cell>
          <cell r="F482">
            <v>0</v>
          </cell>
        </row>
        <row r="484">
          <cell r="D484" t="str">
            <v>0318106</v>
          </cell>
          <cell r="F484">
            <v>0</v>
          </cell>
        </row>
        <row r="485">
          <cell r="D485" t="str">
            <v>0318107</v>
          </cell>
          <cell r="F485">
            <v>0</v>
          </cell>
        </row>
        <row r="488">
          <cell r="D488" t="str">
            <v>0325512</v>
          </cell>
          <cell r="F488">
            <v>0</v>
          </cell>
        </row>
        <row r="489">
          <cell r="D489" t="str">
            <v>0325480</v>
          </cell>
          <cell r="F489">
            <v>0</v>
          </cell>
        </row>
        <row r="491">
          <cell r="D491" t="str">
            <v>0320716</v>
          </cell>
          <cell r="F491">
            <v>0</v>
          </cell>
        </row>
        <row r="493">
          <cell r="D493" t="str">
            <v>0318106</v>
          </cell>
          <cell r="F493">
            <v>0</v>
          </cell>
        </row>
        <row r="494">
          <cell r="D494" t="str">
            <v>0318107</v>
          </cell>
          <cell r="F494">
            <v>0</v>
          </cell>
        </row>
        <row r="497">
          <cell r="D497" t="str">
            <v>0327298</v>
          </cell>
          <cell r="F497">
            <v>0</v>
          </cell>
        </row>
        <row r="498">
          <cell r="D498" t="str">
            <v>0325480</v>
          </cell>
          <cell r="F498">
            <v>0</v>
          </cell>
        </row>
        <row r="500">
          <cell r="D500" t="str">
            <v>0320716</v>
          </cell>
          <cell r="F500">
            <v>0</v>
          </cell>
        </row>
        <row r="502">
          <cell r="D502" t="str">
            <v>0318106</v>
          </cell>
          <cell r="F502">
            <v>0</v>
          </cell>
        </row>
        <row r="503">
          <cell r="D503" t="str">
            <v>0318107</v>
          </cell>
          <cell r="F503">
            <v>0</v>
          </cell>
        </row>
        <row r="506">
          <cell r="D506" t="str">
            <v>0325480</v>
          </cell>
          <cell r="F506">
            <v>0</v>
          </cell>
        </row>
        <row r="508">
          <cell r="D508" t="str">
            <v>0320716</v>
          </cell>
          <cell r="F508">
            <v>0</v>
          </cell>
        </row>
        <row r="510">
          <cell r="D510" t="str">
            <v>0318106</v>
          </cell>
          <cell r="F510">
            <v>0</v>
          </cell>
        </row>
        <row r="511">
          <cell r="D511" t="str">
            <v>0318107</v>
          </cell>
          <cell r="F511">
            <v>0</v>
          </cell>
        </row>
        <row r="514">
          <cell r="D514" t="str">
            <v>0325483</v>
          </cell>
          <cell r="F514">
            <v>0</v>
          </cell>
        </row>
        <row r="516">
          <cell r="D516" t="str">
            <v>0320716</v>
          </cell>
          <cell r="F516">
            <v>0</v>
          </cell>
        </row>
        <row r="518">
          <cell r="D518" t="str">
            <v>0318106</v>
          </cell>
          <cell r="F518">
            <v>0</v>
          </cell>
        </row>
        <row r="519">
          <cell r="D519" t="str">
            <v>0318107</v>
          </cell>
          <cell r="F519">
            <v>0</v>
          </cell>
        </row>
        <row r="524">
          <cell r="D524" t="str">
            <v>0325502</v>
          </cell>
          <cell r="F524">
            <v>0</v>
          </cell>
        </row>
        <row r="526">
          <cell r="D526" t="str">
            <v>0326457</v>
          </cell>
          <cell r="F526">
            <v>0</v>
          </cell>
        </row>
        <row r="528">
          <cell r="D528" t="str">
            <v>0318106</v>
          </cell>
          <cell r="F528">
            <v>0</v>
          </cell>
        </row>
        <row r="529">
          <cell r="D529" t="str">
            <v>0318108</v>
          </cell>
          <cell r="F529">
            <v>0</v>
          </cell>
        </row>
        <row r="530">
          <cell r="D530" t="str">
            <v>0320158</v>
          </cell>
          <cell r="F530">
            <v>0</v>
          </cell>
        </row>
        <row r="533">
          <cell r="D533" t="str">
            <v>0325503</v>
          </cell>
          <cell r="F533">
            <v>0</v>
          </cell>
        </row>
        <row r="535">
          <cell r="D535" t="str">
            <v>0327047</v>
          </cell>
          <cell r="F535">
            <v>0</v>
          </cell>
        </row>
        <row r="536">
          <cell r="D536" t="str">
            <v>0326457</v>
          </cell>
          <cell r="F536">
            <v>0</v>
          </cell>
        </row>
        <row r="538">
          <cell r="D538" t="str">
            <v>0318106</v>
          </cell>
          <cell r="F538">
            <v>0</v>
          </cell>
        </row>
        <row r="539">
          <cell r="D539" t="str">
            <v>0318108</v>
          </cell>
          <cell r="F539">
            <v>0</v>
          </cell>
        </row>
        <row r="540">
          <cell r="D540" t="str">
            <v>0320158</v>
          </cell>
          <cell r="F540">
            <v>0</v>
          </cell>
        </row>
        <row r="543">
          <cell r="D543" t="str">
            <v>0326005</v>
          </cell>
          <cell r="F543">
            <v>0</v>
          </cell>
        </row>
        <row r="545">
          <cell r="D545" t="str">
            <v>0326457</v>
          </cell>
          <cell r="F545">
            <v>0</v>
          </cell>
        </row>
        <row r="547">
          <cell r="D547" t="str">
            <v>0318106</v>
          </cell>
          <cell r="F547">
            <v>0</v>
          </cell>
        </row>
        <row r="548">
          <cell r="D548" t="str">
            <v>0318108</v>
          </cell>
          <cell r="F548">
            <v>0</v>
          </cell>
        </row>
        <row r="549">
          <cell r="D549" t="str">
            <v>0320158</v>
          </cell>
          <cell r="F549">
            <v>0</v>
          </cell>
        </row>
        <row r="552">
          <cell r="D552" t="str">
            <v>0326006</v>
          </cell>
          <cell r="F552">
            <v>0</v>
          </cell>
        </row>
        <row r="554">
          <cell r="D554" t="str">
            <v>0327047</v>
          </cell>
          <cell r="F554">
            <v>0</v>
          </cell>
        </row>
        <row r="555">
          <cell r="D555" t="str">
            <v>0326457</v>
          </cell>
          <cell r="F555">
            <v>0</v>
          </cell>
        </row>
        <row r="557">
          <cell r="D557" t="str">
            <v>0318106</v>
          </cell>
          <cell r="F557">
            <v>0</v>
          </cell>
        </row>
        <row r="558">
          <cell r="D558" t="str">
            <v>0318108</v>
          </cell>
          <cell r="F558">
            <v>0</v>
          </cell>
        </row>
        <row r="559">
          <cell r="D559" t="str">
            <v>0320158</v>
          </cell>
          <cell r="F559">
            <v>0</v>
          </cell>
        </row>
        <row r="564">
          <cell r="D564" t="str">
            <v>0325505</v>
          </cell>
          <cell r="F564">
            <v>0</v>
          </cell>
        </row>
        <row r="566">
          <cell r="D566" t="str">
            <v>0326456</v>
          </cell>
          <cell r="F566">
            <v>0</v>
          </cell>
        </row>
        <row r="568">
          <cell r="D568" t="str">
            <v>0318106</v>
          </cell>
          <cell r="F568">
            <v>0</v>
          </cell>
        </row>
        <row r="569">
          <cell r="D569" t="str">
            <v>0318108</v>
          </cell>
          <cell r="F569">
            <v>0</v>
          </cell>
        </row>
        <row r="570">
          <cell r="D570" t="str">
            <v>0322050</v>
          </cell>
          <cell r="F570">
            <v>0</v>
          </cell>
        </row>
        <row r="571">
          <cell r="D571" t="str">
            <v>0322051</v>
          </cell>
          <cell r="F571">
            <v>0</v>
          </cell>
        </row>
        <row r="574">
          <cell r="D574" t="str">
            <v>0325500</v>
          </cell>
          <cell r="F574">
            <v>0</v>
          </cell>
        </row>
        <row r="576">
          <cell r="D576" t="str">
            <v>0326457</v>
          </cell>
          <cell r="F576">
            <v>0</v>
          </cell>
        </row>
        <row r="577">
          <cell r="D577" t="str">
            <v>0325499</v>
          </cell>
          <cell r="F577">
            <v>0</v>
          </cell>
        </row>
        <row r="579">
          <cell r="D579" t="str">
            <v>0318106</v>
          </cell>
          <cell r="F579">
            <v>0</v>
          </cell>
        </row>
        <row r="580">
          <cell r="D580" t="str">
            <v>0318108</v>
          </cell>
          <cell r="F580">
            <v>0</v>
          </cell>
        </row>
        <row r="583">
          <cell r="D583" t="str">
            <v>0325488</v>
          </cell>
          <cell r="F583">
            <v>0</v>
          </cell>
        </row>
        <row r="585">
          <cell r="D585" t="str">
            <v>0326456</v>
          </cell>
          <cell r="F585">
            <v>0</v>
          </cell>
        </row>
        <row r="587">
          <cell r="D587" t="str">
            <v>0318106</v>
          </cell>
          <cell r="F587">
            <v>0</v>
          </cell>
        </row>
        <row r="588">
          <cell r="D588" t="str">
            <v>0318108</v>
          </cell>
          <cell r="F588">
            <v>0</v>
          </cell>
        </row>
        <row r="589">
          <cell r="D589" t="str">
            <v>0322050</v>
          </cell>
          <cell r="F589">
            <v>0</v>
          </cell>
        </row>
        <row r="590">
          <cell r="D590" t="str">
            <v>0322051</v>
          </cell>
          <cell r="F590">
            <v>0</v>
          </cell>
        </row>
        <row r="593">
          <cell r="D593" t="str">
            <v>0325493</v>
          </cell>
          <cell r="F593">
            <v>0</v>
          </cell>
        </row>
        <row r="595">
          <cell r="D595" t="str">
            <v>0326457</v>
          </cell>
          <cell r="F595">
            <v>0</v>
          </cell>
        </row>
        <row r="596">
          <cell r="D596" t="str">
            <v>0325492</v>
          </cell>
          <cell r="F596">
            <v>0</v>
          </cell>
        </row>
        <row r="598">
          <cell r="D598" t="str">
            <v>0318106</v>
          </cell>
          <cell r="F598">
            <v>0</v>
          </cell>
        </row>
        <row r="599">
          <cell r="D599" t="str">
            <v>0318108</v>
          </cell>
          <cell r="F599">
            <v>0</v>
          </cell>
        </row>
        <row r="600">
          <cell r="D600" t="str">
            <v>0322050</v>
          </cell>
          <cell r="F600">
            <v>0</v>
          </cell>
        </row>
        <row r="601">
          <cell r="D601" t="str">
            <v>0322051</v>
          </cell>
          <cell r="F601">
            <v>0</v>
          </cell>
        </row>
        <row r="606">
          <cell r="D606" t="str">
            <v>0325506</v>
          </cell>
          <cell r="F606">
            <v>0</v>
          </cell>
        </row>
        <row r="608">
          <cell r="D608" t="str">
            <v>0318106</v>
          </cell>
          <cell r="F608">
            <v>0</v>
          </cell>
        </row>
        <row r="609">
          <cell r="D609" t="str">
            <v>0318108</v>
          </cell>
          <cell r="F609">
            <v>0</v>
          </cell>
        </row>
        <row r="610">
          <cell r="D610" t="str">
            <v>0320158</v>
          </cell>
          <cell r="F610">
            <v>0</v>
          </cell>
        </row>
        <row r="613">
          <cell r="D613" t="str">
            <v>0326007</v>
          </cell>
          <cell r="F613">
            <v>0</v>
          </cell>
        </row>
        <row r="615">
          <cell r="D615" t="str">
            <v>0318106</v>
          </cell>
          <cell r="F615">
            <v>0</v>
          </cell>
        </row>
        <row r="616">
          <cell r="D616" t="str">
            <v>0318108</v>
          </cell>
          <cell r="F616">
            <v>0</v>
          </cell>
        </row>
        <row r="617">
          <cell r="D617" t="str">
            <v>0320158</v>
          </cell>
          <cell r="F617">
            <v>0</v>
          </cell>
        </row>
        <row r="620">
          <cell r="D620" t="str">
            <v>0325490</v>
          </cell>
          <cell r="F620">
            <v>0</v>
          </cell>
        </row>
        <row r="622">
          <cell r="D622" t="str">
            <v>0318106</v>
          </cell>
          <cell r="F622">
            <v>0</v>
          </cell>
        </row>
        <row r="623">
          <cell r="D623" t="str">
            <v>0318108</v>
          </cell>
          <cell r="F623">
            <v>0</v>
          </cell>
        </row>
        <row r="624">
          <cell r="D624" t="str">
            <v>0320158</v>
          </cell>
          <cell r="F624">
            <v>0</v>
          </cell>
        </row>
        <row r="627">
          <cell r="D627" t="str">
            <v>0325506</v>
          </cell>
          <cell r="F627">
            <v>0</v>
          </cell>
        </row>
        <row r="629">
          <cell r="D629" t="str">
            <v>0326736</v>
          </cell>
          <cell r="F629">
            <v>0</v>
          </cell>
        </row>
        <row r="631">
          <cell r="D631" t="str">
            <v>0318106</v>
          </cell>
          <cell r="F631">
            <v>0</v>
          </cell>
        </row>
        <row r="632">
          <cell r="D632" t="str">
            <v>0318108</v>
          </cell>
          <cell r="F632">
            <v>0</v>
          </cell>
        </row>
        <row r="633">
          <cell r="D633" t="str">
            <v>0320158</v>
          </cell>
          <cell r="F633">
            <v>0</v>
          </cell>
        </row>
        <row r="636">
          <cell r="D636" t="str">
            <v>0326007</v>
          </cell>
          <cell r="F636">
            <v>0</v>
          </cell>
        </row>
        <row r="638">
          <cell r="D638" t="str">
            <v>0326736</v>
          </cell>
          <cell r="F638">
            <v>0</v>
          </cell>
        </row>
        <row r="640">
          <cell r="D640" t="str">
            <v>0318106</v>
          </cell>
          <cell r="F640">
            <v>0</v>
          </cell>
        </row>
        <row r="641">
          <cell r="D641" t="str">
            <v>0318108</v>
          </cell>
          <cell r="F641">
            <v>0</v>
          </cell>
        </row>
        <row r="642">
          <cell r="D642" t="str">
            <v>0320158</v>
          </cell>
          <cell r="F642">
            <v>0</v>
          </cell>
        </row>
        <row r="645">
          <cell r="D645" t="str">
            <v>0325490</v>
          </cell>
          <cell r="F645">
            <v>0</v>
          </cell>
        </row>
        <row r="647">
          <cell r="D647" t="str">
            <v>0326736</v>
          </cell>
          <cell r="F647">
            <v>0</v>
          </cell>
        </row>
        <row r="649">
          <cell r="D649" t="str">
            <v>0318106</v>
          </cell>
          <cell r="F649">
            <v>0</v>
          </cell>
        </row>
        <row r="650">
          <cell r="D650" t="str">
            <v>0318108</v>
          </cell>
          <cell r="F650">
            <v>0</v>
          </cell>
        </row>
        <row r="651">
          <cell r="D651" t="str">
            <v>0320158</v>
          </cell>
          <cell r="F651">
            <v>0</v>
          </cell>
        </row>
        <row r="657">
          <cell r="D657" t="str">
            <v>0325504</v>
          </cell>
        </row>
        <row r="658">
          <cell r="D658" t="str">
            <v>0325509</v>
          </cell>
        </row>
        <row r="659">
          <cell r="D659" t="str">
            <v>0325507</v>
          </cell>
        </row>
        <row r="660">
          <cell r="D660" t="str">
            <v>0325508</v>
          </cell>
        </row>
        <row r="661">
          <cell r="D661" t="str">
            <v>0325511</v>
          </cell>
        </row>
        <row r="662">
          <cell r="D662" t="str">
            <v>0325510</v>
          </cell>
        </row>
        <row r="663">
          <cell r="D663" t="str">
            <v>0325499</v>
          </cell>
        </row>
        <row r="664">
          <cell r="D664" t="str">
            <v>0325501</v>
          </cell>
        </row>
        <row r="667">
          <cell r="D667" t="str">
            <v>0325502</v>
          </cell>
        </row>
        <row r="668">
          <cell r="D668" t="str">
            <v>0325503</v>
          </cell>
        </row>
        <row r="671">
          <cell r="D671" t="str">
            <v>0325505</v>
          </cell>
        </row>
        <row r="674">
          <cell r="D674" t="str">
            <v>0325500</v>
          </cell>
        </row>
        <row r="677">
          <cell r="D677" t="str">
            <v>0325532</v>
          </cell>
        </row>
        <row r="678">
          <cell r="D678" t="str">
            <v>0325537</v>
          </cell>
        </row>
        <row r="679">
          <cell r="D679" t="str">
            <v>0325538</v>
          </cell>
        </row>
        <row r="682">
          <cell r="D682" t="str">
            <v>0327292</v>
          </cell>
        </row>
        <row r="683">
          <cell r="D683" t="str">
            <v>0327294</v>
          </cell>
        </row>
        <row r="684">
          <cell r="D684" t="str">
            <v>0327293</v>
          </cell>
        </row>
        <row r="685">
          <cell r="D685" t="str">
            <v>0325535</v>
          </cell>
        </row>
        <row r="688">
          <cell r="D688" t="str">
            <v>0325558</v>
          </cell>
        </row>
        <row r="689">
          <cell r="D689" t="str">
            <v>0325547</v>
          </cell>
        </row>
        <row r="690">
          <cell r="D690" t="str">
            <v>0325560</v>
          </cell>
        </row>
        <row r="696">
          <cell r="D696" t="str">
            <v>0325492</v>
          </cell>
        </row>
        <row r="697">
          <cell r="D697" t="str">
            <v>0325496</v>
          </cell>
        </row>
        <row r="698">
          <cell r="D698" t="str">
            <v>0325494</v>
          </cell>
        </row>
        <row r="699">
          <cell r="D699" t="str">
            <v>0325495</v>
          </cell>
        </row>
        <row r="700">
          <cell r="D700" t="str">
            <v>0325498</v>
          </cell>
        </row>
        <row r="701">
          <cell r="D701" t="str">
            <v>0325497</v>
          </cell>
        </row>
        <row r="702">
          <cell r="D702" t="str">
            <v>0325487</v>
          </cell>
        </row>
        <row r="703">
          <cell r="D703" t="str">
            <v>0325489</v>
          </cell>
        </row>
        <row r="706">
          <cell r="D706" t="str">
            <v>0326005</v>
          </cell>
        </row>
        <row r="707">
          <cell r="D707" t="str">
            <v>0326006</v>
          </cell>
        </row>
        <row r="710">
          <cell r="D710" t="str">
            <v>0325488</v>
          </cell>
        </row>
        <row r="713">
          <cell r="D713" t="str">
            <v>0325493</v>
          </cell>
        </row>
        <row r="716">
          <cell r="D716" t="str">
            <v>0325521</v>
          </cell>
        </row>
        <row r="717">
          <cell r="D717" t="str">
            <v>0325525</v>
          </cell>
        </row>
        <row r="718">
          <cell r="D718" t="str">
            <v>0325526</v>
          </cell>
        </row>
        <row r="721">
          <cell r="D721" t="str">
            <v>0327295</v>
          </cell>
        </row>
        <row r="722">
          <cell r="D722" t="str">
            <v>0327296</v>
          </cell>
        </row>
        <row r="723">
          <cell r="D723" t="str">
            <v>0327297</v>
          </cell>
        </row>
        <row r="724">
          <cell r="D724" t="str">
            <v>0325523</v>
          </cell>
        </row>
        <row r="727">
          <cell r="D727" t="str">
            <v>0325562</v>
          </cell>
        </row>
        <row r="728">
          <cell r="D728" t="str">
            <v>0325551</v>
          </cell>
        </row>
        <row r="729">
          <cell r="D729" t="str">
            <v>0325564</v>
          </cell>
        </row>
        <row r="735">
          <cell r="D735" t="str">
            <v>0325506</v>
          </cell>
        </row>
        <row r="736">
          <cell r="D736" t="str">
            <v>0325490</v>
          </cell>
        </row>
        <row r="737">
          <cell r="D737" t="str">
            <v>0326007</v>
          </cell>
        </row>
        <row r="738">
          <cell r="D738" t="str">
            <v>0326736</v>
          </cell>
        </row>
        <row r="744">
          <cell r="D744" t="str">
            <v>0325480</v>
          </cell>
        </row>
        <row r="745">
          <cell r="D745" t="str">
            <v>0325483</v>
          </cell>
        </row>
        <row r="746">
          <cell r="D746" t="str">
            <v>0325481</v>
          </cell>
        </row>
        <row r="747">
          <cell r="D747" t="str">
            <v>0325482</v>
          </cell>
        </row>
        <row r="748">
          <cell r="D748" t="str">
            <v>0325485</v>
          </cell>
        </row>
        <row r="749">
          <cell r="D749" t="str">
            <v>0325484</v>
          </cell>
        </row>
        <row r="750">
          <cell r="D750" t="str">
            <v>0325476</v>
          </cell>
        </row>
        <row r="751">
          <cell r="D751" t="str">
            <v>0325477</v>
          </cell>
        </row>
        <row r="754">
          <cell r="D754" t="str">
            <v>0325512</v>
          </cell>
        </row>
        <row r="755">
          <cell r="D755" t="str">
            <v>0327298</v>
          </cell>
        </row>
        <row r="756">
          <cell r="D756" t="str">
            <v>0325515</v>
          </cell>
        </row>
        <row r="759">
          <cell r="D759" t="str">
            <v>0325567</v>
          </cell>
        </row>
        <row r="760">
          <cell r="D760" t="str">
            <v>0325553</v>
          </cell>
        </row>
        <row r="761">
          <cell r="D761" t="str">
            <v>0325566</v>
          </cell>
        </row>
        <row r="767">
          <cell r="D767" t="str">
            <v>0325541</v>
          </cell>
        </row>
        <row r="768">
          <cell r="D768" t="str">
            <v>0327299</v>
          </cell>
        </row>
        <row r="769">
          <cell r="D769" t="str">
            <v>0325569</v>
          </cell>
        </row>
        <row r="770">
          <cell r="D770" t="str">
            <v>0325555</v>
          </cell>
        </row>
        <row r="771">
          <cell r="D771" t="str">
            <v>0325568</v>
          </cell>
        </row>
        <row r="777">
          <cell r="D777" t="str">
            <v>0327367</v>
          </cell>
        </row>
        <row r="778">
          <cell r="D778" t="str">
            <v>0327366</v>
          </cell>
        </row>
        <row r="779">
          <cell r="D779" t="str">
            <v>0327365</v>
          </cell>
        </row>
        <row r="781">
          <cell r="D781" t="str">
            <v>0325186</v>
          </cell>
        </row>
        <row r="783">
          <cell r="D783" t="str">
            <v>0325572</v>
          </cell>
        </row>
        <row r="784">
          <cell r="D784" t="str">
            <v>0327311</v>
          </cell>
        </row>
        <row r="790">
          <cell r="D790" t="str">
            <v>0325486</v>
          </cell>
        </row>
        <row r="791">
          <cell r="D791" t="str">
            <v>0325491</v>
          </cell>
        </row>
        <row r="792">
          <cell r="D792" t="str">
            <v>0325478</v>
          </cell>
        </row>
        <row r="793">
          <cell r="D793" t="str">
            <v>0322058</v>
          </cell>
        </row>
        <row r="794">
          <cell r="D794" t="str">
            <v>0325479</v>
          </cell>
        </row>
      </sheetData>
      <sheetData sheetId="6">
        <row r="7">
          <cell r="D7" t="str">
            <v>0322882</v>
          </cell>
          <cell r="F7">
            <v>0</v>
          </cell>
        </row>
        <row r="8">
          <cell r="D8" t="str">
            <v>0322900</v>
          </cell>
          <cell r="F8">
            <v>0</v>
          </cell>
        </row>
        <row r="9">
          <cell r="D9" t="str">
            <v>0322883</v>
          </cell>
          <cell r="F9">
            <v>0</v>
          </cell>
        </row>
        <row r="10">
          <cell r="D10" t="str">
            <v>0318107</v>
          </cell>
          <cell r="F10">
            <v>0</v>
          </cell>
        </row>
        <row r="11">
          <cell r="D11" t="str">
            <v>0317638</v>
          </cell>
          <cell r="F11">
            <v>0</v>
          </cell>
        </row>
        <row r="13">
          <cell r="D13" t="str">
            <v>0320728</v>
          </cell>
          <cell r="F13">
            <v>0</v>
          </cell>
        </row>
        <row r="14">
          <cell r="D14" t="str">
            <v>0322882</v>
          </cell>
          <cell r="F14">
            <v>0</v>
          </cell>
        </row>
        <row r="15">
          <cell r="D15" t="str">
            <v>0322900</v>
          </cell>
          <cell r="F15">
            <v>0</v>
          </cell>
        </row>
        <row r="16">
          <cell r="D16" t="str">
            <v>0318106</v>
          </cell>
          <cell r="F16">
            <v>0</v>
          </cell>
        </row>
        <row r="17">
          <cell r="D17" t="str">
            <v>0317638</v>
          </cell>
          <cell r="F17">
            <v>0</v>
          </cell>
        </row>
        <row r="20">
          <cell r="D20" t="str">
            <v>0322899</v>
          </cell>
          <cell r="F20">
            <v>0</v>
          </cell>
        </row>
        <row r="21">
          <cell r="D21" t="str">
            <v>0321807</v>
          </cell>
          <cell r="F21">
            <v>0</v>
          </cell>
        </row>
        <row r="23">
          <cell r="D23" t="str">
            <v>0317638</v>
          </cell>
          <cell r="F23">
            <v>0</v>
          </cell>
        </row>
        <row r="24">
          <cell r="D24" t="str">
            <v>0320158</v>
          </cell>
          <cell r="F24">
            <v>0</v>
          </cell>
        </row>
        <row r="27">
          <cell r="D27" t="str">
            <v>0322899</v>
          </cell>
          <cell r="F27">
            <v>0</v>
          </cell>
        </row>
        <row r="28">
          <cell r="D28" t="str">
            <v>0321807</v>
          </cell>
          <cell r="F28">
            <v>0</v>
          </cell>
        </row>
        <row r="29">
          <cell r="D29" t="str">
            <v>0321808</v>
          </cell>
          <cell r="F29">
            <v>0</v>
          </cell>
        </row>
        <row r="30">
          <cell r="D30" t="str">
            <v>0318106</v>
          </cell>
          <cell r="F30">
            <v>0</v>
          </cell>
        </row>
        <row r="31">
          <cell r="D31" t="str">
            <v>0320158</v>
          </cell>
          <cell r="F31">
            <v>0</v>
          </cell>
        </row>
        <row r="32">
          <cell r="D32" t="str">
            <v>0320998</v>
          </cell>
          <cell r="F32">
            <v>0</v>
          </cell>
        </row>
        <row r="36">
          <cell r="D36" t="str">
            <v>0320730</v>
          </cell>
          <cell r="F36">
            <v>0</v>
          </cell>
        </row>
        <row r="37">
          <cell r="D37" t="str">
            <v>0322899</v>
          </cell>
          <cell r="F37">
            <v>0</v>
          </cell>
        </row>
        <row r="38">
          <cell r="D38" t="str">
            <v>0321807</v>
          </cell>
          <cell r="F38">
            <v>0</v>
          </cell>
        </row>
        <row r="39">
          <cell r="D39" t="str">
            <v>0321808</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0322899</v>
          </cell>
          <cell r="F45">
            <v>0</v>
          </cell>
        </row>
        <row r="46">
          <cell r="D46" t="str">
            <v>0321807</v>
          </cell>
          <cell r="F46">
            <v>0</v>
          </cell>
        </row>
        <row r="47">
          <cell r="D47" t="str">
            <v>0321808</v>
          </cell>
          <cell r="F47">
            <v>0</v>
          </cell>
        </row>
        <row r="49">
          <cell r="D49" t="str">
            <v>0320158</v>
          </cell>
          <cell r="F49">
            <v>0</v>
          </cell>
        </row>
        <row r="50">
          <cell r="D50" t="str">
            <v>0320998</v>
          </cell>
          <cell r="F50">
            <v>0</v>
          </cell>
        </row>
        <row r="51">
          <cell r="D51" t="str">
            <v>0320713</v>
          </cell>
          <cell r="F51">
            <v>0</v>
          </cell>
        </row>
        <row r="53">
          <cell r="D53" t="str">
            <v>0322899</v>
          </cell>
          <cell r="F53">
            <v>0</v>
          </cell>
        </row>
        <row r="54">
          <cell r="D54" t="str">
            <v>0318108</v>
          </cell>
          <cell r="F54">
            <v>0</v>
          </cell>
        </row>
        <row r="55">
          <cell r="D55" t="str">
            <v>0317638</v>
          </cell>
          <cell r="F55">
            <v>0</v>
          </cell>
        </row>
        <row r="57">
          <cell r="D57" t="str">
            <v>0320730</v>
          </cell>
          <cell r="F57">
            <v>0</v>
          </cell>
        </row>
        <row r="58">
          <cell r="D58" t="str">
            <v>0322899</v>
          </cell>
          <cell r="F58">
            <v>0</v>
          </cell>
        </row>
        <row r="59">
          <cell r="D59" t="str">
            <v>0321807</v>
          </cell>
          <cell r="F59">
            <v>0</v>
          </cell>
        </row>
        <row r="60">
          <cell r="D60" t="str">
            <v>0321808</v>
          </cell>
          <cell r="F60">
            <v>0</v>
          </cell>
        </row>
        <row r="61">
          <cell r="D61" t="str">
            <v>0315456</v>
          </cell>
          <cell r="F61">
            <v>0</v>
          </cell>
        </row>
        <row r="62">
          <cell r="D62" t="str">
            <v>0317638</v>
          </cell>
          <cell r="F62">
            <v>0</v>
          </cell>
        </row>
        <row r="63">
          <cell r="D63" t="str">
            <v>0320158</v>
          </cell>
          <cell r="F63">
            <v>0</v>
          </cell>
        </row>
        <row r="66">
          <cell r="D66" t="str">
            <v>0322899</v>
          </cell>
          <cell r="F66">
            <v>0</v>
          </cell>
        </row>
        <row r="67">
          <cell r="D67" t="str">
            <v>0321807</v>
          </cell>
          <cell r="F67">
            <v>0</v>
          </cell>
        </row>
        <row r="68">
          <cell r="D68" t="str">
            <v>0321808</v>
          </cell>
          <cell r="F68">
            <v>0</v>
          </cell>
        </row>
        <row r="69">
          <cell r="D69" t="str">
            <v>0320720</v>
          </cell>
          <cell r="F69">
            <v>0</v>
          </cell>
        </row>
        <row r="70">
          <cell r="D70" t="str">
            <v>0320158</v>
          </cell>
          <cell r="F70">
            <v>0</v>
          </cell>
        </row>
        <row r="71">
          <cell r="D71" t="str">
            <v>0320998</v>
          </cell>
          <cell r="F71">
            <v>0</v>
          </cell>
        </row>
        <row r="72">
          <cell r="D72" t="str">
            <v>0315456</v>
          </cell>
          <cell r="F72">
            <v>0</v>
          </cell>
        </row>
        <row r="73">
          <cell r="D73" t="str">
            <v>0322050</v>
          </cell>
          <cell r="F73">
            <v>0</v>
          </cell>
        </row>
        <row r="74">
          <cell r="D74" t="str">
            <v>0322899</v>
          </cell>
          <cell r="F74">
            <v>0</v>
          </cell>
        </row>
        <row r="76">
          <cell r="D76" t="str">
            <v>0317638</v>
          </cell>
          <cell r="F76">
            <v>0</v>
          </cell>
        </row>
        <row r="78">
          <cell r="D78" t="str">
            <v>0320728</v>
          </cell>
          <cell r="F78">
            <v>0</v>
          </cell>
        </row>
        <row r="79">
          <cell r="D79" t="str">
            <v>0320720</v>
          </cell>
          <cell r="F79">
            <v>0</v>
          </cell>
        </row>
        <row r="81">
          <cell r="D81" t="str">
            <v>0322882</v>
          </cell>
          <cell r="F81">
            <v>0</v>
          </cell>
        </row>
        <row r="82">
          <cell r="D82" t="str">
            <v>0322914</v>
          </cell>
          <cell r="F82">
            <v>0</v>
          </cell>
        </row>
        <row r="83">
          <cell r="D83" t="str">
            <v>0322050</v>
          </cell>
          <cell r="F83">
            <v>0</v>
          </cell>
        </row>
        <row r="84">
          <cell r="D84" t="str">
            <v>0317638</v>
          </cell>
          <cell r="F84">
            <v>0</v>
          </cell>
        </row>
        <row r="86">
          <cell r="D86" t="str">
            <v>0324176</v>
          </cell>
          <cell r="F86">
            <v>0</v>
          </cell>
        </row>
        <row r="87">
          <cell r="D87" t="str">
            <v>0322899</v>
          </cell>
          <cell r="F87">
            <v>0</v>
          </cell>
        </row>
        <row r="88">
          <cell r="D88" t="str">
            <v>0322927</v>
          </cell>
          <cell r="F88">
            <v>0</v>
          </cell>
        </row>
        <row r="89">
          <cell r="D89" t="str">
            <v>0322919</v>
          </cell>
          <cell r="F89">
            <v>0</v>
          </cell>
        </row>
        <row r="90">
          <cell r="D90" t="str">
            <v>0318106</v>
          </cell>
          <cell r="F90">
            <v>0</v>
          </cell>
        </row>
        <row r="91">
          <cell r="D91" t="str">
            <v>0317638</v>
          </cell>
          <cell r="F91">
            <v>0</v>
          </cell>
        </row>
        <row r="92">
          <cell r="D92" t="str">
            <v>0322050</v>
          </cell>
          <cell r="F92">
            <v>0</v>
          </cell>
        </row>
        <row r="94">
          <cell r="D94" t="str">
            <v>0322882</v>
          </cell>
          <cell r="F94">
            <v>0</v>
          </cell>
        </row>
        <row r="95">
          <cell r="D95" t="str">
            <v>0322920</v>
          </cell>
          <cell r="F95">
            <v>0</v>
          </cell>
        </row>
        <row r="96">
          <cell r="D96" t="str">
            <v>0322914</v>
          </cell>
          <cell r="F96">
            <v>0</v>
          </cell>
        </row>
        <row r="97">
          <cell r="D97" t="str">
            <v>0320716</v>
          </cell>
          <cell r="F97">
            <v>0</v>
          </cell>
        </row>
        <row r="98">
          <cell r="D98" t="str">
            <v>0317638</v>
          </cell>
          <cell r="F98">
            <v>0</v>
          </cell>
        </row>
        <row r="99">
          <cell r="D99" t="str">
            <v>0318106</v>
          </cell>
          <cell r="F99">
            <v>0</v>
          </cell>
        </row>
        <row r="100">
          <cell r="D100" t="str">
            <v>0318107</v>
          </cell>
          <cell r="F100">
            <v>0</v>
          </cell>
        </row>
        <row r="101">
          <cell r="D101" t="str">
            <v>0322050</v>
          </cell>
          <cell r="F101">
            <v>0</v>
          </cell>
        </row>
        <row r="103">
          <cell r="D103" t="str">
            <v>0322899</v>
          </cell>
          <cell r="F103">
            <v>0</v>
          </cell>
        </row>
        <row r="104">
          <cell r="D104" t="str">
            <v>0322927</v>
          </cell>
          <cell r="F104">
            <v>0</v>
          </cell>
        </row>
        <row r="105">
          <cell r="D105" t="str">
            <v>0322919</v>
          </cell>
          <cell r="F105">
            <v>0</v>
          </cell>
        </row>
        <row r="106">
          <cell r="D106" t="str">
            <v>0327088</v>
          </cell>
          <cell r="F106">
            <v>0</v>
          </cell>
        </row>
        <row r="107">
          <cell r="D107" t="str">
            <v>0317638</v>
          </cell>
          <cell r="F107">
            <v>0</v>
          </cell>
        </row>
        <row r="108">
          <cell r="D108" t="str">
            <v>0320716</v>
          </cell>
          <cell r="F108">
            <v>0</v>
          </cell>
        </row>
        <row r="110">
          <cell r="D110" t="str">
            <v>0322899</v>
          </cell>
          <cell r="F110">
            <v>0</v>
          </cell>
        </row>
        <row r="111">
          <cell r="D111" t="str">
            <v>0322927</v>
          </cell>
          <cell r="F111">
            <v>0</v>
          </cell>
        </row>
        <row r="112">
          <cell r="D112" t="str">
            <v>0322919</v>
          </cell>
          <cell r="F112">
            <v>0</v>
          </cell>
        </row>
        <row r="114">
          <cell r="D114" t="str">
            <v>0317638</v>
          </cell>
          <cell r="F114">
            <v>0</v>
          </cell>
        </row>
        <row r="115">
          <cell r="D115" t="str">
            <v>0324176</v>
          </cell>
          <cell r="F115">
            <v>0</v>
          </cell>
        </row>
        <row r="117">
          <cell r="D117" t="str">
            <v>0320716</v>
          </cell>
          <cell r="F117">
            <v>0</v>
          </cell>
        </row>
        <row r="118">
          <cell r="D118" t="str">
            <v>0320718</v>
          </cell>
          <cell r="F118">
            <v>0</v>
          </cell>
        </row>
        <row r="119">
          <cell r="D119" t="str">
            <v>0322899</v>
          </cell>
          <cell r="F119">
            <v>0</v>
          </cell>
        </row>
        <row r="120">
          <cell r="D120" t="str">
            <v>0318106</v>
          </cell>
          <cell r="F120">
            <v>0</v>
          </cell>
        </row>
        <row r="121">
          <cell r="D121" t="str">
            <v>0317638</v>
          </cell>
          <cell r="F121">
            <v>0</v>
          </cell>
        </row>
        <row r="122">
          <cell r="D122" t="str">
            <v>0320158</v>
          </cell>
          <cell r="F122">
            <v>0</v>
          </cell>
        </row>
        <row r="125">
          <cell r="D125" t="str">
            <v>0322902</v>
          </cell>
          <cell r="F125">
            <v>0</v>
          </cell>
        </row>
        <row r="127">
          <cell r="D127" t="str">
            <v>0317638</v>
          </cell>
          <cell r="F127">
            <v>0</v>
          </cell>
        </row>
        <row r="128">
          <cell r="D128" t="str">
            <v>0320158</v>
          </cell>
          <cell r="F128">
            <v>0</v>
          </cell>
        </row>
        <row r="129">
          <cell r="D129" t="str">
            <v>0318106</v>
          </cell>
          <cell r="F129">
            <v>0</v>
          </cell>
        </row>
        <row r="130">
          <cell r="D130" t="str">
            <v>0318107</v>
          </cell>
          <cell r="F130">
            <v>0</v>
          </cell>
        </row>
        <row r="131">
          <cell r="D131" t="str">
            <v>0322927</v>
          </cell>
          <cell r="F131">
            <v>0</v>
          </cell>
        </row>
        <row r="132">
          <cell r="D132" t="str">
            <v>0322917</v>
          </cell>
          <cell r="F132">
            <v>0</v>
          </cell>
        </row>
        <row r="135">
          <cell r="D135" t="str">
            <v>0322927</v>
          </cell>
          <cell r="F135">
            <v>0</v>
          </cell>
        </row>
        <row r="136">
          <cell r="D136" t="str">
            <v>0322917</v>
          </cell>
          <cell r="F136">
            <v>0</v>
          </cell>
        </row>
        <row r="137">
          <cell r="D137" t="str">
            <v>0322899</v>
          </cell>
          <cell r="F137">
            <v>0</v>
          </cell>
        </row>
        <row r="139">
          <cell r="D139" t="str">
            <v>0317638</v>
          </cell>
          <cell r="F139">
            <v>0</v>
          </cell>
        </row>
        <row r="140">
          <cell r="D140" t="str">
            <v>0315456</v>
          </cell>
          <cell r="F140">
            <v>0</v>
          </cell>
        </row>
        <row r="142">
          <cell r="D142" t="str">
            <v>0322927</v>
          </cell>
          <cell r="F142">
            <v>0</v>
          </cell>
        </row>
        <row r="143">
          <cell r="D143" t="str">
            <v>0322917</v>
          </cell>
          <cell r="F143">
            <v>0</v>
          </cell>
        </row>
        <row r="144">
          <cell r="D144" t="str">
            <v>0322906</v>
          </cell>
          <cell r="F144">
            <v>0</v>
          </cell>
        </row>
        <row r="145">
          <cell r="D145" t="str">
            <v>0322899</v>
          </cell>
          <cell r="F145">
            <v>0</v>
          </cell>
        </row>
        <row r="146">
          <cell r="D146" t="str">
            <v>0318106</v>
          </cell>
          <cell r="F146">
            <v>0</v>
          </cell>
        </row>
        <row r="147">
          <cell r="D147" t="str">
            <v>0317638</v>
          </cell>
          <cell r="F147">
            <v>0</v>
          </cell>
        </row>
        <row r="150">
          <cell r="D150" t="str">
            <v>0322927</v>
          </cell>
          <cell r="F150">
            <v>0</v>
          </cell>
        </row>
        <row r="151">
          <cell r="D151" t="str">
            <v>0322917</v>
          </cell>
          <cell r="F151">
            <v>0</v>
          </cell>
        </row>
        <row r="152">
          <cell r="D152" t="str">
            <v>0322905</v>
          </cell>
          <cell r="F152">
            <v>0</v>
          </cell>
        </row>
        <row r="153">
          <cell r="D153" t="str">
            <v>0322899</v>
          </cell>
          <cell r="F153">
            <v>0</v>
          </cell>
        </row>
        <row r="154">
          <cell r="D154" t="str">
            <v>0320933</v>
          </cell>
          <cell r="F154">
            <v>0</v>
          </cell>
        </row>
        <row r="156">
          <cell r="D156" t="str">
            <v>0317638</v>
          </cell>
          <cell r="F156">
            <v>0</v>
          </cell>
        </row>
        <row r="158">
          <cell r="D158" t="str">
            <v>0327414</v>
          </cell>
          <cell r="F158">
            <v>0</v>
          </cell>
        </row>
        <row r="159">
          <cell r="D159" t="str">
            <v>0322907</v>
          </cell>
          <cell r="F159">
            <v>0</v>
          </cell>
        </row>
        <row r="160">
          <cell r="D160" t="str">
            <v>0322899</v>
          </cell>
          <cell r="F160">
            <v>0</v>
          </cell>
        </row>
        <row r="161">
          <cell r="D161" t="str">
            <v>0325683</v>
          </cell>
          <cell r="F161">
            <v>0</v>
          </cell>
        </row>
        <row r="162">
          <cell r="D162" t="str">
            <v>0317638</v>
          </cell>
          <cell r="F162">
            <v>0</v>
          </cell>
        </row>
        <row r="163">
          <cell r="D163" t="str">
            <v>0320158</v>
          </cell>
          <cell r="F163">
            <v>0</v>
          </cell>
        </row>
        <row r="165">
          <cell r="D165" t="str">
            <v>0327414</v>
          </cell>
          <cell r="F165">
            <v>0</v>
          </cell>
        </row>
        <row r="166">
          <cell r="D166" t="str">
            <v>0322907</v>
          </cell>
          <cell r="F166">
            <v>0</v>
          </cell>
        </row>
        <row r="167">
          <cell r="D167" t="str">
            <v>0322902</v>
          </cell>
          <cell r="F167">
            <v>0</v>
          </cell>
        </row>
        <row r="169">
          <cell r="D169" t="str">
            <v>0317638</v>
          </cell>
          <cell r="F169">
            <v>0</v>
          </cell>
        </row>
        <row r="170">
          <cell r="D170" t="str">
            <v>0320158</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0322899</v>
          </cell>
          <cell r="F181">
            <v>0</v>
          </cell>
        </row>
        <row r="182">
          <cell r="D182" t="str">
            <v>0322927</v>
          </cell>
          <cell r="F182">
            <v>0</v>
          </cell>
        </row>
        <row r="183">
          <cell r="D183" t="str">
            <v>0322917</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0317556</v>
          </cell>
          <cell r="F189">
            <v>0</v>
          </cell>
        </row>
        <row r="190">
          <cell r="D190" t="str">
            <v>0322899</v>
          </cell>
          <cell r="F190">
            <v>0</v>
          </cell>
        </row>
        <row r="191">
          <cell r="D191" t="str">
            <v>0317557</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0322902</v>
          </cell>
          <cell r="F197">
            <v>0</v>
          </cell>
        </row>
        <row r="198">
          <cell r="D198" t="str">
            <v>0327353</v>
          </cell>
          <cell r="F198">
            <v>0</v>
          </cell>
        </row>
        <row r="199">
          <cell r="D199" t="str">
            <v>0317638</v>
          </cell>
          <cell r="F199">
            <v>0</v>
          </cell>
        </row>
        <row r="200">
          <cell r="D200" t="str">
            <v>0320158</v>
          </cell>
          <cell r="F200">
            <v>0</v>
          </cell>
        </row>
        <row r="203">
          <cell r="D203" t="str">
            <v>0322899</v>
          </cell>
          <cell r="F203">
            <v>0</v>
          </cell>
        </row>
        <row r="204">
          <cell r="D204" t="str">
            <v>0320933</v>
          </cell>
          <cell r="F204">
            <v>0</v>
          </cell>
        </row>
        <row r="205">
          <cell r="D205" t="str">
            <v>0322877</v>
          </cell>
          <cell r="F205">
            <v>0</v>
          </cell>
        </row>
        <row r="206">
          <cell r="D206" t="str">
            <v>0320716</v>
          </cell>
          <cell r="F206">
            <v>0</v>
          </cell>
        </row>
        <row r="207">
          <cell r="D207" t="str">
            <v>0317638</v>
          </cell>
          <cell r="F207">
            <v>0</v>
          </cell>
        </row>
        <row r="208">
          <cell r="D208" t="str">
            <v>0320158</v>
          </cell>
          <cell r="F208">
            <v>0</v>
          </cell>
        </row>
        <row r="209">
          <cell r="D209" t="str">
            <v>0318107</v>
          </cell>
          <cell r="F209">
            <v>0</v>
          </cell>
        </row>
        <row r="211">
          <cell r="D211" t="str">
            <v>0322899</v>
          </cell>
          <cell r="F211">
            <v>0</v>
          </cell>
        </row>
        <row r="212">
          <cell r="D212" t="str">
            <v>0320716</v>
          </cell>
          <cell r="F212">
            <v>0</v>
          </cell>
        </row>
        <row r="213">
          <cell r="D213" t="str">
            <v>0317638</v>
          </cell>
          <cell r="F213">
            <v>0</v>
          </cell>
        </row>
        <row r="214">
          <cell r="D214" t="str">
            <v>0320158</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0320158</v>
          </cell>
          <cell r="F222">
            <v>0</v>
          </cell>
        </row>
        <row r="224">
          <cell r="D224" t="str">
            <v>0318106</v>
          </cell>
          <cell r="F224">
            <v>0</v>
          </cell>
        </row>
        <row r="225">
          <cell r="D225" t="str">
            <v>0317556</v>
          </cell>
          <cell r="F225">
            <v>0</v>
          </cell>
        </row>
        <row r="226">
          <cell r="D226" t="str">
            <v>0322899</v>
          </cell>
          <cell r="F226">
            <v>0</v>
          </cell>
        </row>
        <row r="227">
          <cell r="D227" t="str">
            <v>0317557</v>
          </cell>
          <cell r="F227">
            <v>0</v>
          </cell>
        </row>
        <row r="229">
          <cell r="D229" t="str">
            <v>0317638</v>
          </cell>
          <cell r="F229">
            <v>0</v>
          </cell>
        </row>
        <row r="230">
          <cell r="D230" t="str">
            <v>0320158</v>
          </cell>
          <cell r="F230">
            <v>0</v>
          </cell>
        </row>
        <row r="231">
          <cell r="D231" t="str">
            <v>0320716</v>
          </cell>
          <cell r="F231">
            <v>0</v>
          </cell>
        </row>
        <row r="233">
          <cell r="D233" t="str">
            <v>0322902</v>
          </cell>
          <cell r="F233">
            <v>0</v>
          </cell>
        </row>
        <row r="234">
          <cell r="D234" t="str">
            <v>0318107</v>
          </cell>
          <cell r="F234">
            <v>0</v>
          </cell>
        </row>
        <row r="235">
          <cell r="D235" t="str">
            <v>0317638</v>
          </cell>
          <cell r="F235">
            <v>0</v>
          </cell>
        </row>
        <row r="236">
          <cell r="D236" t="str">
            <v>0320158</v>
          </cell>
          <cell r="F236">
            <v>0</v>
          </cell>
        </row>
        <row r="238">
          <cell r="D238" t="str">
            <v>0325684</v>
          </cell>
          <cell r="F238">
            <v>0</v>
          </cell>
        </row>
        <row r="239">
          <cell r="D239" t="str">
            <v>0322899</v>
          </cell>
          <cell r="F239">
            <v>0</v>
          </cell>
        </row>
        <row r="240">
          <cell r="D240" t="str">
            <v>0320933</v>
          </cell>
          <cell r="F240">
            <v>0</v>
          </cell>
        </row>
        <row r="241">
          <cell r="D241" t="str">
            <v>0322877</v>
          </cell>
          <cell r="F241">
            <v>0</v>
          </cell>
        </row>
        <row r="242">
          <cell r="D242" t="str">
            <v>0318106</v>
          </cell>
          <cell r="F242">
            <v>0</v>
          </cell>
        </row>
        <row r="243">
          <cell r="D243" t="str">
            <v>0317638</v>
          </cell>
          <cell r="F243">
            <v>0</v>
          </cell>
        </row>
        <row r="244">
          <cell r="D244" t="str">
            <v>0320158</v>
          </cell>
          <cell r="F244">
            <v>0</v>
          </cell>
        </row>
        <row r="247">
          <cell r="D247" t="str">
            <v>0322907</v>
          </cell>
          <cell r="F247">
            <v>0</v>
          </cell>
        </row>
        <row r="248">
          <cell r="D248" t="str">
            <v>0322899</v>
          </cell>
          <cell r="F248">
            <v>0</v>
          </cell>
        </row>
        <row r="249">
          <cell r="D249" t="str">
            <v>0320716</v>
          </cell>
          <cell r="F249">
            <v>0</v>
          </cell>
        </row>
        <row r="250">
          <cell r="D250" t="str">
            <v>0317638</v>
          </cell>
          <cell r="F250">
            <v>0</v>
          </cell>
        </row>
        <row r="251">
          <cell r="D251" t="str">
            <v>0320158</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0320158</v>
          </cell>
          <cell r="F258">
            <v>0</v>
          </cell>
        </row>
        <row r="260">
          <cell r="D260" t="str">
            <v>0318106</v>
          </cell>
          <cell r="F260">
            <v>0</v>
          </cell>
        </row>
        <row r="261">
          <cell r="D261" t="str">
            <v>0322907</v>
          </cell>
          <cell r="F261">
            <v>0</v>
          </cell>
        </row>
        <row r="262">
          <cell r="D262" t="str">
            <v>0317556</v>
          </cell>
          <cell r="F262">
            <v>0</v>
          </cell>
        </row>
        <row r="263">
          <cell r="D263" t="str">
            <v>0322899</v>
          </cell>
          <cell r="F263">
            <v>0</v>
          </cell>
        </row>
        <row r="264">
          <cell r="D264" t="str">
            <v>0317557</v>
          </cell>
          <cell r="F264">
            <v>0</v>
          </cell>
        </row>
        <row r="266">
          <cell r="D266" t="str">
            <v>0317638</v>
          </cell>
          <cell r="F266">
            <v>0</v>
          </cell>
        </row>
        <row r="267">
          <cell r="D267" t="str">
            <v>0320158</v>
          </cell>
          <cell r="F267">
            <v>0</v>
          </cell>
        </row>
        <row r="268">
          <cell r="D268" t="str">
            <v>0327416</v>
          </cell>
          <cell r="F268">
            <v>0</v>
          </cell>
        </row>
        <row r="269">
          <cell r="D269" t="str">
            <v>0327419</v>
          </cell>
          <cell r="F269">
            <v>0</v>
          </cell>
        </row>
        <row r="270">
          <cell r="D270" t="str">
            <v>0322907</v>
          </cell>
          <cell r="F270">
            <v>0</v>
          </cell>
        </row>
        <row r="271">
          <cell r="D271" t="str">
            <v>0317556</v>
          </cell>
          <cell r="F271">
            <v>0</v>
          </cell>
        </row>
        <row r="272">
          <cell r="D272" t="str">
            <v>0322899</v>
          </cell>
          <cell r="F272">
            <v>0</v>
          </cell>
        </row>
        <row r="273">
          <cell r="D273" t="str">
            <v>0317557</v>
          </cell>
          <cell r="F273">
            <v>0</v>
          </cell>
        </row>
        <row r="274">
          <cell r="D274" t="str">
            <v>0327414</v>
          </cell>
          <cell r="F274">
            <v>0</v>
          </cell>
        </row>
        <row r="275">
          <cell r="D275" t="str">
            <v>0317638</v>
          </cell>
          <cell r="F275">
            <v>0</v>
          </cell>
        </row>
        <row r="276">
          <cell r="D276" t="str">
            <v>0320158</v>
          </cell>
          <cell r="F276">
            <v>0</v>
          </cell>
        </row>
        <row r="279">
          <cell r="D279" t="str">
            <v>0322907</v>
          </cell>
          <cell r="F279">
            <v>0</v>
          </cell>
        </row>
        <row r="280">
          <cell r="D280" t="str">
            <v>0322902</v>
          </cell>
          <cell r="F280">
            <v>0</v>
          </cell>
        </row>
        <row r="281">
          <cell r="D281" t="str">
            <v>0327420</v>
          </cell>
          <cell r="F281">
            <v>0</v>
          </cell>
        </row>
        <row r="282">
          <cell r="D282" t="str">
            <v>0317638</v>
          </cell>
          <cell r="F282">
            <v>0</v>
          </cell>
        </row>
        <row r="283">
          <cell r="D283" t="str">
            <v>0320158</v>
          </cell>
          <cell r="F283">
            <v>0</v>
          </cell>
        </row>
        <row r="286">
          <cell r="D286" t="str">
            <v>0322907</v>
          </cell>
          <cell r="F286">
            <v>0</v>
          </cell>
        </row>
        <row r="287">
          <cell r="D287" t="str">
            <v>0322902</v>
          </cell>
          <cell r="F287">
            <v>0</v>
          </cell>
        </row>
        <row r="288">
          <cell r="D288" t="str">
            <v>0323947</v>
          </cell>
          <cell r="F288">
            <v>0</v>
          </cell>
        </row>
        <row r="289">
          <cell r="D289" t="str">
            <v>0317638</v>
          </cell>
          <cell r="F289">
            <v>0</v>
          </cell>
        </row>
        <row r="290">
          <cell r="D290" t="str">
            <v>0320158</v>
          </cell>
          <cell r="F290">
            <v>0</v>
          </cell>
        </row>
        <row r="292">
          <cell r="D292" t="str">
            <v>0318106</v>
          </cell>
          <cell r="F292">
            <v>0</v>
          </cell>
        </row>
        <row r="293">
          <cell r="D293" t="str">
            <v>0322907</v>
          </cell>
          <cell r="F293">
            <v>0</v>
          </cell>
        </row>
        <row r="294">
          <cell r="D294" t="str">
            <v>0322899</v>
          </cell>
          <cell r="F294">
            <v>0</v>
          </cell>
        </row>
        <row r="295">
          <cell r="D295" t="str">
            <v>0320933</v>
          </cell>
          <cell r="F295">
            <v>0</v>
          </cell>
        </row>
        <row r="296">
          <cell r="D296" t="str">
            <v>0322877</v>
          </cell>
          <cell r="F296">
            <v>0</v>
          </cell>
        </row>
        <row r="297">
          <cell r="D297" t="str">
            <v>0320720</v>
          </cell>
          <cell r="F297">
            <v>0</v>
          </cell>
        </row>
        <row r="298">
          <cell r="D298" t="str">
            <v>0317638</v>
          </cell>
          <cell r="F298">
            <v>0</v>
          </cell>
        </row>
        <row r="299">
          <cell r="D299" t="str">
            <v>0320158</v>
          </cell>
          <cell r="F299">
            <v>0</v>
          </cell>
        </row>
        <row r="300">
          <cell r="D300" t="str">
            <v>0315456</v>
          </cell>
          <cell r="F300">
            <v>0</v>
          </cell>
        </row>
        <row r="302">
          <cell r="D302" t="str">
            <v>0322907</v>
          </cell>
          <cell r="F302">
            <v>0</v>
          </cell>
        </row>
        <row r="303">
          <cell r="D303" t="str">
            <v>0322899</v>
          </cell>
          <cell r="F303">
            <v>0</v>
          </cell>
        </row>
        <row r="304">
          <cell r="D304" t="str">
            <v>0320933</v>
          </cell>
          <cell r="F304">
            <v>0</v>
          </cell>
        </row>
        <row r="305">
          <cell r="D305" t="str">
            <v>0322877</v>
          </cell>
          <cell r="F305">
            <v>0</v>
          </cell>
        </row>
        <row r="306">
          <cell r="D306" t="str">
            <v>0321944</v>
          </cell>
          <cell r="F306">
            <v>0</v>
          </cell>
        </row>
        <row r="307">
          <cell r="D307" t="str">
            <v>0317638</v>
          </cell>
          <cell r="F307">
            <v>0</v>
          </cell>
        </row>
        <row r="308">
          <cell r="D308" t="str">
            <v>0320158</v>
          </cell>
          <cell r="F308">
            <v>0</v>
          </cell>
        </row>
        <row r="311">
          <cell r="D311" t="str">
            <v>0326468</v>
          </cell>
          <cell r="F311">
            <v>0</v>
          </cell>
        </row>
        <row r="313">
          <cell r="D313" t="str">
            <v>0322882</v>
          </cell>
          <cell r="F313">
            <v>0</v>
          </cell>
        </row>
        <row r="314">
          <cell r="D314" t="str">
            <v>0322900</v>
          </cell>
          <cell r="F314">
            <v>0</v>
          </cell>
        </row>
        <row r="315">
          <cell r="D315" t="str">
            <v>0322050</v>
          </cell>
          <cell r="F315">
            <v>0</v>
          </cell>
        </row>
        <row r="316">
          <cell r="D316" t="str">
            <v>0317638</v>
          </cell>
          <cell r="F316">
            <v>0</v>
          </cell>
        </row>
        <row r="317">
          <cell r="D317" t="str">
            <v>0320158</v>
          </cell>
          <cell r="F317">
            <v>0</v>
          </cell>
        </row>
        <row r="318">
          <cell r="D318" t="str">
            <v>0318108</v>
          </cell>
          <cell r="F318">
            <v>0</v>
          </cell>
        </row>
        <row r="320">
          <cell r="D320" t="str">
            <v>0322899</v>
          </cell>
          <cell r="F320">
            <v>0</v>
          </cell>
        </row>
        <row r="322">
          <cell r="D322" t="str">
            <v>0317638</v>
          </cell>
          <cell r="F322">
            <v>0</v>
          </cell>
        </row>
        <row r="323">
          <cell r="D323" t="str">
            <v>0320158</v>
          </cell>
          <cell r="F323">
            <v>0</v>
          </cell>
        </row>
        <row r="325">
          <cell r="D325" t="str">
            <v>0320728</v>
          </cell>
          <cell r="F325">
            <v>0</v>
          </cell>
        </row>
        <row r="326">
          <cell r="D326" t="str">
            <v>0322927</v>
          </cell>
          <cell r="F326">
            <v>0</v>
          </cell>
        </row>
        <row r="327">
          <cell r="D327" t="str">
            <v>0322919</v>
          </cell>
          <cell r="F327">
            <v>0</v>
          </cell>
        </row>
        <row r="328">
          <cell r="D328" t="str">
            <v>0318106</v>
          </cell>
          <cell r="F328">
            <v>0</v>
          </cell>
        </row>
        <row r="329">
          <cell r="D329" t="str">
            <v>0315456</v>
          </cell>
          <cell r="F329">
            <v>0</v>
          </cell>
        </row>
        <row r="330">
          <cell r="D330" t="str">
            <v>0322899</v>
          </cell>
          <cell r="F330">
            <v>0</v>
          </cell>
        </row>
        <row r="331">
          <cell r="D331" t="str">
            <v>0322922</v>
          </cell>
          <cell r="F331">
            <v>0</v>
          </cell>
        </row>
        <row r="333">
          <cell r="D333" t="str">
            <v>0317638</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0317638</v>
          </cell>
          <cell r="F339">
            <v>0</v>
          </cell>
        </row>
        <row r="340">
          <cell r="D340" t="str">
            <v>0320158</v>
          </cell>
          <cell r="F340">
            <v>0</v>
          </cell>
        </row>
        <row r="343">
          <cell r="D343" t="str">
            <v>0322921</v>
          </cell>
          <cell r="F343">
            <v>0</v>
          </cell>
        </row>
        <row r="344">
          <cell r="D344" t="str">
            <v>0322928</v>
          </cell>
          <cell r="F344">
            <v>0</v>
          </cell>
        </row>
        <row r="345">
          <cell r="D345" t="str">
            <v>0320722</v>
          </cell>
          <cell r="F345">
            <v>0</v>
          </cell>
        </row>
        <row r="347">
          <cell r="D347" t="str">
            <v>0322680</v>
          </cell>
          <cell r="F347">
            <v>0</v>
          </cell>
        </row>
        <row r="348">
          <cell r="D348" t="str">
            <v>0322922</v>
          </cell>
          <cell r="F348">
            <v>0</v>
          </cell>
        </row>
        <row r="349">
          <cell r="D349" t="str">
            <v>0322928</v>
          </cell>
          <cell r="F349">
            <v>0</v>
          </cell>
        </row>
        <row r="350">
          <cell r="D350" t="str">
            <v>0320722</v>
          </cell>
          <cell r="F350">
            <v>0</v>
          </cell>
        </row>
        <row r="352">
          <cell r="D352" t="str">
            <v>0320716</v>
          </cell>
          <cell r="F352">
            <v>0</v>
          </cell>
        </row>
        <row r="353">
          <cell r="D353" t="str">
            <v>0322929</v>
          </cell>
          <cell r="F353">
            <v>0</v>
          </cell>
        </row>
        <row r="354">
          <cell r="D354" t="str">
            <v>0322928</v>
          </cell>
          <cell r="F354">
            <v>0</v>
          </cell>
        </row>
        <row r="355">
          <cell r="D355" t="str">
            <v>0320722</v>
          </cell>
          <cell r="F355">
            <v>0</v>
          </cell>
        </row>
        <row r="356">
          <cell r="D356" t="str">
            <v>0322680</v>
          </cell>
          <cell r="F356">
            <v>0</v>
          </cell>
        </row>
        <row r="358">
          <cell r="D358" t="str">
            <v>0322899</v>
          </cell>
          <cell r="F358">
            <v>0</v>
          </cell>
        </row>
        <row r="359">
          <cell r="D359" t="str">
            <v>0322920</v>
          </cell>
          <cell r="F359">
            <v>0</v>
          </cell>
        </row>
        <row r="361">
          <cell r="D361" t="str">
            <v>0317638</v>
          </cell>
          <cell r="F361">
            <v>0</v>
          </cell>
        </row>
        <row r="362">
          <cell r="D362" t="str">
            <v>0320158</v>
          </cell>
          <cell r="F362">
            <v>0</v>
          </cell>
        </row>
        <row r="363">
          <cell r="D363" t="str">
            <v>0322652</v>
          </cell>
          <cell r="F363">
            <v>0</v>
          </cell>
        </row>
        <row r="365">
          <cell r="D365" t="str">
            <v>0322929</v>
          </cell>
          <cell r="F365">
            <v>0</v>
          </cell>
        </row>
        <row r="366">
          <cell r="D366" t="str">
            <v>0322887</v>
          </cell>
          <cell r="F366">
            <v>0</v>
          </cell>
        </row>
        <row r="368">
          <cell r="D368" t="str">
            <v>0325681</v>
          </cell>
          <cell r="F368">
            <v>0</v>
          </cell>
        </row>
        <row r="369">
          <cell r="D369" t="str">
            <v>0322929</v>
          </cell>
          <cell r="F369">
            <v>0</v>
          </cell>
        </row>
        <row r="370">
          <cell r="D370" t="str">
            <v>0322899</v>
          </cell>
          <cell r="F370">
            <v>0</v>
          </cell>
        </row>
        <row r="371">
          <cell r="D371" t="str">
            <v>0318107</v>
          </cell>
          <cell r="F371">
            <v>0</v>
          </cell>
        </row>
        <row r="372">
          <cell r="D372" t="str">
            <v>0317638</v>
          </cell>
          <cell r="F372">
            <v>0</v>
          </cell>
        </row>
        <row r="375">
          <cell r="D375" t="str">
            <v>0322924</v>
          </cell>
          <cell r="F375">
            <v>0</v>
          </cell>
        </row>
        <row r="376">
          <cell r="D376" t="str">
            <v>0322920</v>
          </cell>
          <cell r="F376">
            <v>0</v>
          </cell>
        </row>
        <row r="377">
          <cell r="D377" t="str">
            <v>0320718</v>
          </cell>
          <cell r="F377">
            <v>0</v>
          </cell>
        </row>
        <row r="379">
          <cell r="D379" t="str">
            <v>0322899</v>
          </cell>
          <cell r="F379">
            <v>0</v>
          </cell>
        </row>
        <row r="380">
          <cell r="D380" t="str">
            <v>0322924</v>
          </cell>
          <cell r="F380">
            <v>0</v>
          </cell>
        </row>
        <row r="381">
          <cell r="D381" t="str">
            <v>0322920</v>
          </cell>
          <cell r="F381">
            <v>0</v>
          </cell>
        </row>
        <row r="383">
          <cell r="D383" t="str">
            <v>0317638</v>
          </cell>
          <cell r="F383">
            <v>0</v>
          </cell>
        </row>
        <row r="384">
          <cell r="D384" t="str">
            <v>0320158</v>
          </cell>
          <cell r="F384">
            <v>0</v>
          </cell>
        </row>
        <row r="386">
          <cell r="D386" t="str">
            <v>0320716</v>
          </cell>
          <cell r="F386">
            <v>0</v>
          </cell>
        </row>
        <row r="387">
          <cell r="D387" t="str">
            <v>0322907</v>
          </cell>
          <cell r="F387">
            <v>0</v>
          </cell>
        </row>
        <row r="388">
          <cell r="D388" t="str">
            <v>0322899</v>
          </cell>
          <cell r="F388">
            <v>0</v>
          </cell>
        </row>
        <row r="389">
          <cell r="D389" t="str">
            <v>0318107</v>
          </cell>
          <cell r="F389">
            <v>0</v>
          </cell>
        </row>
        <row r="390">
          <cell r="D390" t="str">
            <v>0317638</v>
          </cell>
          <cell r="F390">
            <v>0</v>
          </cell>
        </row>
        <row r="391">
          <cell r="D391" t="str">
            <v>0320158</v>
          </cell>
          <cell r="F391">
            <v>0</v>
          </cell>
        </row>
        <row r="395">
          <cell r="D395" t="str">
            <v>0320715</v>
          </cell>
          <cell r="F395">
            <v>0</v>
          </cell>
        </row>
        <row r="396">
          <cell r="D396" t="str">
            <v>0322899</v>
          </cell>
          <cell r="F396">
            <v>0</v>
          </cell>
        </row>
        <row r="397">
          <cell r="D397" t="str">
            <v>0323947</v>
          </cell>
          <cell r="F397">
            <v>0</v>
          </cell>
        </row>
        <row r="398">
          <cell r="D398" t="str">
            <v>0317638</v>
          </cell>
          <cell r="F398">
            <v>0</v>
          </cell>
        </row>
        <row r="399">
          <cell r="D399" t="str">
            <v>0320158</v>
          </cell>
          <cell r="F399">
            <v>0</v>
          </cell>
        </row>
        <row r="400">
          <cell r="D400" t="str">
            <v>0318108</v>
          </cell>
          <cell r="F400">
            <v>0</v>
          </cell>
        </row>
        <row r="402">
          <cell r="D402" t="str">
            <v>0322927</v>
          </cell>
          <cell r="F402">
            <v>0</v>
          </cell>
        </row>
        <row r="403">
          <cell r="D403" t="str">
            <v>0322919</v>
          </cell>
          <cell r="F403">
            <v>0</v>
          </cell>
        </row>
        <row r="404">
          <cell r="D404" t="str">
            <v>0323084</v>
          </cell>
          <cell r="F404">
            <v>0</v>
          </cell>
        </row>
        <row r="406">
          <cell r="D406" t="str">
            <v>0322899</v>
          </cell>
          <cell r="F406">
            <v>0</v>
          </cell>
        </row>
        <row r="407">
          <cell r="D407" t="str">
            <v>0322922</v>
          </cell>
          <cell r="F407">
            <v>0</v>
          </cell>
        </row>
        <row r="409">
          <cell r="D409" t="str">
            <v>0317638</v>
          </cell>
          <cell r="F409">
            <v>0</v>
          </cell>
        </row>
        <row r="410">
          <cell r="D410" t="str">
            <v>0320158</v>
          </cell>
          <cell r="F410">
            <v>0</v>
          </cell>
        </row>
        <row r="411">
          <cell r="D411" t="str">
            <v>0323084</v>
          </cell>
          <cell r="F411">
            <v>0</v>
          </cell>
        </row>
        <row r="412">
          <cell r="D412" t="str">
            <v>0323947</v>
          </cell>
          <cell r="F412">
            <v>0</v>
          </cell>
        </row>
        <row r="413">
          <cell r="D413" t="str">
            <v>0322921</v>
          </cell>
          <cell r="F413">
            <v>0</v>
          </cell>
        </row>
        <row r="414">
          <cell r="D414" t="str">
            <v>0322928</v>
          </cell>
          <cell r="F414">
            <v>0</v>
          </cell>
        </row>
        <row r="415">
          <cell r="D415" t="str">
            <v>0320722</v>
          </cell>
          <cell r="F415">
            <v>0</v>
          </cell>
        </row>
        <row r="418">
          <cell r="D418" t="str">
            <v>0322922</v>
          </cell>
          <cell r="F418">
            <v>0</v>
          </cell>
        </row>
        <row r="419">
          <cell r="D419" t="str">
            <v>0322928</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7">
          <cell r="D427" t="str">
            <v>0326467</v>
          </cell>
          <cell r="F427">
            <v>0</v>
          </cell>
        </row>
        <row r="428">
          <cell r="D428" t="str">
            <v>0322899</v>
          </cell>
          <cell r="F428">
            <v>0</v>
          </cell>
        </row>
        <row r="429">
          <cell r="D429" t="str">
            <v>0322920</v>
          </cell>
          <cell r="F429">
            <v>0</v>
          </cell>
        </row>
        <row r="430">
          <cell r="D430" t="str">
            <v>0322054</v>
          </cell>
          <cell r="F430">
            <v>0</v>
          </cell>
        </row>
        <row r="431">
          <cell r="D431" t="str">
            <v>0317638</v>
          </cell>
          <cell r="F431">
            <v>0</v>
          </cell>
        </row>
        <row r="432">
          <cell r="D432" t="str">
            <v>0320158</v>
          </cell>
          <cell r="F432">
            <v>0</v>
          </cell>
        </row>
        <row r="433">
          <cell r="D433" t="str">
            <v>0322051</v>
          </cell>
          <cell r="F433">
            <v>0</v>
          </cell>
        </row>
        <row r="434">
          <cell r="D434" t="str">
            <v>0318106</v>
          </cell>
          <cell r="F434">
            <v>0</v>
          </cell>
        </row>
        <row r="435">
          <cell r="D435" t="str">
            <v>0322899</v>
          </cell>
          <cell r="F435">
            <v>0</v>
          </cell>
        </row>
        <row r="436">
          <cell r="D436" t="str">
            <v>0322929</v>
          </cell>
          <cell r="F436">
            <v>0</v>
          </cell>
        </row>
        <row r="438">
          <cell r="D438" t="str">
            <v>0320158</v>
          </cell>
          <cell r="F438">
            <v>0</v>
          </cell>
        </row>
        <row r="439">
          <cell r="D439" t="str">
            <v>0317638</v>
          </cell>
          <cell r="F439">
            <v>0</v>
          </cell>
        </row>
        <row r="440">
          <cell r="D440" t="str">
            <v>0326457</v>
          </cell>
          <cell r="F440">
            <v>0</v>
          </cell>
        </row>
        <row r="442">
          <cell r="D442" t="str">
            <v>0322899</v>
          </cell>
          <cell r="F442">
            <v>0</v>
          </cell>
        </row>
        <row r="443">
          <cell r="D443" t="str">
            <v>0322929</v>
          </cell>
          <cell r="F443">
            <v>0</v>
          </cell>
        </row>
        <row r="444">
          <cell r="D444" t="str">
            <v>0318106</v>
          </cell>
          <cell r="F444">
            <v>0</v>
          </cell>
        </row>
        <row r="445">
          <cell r="D445" t="str">
            <v>0320158</v>
          </cell>
          <cell r="F445">
            <v>0</v>
          </cell>
        </row>
        <row r="446">
          <cell r="D446" t="str">
            <v>0317638</v>
          </cell>
          <cell r="F446">
            <v>0</v>
          </cell>
        </row>
        <row r="448">
          <cell r="D448" t="str">
            <v>0326467</v>
          </cell>
          <cell r="F448">
            <v>0</v>
          </cell>
        </row>
        <row r="449">
          <cell r="D449" t="str">
            <v>0322899</v>
          </cell>
          <cell r="F449">
            <v>0</v>
          </cell>
        </row>
        <row r="450">
          <cell r="D450" t="str">
            <v>0322924</v>
          </cell>
          <cell r="F450">
            <v>0</v>
          </cell>
        </row>
        <row r="451">
          <cell r="D451" t="str">
            <v>0322920</v>
          </cell>
          <cell r="F451">
            <v>0</v>
          </cell>
        </row>
        <row r="453">
          <cell r="D453" t="str">
            <v>0317638</v>
          </cell>
          <cell r="F453">
            <v>0</v>
          </cell>
        </row>
        <row r="454">
          <cell r="D454" t="str">
            <v>0320158</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0322919</v>
          </cell>
          <cell r="F459">
            <v>0</v>
          </cell>
        </row>
        <row r="461">
          <cell r="D461" t="str">
            <v>0317638</v>
          </cell>
          <cell r="F461">
            <v>0</v>
          </cell>
        </row>
        <row r="462">
          <cell r="D462" t="str">
            <v>0320158</v>
          </cell>
          <cell r="F462">
            <v>0</v>
          </cell>
        </row>
        <row r="464">
          <cell r="D464" t="str">
            <v>0324936</v>
          </cell>
          <cell r="F464">
            <v>0</v>
          </cell>
        </row>
        <row r="465">
          <cell r="D465" t="str">
            <v>0322899</v>
          </cell>
          <cell r="F465">
            <v>0</v>
          </cell>
        </row>
        <row r="466">
          <cell r="D466" t="str">
            <v>0317557</v>
          </cell>
          <cell r="F466">
            <v>0</v>
          </cell>
        </row>
        <row r="467">
          <cell r="D467" t="str">
            <v>0324937</v>
          </cell>
          <cell r="F467">
            <v>0</v>
          </cell>
        </row>
        <row r="468">
          <cell r="D468" t="str">
            <v>0317638</v>
          </cell>
          <cell r="F468">
            <v>0</v>
          </cell>
        </row>
        <row r="469">
          <cell r="D469" t="str">
            <v>0320158</v>
          </cell>
          <cell r="F469">
            <v>0</v>
          </cell>
        </row>
        <row r="470">
          <cell r="D470" t="str">
            <v>0327015</v>
          </cell>
          <cell r="F470">
            <v>0</v>
          </cell>
        </row>
        <row r="472">
          <cell r="D472" t="str">
            <v>0322899</v>
          </cell>
          <cell r="F472">
            <v>0</v>
          </cell>
        </row>
        <row r="473">
          <cell r="D473" t="str">
            <v>0318108</v>
          </cell>
          <cell r="F473">
            <v>0</v>
          </cell>
        </row>
        <row r="474">
          <cell r="D474" t="str">
            <v>0317638</v>
          </cell>
          <cell r="F474">
            <v>0</v>
          </cell>
        </row>
        <row r="475">
          <cell r="D475" t="str">
            <v>0320158</v>
          </cell>
          <cell r="F475">
            <v>0</v>
          </cell>
        </row>
        <row r="478">
          <cell r="D478" t="str">
            <v>0322927</v>
          </cell>
          <cell r="F478">
            <v>0</v>
          </cell>
        </row>
        <row r="479">
          <cell r="D479" t="str">
            <v>0322919</v>
          </cell>
          <cell r="F479">
            <v>0</v>
          </cell>
        </row>
        <row r="480">
          <cell r="D480" t="str">
            <v>0326457</v>
          </cell>
          <cell r="F480">
            <v>0</v>
          </cell>
        </row>
        <row r="482">
          <cell r="D482" t="str">
            <v>0322899</v>
          </cell>
          <cell r="F482">
            <v>0</v>
          </cell>
        </row>
        <row r="483">
          <cell r="D483" t="str">
            <v>0322922</v>
          </cell>
          <cell r="F483">
            <v>0</v>
          </cell>
        </row>
        <row r="484">
          <cell r="D484" t="str">
            <v>0322050</v>
          </cell>
          <cell r="F484">
            <v>0</v>
          </cell>
        </row>
        <row r="485">
          <cell r="D485" t="str">
            <v>0317638</v>
          </cell>
          <cell r="F485">
            <v>0</v>
          </cell>
        </row>
        <row r="486">
          <cell r="D486" t="str">
            <v>0320158</v>
          </cell>
          <cell r="F486">
            <v>0</v>
          </cell>
        </row>
        <row r="488">
          <cell r="D488" t="str">
            <v>0326467</v>
          </cell>
          <cell r="F488">
            <v>0</v>
          </cell>
        </row>
        <row r="489">
          <cell r="D489" t="str">
            <v>0322921</v>
          </cell>
          <cell r="F489">
            <v>0</v>
          </cell>
        </row>
        <row r="490">
          <cell r="D490" t="str">
            <v>0322928</v>
          </cell>
          <cell r="F490">
            <v>0</v>
          </cell>
        </row>
        <row r="491">
          <cell r="D491" t="str">
            <v>0320722</v>
          </cell>
          <cell r="F491">
            <v>0</v>
          </cell>
        </row>
        <row r="493">
          <cell r="D493" t="str">
            <v>0324936</v>
          </cell>
          <cell r="F493">
            <v>0</v>
          </cell>
        </row>
        <row r="494">
          <cell r="D494" t="str">
            <v>0322922</v>
          </cell>
          <cell r="F494">
            <v>0</v>
          </cell>
        </row>
        <row r="495">
          <cell r="D495" t="str">
            <v>0322928</v>
          </cell>
          <cell r="F495">
            <v>0</v>
          </cell>
        </row>
        <row r="496">
          <cell r="D496" t="str">
            <v>0320722</v>
          </cell>
          <cell r="F496">
            <v>0</v>
          </cell>
        </row>
        <row r="497">
          <cell r="D497" t="str">
            <v>0324938</v>
          </cell>
          <cell r="F497">
            <v>0</v>
          </cell>
        </row>
        <row r="498">
          <cell r="D498" t="str">
            <v>0324933</v>
          </cell>
          <cell r="F498">
            <v>0</v>
          </cell>
        </row>
        <row r="499">
          <cell r="D499" t="str">
            <v>0322929</v>
          </cell>
          <cell r="F499">
            <v>0</v>
          </cell>
        </row>
        <row r="500">
          <cell r="D500" t="str">
            <v>0322928</v>
          </cell>
          <cell r="F500">
            <v>0</v>
          </cell>
        </row>
        <row r="501">
          <cell r="D501" t="str">
            <v>0320722</v>
          </cell>
          <cell r="F501">
            <v>0</v>
          </cell>
        </row>
        <row r="502">
          <cell r="D502" t="str">
            <v>0318108</v>
          </cell>
          <cell r="F502">
            <v>0</v>
          </cell>
        </row>
        <row r="503">
          <cell r="D503" t="str">
            <v>0320158</v>
          </cell>
          <cell r="F503">
            <v>0</v>
          </cell>
        </row>
        <row r="504">
          <cell r="D504" t="str">
            <v>0322899</v>
          </cell>
          <cell r="F504">
            <v>0</v>
          </cell>
        </row>
        <row r="505">
          <cell r="D505" t="str">
            <v>0322920</v>
          </cell>
          <cell r="F505">
            <v>0</v>
          </cell>
        </row>
        <row r="507">
          <cell r="D507" t="str">
            <v>0317638</v>
          </cell>
          <cell r="F507">
            <v>0</v>
          </cell>
        </row>
        <row r="508">
          <cell r="D508" t="str">
            <v>0320158</v>
          </cell>
          <cell r="F508">
            <v>0</v>
          </cell>
        </row>
        <row r="509">
          <cell r="D509" t="str">
            <v>0326457</v>
          </cell>
          <cell r="F509">
            <v>0</v>
          </cell>
        </row>
        <row r="511">
          <cell r="D511" t="str">
            <v>0322899</v>
          </cell>
          <cell r="F511">
            <v>0</v>
          </cell>
        </row>
        <row r="512">
          <cell r="D512" t="str">
            <v>0322929</v>
          </cell>
          <cell r="F512">
            <v>0</v>
          </cell>
        </row>
        <row r="513">
          <cell r="D513" t="str">
            <v>0322050</v>
          </cell>
          <cell r="F513">
            <v>0</v>
          </cell>
        </row>
        <row r="514">
          <cell r="D514" t="str">
            <v>0320158</v>
          </cell>
          <cell r="F514">
            <v>0</v>
          </cell>
        </row>
        <row r="515">
          <cell r="D515" t="str">
            <v>0317638</v>
          </cell>
          <cell r="F515">
            <v>0</v>
          </cell>
        </row>
        <row r="518">
          <cell r="D518" t="str">
            <v>0322899</v>
          </cell>
          <cell r="F518">
            <v>0</v>
          </cell>
        </row>
        <row r="519">
          <cell r="D519" t="str">
            <v>0322929</v>
          </cell>
          <cell r="F519">
            <v>0</v>
          </cell>
        </row>
        <row r="521">
          <cell r="D521" t="str">
            <v>0320158</v>
          </cell>
          <cell r="F521">
            <v>0</v>
          </cell>
        </row>
        <row r="522">
          <cell r="D522" t="str">
            <v>0317638</v>
          </cell>
          <cell r="F522">
            <v>0</v>
          </cell>
        </row>
        <row r="524">
          <cell r="D524" t="str">
            <v>0324936</v>
          </cell>
          <cell r="F524">
            <v>0</v>
          </cell>
        </row>
        <row r="525">
          <cell r="D525" t="str">
            <v>0322899</v>
          </cell>
          <cell r="F525">
            <v>0</v>
          </cell>
        </row>
        <row r="526">
          <cell r="D526" t="str">
            <v>0322924</v>
          </cell>
          <cell r="F526">
            <v>0</v>
          </cell>
        </row>
        <row r="527">
          <cell r="D527" t="str">
            <v>0322920</v>
          </cell>
          <cell r="F527">
            <v>0</v>
          </cell>
        </row>
        <row r="528">
          <cell r="D528" t="str">
            <v>0324938</v>
          </cell>
          <cell r="F528">
            <v>0</v>
          </cell>
        </row>
        <row r="529">
          <cell r="D529" t="str">
            <v>0317638</v>
          </cell>
          <cell r="F529">
            <v>0</v>
          </cell>
        </row>
        <row r="530">
          <cell r="D530" t="str">
            <v>0320158</v>
          </cell>
          <cell r="F530">
            <v>0</v>
          </cell>
        </row>
        <row r="532">
          <cell r="D532" t="str">
            <v>0318106</v>
          </cell>
          <cell r="F532">
            <v>0</v>
          </cell>
        </row>
        <row r="533">
          <cell r="D533" t="str">
            <v>0322899</v>
          </cell>
          <cell r="F533">
            <v>0</v>
          </cell>
        </row>
        <row r="534">
          <cell r="D534" t="str">
            <v>0322927</v>
          </cell>
          <cell r="F534">
            <v>0</v>
          </cell>
        </row>
        <row r="535">
          <cell r="D535" t="str">
            <v>0322919</v>
          </cell>
          <cell r="F535">
            <v>0</v>
          </cell>
        </row>
        <row r="537">
          <cell r="D537" t="str">
            <v>0317638</v>
          </cell>
          <cell r="F537">
            <v>0</v>
          </cell>
        </row>
        <row r="538">
          <cell r="D538" t="str">
            <v>0320158</v>
          </cell>
          <cell r="F538">
            <v>0</v>
          </cell>
        </row>
        <row r="540">
          <cell r="D540" t="str">
            <v>0326457</v>
          </cell>
          <cell r="F540">
            <v>0</v>
          </cell>
        </row>
        <row r="541">
          <cell r="D541" t="str">
            <v>0322899</v>
          </cell>
          <cell r="F541">
            <v>0</v>
          </cell>
        </row>
        <row r="542">
          <cell r="D542" t="str">
            <v>0317557</v>
          </cell>
          <cell r="F542">
            <v>0</v>
          </cell>
        </row>
        <row r="543">
          <cell r="D543" t="str">
            <v>0318108</v>
          </cell>
          <cell r="F543">
            <v>0</v>
          </cell>
        </row>
        <row r="544">
          <cell r="D544" t="str">
            <v>0317638</v>
          </cell>
          <cell r="F544">
            <v>0</v>
          </cell>
        </row>
        <row r="545">
          <cell r="D545" t="str">
            <v>0320158</v>
          </cell>
          <cell r="F545">
            <v>0</v>
          </cell>
        </row>
        <row r="548">
          <cell r="D548" t="str">
            <v>0322907</v>
          </cell>
          <cell r="F548">
            <v>0</v>
          </cell>
        </row>
        <row r="549">
          <cell r="D549" t="str">
            <v>0322899</v>
          </cell>
          <cell r="F549">
            <v>0</v>
          </cell>
        </row>
        <row r="550">
          <cell r="D550" t="str">
            <v>0326457</v>
          </cell>
          <cell r="F550">
            <v>0</v>
          </cell>
        </row>
        <row r="551">
          <cell r="D551" t="str">
            <v>0317638</v>
          </cell>
          <cell r="F551">
            <v>0</v>
          </cell>
        </row>
        <row r="552">
          <cell r="D552" t="str">
            <v>0320158</v>
          </cell>
          <cell r="F552">
            <v>0</v>
          </cell>
        </row>
        <row r="553">
          <cell r="D553" t="str">
            <v>0318108</v>
          </cell>
          <cell r="F553">
            <v>0</v>
          </cell>
        </row>
        <row r="555">
          <cell r="D555" t="str">
            <v>0322907</v>
          </cell>
          <cell r="F555">
            <v>0</v>
          </cell>
        </row>
        <row r="556">
          <cell r="D556" t="str">
            <v>0322899</v>
          </cell>
          <cell r="F556">
            <v>0</v>
          </cell>
        </row>
        <row r="558">
          <cell r="D558" t="str">
            <v>0317638</v>
          </cell>
          <cell r="F558">
            <v>0</v>
          </cell>
        </row>
        <row r="559">
          <cell r="D559" t="str">
            <v>0320158</v>
          </cell>
          <cell r="F559">
            <v>0</v>
          </cell>
        </row>
        <row r="560">
          <cell r="D560" t="str">
            <v>0324936</v>
          </cell>
          <cell r="F560">
            <v>0</v>
          </cell>
        </row>
        <row r="561">
          <cell r="D561" t="str">
            <v>0324934</v>
          </cell>
          <cell r="F561">
            <v>0</v>
          </cell>
        </row>
        <row r="562">
          <cell r="D562" t="str">
            <v>0322907</v>
          </cell>
          <cell r="F562">
            <v>0</v>
          </cell>
        </row>
        <row r="563">
          <cell r="D563" t="str">
            <v>0322899</v>
          </cell>
          <cell r="F563">
            <v>0</v>
          </cell>
        </row>
        <row r="564">
          <cell r="D564" t="str">
            <v>0317557</v>
          </cell>
          <cell r="F564">
            <v>0</v>
          </cell>
        </row>
        <row r="565">
          <cell r="D565" t="str">
            <v>0324933</v>
          </cell>
          <cell r="F565">
            <v>0</v>
          </cell>
        </row>
        <row r="566">
          <cell r="D566" t="str">
            <v>0317638</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0317638</v>
          </cell>
          <cell r="F574">
            <v>0</v>
          </cell>
        </row>
        <row r="575">
          <cell r="D575" t="str">
            <v>0320158</v>
          </cell>
          <cell r="F575">
            <v>0</v>
          </cell>
        </row>
        <row r="576">
          <cell r="D576" t="str">
            <v>0325685</v>
          </cell>
        </row>
        <row r="577">
          <cell r="D577" t="str">
            <v>0323947</v>
          </cell>
        </row>
        <row r="579">
          <cell r="D579" t="str">
            <v>0327414</v>
          </cell>
        </row>
        <row r="580">
          <cell r="D580" t="str">
            <v>0322899</v>
          </cell>
          <cell r="F580">
            <v>0</v>
          </cell>
        </row>
        <row r="581">
          <cell r="D581" t="str">
            <v>0327417</v>
          </cell>
        </row>
        <row r="582">
          <cell r="D582" t="str">
            <v>0317638</v>
          </cell>
          <cell r="F582">
            <v>0</v>
          </cell>
        </row>
        <row r="583">
          <cell r="D583" t="str">
            <v>0320158</v>
          </cell>
          <cell r="F583">
            <v>0</v>
          </cell>
        </row>
        <row r="584">
          <cell r="D584" t="str">
            <v>0325683</v>
          </cell>
        </row>
        <row r="586">
          <cell r="D586" t="str">
            <v>0322899</v>
          </cell>
          <cell r="F586">
            <v>0</v>
          </cell>
        </row>
        <row r="587">
          <cell r="D587" t="str">
            <v>0322632</v>
          </cell>
        </row>
        <row r="588">
          <cell r="D588" t="str">
            <v>0317638</v>
          </cell>
          <cell r="F588">
            <v>0</v>
          </cell>
        </row>
        <row r="589">
          <cell r="D589" t="str">
            <v>0320158</v>
          </cell>
          <cell r="F589">
            <v>0</v>
          </cell>
        </row>
        <row r="590">
          <cell r="D590" t="str">
            <v>0322640</v>
          </cell>
        </row>
        <row r="591">
          <cell r="D591" t="str">
            <v>0323116</v>
          </cell>
        </row>
        <row r="592">
          <cell r="D592" t="str">
            <v>0322899</v>
          </cell>
          <cell r="F592">
            <v>0</v>
          </cell>
        </row>
        <row r="593">
          <cell r="D593" t="str">
            <v>0322638</v>
          </cell>
        </row>
        <row r="594">
          <cell r="D594" t="str">
            <v>0317638</v>
          </cell>
          <cell r="F594">
            <v>0</v>
          </cell>
        </row>
        <row r="595">
          <cell r="D595" t="str">
            <v>0320158</v>
          </cell>
          <cell r="F595">
            <v>0</v>
          </cell>
        </row>
        <row r="598">
          <cell r="D598" t="str">
            <v>0322899</v>
          </cell>
          <cell r="F598">
            <v>0</v>
          </cell>
        </row>
        <row r="599">
          <cell r="D599" t="str">
            <v>0327414</v>
          </cell>
        </row>
        <row r="600">
          <cell r="D600" t="str">
            <v>0317638</v>
          </cell>
          <cell r="F600">
            <v>0</v>
          </cell>
        </row>
        <row r="601">
          <cell r="D601" t="str">
            <v>0320158</v>
          </cell>
          <cell r="F601">
            <v>0</v>
          </cell>
        </row>
        <row r="602">
          <cell r="D602" t="str">
            <v>0327420</v>
          </cell>
        </row>
        <row r="603">
          <cell r="D603" t="str">
            <v>0325682</v>
          </cell>
        </row>
        <row r="604">
          <cell r="D604" t="str">
            <v>0325683</v>
          </cell>
        </row>
        <row r="606">
          <cell r="D606" t="str">
            <v>0325688</v>
          </cell>
          <cell r="F606">
            <v>0</v>
          </cell>
        </row>
        <row r="607">
          <cell r="D607" t="str">
            <v>0323125</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0326313</v>
          </cell>
          <cell r="F612">
            <v>0</v>
          </cell>
        </row>
        <row r="613">
          <cell r="D613" t="str">
            <v>0326308</v>
          </cell>
          <cell r="F613">
            <v>0</v>
          </cell>
        </row>
        <row r="614">
          <cell r="D614" t="str">
            <v>0326309</v>
          </cell>
          <cell r="F614">
            <v>0</v>
          </cell>
        </row>
        <row r="615">
          <cell r="D615" t="str">
            <v>0327486</v>
          </cell>
        </row>
        <row r="616">
          <cell r="D616" t="str">
            <v>0327487</v>
          </cell>
        </row>
        <row r="617">
          <cell r="D617" t="str">
            <v>0325687</v>
          </cell>
          <cell r="F617">
            <v>0</v>
          </cell>
        </row>
        <row r="619">
          <cell r="D619" t="str">
            <v>0326304</v>
          </cell>
          <cell r="F619">
            <v>0</v>
          </cell>
        </row>
        <row r="620">
          <cell r="D620" t="str">
            <v>0326305</v>
          </cell>
          <cell r="F620">
            <v>0</v>
          </cell>
        </row>
        <row r="621">
          <cell r="D621" t="str">
            <v>0326306</v>
          </cell>
          <cell r="F621">
            <v>0</v>
          </cell>
        </row>
        <row r="622">
          <cell r="D622" t="str">
            <v>0320724</v>
          </cell>
          <cell r="F622">
            <v>0</v>
          </cell>
        </row>
        <row r="623">
          <cell r="D623" t="str">
            <v>0326307</v>
          </cell>
          <cell r="F623">
            <v>0</v>
          </cell>
        </row>
        <row r="624">
          <cell r="D624" t="str">
            <v>0326308</v>
          </cell>
          <cell r="F624">
            <v>0</v>
          </cell>
        </row>
        <row r="625">
          <cell r="D625" t="str">
            <v>0326309</v>
          </cell>
          <cell r="F625">
            <v>0</v>
          </cell>
        </row>
        <row r="630">
          <cell r="D630" t="str">
            <v>0320747</v>
          </cell>
          <cell r="F630">
            <v>0</v>
          </cell>
        </row>
        <row r="632">
          <cell r="D632" t="str">
            <v>0323776</v>
          </cell>
          <cell r="F632">
            <v>0</v>
          </cell>
        </row>
        <row r="633">
          <cell r="D633" t="str">
            <v>0322180</v>
          </cell>
          <cell r="F633">
            <v>0</v>
          </cell>
        </row>
        <row r="634">
          <cell r="D634" t="str">
            <v>0320722</v>
          </cell>
          <cell r="F634">
            <v>0</v>
          </cell>
        </row>
        <row r="635">
          <cell r="D635" t="str">
            <v>0320721</v>
          </cell>
          <cell r="F635">
            <v>0</v>
          </cell>
        </row>
        <row r="636">
          <cell r="D636" t="str">
            <v>0322155</v>
          </cell>
          <cell r="F636">
            <v>0</v>
          </cell>
        </row>
        <row r="638">
          <cell r="D638" t="str">
            <v>0322652</v>
          </cell>
          <cell r="F638">
            <v>0</v>
          </cell>
        </row>
        <row r="641">
          <cell r="D641" t="str">
            <v>0320748</v>
          </cell>
          <cell r="F641">
            <v>0</v>
          </cell>
        </row>
        <row r="643">
          <cell r="D643" t="str">
            <v>0322180</v>
          </cell>
          <cell r="F643">
            <v>0</v>
          </cell>
        </row>
        <row r="644">
          <cell r="D644" t="str">
            <v>0320722</v>
          </cell>
          <cell r="F644">
            <v>0</v>
          </cell>
        </row>
        <row r="645">
          <cell r="D645" t="str">
            <v>0320721</v>
          </cell>
          <cell r="F645">
            <v>0</v>
          </cell>
        </row>
        <row r="646">
          <cell r="D646" t="str">
            <v>0322155</v>
          </cell>
          <cell r="F646">
            <v>0</v>
          </cell>
        </row>
        <row r="648">
          <cell r="D648" t="str">
            <v>0322652</v>
          </cell>
          <cell r="F648">
            <v>0</v>
          </cell>
        </row>
        <row r="651">
          <cell r="D651" t="str">
            <v>0320749</v>
          </cell>
          <cell r="F651">
            <v>0</v>
          </cell>
        </row>
        <row r="653">
          <cell r="D653" t="str">
            <v>0323776</v>
          </cell>
          <cell r="F653">
            <v>0</v>
          </cell>
        </row>
        <row r="654">
          <cell r="D654" t="str">
            <v>0320722</v>
          </cell>
          <cell r="F654">
            <v>0</v>
          </cell>
        </row>
        <row r="655">
          <cell r="D655" t="str">
            <v>0320721</v>
          </cell>
          <cell r="F655">
            <v>0</v>
          </cell>
        </row>
        <row r="656">
          <cell r="D656" t="str">
            <v>0322155</v>
          </cell>
          <cell r="F656">
            <v>0</v>
          </cell>
        </row>
        <row r="658">
          <cell r="D658" t="str">
            <v>0322652</v>
          </cell>
          <cell r="F658">
            <v>0</v>
          </cell>
        </row>
        <row r="661">
          <cell r="D661" t="str">
            <v>0320750</v>
          </cell>
          <cell r="F661">
            <v>0</v>
          </cell>
        </row>
        <row r="663">
          <cell r="D663" t="str">
            <v>0323776</v>
          </cell>
          <cell r="F663">
            <v>0</v>
          </cell>
        </row>
        <row r="664">
          <cell r="D664" t="str">
            <v>0320722</v>
          </cell>
          <cell r="F664">
            <v>0</v>
          </cell>
        </row>
        <row r="666">
          <cell r="D666" t="str">
            <v>0322652</v>
          </cell>
          <cell r="F666">
            <v>0</v>
          </cell>
        </row>
        <row r="669">
          <cell r="D669" t="str">
            <v>0320754</v>
          </cell>
          <cell r="F669">
            <v>0</v>
          </cell>
        </row>
        <row r="671">
          <cell r="D671" t="str">
            <v>0323776</v>
          </cell>
          <cell r="F671">
            <v>0</v>
          </cell>
        </row>
        <row r="672">
          <cell r="D672" t="str">
            <v>0320722</v>
          </cell>
          <cell r="F672">
            <v>0</v>
          </cell>
        </row>
        <row r="674">
          <cell r="D674" t="str">
            <v>0322652</v>
          </cell>
          <cell r="F674">
            <v>0</v>
          </cell>
        </row>
        <row r="677">
          <cell r="D677" t="str">
            <v>0320753</v>
          </cell>
          <cell r="F677">
            <v>0</v>
          </cell>
        </row>
        <row r="679">
          <cell r="D679" t="str">
            <v>0322180</v>
          </cell>
          <cell r="F679">
            <v>0</v>
          </cell>
        </row>
        <row r="680">
          <cell r="D680" t="str">
            <v>0320722</v>
          </cell>
          <cell r="F680">
            <v>0</v>
          </cell>
        </row>
        <row r="682">
          <cell r="D682" t="str">
            <v>0322652</v>
          </cell>
          <cell r="F682">
            <v>0</v>
          </cell>
        </row>
        <row r="685">
          <cell r="D685" t="str">
            <v>0320752</v>
          </cell>
          <cell r="F685">
            <v>0</v>
          </cell>
        </row>
        <row r="687">
          <cell r="D687" t="str">
            <v>0320722</v>
          </cell>
          <cell r="F687">
            <v>0</v>
          </cell>
        </row>
        <row r="689">
          <cell r="D689" t="str">
            <v>0322652</v>
          </cell>
          <cell r="F689">
            <v>0</v>
          </cell>
        </row>
        <row r="692">
          <cell r="D692" t="str">
            <v>0325692</v>
          </cell>
          <cell r="F692">
            <v>0</v>
          </cell>
        </row>
        <row r="694">
          <cell r="D694" t="str">
            <v>0322180</v>
          </cell>
          <cell r="F694">
            <v>0</v>
          </cell>
        </row>
        <row r="695">
          <cell r="D695" t="str">
            <v>0320722</v>
          </cell>
          <cell r="F695">
            <v>0</v>
          </cell>
        </row>
        <row r="697">
          <cell r="D697" t="str">
            <v>0322652</v>
          </cell>
          <cell r="F697">
            <v>0</v>
          </cell>
        </row>
        <row r="700">
          <cell r="D700" t="str">
            <v>0322157</v>
          </cell>
          <cell r="F700">
            <v>0</v>
          </cell>
        </row>
        <row r="702">
          <cell r="D702" t="str">
            <v>0322181</v>
          </cell>
          <cell r="F702">
            <v>0</v>
          </cell>
        </row>
        <row r="703">
          <cell r="D703" t="str">
            <v>0320722</v>
          </cell>
          <cell r="F703">
            <v>0</v>
          </cell>
        </row>
        <row r="704">
          <cell r="D704" t="str">
            <v>0322155</v>
          </cell>
          <cell r="F704">
            <v>0</v>
          </cell>
        </row>
        <row r="706">
          <cell r="D706" t="str">
            <v>0322652</v>
          </cell>
          <cell r="F706">
            <v>0</v>
          </cell>
        </row>
        <row r="709">
          <cell r="D709" t="str">
            <v>0320751</v>
          </cell>
          <cell r="F709">
            <v>0</v>
          </cell>
        </row>
        <row r="711">
          <cell r="D711" t="str">
            <v>0322181</v>
          </cell>
          <cell r="F711">
            <v>0</v>
          </cell>
        </row>
        <row r="712">
          <cell r="D712" t="str">
            <v>0320722</v>
          </cell>
          <cell r="F712">
            <v>0</v>
          </cell>
        </row>
        <row r="713">
          <cell r="D713" t="str">
            <v>0322155</v>
          </cell>
          <cell r="F713">
            <v>0</v>
          </cell>
        </row>
        <row r="718">
          <cell r="D718" t="str">
            <v>0322910</v>
          </cell>
          <cell r="F718">
            <v>0</v>
          </cell>
        </row>
        <row r="719">
          <cell r="D719" t="str">
            <v>0321808</v>
          </cell>
          <cell r="F719">
            <v>0</v>
          </cell>
        </row>
        <row r="721">
          <cell r="D721" t="str">
            <v>0320158</v>
          </cell>
          <cell r="F721">
            <v>0</v>
          </cell>
        </row>
        <row r="724">
          <cell r="D724" t="str">
            <v>0323184</v>
          </cell>
          <cell r="F724">
            <v>0</v>
          </cell>
        </row>
        <row r="725">
          <cell r="D725" t="str">
            <v>0322910</v>
          </cell>
          <cell r="F725">
            <v>0</v>
          </cell>
        </row>
        <row r="726">
          <cell r="D726" t="str">
            <v>0322911</v>
          </cell>
          <cell r="F726">
            <v>0</v>
          </cell>
        </row>
        <row r="727">
          <cell r="D727" t="str">
            <v>0321808</v>
          </cell>
          <cell r="F727">
            <v>0</v>
          </cell>
        </row>
        <row r="730">
          <cell r="D730" t="str">
            <v>0323184</v>
          </cell>
          <cell r="F730">
            <v>0</v>
          </cell>
        </row>
        <row r="731">
          <cell r="D731" t="str">
            <v>0322910</v>
          </cell>
          <cell r="F731">
            <v>0</v>
          </cell>
        </row>
        <row r="732">
          <cell r="D732" t="str">
            <v>0321808</v>
          </cell>
          <cell r="F732">
            <v>0</v>
          </cell>
        </row>
        <row r="735">
          <cell r="D735" t="str">
            <v>0323184</v>
          </cell>
          <cell r="F735">
            <v>0</v>
          </cell>
        </row>
        <row r="736">
          <cell r="D736" t="str">
            <v>0322899</v>
          </cell>
          <cell r="F736">
            <v>0</v>
          </cell>
        </row>
        <row r="739">
          <cell r="D739" t="str">
            <v>0322899</v>
          </cell>
          <cell r="F739">
            <v>0</v>
          </cell>
        </row>
        <row r="740">
          <cell r="D740" t="str">
            <v>0322915</v>
          </cell>
          <cell r="F740">
            <v>0</v>
          </cell>
        </row>
        <row r="741">
          <cell r="D741" t="str">
            <v>0322910</v>
          </cell>
          <cell r="F741">
            <v>0</v>
          </cell>
        </row>
        <row r="742">
          <cell r="D742" t="str">
            <v>0321808</v>
          </cell>
          <cell r="F742">
            <v>0</v>
          </cell>
        </row>
        <row r="745">
          <cell r="D745" t="str">
            <v>0321029</v>
          </cell>
          <cell r="F745">
            <v>0</v>
          </cell>
        </row>
        <row r="746">
          <cell r="D746" t="str">
            <v>0322910</v>
          </cell>
          <cell r="F746">
            <v>0</v>
          </cell>
        </row>
        <row r="747">
          <cell r="D747" t="str">
            <v>0321808</v>
          </cell>
          <cell r="F747">
            <v>0</v>
          </cell>
        </row>
        <row r="750">
          <cell r="D750" t="str">
            <v>0327088</v>
          </cell>
          <cell r="F750">
            <v>0</v>
          </cell>
        </row>
        <row r="751">
          <cell r="D751" t="str">
            <v>0322924</v>
          </cell>
          <cell r="F751">
            <v>0</v>
          </cell>
        </row>
        <row r="752">
          <cell r="D752" t="str">
            <v>0322920</v>
          </cell>
          <cell r="F752">
            <v>0</v>
          </cell>
        </row>
        <row r="754">
          <cell r="D754" t="str">
            <v>0317638</v>
          </cell>
          <cell r="F754">
            <v>0</v>
          </cell>
        </row>
        <row r="755">
          <cell r="D755" t="str">
            <v>0320158</v>
          </cell>
          <cell r="F755">
            <v>0</v>
          </cell>
        </row>
        <row r="760">
          <cell r="D760" t="str">
            <v>0322910</v>
          </cell>
          <cell r="F760">
            <v>0</v>
          </cell>
        </row>
        <row r="761">
          <cell r="D761" t="str">
            <v>0321808</v>
          </cell>
          <cell r="F761">
            <v>0</v>
          </cell>
        </row>
        <row r="764">
          <cell r="D764" t="str">
            <v>0323184</v>
          </cell>
          <cell r="F764">
            <v>0</v>
          </cell>
        </row>
        <row r="765">
          <cell r="D765" t="str">
            <v>0322910</v>
          </cell>
          <cell r="F765">
            <v>0</v>
          </cell>
        </row>
        <row r="766">
          <cell r="D766" t="str">
            <v>0321808</v>
          </cell>
          <cell r="F766">
            <v>0</v>
          </cell>
        </row>
        <row r="769">
          <cell r="D769" t="str">
            <v>0323184</v>
          </cell>
          <cell r="F769">
            <v>0</v>
          </cell>
        </row>
        <row r="770">
          <cell r="D770" t="str">
            <v>0322910</v>
          </cell>
          <cell r="F770">
            <v>0</v>
          </cell>
        </row>
        <row r="771">
          <cell r="D771" t="str">
            <v>0321808</v>
          </cell>
          <cell r="F771">
            <v>0</v>
          </cell>
        </row>
        <row r="774">
          <cell r="D774" t="str">
            <v>0323184</v>
          </cell>
          <cell r="F774">
            <v>0</v>
          </cell>
        </row>
        <row r="775">
          <cell r="D775" t="str">
            <v>0322899</v>
          </cell>
          <cell r="F775">
            <v>0</v>
          </cell>
        </row>
        <row r="776">
          <cell r="D776" t="str">
            <v>0321808</v>
          </cell>
          <cell r="F776">
            <v>0</v>
          </cell>
        </row>
        <row r="779">
          <cell r="D779" t="str">
            <v>0322899</v>
          </cell>
          <cell r="F779">
            <v>0</v>
          </cell>
        </row>
        <row r="780">
          <cell r="D780" t="str">
            <v>0322915</v>
          </cell>
          <cell r="F780">
            <v>0</v>
          </cell>
        </row>
        <row r="781">
          <cell r="D781" t="str">
            <v>0322910</v>
          </cell>
          <cell r="F781">
            <v>0</v>
          </cell>
        </row>
        <row r="782">
          <cell r="D782" t="str">
            <v>0321808</v>
          </cell>
          <cell r="F782">
            <v>0</v>
          </cell>
        </row>
        <row r="785">
          <cell r="D785" t="str">
            <v>0321029</v>
          </cell>
          <cell r="F785">
            <v>0</v>
          </cell>
        </row>
        <row r="786">
          <cell r="D786" t="str">
            <v>0322910</v>
          </cell>
          <cell r="F786">
            <v>0</v>
          </cell>
        </row>
        <row r="787">
          <cell r="D787" t="str">
            <v>0321808</v>
          </cell>
          <cell r="F787">
            <v>0</v>
          </cell>
        </row>
        <row r="790">
          <cell r="D790" t="str">
            <v>0322910</v>
          </cell>
          <cell r="F790">
            <v>0</v>
          </cell>
        </row>
        <row r="791">
          <cell r="D791" t="str">
            <v>0321808</v>
          </cell>
          <cell r="F791">
            <v>0</v>
          </cell>
        </row>
        <row r="794">
          <cell r="D794" t="str">
            <v>0323184</v>
          </cell>
          <cell r="F794">
            <v>0</v>
          </cell>
        </row>
        <row r="795">
          <cell r="D795" t="str">
            <v>0322910</v>
          </cell>
          <cell r="F795">
            <v>0</v>
          </cell>
        </row>
        <row r="796">
          <cell r="D796" t="str">
            <v>0321808</v>
          </cell>
          <cell r="F796">
            <v>0</v>
          </cell>
        </row>
        <row r="799">
          <cell r="D799" t="str">
            <v>0323184</v>
          </cell>
          <cell r="F799">
            <v>0</v>
          </cell>
        </row>
        <row r="800">
          <cell r="D800" t="str">
            <v>0322910</v>
          </cell>
          <cell r="F800">
            <v>0</v>
          </cell>
        </row>
        <row r="801">
          <cell r="D801" t="str">
            <v>0321808</v>
          </cell>
          <cell r="F801">
            <v>0</v>
          </cell>
        </row>
        <row r="804">
          <cell r="D804" t="str">
            <v>0323184</v>
          </cell>
          <cell r="F804">
            <v>0</v>
          </cell>
        </row>
        <row r="805">
          <cell r="D805" t="str">
            <v>0322899</v>
          </cell>
          <cell r="F805">
            <v>0</v>
          </cell>
        </row>
        <row r="806">
          <cell r="D806" t="str">
            <v>0321808</v>
          </cell>
          <cell r="F806">
            <v>0</v>
          </cell>
        </row>
        <row r="809">
          <cell r="D809" t="str">
            <v>0322899</v>
          </cell>
          <cell r="F809">
            <v>0</v>
          </cell>
        </row>
        <row r="810">
          <cell r="D810" t="str">
            <v>0322915</v>
          </cell>
          <cell r="F810">
            <v>0</v>
          </cell>
        </row>
        <row r="811">
          <cell r="D811" t="str">
            <v>0322910</v>
          </cell>
          <cell r="F811">
            <v>0</v>
          </cell>
        </row>
        <row r="812">
          <cell r="D812" t="str">
            <v>0321808</v>
          </cell>
          <cell r="F812">
            <v>0</v>
          </cell>
        </row>
        <row r="815">
          <cell r="D815" t="str">
            <v>0321029</v>
          </cell>
          <cell r="F815">
            <v>0</v>
          </cell>
        </row>
        <row r="816">
          <cell r="D816" t="str">
            <v>0322910</v>
          </cell>
          <cell r="F816">
            <v>0</v>
          </cell>
        </row>
        <row r="817">
          <cell r="D817" t="str">
            <v>0321808</v>
          </cell>
          <cell r="F817">
            <v>0</v>
          </cell>
        </row>
        <row r="820">
          <cell r="D820" t="str">
            <v>0322899</v>
          </cell>
          <cell r="F820">
            <v>0</v>
          </cell>
        </row>
        <row r="821">
          <cell r="D821" t="str">
            <v>0322924</v>
          </cell>
          <cell r="F821">
            <v>0</v>
          </cell>
        </row>
        <row r="822">
          <cell r="D822" t="str">
            <v>0322920</v>
          </cell>
          <cell r="F822">
            <v>0</v>
          </cell>
        </row>
        <row r="824">
          <cell r="D824" t="str">
            <v>0317638</v>
          </cell>
          <cell r="F824">
            <v>0</v>
          </cell>
        </row>
        <row r="825">
          <cell r="D825" t="str">
            <v>0320158</v>
          </cell>
          <cell r="F825">
            <v>0</v>
          </cell>
        </row>
        <row r="828">
          <cell r="D828" t="str">
            <v>0322899</v>
          </cell>
          <cell r="F828">
            <v>0</v>
          </cell>
        </row>
        <row r="829">
          <cell r="D829" t="str">
            <v>0322924</v>
          </cell>
          <cell r="F829">
            <v>0</v>
          </cell>
        </row>
        <row r="830">
          <cell r="D830" t="str">
            <v>0322920</v>
          </cell>
          <cell r="F830">
            <v>0</v>
          </cell>
        </row>
        <row r="832">
          <cell r="D832" t="str">
            <v>0317638</v>
          </cell>
          <cell r="F832">
            <v>0</v>
          </cell>
        </row>
        <row r="833">
          <cell r="D833" t="str">
            <v>0320158</v>
          </cell>
          <cell r="F833">
            <v>0</v>
          </cell>
        </row>
        <row r="838">
          <cell r="D838" t="str">
            <v>0321973</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6">
          <cell r="D846" t="str">
            <v>0321974</v>
          </cell>
          <cell r="F846">
            <v>0</v>
          </cell>
        </row>
        <row r="848">
          <cell r="D848" t="str">
            <v>0327088</v>
          </cell>
          <cell r="F848">
            <v>0</v>
          </cell>
        </row>
        <row r="849">
          <cell r="D849" t="str">
            <v>0326910</v>
          </cell>
          <cell r="F849">
            <v>0</v>
          </cell>
        </row>
        <row r="850">
          <cell r="D850" t="str">
            <v>0321996</v>
          </cell>
          <cell r="F850">
            <v>0</v>
          </cell>
        </row>
        <row r="851">
          <cell r="D851" t="str">
            <v>0321981</v>
          </cell>
          <cell r="F851">
            <v>0</v>
          </cell>
        </row>
        <row r="854">
          <cell r="D854" t="str">
            <v>0321975</v>
          </cell>
          <cell r="F854">
            <v>0</v>
          </cell>
        </row>
        <row r="856">
          <cell r="D856" t="str">
            <v>0327088</v>
          </cell>
          <cell r="F856">
            <v>0</v>
          </cell>
        </row>
        <row r="857">
          <cell r="D857" t="str">
            <v>0326910</v>
          </cell>
          <cell r="F857">
            <v>0</v>
          </cell>
        </row>
        <row r="858">
          <cell r="D858" t="str">
            <v>0321996</v>
          </cell>
          <cell r="F858">
            <v>0</v>
          </cell>
        </row>
        <row r="859">
          <cell r="D859" t="str">
            <v>0321981</v>
          </cell>
          <cell r="F859">
            <v>0</v>
          </cell>
        </row>
        <row r="864">
          <cell r="D864" t="str">
            <v>0322863</v>
          </cell>
          <cell r="F864">
            <v>0</v>
          </cell>
        </row>
        <row r="866">
          <cell r="D866" t="str">
            <v>0322909</v>
          </cell>
          <cell r="F866">
            <v>0</v>
          </cell>
        </row>
        <row r="867">
          <cell r="D867" t="str">
            <v>0322901</v>
          </cell>
          <cell r="F867">
            <v>0</v>
          </cell>
        </row>
        <row r="868">
          <cell r="D868" t="str">
            <v>0322932</v>
          </cell>
          <cell r="F868">
            <v>0</v>
          </cell>
        </row>
        <row r="871">
          <cell r="D871" t="str">
            <v>0322861</v>
          </cell>
          <cell r="F871">
            <v>0</v>
          </cell>
        </row>
        <row r="873">
          <cell r="D873" t="str">
            <v>0322909</v>
          </cell>
          <cell r="F873">
            <v>0</v>
          </cell>
        </row>
        <row r="874">
          <cell r="D874" t="str">
            <v>0322901</v>
          </cell>
          <cell r="F874">
            <v>0</v>
          </cell>
        </row>
        <row r="875">
          <cell r="D875" t="str">
            <v>0322932</v>
          </cell>
          <cell r="F875">
            <v>0</v>
          </cell>
        </row>
        <row r="878">
          <cell r="D878" t="str">
            <v>0322864</v>
          </cell>
          <cell r="F878">
            <v>0</v>
          </cell>
        </row>
        <row r="880">
          <cell r="D880" t="str">
            <v>0322909</v>
          </cell>
          <cell r="F880">
            <v>0</v>
          </cell>
        </row>
        <row r="881">
          <cell r="D881" t="str">
            <v>0322901</v>
          </cell>
          <cell r="F881">
            <v>0</v>
          </cell>
        </row>
        <row r="882">
          <cell r="D882" t="str">
            <v>0322932</v>
          </cell>
          <cell r="F882">
            <v>0</v>
          </cell>
        </row>
        <row r="885">
          <cell r="D885" t="str">
            <v>0322862</v>
          </cell>
          <cell r="F885">
            <v>0</v>
          </cell>
        </row>
        <row r="887">
          <cell r="D887" t="str">
            <v>0322909</v>
          </cell>
          <cell r="F887">
            <v>0</v>
          </cell>
        </row>
        <row r="888">
          <cell r="D888" t="str">
            <v>0322901</v>
          </cell>
          <cell r="F888">
            <v>0</v>
          </cell>
        </row>
        <row r="889">
          <cell r="D889" t="str">
            <v>0322932</v>
          </cell>
          <cell r="F889">
            <v>0</v>
          </cell>
        </row>
        <row r="894">
          <cell r="D894" t="str">
            <v>0327088</v>
          </cell>
          <cell r="F894">
            <v>0</v>
          </cell>
        </row>
        <row r="895">
          <cell r="D895" t="str">
            <v>0326910</v>
          </cell>
          <cell r="F895">
            <v>0</v>
          </cell>
        </row>
        <row r="896">
          <cell r="D896" t="str">
            <v>0321996</v>
          </cell>
          <cell r="F896">
            <v>0</v>
          </cell>
        </row>
        <row r="898">
          <cell r="D898" t="str">
            <v>0327092</v>
          </cell>
          <cell r="F898">
            <v>0</v>
          </cell>
        </row>
        <row r="899">
          <cell r="D899" t="str">
            <v>0320158</v>
          </cell>
          <cell r="F899">
            <v>0</v>
          </cell>
        </row>
        <row r="902">
          <cell r="D902" t="str">
            <v>0327088</v>
          </cell>
          <cell r="F902">
            <v>0</v>
          </cell>
        </row>
        <row r="903">
          <cell r="D903" t="str">
            <v>0326910</v>
          </cell>
          <cell r="F903">
            <v>0</v>
          </cell>
        </row>
        <row r="904">
          <cell r="D904" t="str">
            <v>0321996</v>
          </cell>
          <cell r="F904">
            <v>0</v>
          </cell>
        </row>
        <row r="906">
          <cell r="D906" t="str">
            <v>0320158</v>
          </cell>
          <cell r="F906">
            <v>0</v>
          </cell>
        </row>
        <row r="907">
          <cell r="D907" t="str">
            <v>0320998</v>
          </cell>
          <cell r="F907">
            <v>0</v>
          </cell>
        </row>
        <row r="910">
          <cell r="D910" t="str">
            <v>0327088</v>
          </cell>
          <cell r="F910">
            <v>0</v>
          </cell>
        </row>
        <row r="911">
          <cell r="D911" t="str">
            <v>0326910</v>
          </cell>
          <cell r="F911">
            <v>0</v>
          </cell>
        </row>
        <row r="912">
          <cell r="D912" t="str">
            <v>0320730</v>
          </cell>
          <cell r="F912">
            <v>0</v>
          </cell>
        </row>
        <row r="913">
          <cell r="D913" t="str">
            <v>0322919</v>
          </cell>
          <cell r="F913">
            <v>0</v>
          </cell>
        </row>
        <row r="915">
          <cell r="D915" t="str">
            <v>0327092</v>
          </cell>
          <cell r="F915">
            <v>0</v>
          </cell>
        </row>
        <row r="918">
          <cell r="D918" t="str">
            <v>0327088</v>
          </cell>
          <cell r="F918">
            <v>0</v>
          </cell>
        </row>
        <row r="919">
          <cell r="D919" t="str">
            <v>0326910</v>
          </cell>
          <cell r="F919">
            <v>0</v>
          </cell>
        </row>
        <row r="921">
          <cell r="D921" t="str">
            <v>0327092</v>
          </cell>
          <cell r="F921">
            <v>0</v>
          </cell>
        </row>
        <row r="922">
          <cell r="D922" t="str">
            <v>0320158</v>
          </cell>
          <cell r="F922">
            <v>0</v>
          </cell>
        </row>
        <row r="925">
          <cell r="D925" t="str">
            <v>0320730</v>
          </cell>
          <cell r="F925">
            <v>0</v>
          </cell>
        </row>
        <row r="926">
          <cell r="D926" t="str">
            <v>0322917</v>
          </cell>
          <cell r="F926">
            <v>0</v>
          </cell>
        </row>
        <row r="929">
          <cell r="D929" t="str">
            <v>0320730</v>
          </cell>
          <cell r="F929">
            <v>0</v>
          </cell>
        </row>
        <row r="930">
          <cell r="D930" t="str">
            <v>0322917</v>
          </cell>
          <cell r="F930">
            <v>0</v>
          </cell>
        </row>
        <row r="931">
          <cell r="D931" t="str">
            <v>0327088</v>
          </cell>
          <cell r="F931">
            <v>0</v>
          </cell>
        </row>
        <row r="932">
          <cell r="D932" t="str">
            <v>0326910</v>
          </cell>
          <cell r="F932">
            <v>0</v>
          </cell>
        </row>
        <row r="934">
          <cell r="D934" t="str">
            <v>0327092</v>
          </cell>
          <cell r="F934">
            <v>0</v>
          </cell>
        </row>
        <row r="937">
          <cell r="D937" t="str">
            <v>0327088</v>
          </cell>
          <cell r="F937">
            <v>0</v>
          </cell>
        </row>
        <row r="938">
          <cell r="D938" t="str">
            <v>0326910</v>
          </cell>
          <cell r="F938">
            <v>0</v>
          </cell>
        </row>
        <row r="940">
          <cell r="D940" t="str">
            <v>0327092</v>
          </cell>
          <cell r="F940">
            <v>0</v>
          </cell>
        </row>
        <row r="941">
          <cell r="D941" t="str">
            <v>0320158</v>
          </cell>
          <cell r="F941">
            <v>0</v>
          </cell>
        </row>
        <row r="944">
          <cell r="D944" t="str">
            <v>0320730</v>
          </cell>
          <cell r="F944">
            <v>0</v>
          </cell>
        </row>
        <row r="945">
          <cell r="D945" t="str">
            <v>0322919</v>
          </cell>
          <cell r="F945">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0320158</v>
          </cell>
          <cell r="F953">
            <v>0</v>
          </cell>
        </row>
        <row r="956">
          <cell r="D956" t="str">
            <v>0327088</v>
          </cell>
          <cell r="F956">
            <v>0</v>
          </cell>
        </row>
        <row r="957">
          <cell r="D957" t="str">
            <v>0326910</v>
          </cell>
          <cell r="F957">
            <v>0</v>
          </cell>
        </row>
        <row r="958">
          <cell r="D958" t="str">
            <v>0322920</v>
          </cell>
          <cell r="F958">
            <v>0</v>
          </cell>
        </row>
        <row r="960">
          <cell r="D960" t="str">
            <v>0327092</v>
          </cell>
          <cell r="F960">
            <v>0</v>
          </cell>
        </row>
        <row r="961">
          <cell r="D961" t="str">
            <v>0320158</v>
          </cell>
          <cell r="F961">
            <v>0</v>
          </cell>
        </row>
        <row r="964">
          <cell r="D964" t="str">
            <v>0327088</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0320158</v>
          </cell>
          <cell r="F970">
            <v>0</v>
          </cell>
        </row>
        <row r="973">
          <cell r="D973" t="str">
            <v>0323722</v>
          </cell>
          <cell r="F973">
            <v>0</v>
          </cell>
        </row>
        <row r="974">
          <cell r="D974" t="str">
            <v>0321808</v>
          </cell>
          <cell r="F974">
            <v>0</v>
          </cell>
        </row>
        <row r="976">
          <cell r="D976" t="str">
            <v>0320158</v>
          </cell>
          <cell r="F976">
            <v>0</v>
          </cell>
        </row>
        <row r="979">
          <cell r="D979" t="str">
            <v>0323724</v>
          </cell>
          <cell r="F979">
            <v>0</v>
          </cell>
        </row>
        <row r="980">
          <cell r="D980" t="str">
            <v>0323722</v>
          </cell>
          <cell r="F980">
            <v>0</v>
          </cell>
        </row>
        <row r="981">
          <cell r="D981" t="str">
            <v>0323723</v>
          </cell>
          <cell r="F981">
            <v>0</v>
          </cell>
        </row>
        <row r="982">
          <cell r="D982" t="str">
            <v>0321808</v>
          </cell>
          <cell r="F982">
            <v>0</v>
          </cell>
        </row>
        <row r="985">
          <cell r="D985" t="str">
            <v>0323724</v>
          </cell>
          <cell r="F985">
            <v>0</v>
          </cell>
        </row>
        <row r="986">
          <cell r="D986" t="str">
            <v>0323722</v>
          </cell>
          <cell r="F986">
            <v>0</v>
          </cell>
        </row>
        <row r="987">
          <cell r="D987" t="str">
            <v>0321808</v>
          </cell>
          <cell r="F987">
            <v>0</v>
          </cell>
        </row>
        <row r="990">
          <cell r="D990" t="str">
            <v>0323724</v>
          </cell>
          <cell r="F990">
            <v>0</v>
          </cell>
        </row>
        <row r="991">
          <cell r="D991" t="str">
            <v>0327088</v>
          </cell>
          <cell r="F991">
            <v>0</v>
          </cell>
        </row>
        <row r="992">
          <cell r="D992" t="str">
            <v>0326910</v>
          </cell>
          <cell r="F992">
            <v>0</v>
          </cell>
        </row>
        <row r="995">
          <cell r="D995" t="str">
            <v>0327088</v>
          </cell>
          <cell r="F995">
            <v>0</v>
          </cell>
        </row>
        <row r="996">
          <cell r="D996" t="str">
            <v>0326910</v>
          </cell>
          <cell r="F996">
            <v>0</v>
          </cell>
        </row>
        <row r="997">
          <cell r="D997" t="str">
            <v>0322915</v>
          </cell>
          <cell r="F997">
            <v>0</v>
          </cell>
        </row>
        <row r="998">
          <cell r="D998" t="str">
            <v>0323722</v>
          </cell>
          <cell r="F998">
            <v>0</v>
          </cell>
        </row>
        <row r="999">
          <cell r="D999" t="str">
            <v>0321808</v>
          </cell>
          <cell r="F999">
            <v>0</v>
          </cell>
        </row>
        <row r="1002">
          <cell r="D1002" t="str">
            <v>0321029</v>
          </cell>
          <cell r="F1002">
            <v>0</v>
          </cell>
        </row>
        <row r="1003">
          <cell r="D1003" t="str">
            <v>0323722</v>
          </cell>
          <cell r="F1003">
            <v>0</v>
          </cell>
        </row>
        <row r="1004">
          <cell r="D1004" t="str">
            <v>0321808</v>
          </cell>
          <cell r="F1004">
            <v>0</v>
          </cell>
        </row>
        <row r="1007">
          <cell r="D1007" t="str">
            <v>0327088</v>
          </cell>
          <cell r="F1007">
            <v>0</v>
          </cell>
        </row>
        <row r="1008">
          <cell r="D1008" t="str">
            <v>0326910</v>
          </cell>
          <cell r="F1008">
            <v>0</v>
          </cell>
        </row>
        <row r="1009">
          <cell r="D1009" t="str">
            <v>0322924</v>
          </cell>
          <cell r="F1009">
            <v>0</v>
          </cell>
        </row>
        <row r="1010">
          <cell r="D1010" t="str">
            <v>0322920</v>
          </cell>
          <cell r="F1010">
            <v>0</v>
          </cell>
        </row>
        <row r="1012">
          <cell r="D1012" t="str">
            <v>0327092</v>
          </cell>
          <cell r="F1012">
            <v>0</v>
          </cell>
        </row>
        <row r="1013">
          <cell r="D1013" t="str">
            <v>0320158</v>
          </cell>
          <cell r="F1013">
            <v>0</v>
          </cell>
        </row>
        <row r="1018">
          <cell r="D1018" t="str">
            <v>0325693</v>
          </cell>
          <cell r="F1018">
            <v>0</v>
          </cell>
        </row>
        <row r="1019">
          <cell r="D1019" t="str">
            <v>0325696</v>
          </cell>
          <cell r="F1019">
            <v>0</v>
          </cell>
        </row>
        <row r="1022">
          <cell r="D1022" t="str">
            <v>0325694</v>
          </cell>
          <cell r="F1022">
            <v>0</v>
          </cell>
        </row>
        <row r="1023">
          <cell r="D1023" t="str">
            <v>0325696</v>
          </cell>
          <cell r="F1023">
            <v>0</v>
          </cell>
        </row>
        <row r="1024">
          <cell r="D1024" t="str">
            <v>0325695</v>
          </cell>
          <cell r="F1024">
            <v>0</v>
          </cell>
        </row>
        <row r="1029">
          <cell r="D1029" t="str">
            <v>0321971</v>
          </cell>
          <cell r="F1029">
            <v>0</v>
          </cell>
        </row>
        <row r="1030">
          <cell r="D1030" t="str">
            <v>0322884</v>
          </cell>
          <cell r="F1030">
            <v>0</v>
          </cell>
        </row>
        <row r="1031">
          <cell r="D1031" t="str">
            <v>0322891</v>
          </cell>
          <cell r="F1031">
            <v>0</v>
          </cell>
        </row>
        <row r="1034">
          <cell r="D1034" t="str">
            <v>0322892</v>
          </cell>
          <cell r="F1034">
            <v>0</v>
          </cell>
        </row>
        <row r="1035">
          <cell r="D1035" t="str">
            <v>0322884</v>
          </cell>
          <cell r="F1035">
            <v>0</v>
          </cell>
        </row>
        <row r="1036">
          <cell r="D1036" t="str">
            <v>0322891</v>
          </cell>
          <cell r="F1036">
            <v>0</v>
          </cell>
        </row>
        <row r="1039">
          <cell r="D1039" t="str">
            <v>0322893</v>
          </cell>
          <cell r="F1039">
            <v>0</v>
          </cell>
        </row>
        <row r="1040">
          <cell r="D1040" t="str">
            <v>0322884</v>
          </cell>
          <cell r="F1040">
            <v>0</v>
          </cell>
        </row>
        <row r="1041">
          <cell r="D1041" t="str">
            <v>0322891</v>
          </cell>
          <cell r="F1041">
            <v>0</v>
          </cell>
        </row>
        <row r="1045">
          <cell r="D1045" t="str">
            <v>0320747</v>
          </cell>
        </row>
        <row r="1046">
          <cell r="D1046" t="str">
            <v>0320748</v>
          </cell>
        </row>
        <row r="1047">
          <cell r="D1047" t="str">
            <v>0320749</v>
          </cell>
        </row>
        <row r="1048">
          <cell r="D1048" t="str">
            <v>0320750</v>
          </cell>
        </row>
        <row r="1049">
          <cell r="D1049" t="str">
            <v>0320754</v>
          </cell>
        </row>
        <row r="1050">
          <cell r="D1050" t="str">
            <v>0320753</v>
          </cell>
        </row>
        <row r="1051">
          <cell r="D1051" t="str">
            <v>0320752</v>
          </cell>
        </row>
        <row r="1052">
          <cell r="D1052" t="str">
            <v>0325692</v>
          </cell>
        </row>
        <row r="1053">
          <cell r="D1053" t="str">
            <v>0322157</v>
          </cell>
        </row>
        <row r="1054">
          <cell r="D1054" t="str">
            <v>0320751</v>
          </cell>
        </row>
        <row r="1055">
          <cell r="D1055" t="str">
            <v>0323105</v>
          </cell>
        </row>
        <row r="1059">
          <cell r="D1059" t="str">
            <v>0322181</v>
          </cell>
        </row>
        <row r="1060">
          <cell r="D1060" t="str">
            <v>0322180</v>
          </cell>
        </row>
        <row r="1061">
          <cell r="D1061" t="str">
            <v>0323776</v>
          </cell>
        </row>
        <row r="1062">
          <cell r="D1062" t="str">
            <v>0322652</v>
          </cell>
        </row>
        <row r="1063">
          <cell r="D1063" t="str">
            <v>0322177</v>
          </cell>
        </row>
        <row r="1064">
          <cell r="D1064" t="str">
            <v>0322179</v>
          </cell>
        </row>
        <row r="1065">
          <cell r="D1065" t="str">
            <v>0322155</v>
          </cell>
        </row>
        <row r="1066">
          <cell r="D1066" t="str">
            <v>0321066</v>
          </cell>
        </row>
        <row r="1067">
          <cell r="D1067" t="str">
            <v>0323777</v>
          </cell>
          <cell r="F1067">
            <v>0</v>
          </cell>
        </row>
        <row r="1071">
          <cell r="D1071" t="str">
            <v>0325693</v>
          </cell>
        </row>
        <row r="1072">
          <cell r="D1072" t="str">
            <v>0325694</v>
          </cell>
        </row>
        <row r="1073">
          <cell r="D1073" t="str">
            <v>0325695</v>
          </cell>
        </row>
        <row r="1074">
          <cell r="D1074" t="str">
            <v>0325696</v>
          </cell>
        </row>
        <row r="1078">
          <cell r="D1078" t="str">
            <v>0321973</v>
          </cell>
        </row>
        <row r="1079">
          <cell r="D1079" t="str">
            <v>0321974</v>
          </cell>
        </row>
        <row r="1080">
          <cell r="D1080" t="str">
            <v>0321975</v>
          </cell>
        </row>
        <row r="1084">
          <cell r="D1084" t="str">
            <v>0322857</v>
          </cell>
        </row>
        <row r="1085">
          <cell r="D1085" t="str">
            <v>0322856</v>
          </cell>
        </row>
        <row r="1086">
          <cell r="D1086" t="str">
            <v>0322933</v>
          </cell>
        </row>
        <row r="1087">
          <cell r="D1087" t="str">
            <v>0321953</v>
          </cell>
        </row>
        <row r="1088">
          <cell r="D1088" t="str">
            <v>0322859</v>
          </cell>
        </row>
        <row r="1089">
          <cell r="D1089" t="str">
            <v>0322858</v>
          </cell>
        </row>
        <row r="1090">
          <cell r="D1090" t="str">
            <v>0322935</v>
          </cell>
        </row>
        <row r="1091">
          <cell r="D1091" t="str">
            <v>0322860</v>
          </cell>
        </row>
        <row r="1092">
          <cell r="D1092" t="str">
            <v>0325688</v>
          </cell>
        </row>
        <row r="1093">
          <cell r="D1093" t="str">
            <v>0325687</v>
          </cell>
        </row>
        <row r="1094">
          <cell r="D1094" t="str">
            <v>0326300</v>
          </cell>
        </row>
        <row r="1095">
          <cell r="D1095" t="str">
            <v>0326302</v>
          </cell>
        </row>
        <row r="1096">
          <cell r="D1096" t="str">
            <v>0326301</v>
          </cell>
        </row>
        <row r="1097">
          <cell r="D1097" t="str">
            <v>0326303</v>
          </cell>
        </row>
        <row r="1098">
          <cell r="D1098" t="str">
            <v>0317576</v>
          </cell>
        </row>
        <row r="1099">
          <cell r="D1099" t="str">
            <v>0321955</v>
          </cell>
        </row>
        <row r="1100">
          <cell r="D1100" t="str">
            <v>0322656</v>
          </cell>
        </row>
        <row r="1101">
          <cell r="D1101" t="str">
            <v>0321956</v>
          </cell>
        </row>
        <row r="1102">
          <cell r="D1102" t="str">
            <v>0321958</v>
          </cell>
        </row>
        <row r="1103">
          <cell r="D1103" t="str">
            <v>0321959</v>
          </cell>
        </row>
        <row r="1107">
          <cell r="D1107" t="str">
            <v>0322866</v>
          </cell>
        </row>
        <row r="1108">
          <cell r="D1108" t="str">
            <v>0322865</v>
          </cell>
        </row>
        <row r="1112">
          <cell r="D1112" t="str">
            <v>0322929</v>
          </cell>
        </row>
        <row r="1113">
          <cell r="D1113" t="str">
            <v>0322930</v>
          </cell>
        </row>
        <row r="1114">
          <cell r="D1114" t="str">
            <v>0322928</v>
          </cell>
        </row>
        <row r="1115">
          <cell r="D1115" t="str">
            <v>0317620</v>
          </cell>
        </row>
        <row r="1116">
          <cell r="D1116" t="str">
            <v>0322882</v>
          </cell>
        </row>
        <row r="1117">
          <cell r="D1117" t="str">
            <v>0321981</v>
          </cell>
        </row>
        <row r="1118">
          <cell r="D1118" t="str">
            <v>0317619</v>
          </cell>
        </row>
        <row r="1122">
          <cell r="D1122" t="str">
            <v>0321971</v>
          </cell>
        </row>
        <row r="1123">
          <cell r="D1123" t="str">
            <v>0322892</v>
          </cell>
        </row>
        <row r="1124">
          <cell r="D1124" t="str">
            <v>0322893</v>
          </cell>
        </row>
        <row r="1125">
          <cell r="D1125" t="str">
            <v>0322894</v>
          </cell>
        </row>
        <row r="1126">
          <cell r="D1126" t="str">
            <v>0321042</v>
          </cell>
        </row>
        <row r="1127">
          <cell r="D1127" t="str">
            <v>0322896</v>
          </cell>
        </row>
        <row r="1128">
          <cell r="D1128" t="str">
            <v>0322884</v>
          </cell>
        </row>
        <row r="1129">
          <cell r="D1129" t="str">
            <v>0322891</v>
          </cell>
        </row>
        <row r="1133">
          <cell r="D1133" t="str">
            <v>0322873</v>
          </cell>
        </row>
        <row r="1134">
          <cell r="D1134" t="str">
            <v>0322874</v>
          </cell>
        </row>
        <row r="1135">
          <cell r="D1135" t="str">
            <v>0322875</v>
          </cell>
        </row>
        <row r="1136">
          <cell r="D1136" t="str">
            <v>0322154</v>
          </cell>
        </row>
        <row r="1137">
          <cell r="D1137" t="str">
            <v>0322895</v>
          </cell>
        </row>
        <row r="1141">
          <cell r="D1141" t="str">
            <v>0321980</v>
          </cell>
        </row>
        <row r="1142">
          <cell r="D1142" t="str">
            <v>0322937</v>
          </cell>
        </row>
        <row r="1143">
          <cell r="D1143" t="str">
            <v>0322870</v>
          </cell>
        </row>
        <row r="1144">
          <cell r="D1144" t="str">
            <v>0322907</v>
          </cell>
        </row>
        <row r="1145">
          <cell r="D1145" t="str">
            <v>0321037</v>
          </cell>
        </row>
        <row r="1146">
          <cell r="D1146" t="str">
            <v>0321039</v>
          </cell>
        </row>
        <row r="1150">
          <cell r="D1150" t="str">
            <v>0322864</v>
          </cell>
        </row>
        <row r="1151">
          <cell r="D1151" t="str">
            <v>0322863</v>
          </cell>
        </row>
        <row r="1152">
          <cell r="D1152" t="str">
            <v>0322862</v>
          </cell>
        </row>
        <row r="1153">
          <cell r="D1153" t="str">
            <v>0322861</v>
          </cell>
        </row>
        <row r="1154">
          <cell r="D1154" t="str">
            <v>0322901</v>
          </cell>
        </row>
        <row r="1155">
          <cell r="D1155" t="str">
            <v>0322909</v>
          </cell>
        </row>
        <row r="1159">
          <cell r="D1159" t="str">
            <v>0321969</v>
          </cell>
        </row>
        <row r="1163">
          <cell r="D1163" t="str">
            <v>0322899</v>
          </cell>
        </row>
        <row r="1164">
          <cell r="D1164" t="str">
            <v>0322905</v>
          </cell>
        </row>
        <row r="1165">
          <cell r="D1165" t="str">
            <v>0322906</v>
          </cell>
        </row>
        <row r="1166">
          <cell r="D1166" t="str">
            <v>0322910</v>
          </cell>
        </row>
        <row r="1167">
          <cell r="D1167" t="str">
            <v>0323722</v>
          </cell>
        </row>
        <row r="1168">
          <cell r="D1168" t="str">
            <v>0322911</v>
          </cell>
        </row>
        <row r="1169">
          <cell r="D1169" t="str">
            <v>0323723</v>
          </cell>
        </row>
        <row r="1170">
          <cell r="D1170" t="str">
            <v>0322900</v>
          </cell>
        </row>
        <row r="1171">
          <cell r="D1171" t="str">
            <v>0322902</v>
          </cell>
        </row>
        <row r="1172">
          <cell r="D1172" t="str">
            <v>0322914</v>
          </cell>
        </row>
        <row r="1173">
          <cell r="D1173" t="str">
            <v>0323184</v>
          </cell>
        </row>
        <row r="1174">
          <cell r="D1174" t="str">
            <v>0323724</v>
          </cell>
        </row>
        <row r="1178">
          <cell r="D1178" t="str">
            <v>0317638</v>
          </cell>
        </row>
        <row r="1179">
          <cell r="D1179" t="str">
            <v>0318347</v>
          </cell>
        </row>
        <row r="1180">
          <cell r="D1180" t="str">
            <v>0321805</v>
          </cell>
        </row>
        <row r="1181">
          <cell r="D1181" t="str">
            <v>0322867</v>
          </cell>
        </row>
        <row r="1182">
          <cell r="D1182" t="str">
            <v>0322869</v>
          </cell>
        </row>
        <row r="1183">
          <cell r="D1183" t="str">
            <v>0320998</v>
          </cell>
        </row>
        <row r="1184">
          <cell r="D1184" t="str">
            <v>0320160</v>
          </cell>
        </row>
        <row r="1185">
          <cell r="D1185" t="str">
            <v>0320282</v>
          </cell>
        </row>
        <row r="1186">
          <cell r="D1186" t="str">
            <v>0320281</v>
          </cell>
        </row>
        <row r="1190">
          <cell r="D1190" t="str">
            <v>0320933</v>
          </cell>
        </row>
        <row r="1191">
          <cell r="D1191" t="str">
            <v>0323775</v>
          </cell>
        </row>
        <row r="1192">
          <cell r="D1192" t="str">
            <v>0317556</v>
          </cell>
        </row>
        <row r="1193">
          <cell r="D1193" t="str">
            <v>0317557</v>
          </cell>
        </row>
        <row r="1194">
          <cell r="D1194" t="str">
            <v>0321997</v>
          </cell>
        </row>
        <row r="1195">
          <cell r="D1195" t="str">
            <v>0321811</v>
          </cell>
        </row>
        <row r="1196">
          <cell r="D1196" t="str">
            <v>0322917</v>
          </cell>
        </row>
        <row r="1197">
          <cell r="D1197" t="str">
            <v>0322927</v>
          </cell>
        </row>
        <row r="1198">
          <cell r="D1198" t="str">
            <v>0322925</v>
          </cell>
        </row>
        <row r="1199">
          <cell r="D1199" t="str">
            <v>0322919</v>
          </cell>
        </row>
        <row r="1200">
          <cell r="D1200" t="str">
            <v>0322924</v>
          </cell>
        </row>
        <row r="1201">
          <cell r="D1201" t="str">
            <v>0322920</v>
          </cell>
        </row>
        <row r="1202">
          <cell r="D1202" t="str">
            <v>0322926</v>
          </cell>
        </row>
        <row r="1203">
          <cell r="D1203" t="str">
            <v>0322921</v>
          </cell>
        </row>
        <row r="1204">
          <cell r="D1204" t="str">
            <v>0322922</v>
          </cell>
        </row>
        <row r="1205">
          <cell r="D1205" t="str">
            <v>0321807</v>
          </cell>
        </row>
        <row r="1206">
          <cell r="D1206" t="str">
            <v>0321806</v>
          </cell>
        </row>
        <row r="1207">
          <cell r="D1207" t="str">
            <v>0322932</v>
          </cell>
        </row>
        <row r="1208">
          <cell r="D1208" t="str">
            <v>0321993</v>
          </cell>
        </row>
        <row r="1209">
          <cell r="D1209" t="str">
            <v>0321996</v>
          </cell>
        </row>
        <row r="1210">
          <cell r="D1210" t="str">
            <v>0321555</v>
          </cell>
        </row>
        <row r="1211">
          <cell r="D1211" t="str">
            <v>0322915</v>
          </cell>
        </row>
        <row r="1212">
          <cell r="D1212" t="str">
            <v>0323185</v>
          </cell>
        </row>
        <row r="1213">
          <cell r="D1213" t="str">
            <v>0322872</v>
          </cell>
        </row>
        <row r="1214">
          <cell r="D1214" t="str">
            <v>0322871</v>
          </cell>
        </row>
        <row r="1215">
          <cell r="D1215" t="str">
            <v>0322880</v>
          </cell>
        </row>
        <row r="1216">
          <cell r="D1216" t="str">
            <v>0322881</v>
          </cell>
        </row>
        <row r="1217">
          <cell r="D1217" t="str">
            <v>0322876</v>
          </cell>
        </row>
        <row r="1218">
          <cell r="D1218" t="str">
            <v>0322877</v>
          </cell>
        </row>
        <row r="1219">
          <cell r="D1219" t="str">
            <v>0322878</v>
          </cell>
        </row>
        <row r="1220">
          <cell r="D1220" t="str">
            <v>0322879</v>
          </cell>
        </row>
        <row r="1224">
          <cell r="D1224" t="str">
            <v>0322886</v>
          </cell>
        </row>
        <row r="1225">
          <cell r="D1225" t="str">
            <v>0322887</v>
          </cell>
        </row>
        <row r="1226">
          <cell r="D1226" t="str">
            <v>0322885</v>
          </cell>
        </row>
        <row r="1227">
          <cell r="D1227" t="str">
            <v>0317636</v>
          </cell>
        </row>
        <row r="1228">
          <cell r="D1228" t="str">
            <v>0318999</v>
          </cell>
        </row>
        <row r="1229">
          <cell r="D1229" t="str">
            <v>0321808</v>
          </cell>
        </row>
        <row r="1230">
          <cell r="D1230" t="str">
            <v>0322940</v>
          </cell>
        </row>
        <row r="1231">
          <cell r="D1231" t="str">
            <v>0322888</v>
          </cell>
        </row>
        <row r="1232">
          <cell r="D1232" t="str">
            <v>0322883</v>
          </cell>
        </row>
        <row r="1233">
          <cell r="D1233" t="str">
            <v>0322889</v>
          </cell>
        </row>
        <row r="1237">
          <cell r="D1237" t="str">
            <v>0317640</v>
          </cell>
        </row>
        <row r="1238">
          <cell r="D1238" t="str">
            <v>0317641</v>
          </cell>
        </row>
        <row r="1239">
          <cell r="D1239" t="str">
            <v>0317642</v>
          </cell>
        </row>
        <row r="1243">
          <cell r="D1243" t="str">
            <v>0324334</v>
          </cell>
        </row>
        <row r="1244">
          <cell r="D1244" t="str">
            <v>0324335</v>
          </cell>
        </row>
        <row r="1250">
          <cell r="D1250" t="str">
            <v>0325206</v>
          </cell>
        </row>
        <row r="1251">
          <cell r="D1251" t="str">
            <v>UPC TBC 025</v>
          </cell>
        </row>
        <row r="1252">
          <cell r="D1252" t="str">
            <v>UPC TBC 026</v>
          </cell>
        </row>
        <row r="1253">
          <cell r="D1253" t="str">
            <v>UPC TBC 027</v>
          </cell>
        </row>
        <row r="1254">
          <cell r="D1254" t="str">
            <v>0325205</v>
          </cell>
        </row>
        <row r="1257">
          <cell r="D1257" t="str">
            <v>0325207</v>
          </cell>
        </row>
        <row r="1258">
          <cell r="D1258" t="str">
            <v>0325208</v>
          </cell>
        </row>
        <row r="1261">
          <cell r="D1261" t="str">
            <v>0325201</v>
          </cell>
        </row>
        <row r="1262">
          <cell r="D1262" t="str">
            <v>0325192</v>
          </cell>
        </row>
        <row r="1265">
          <cell r="D1265" t="str">
            <v>0325191</v>
          </cell>
        </row>
        <row r="1266">
          <cell r="D1266" t="str">
            <v>UPC TBC 028</v>
          </cell>
        </row>
        <row r="1267">
          <cell r="D1267" t="str">
            <v>UPC TBC 029</v>
          </cell>
        </row>
        <row r="1270">
          <cell r="D1270" t="str">
            <v>0325199</v>
          </cell>
        </row>
        <row r="1271">
          <cell r="D1271" t="str">
            <v>0325202</v>
          </cell>
        </row>
        <row r="1272">
          <cell r="D1272" t="str">
            <v>0325203</v>
          </cell>
        </row>
        <row r="1275">
          <cell r="D1275" t="str">
            <v>0325193</v>
          </cell>
        </row>
        <row r="1276">
          <cell r="D1276" t="str">
            <v>0325194</v>
          </cell>
        </row>
        <row r="1277">
          <cell r="D1277" t="str">
            <v>0325195</v>
          </cell>
        </row>
        <row r="1278">
          <cell r="D1278" t="str">
            <v>0325196</v>
          </cell>
        </row>
        <row r="1279">
          <cell r="D1279" t="str">
            <v>0325197</v>
          </cell>
        </row>
        <row r="1280">
          <cell r="D1280" t="str">
            <v>0325198</v>
          </cell>
        </row>
        <row r="1287">
          <cell r="D1287" t="str">
            <v>0324995</v>
          </cell>
          <cell r="F1287">
            <v>0</v>
          </cell>
        </row>
        <row r="1289">
          <cell r="D1289" t="str">
            <v>0324936</v>
          </cell>
          <cell r="F1289">
            <v>0</v>
          </cell>
        </row>
        <row r="1290">
          <cell r="D1290" t="str">
            <v>0324934</v>
          </cell>
          <cell r="F1290">
            <v>0</v>
          </cell>
        </row>
        <row r="1291">
          <cell r="D1291" t="str">
            <v>0324935</v>
          </cell>
          <cell r="F1291">
            <v>0</v>
          </cell>
        </row>
        <row r="1292">
          <cell r="D1292" t="str">
            <v>0324937</v>
          </cell>
          <cell r="F1292">
            <v>0</v>
          </cell>
        </row>
        <row r="1293">
          <cell r="D1293" t="str">
            <v>0324932</v>
          </cell>
          <cell r="F1293">
            <v>0</v>
          </cell>
        </row>
        <row r="1294">
          <cell r="D1294" t="str">
            <v>0324933</v>
          </cell>
          <cell r="F1294">
            <v>0</v>
          </cell>
        </row>
        <row r="1295">
          <cell r="D1295" t="str">
            <v>0327015</v>
          </cell>
          <cell r="F1295">
            <v>0</v>
          </cell>
        </row>
        <row r="1298">
          <cell r="D1298" t="str">
            <v>0324996</v>
          </cell>
          <cell r="F1298">
            <v>0</v>
          </cell>
        </row>
        <row r="1300">
          <cell r="D1300" t="str">
            <v>0324936</v>
          </cell>
          <cell r="F1300">
            <v>0</v>
          </cell>
        </row>
        <row r="1301">
          <cell r="D1301" t="str">
            <v>0324934</v>
          </cell>
          <cell r="F1301">
            <v>0</v>
          </cell>
        </row>
        <row r="1302">
          <cell r="D1302" t="str">
            <v>0324935</v>
          </cell>
          <cell r="F1302">
            <v>0</v>
          </cell>
        </row>
        <row r="1303">
          <cell r="D1303" t="str">
            <v>0324937</v>
          </cell>
          <cell r="F1303">
            <v>0</v>
          </cell>
        </row>
        <row r="1304">
          <cell r="D1304" t="str">
            <v>0324938</v>
          </cell>
          <cell r="F1304">
            <v>0</v>
          </cell>
        </row>
        <row r="1305">
          <cell r="D1305" t="str">
            <v>0324933</v>
          </cell>
          <cell r="F1305">
            <v>0</v>
          </cell>
        </row>
        <row r="1306">
          <cell r="D1306" t="str">
            <v>0327015</v>
          </cell>
          <cell r="F1306">
            <v>0</v>
          </cell>
        </row>
        <row r="1309">
          <cell r="D1309" t="str">
            <v>0324997</v>
          </cell>
          <cell r="F1309">
            <v>0</v>
          </cell>
        </row>
        <row r="1311">
          <cell r="D1311" t="str">
            <v>0324936</v>
          </cell>
          <cell r="F1311">
            <v>0</v>
          </cell>
        </row>
        <row r="1312">
          <cell r="D1312" t="str">
            <v>0324934</v>
          </cell>
          <cell r="F1312">
            <v>0</v>
          </cell>
        </row>
        <row r="1313">
          <cell r="D1313" t="str">
            <v>0324935</v>
          </cell>
          <cell r="F1313">
            <v>0</v>
          </cell>
        </row>
        <row r="1314">
          <cell r="D1314" t="str">
            <v>0324937</v>
          </cell>
          <cell r="F1314">
            <v>0</v>
          </cell>
        </row>
        <row r="1315">
          <cell r="D1315" t="str">
            <v>0324939</v>
          </cell>
          <cell r="F1315">
            <v>0</v>
          </cell>
        </row>
        <row r="1316">
          <cell r="D1316" t="str">
            <v>0324933</v>
          </cell>
          <cell r="F1316">
            <v>0</v>
          </cell>
        </row>
        <row r="1317">
          <cell r="D1317" t="str">
            <v>0327015</v>
          </cell>
          <cell r="F1317">
            <v>0</v>
          </cell>
        </row>
        <row r="1323">
          <cell r="D1323" t="str">
            <v>0324993</v>
          </cell>
          <cell r="F1323">
            <v>0</v>
          </cell>
        </row>
        <row r="1325">
          <cell r="D1325" t="str">
            <v>0324928</v>
          </cell>
          <cell r="F1325">
            <v>0</v>
          </cell>
        </row>
        <row r="1326">
          <cell r="D1326" t="str">
            <v>0324929</v>
          </cell>
          <cell r="F1326">
            <v>0</v>
          </cell>
        </row>
        <row r="1327">
          <cell r="D1327" t="str">
            <v>0327014</v>
          </cell>
          <cell r="F1327">
            <v>0</v>
          </cell>
        </row>
        <row r="1328">
          <cell r="D1328" t="str">
            <v>0327015</v>
          </cell>
          <cell r="F1328">
            <v>0</v>
          </cell>
        </row>
        <row r="1330">
          <cell r="D1330" t="str">
            <v>0324925</v>
          </cell>
          <cell r="F1330">
            <v>0</v>
          </cell>
        </row>
        <row r="1331">
          <cell r="D1331" t="str">
            <v>0324927</v>
          </cell>
          <cell r="F1331">
            <v>0</v>
          </cell>
        </row>
        <row r="1332">
          <cell r="D1332" t="str">
            <v>0324926</v>
          </cell>
          <cell r="F1332">
            <v>0</v>
          </cell>
        </row>
        <row r="1335">
          <cell r="D1335" t="str">
            <v>0324993</v>
          </cell>
          <cell r="F1335">
            <v>0</v>
          </cell>
        </row>
        <row r="1337">
          <cell r="D1337" t="str">
            <v>0324928</v>
          </cell>
          <cell r="F1337">
            <v>0</v>
          </cell>
        </row>
        <row r="1338">
          <cell r="D1338" t="str">
            <v>0324929</v>
          </cell>
          <cell r="F1338">
            <v>0</v>
          </cell>
        </row>
        <row r="1339">
          <cell r="D1339" t="str">
            <v>0327014</v>
          </cell>
          <cell r="F1339">
            <v>0</v>
          </cell>
        </row>
        <row r="1340">
          <cell r="D1340" t="str">
            <v>0327015</v>
          </cell>
          <cell r="F1340">
            <v>0</v>
          </cell>
        </row>
        <row r="1342">
          <cell r="D1342" t="str">
            <v>0324925</v>
          </cell>
          <cell r="F1342">
            <v>0</v>
          </cell>
        </row>
        <row r="1343">
          <cell r="D1343" t="str">
            <v>0324927</v>
          </cell>
          <cell r="F1343">
            <v>0</v>
          </cell>
        </row>
        <row r="1344">
          <cell r="D1344" t="str">
            <v>0324926</v>
          </cell>
          <cell r="F1344">
            <v>0</v>
          </cell>
        </row>
        <row r="1345">
          <cell r="D1345" t="str">
            <v>0320720</v>
          </cell>
          <cell r="F1345">
            <v>0</v>
          </cell>
        </row>
        <row r="1346">
          <cell r="D1346" t="str">
            <v>0320727</v>
          </cell>
          <cell r="F1346">
            <v>0</v>
          </cell>
        </row>
        <row r="1347">
          <cell r="D1347" t="str">
            <v>0320730</v>
          </cell>
          <cell r="F1347">
            <v>0</v>
          </cell>
        </row>
        <row r="1350">
          <cell r="D1350" t="str">
            <v>0324993</v>
          </cell>
          <cell r="F1350">
            <v>0</v>
          </cell>
        </row>
        <row r="1352">
          <cell r="D1352" t="str">
            <v>0324928</v>
          </cell>
          <cell r="F1352">
            <v>0</v>
          </cell>
        </row>
        <row r="1353">
          <cell r="D1353" t="str">
            <v>0324929</v>
          </cell>
          <cell r="F1353">
            <v>0</v>
          </cell>
        </row>
        <row r="1354">
          <cell r="D1354" t="str">
            <v>0327014</v>
          </cell>
          <cell r="F1354">
            <v>0</v>
          </cell>
        </row>
        <row r="1355">
          <cell r="D1355" t="str">
            <v>0327015</v>
          </cell>
          <cell r="F1355">
            <v>0</v>
          </cell>
        </row>
        <row r="1357">
          <cell r="D1357" t="str">
            <v>0320720</v>
          </cell>
          <cell r="F1357">
            <v>0</v>
          </cell>
        </row>
        <row r="1358">
          <cell r="D1358" t="str">
            <v>0320727</v>
          </cell>
          <cell r="F1358">
            <v>0</v>
          </cell>
        </row>
        <row r="1359">
          <cell r="D1359" t="str">
            <v>0320730</v>
          </cell>
          <cell r="F1359">
            <v>0</v>
          </cell>
        </row>
        <row r="1362">
          <cell r="D1362" t="str">
            <v>0324992</v>
          </cell>
          <cell r="F1362">
            <v>0</v>
          </cell>
        </row>
        <row r="1364">
          <cell r="D1364" t="str">
            <v>0324923</v>
          </cell>
          <cell r="F1364">
            <v>0</v>
          </cell>
        </row>
        <row r="1365">
          <cell r="D1365" t="str">
            <v>0324924</v>
          </cell>
          <cell r="F1365">
            <v>0</v>
          </cell>
        </row>
        <row r="1366">
          <cell r="D1366" t="str">
            <v>0327014</v>
          </cell>
          <cell r="F1366">
            <v>0</v>
          </cell>
        </row>
        <row r="1367">
          <cell r="D1367" t="str">
            <v>0327015</v>
          </cell>
          <cell r="F1367">
            <v>0</v>
          </cell>
        </row>
        <row r="1369">
          <cell r="D1369" t="str">
            <v>0324925</v>
          </cell>
          <cell r="F1369">
            <v>0</v>
          </cell>
        </row>
        <row r="1370">
          <cell r="D1370" t="str">
            <v>0324927</v>
          </cell>
          <cell r="F1370">
            <v>0</v>
          </cell>
        </row>
        <row r="1371">
          <cell r="D1371" t="str">
            <v>0324926</v>
          </cell>
          <cell r="F1371">
            <v>0</v>
          </cell>
        </row>
        <row r="1377">
          <cell r="D1377" t="str">
            <v>0324992</v>
          </cell>
          <cell r="F1377">
            <v>0</v>
          </cell>
        </row>
        <row r="1379">
          <cell r="D1379" t="str">
            <v>0324923</v>
          </cell>
          <cell r="F1379">
            <v>0</v>
          </cell>
        </row>
        <row r="1380">
          <cell r="D1380" t="str">
            <v>0324924</v>
          </cell>
          <cell r="F1380">
            <v>0</v>
          </cell>
        </row>
        <row r="1381">
          <cell r="D1381" t="str">
            <v>0327014</v>
          </cell>
          <cell r="F1381">
            <v>0</v>
          </cell>
        </row>
        <row r="1382">
          <cell r="D1382" t="str">
            <v>0327015</v>
          </cell>
          <cell r="F1382">
            <v>0</v>
          </cell>
        </row>
        <row r="1384">
          <cell r="D1384" t="str">
            <v>0324925</v>
          </cell>
          <cell r="F1384">
            <v>0</v>
          </cell>
        </row>
        <row r="1385">
          <cell r="D1385" t="str">
            <v>0324927</v>
          </cell>
          <cell r="F1385">
            <v>0</v>
          </cell>
        </row>
        <row r="1386">
          <cell r="D1386" t="str">
            <v>0324926</v>
          </cell>
          <cell r="F1386">
            <v>0</v>
          </cell>
        </row>
        <row r="1387">
          <cell r="D1387" t="str">
            <v>0320720</v>
          </cell>
          <cell r="F1387">
            <v>0</v>
          </cell>
        </row>
        <row r="1388">
          <cell r="D1388" t="str">
            <v>0320727</v>
          </cell>
          <cell r="F1388">
            <v>0</v>
          </cell>
        </row>
        <row r="1389">
          <cell r="D1389" t="str">
            <v>0320730</v>
          </cell>
          <cell r="F1389">
            <v>0</v>
          </cell>
        </row>
        <row r="1392">
          <cell r="D1392" t="str">
            <v>0324992</v>
          </cell>
          <cell r="F1392">
            <v>0</v>
          </cell>
        </row>
        <row r="1394">
          <cell r="D1394" t="str">
            <v>0324923</v>
          </cell>
          <cell r="F1394">
            <v>0</v>
          </cell>
        </row>
        <row r="1395">
          <cell r="D1395" t="str">
            <v>0324924</v>
          </cell>
          <cell r="F1395">
            <v>0</v>
          </cell>
        </row>
        <row r="1396">
          <cell r="D1396" t="str">
            <v>0327014</v>
          </cell>
          <cell r="F1396">
            <v>0</v>
          </cell>
        </row>
        <row r="1397">
          <cell r="D1397" t="str">
            <v>0327015</v>
          </cell>
          <cell r="F1397">
            <v>0</v>
          </cell>
        </row>
        <row r="1399">
          <cell r="D1399" t="str">
            <v>0320720</v>
          </cell>
          <cell r="F1399">
            <v>0</v>
          </cell>
        </row>
        <row r="1400">
          <cell r="D1400" t="str">
            <v>0320727</v>
          </cell>
          <cell r="F1400">
            <v>0</v>
          </cell>
        </row>
        <row r="1401">
          <cell r="D1401" t="str">
            <v>0320730</v>
          </cell>
          <cell r="F1401">
            <v>0</v>
          </cell>
        </row>
        <row r="1406">
          <cell r="D1406" t="str">
            <v>0324741</v>
          </cell>
        </row>
        <row r="1407">
          <cell r="D1407" t="str">
            <v>0324742</v>
          </cell>
        </row>
        <row r="1408">
          <cell r="D1408" t="str">
            <v>0324736</v>
          </cell>
        </row>
        <row r="1409">
          <cell r="D1409" t="str">
            <v>0324737</v>
          </cell>
        </row>
        <row r="1410">
          <cell r="D1410" t="str">
            <v>0324740</v>
          </cell>
        </row>
        <row r="1411">
          <cell r="D1411" t="str">
            <v>0325149</v>
          </cell>
        </row>
        <row r="1412">
          <cell r="D1412" t="str">
            <v>0324732</v>
          </cell>
        </row>
        <row r="1414">
          <cell r="D1414" t="str">
            <v>0327014</v>
          </cell>
        </row>
        <row r="1415">
          <cell r="D1415" t="str">
            <v>0327015</v>
          </cell>
        </row>
        <row r="1420">
          <cell r="D1420" t="str">
            <v>0324925</v>
          </cell>
        </row>
        <row r="1421">
          <cell r="D1421" t="str">
            <v>0324927</v>
          </cell>
        </row>
        <row r="1422">
          <cell r="D1422" t="str">
            <v>0324926</v>
          </cell>
        </row>
        <row r="1427">
          <cell r="D1427" t="str">
            <v>0324936</v>
          </cell>
        </row>
        <row r="1428">
          <cell r="D1428" t="str">
            <v>0324934</v>
          </cell>
        </row>
        <row r="1429">
          <cell r="D1429" t="str">
            <v>0324935</v>
          </cell>
        </row>
        <row r="1430">
          <cell r="D1430" t="str">
            <v>0324937</v>
          </cell>
        </row>
        <row r="1431">
          <cell r="D1431" t="str">
            <v>0324932</v>
          </cell>
        </row>
        <row r="1432">
          <cell r="D1432" t="str">
            <v>0324938</v>
          </cell>
        </row>
        <row r="1433">
          <cell r="D1433" t="str">
            <v>0324939</v>
          </cell>
        </row>
        <row r="1434">
          <cell r="D1434" t="str">
            <v>0324933</v>
          </cell>
        </row>
        <row r="1437">
          <cell r="D1437" t="str">
            <v>0324928</v>
          </cell>
        </row>
        <row r="1438">
          <cell r="D1438" t="str">
            <v>0324929</v>
          </cell>
        </row>
        <row r="1439">
          <cell r="D1439" t="str">
            <v>0324923</v>
          </cell>
        </row>
        <row r="1440">
          <cell r="D1440" t="str">
            <v>0324924</v>
          </cell>
        </row>
        <row r="1441">
          <cell r="D1441" t="str">
            <v>0320720</v>
          </cell>
        </row>
        <row r="1442">
          <cell r="D1442" t="str">
            <v>0320727</v>
          </cell>
        </row>
        <row r="1443">
          <cell r="D1443" t="str">
            <v>0320730</v>
          </cell>
        </row>
        <row r="1444">
          <cell r="D1444" t="str">
            <v>0327014</v>
          </cell>
        </row>
        <row r="1445">
          <cell r="D1445" t="str">
            <v>0327015</v>
          </cell>
        </row>
      </sheetData>
      <sheetData sheetId="7">
        <row r="7">
          <cell r="D7" t="str">
            <v>0327218</v>
          </cell>
          <cell r="F7">
            <v>0</v>
          </cell>
        </row>
        <row r="8">
          <cell r="D8" t="str">
            <v>0320715</v>
          </cell>
          <cell r="F8">
            <v>0</v>
          </cell>
        </row>
        <row r="10">
          <cell r="D10" t="str">
            <v>0327339</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1">
          <cell r="D21" t="str">
            <v>0327232</v>
          </cell>
          <cell r="F21">
            <v>0</v>
          </cell>
        </row>
        <row r="22">
          <cell r="D22" t="str">
            <v>0327233</v>
          </cell>
          <cell r="F22">
            <v>0</v>
          </cell>
        </row>
        <row r="23">
          <cell r="D23" t="str">
            <v>0327234</v>
          </cell>
          <cell r="F23">
            <v>0</v>
          </cell>
        </row>
        <row r="24">
          <cell r="D24" t="str">
            <v>0318106</v>
          </cell>
          <cell r="F24">
            <v>0</v>
          </cell>
        </row>
        <row r="25">
          <cell r="D25" t="str">
            <v>0327129</v>
          </cell>
          <cell r="F25">
            <v>0</v>
          </cell>
        </row>
        <row r="28">
          <cell r="D28" t="str">
            <v>0327232</v>
          </cell>
          <cell r="F28">
            <v>0</v>
          </cell>
        </row>
        <row r="29">
          <cell r="D29" t="str">
            <v>0327233</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0327068</v>
          </cell>
          <cell r="F36">
            <v>0</v>
          </cell>
        </row>
        <row r="37">
          <cell r="D37" t="str">
            <v>0327069</v>
          </cell>
          <cell r="F37">
            <v>0</v>
          </cell>
        </row>
        <row r="38">
          <cell r="D38" t="str">
            <v>0327070</v>
          </cell>
          <cell r="F38">
            <v>0</v>
          </cell>
        </row>
        <row r="39">
          <cell r="D39" t="str">
            <v>0327141</v>
          </cell>
          <cell r="F39">
            <v>0</v>
          </cell>
        </row>
        <row r="41">
          <cell r="D41" t="str">
            <v>0320282</v>
          </cell>
          <cell r="F41">
            <v>0</v>
          </cell>
        </row>
        <row r="42">
          <cell r="D42" t="str">
            <v>0327088</v>
          </cell>
          <cell r="F42">
            <v>0</v>
          </cell>
        </row>
        <row r="43">
          <cell r="D43" t="str">
            <v>0326910</v>
          </cell>
          <cell r="F43">
            <v>0</v>
          </cell>
        </row>
        <row r="44">
          <cell r="D44" t="str">
            <v>0327067</v>
          </cell>
          <cell r="F44">
            <v>0</v>
          </cell>
        </row>
        <row r="45">
          <cell r="D45" t="str">
            <v>0327069</v>
          </cell>
          <cell r="F45">
            <v>0</v>
          </cell>
        </row>
        <row r="46">
          <cell r="D46" t="str">
            <v>0327070</v>
          </cell>
          <cell r="F46">
            <v>0</v>
          </cell>
        </row>
        <row r="47">
          <cell r="D47" t="str">
            <v>0327141</v>
          </cell>
          <cell r="F47">
            <v>0</v>
          </cell>
        </row>
        <row r="49">
          <cell r="D49" t="str">
            <v>0320282</v>
          </cell>
          <cell r="F49">
            <v>0</v>
          </cell>
        </row>
        <row r="50">
          <cell r="D50" t="str">
            <v>0315012</v>
          </cell>
          <cell r="F50">
            <v>0</v>
          </cell>
        </row>
        <row r="51">
          <cell r="D51" t="str">
            <v>0323095</v>
          </cell>
          <cell r="F51">
            <v>0</v>
          </cell>
        </row>
        <row r="52">
          <cell r="D52" t="str">
            <v>0327066</v>
          </cell>
          <cell r="F52">
            <v>0</v>
          </cell>
        </row>
        <row r="53">
          <cell r="D53" t="str">
            <v>0327069</v>
          </cell>
          <cell r="F53">
            <v>0</v>
          </cell>
        </row>
        <row r="54">
          <cell r="D54" t="str">
            <v>0327141</v>
          </cell>
          <cell r="F54">
            <v>0</v>
          </cell>
        </row>
        <row r="56">
          <cell r="D56" t="str">
            <v>0320282</v>
          </cell>
          <cell r="F56">
            <v>0</v>
          </cell>
        </row>
        <row r="57">
          <cell r="D57" t="str">
            <v>0318108</v>
          </cell>
          <cell r="F57">
            <v>0</v>
          </cell>
        </row>
        <row r="60">
          <cell r="D60" t="str">
            <v>0322692</v>
          </cell>
          <cell r="F60">
            <v>0</v>
          </cell>
        </row>
        <row r="61">
          <cell r="D61" t="str">
            <v>0327260</v>
          </cell>
          <cell r="F61">
            <v>0</v>
          </cell>
        </row>
        <row r="62">
          <cell r="D62" t="str">
            <v>0323693</v>
          </cell>
          <cell r="F62">
            <v>0</v>
          </cell>
        </row>
        <row r="64">
          <cell r="D64" t="str">
            <v>0327261</v>
          </cell>
          <cell r="F64">
            <v>0</v>
          </cell>
        </row>
        <row r="67">
          <cell r="D67" t="str">
            <v>0327255</v>
          </cell>
          <cell r="F67">
            <v>0</v>
          </cell>
        </row>
        <row r="69">
          <cell r="D69" t="str">
            <v>0320282</v>
          </cell>
          <cell r="F69">
            <v>0</v>
          </cell>
        </row>
        <row r="72">
          <cell r="D72" t="str">
            <v>0327254</v>
          </cell>
          <cell r="F72">
            <v>0</v>
          </cell>
        </row>
        <row r="74">
          <cell r="D74" t="str">
            <v>0320282</v>
          </cell>
          <cell r="F74">
            <v>0</v>
          </cell>
        </row>
        <row r="77">
          <cell r="D77" t="str">
            <v>0327253</v>
          </cell>
          <cell r="F77">
            <v>0</v>
          </cell>
        </row>
        <row r="79">
          <cell r="D79" t="str">
            <v>0320282</v>
          </cell>
          <cell r="F79">
            <v>0</v>
          </cell>
        </row>
        <row r="82">
          <cell r="D82" t="str">
            <v>0327252</v>
          </cell>
          <cell r="F82">
            <v>0</v>
          </cell>
        </row>
        <row r="84">
          <cell r="D84" t="str">
            <v>0320282</v>
          </cell>
          <cell r="F84">
            <v>0</v>
          </cell>
        </row>
        <row r="87">
          <cell r="D87" t="str">
            <v>0327251</v>
          </cell>
          <cell r="F87">
            <v>0</v>
          </cell>
        </row>
        <row r="89">
          <cell r="D89" t="str">
            <v>0320282</v>
          </cell>
          <cell r="F89">
            <v>0</v>
          </cell>
        </row>
        <row r="91">
          <cell r="D91" t="str">
            <v>0320715</v>
          </cell>
          <cell r="F91">
            <v>0</v>
          </cell>
        </row>
        <row r="92">
          <cell r="D92" t="str">
            <v>0327250</v>
          </cell>
          <cell r="F92">
            <v>0</v>
          </cell>
        </row>
        <row r="93">
          <cell r="D93" t="str">
            <v>0327087</v>
          </cell>
          <cell r="F93">
            <v>0</v>
          </cell>
        </row>
        <row r="94">
          <cell r="D94" t="str">
            <v>0320282</v>
          </cell>
          <cell r="F94">
            <v>0</v>
          </cell>
        </row>
        <row r="95">
          <cell r="D95" t="str">
            <v>0321154</v>
          </cell>
          <cell r="F95">
            <v>0</v>
          </cell>
        </row>
        <row r="96">
          <cell r="D96" t="str">
            <v>0318106</v>
          </cell>
          <cell r="F96">
            <v>0</v>
          </cell>
        </row>
        <row r="97">
          <cell r="D97" t="str">
            <v>0327052</v>
          </cell>
          <cell r="F97">
            <v>0</v>
          </cell>
        </row>
        <row r="98">
          <cell r="D98" t="str">
            <v>0327058</v>
          </cell>
          <cell r="F98">
            <v>0</v>
          </cell>
        </row>
        <row r="99">
          <cell r="D99" t="str">
            <v>0327061</v>
          </cell>
          <cell r="F99">
            <v>0</v>
          </cell>
        </row>
        <row r="101">
          <cell r="D101" t="str">
            <v>0327124</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0327289</v>
          </cell>
          <cell r="F107">
            <v>0</v>
          </cell>
        </row>
        <row r="108">
          <cell r="D108" t="str">
            <v>0321154</v>
          </cell>
          <cell r="F108">
            <v>0</v>
          </cell>
        </row>
        <row r="109">
          <cell r="D109" t="str">
            <v>0318106</v>
          </cell>
          <cell r="F109">
            <v>0</v>
          </cell>
        </row>
        <row r="110">
          <cell r="D110" t="str">
            <v>0327290</v>
          </cell>
          <cell r="F110">
            <v>0</v>
          </cell>
        </row>
        <row r="111">
          <cell r="D111" t="str">
            <v>0322050</v>
          </cell>
          <cell r="F111">
            <v>0</v>
          </cell>
        </row>
        <row r="113">
          <cell r="D113" t="str">
            <v>0327288</v>
          </cell>
          <cell r="F113">
            <v>0</v>
          </cell>
        </row>
        <row r="114">
          <cell r="D114" t="str">
            <v>0324175</v>
          </cell>
          <cell r="F114">
            <v>0</v>
          </cell>
        </row>
        <row r="116">
          <cell r="D116" t="str">
            <v>0327277</v>
          </cell>
          <cell r="F116">
            <v>0</v>
          </cell>
        </row>
        <row r="117">
          <cell r="D117" t="str">
            <v>0320730</v>
          </cell>
          <cell r="F117">
            <v>0</v>
          </cell>
        </row>
        <row r="118">
          <cell r="D118" t="str">
            <v>0320720</v>
          </cell>
          <cell r="F118">
            <v>0</v>
          </cell>
        </row>
        <row r="119">
          <cell r="D119" t="str">
            <v>0327278</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0327064</v>
          </cell>
          <cell r="F125">
            <v>0</v>
          </cell>
        </row>
        <row r="127">
          <cell r="D127" t="str">
            <v>0327128</v>
          </cell>
          <cell r="F127">
            <v>0</v>
          </cell>
        </row>
        <row r="128">
          <cell r="D128" t="str">
            <v>0320282</v>
          </cell>
          <cell r="F128">
            <v>0</v>
          </cell>
        </row>
        <row r="129">
          <cell r="D129" t="str">
            <v>0327132</v>
          </cell>
          <cell r="F129">
            <v>0</v>
          </cell>
        </row>
        <row r="130">
          <cell r="D130" t="str">
            <v>0318106</v>
          </cell>
          <cell r="F130">
            <v>0</v>
          </cell>
        </row>
        <row r="131">
          <cell r="D131" t="str">
            <v>0315456</v>
          </cell>
          <cell r="F131">
            <v>0</v>
          </cell>
        </row>
        <row r="132">
          <cell r="D132" t="str">
            <v>0327241</v>
          </cell>
          <cell r="F132">
            <v>0</v>
          </cell>
        </row>
        <row r="133">
          <cell r="D133" t="str">
            <v>0327060</v>
          </cell>
          <cell r="F133">
            <v>0</v>
          </cell>
        </row>
        <row r="134">
          <cell r="D134" t="str">
            <v>0327062</v>
          </cell>
          <cell r="F134">
            <v>0</v>
          </cell>
        </row>
        <row r="135">
          <cell r="D135" t="str">
            <v>0324178</v>
          </cell>
          <cell r="F135">
            <v>0</v>
          </cell>
        </row>
        <row r="136">
          <cell r="D136" t="str">
            <v>0327128</v>
          </cell>
          <cell r="F136">
            <v>0</v>
          </cell>
        </row>
        <row r="137">
          <cell r="D137" t="str">
            <v>0315012</v>
          </cell>
          <cell r="F137">
            <v>0</v>
          </cell>
        </row>
        <row r="138">
          <cell r="D138" t="str">
            <v>0323095</v>
          </cell>
          <cell r="F138">
            <v>0</v>
          </cell>
        </row>
        <row r="139">
          <cell r="D139" t="str">
            <v>0327241</v>
          </cell>
          <cell r="F139">
            <v>0</v>
          </cell>
        </row>
        <row r="140">
          <cell r="D140" t="str">
            <v>0327357</v>
          </cell>
          <cell r="F140">
            <v>0</v>
          </cell>
        </row>
        <row r="143">
          <cell r="D143" t="str">
            <v>0324175</v>
          </cell>
          <cell r="F143">
            <v>0</v>
          </cell>
        </row>
        <row r="145">
          <cell r="D145" t="str">
            <v>0327065</v>
          </cell>
          <cell r="F145">
            <v>0</v>
          </cell>
        </row>
        <row r="146">
          <cell r="D146" t="str">
            <v>0327338</v>
          </cell>
          <cell r="F146">
            <v>0</v>
          </cell>
        </row>
        <row r="147">
          <cell r="D147" t="str">
            <v>0327144</v>
          </cell>
          <cell r="F147">
            <v>0</v>
          </cell>
        </row>
        <row r="148">
          <cell r="D148" t="str">
            <v>0327337</v>
          </cell>
          <cell r="F148">
            <v>0</v>
          </cell>
        </row>
        <row r="149">
          <cell r="D149" t="str">
            <v>0327145</v>
          </cell>
          <cell r="F149">
            <v>0</v>
          </cell>
        </row>
        <row r="150">
          <cell r="D150" t="str">
            <v>0327072</v>
          </cell>
          <cell r="F150">
            <v>0</v>
          </cell>
        </row>
        <row r="152">
          <cell r="D152" t="str">
            <v>0327123</v>
          </cell>
          <cell r="F152">
            <v>0</v>
          </cell>
        </row>
        <row r="153">
          <cell r="D153" t="str">
            <v>0327130</v>
          </cell>
          <cell r="F153">
            <v>0</v>
          </cell>
        </row>
        <row r="155">
          <cell r="D155" t="str">
            <v>0327088</v>
          </cell>
          <cell r="F155">
            <v>0</v>
          </cell>
        </row>
        <row r="156">
          <cell r="D156" t="str">
            <v>0327215</v>
          </cell>
          <cell r="F156">
            <v>0</v>
          </cell>
        </row>
        <row r="157">
          <cell r="D157" t="str">
            <v>0327338</v>
          </cell>
          <cell r="F157">
            <v>0</v>
          </cell>
        </row>
        <row r="158">
          <cell r="D158" t="str">
            <v>0327144</v>
          </cell>
          <cell r="F158">
            <v>0</v>
          </cell>
        </row>
        <row r="159">
          <cell r="D159" t="str">
            <v>0327337</v>
          </cell>
          <cell r="F159">
            <v>0</v>
          </cell>
        </row>
        <row r="160">
          <cell r="D160" t="str">
            <v>0327063</v>
          </cell>
          <cell r="F160">
            <v>0</v>
          </cell>
        </row>
        <row r="161">
          <cell r="D161" t="str">
            <v>0327145</v>
          </cell>
          <cell r="F161">
            <v>0</v>
          </cell>
        </row>
        <row r="162">
          <cell r="D162" t="str">
            <v>0327072</v>
          </cell>
          <cell r="F162">
            <v>0</v>
          </cell>
        </row>
        <row r="164">
          <cell r="D164" t="str">
            <v>0327123</v>
          </cell>
          <cell r="F164">
            <v>0</v>
          </cell>
        </row>
        <row r="165">
          <cell r="D165" t="str">
            <v>0327130</v>
          </cell>
          <cell r="F165">
            <v>0</v>
          </cell>
        </row>
        <row r="166">
          <cell r="D166" t="str">
            <v>0327132</v>
          </cell>
          <cell r="F166">
            <v>0</v>
          </cell>
        </row>
        <row r="167">
          <cell r="D167" t="str">
            <v>0322050</v>
          </cell>
          <cell r="F167">
            <v>0</v>
          </cell>
        </row>
        <row r="169">
          <cell r="D169" t="str">
            <v>0327058</v>
          </cell>
          <cell r="F169">
            <v>0</v>
          </cell>
        </row>
        <row r="170">
          <cell r="D170" t="str">
            <v>0327061</v>
          </cell>
          <cell r="F170">
            <v>0</v>
          </cell>
        </row>
        <row r="171">
          <cell r="D171" t="str">
            <v>0327072</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0322927</v>
          </cell>
          <cell r="F177">
            <v>0</v>
          </cell>
        </row>
        <row r="178">
          <cell r="D178" t="str">
            <v>0322919</v>
          </cell>
          <cell r="F178">
            <v>0</v>
          </cell>
        </row>
        <row r="179">
          <cell r="D179" t="str">
            <v>0327058</v>
          </cell>
          <cell r="F179">
            <v>0</v>
          </cell>
        </row>
        <row r="180">
          <cell r="D180" t="str">
            <v>0327061</v>
          </cell>
          <cell r="F180">
            <v>0</v>
          </cell>
        </row>
        <row r="181">
          <cell r="D181" t="str">
            <v>0327072</v>
          </cell>
          <cell r="F181">
            <v>0</v>
          </cell>
        </row>
        <row r="182">
          <cell r="F182">
            <v>0</v>
          </cell>
        </row>
        <row r="183">
          <cell r="D183" t="str">
            <v>0327123</v>
          </cell>
          <cell r="F183">
            <v>0</v>
          </cell>
        </row>
        <row r="184">
          <cell r="D184" t="str">
            <v>0318108</v>
          </cell>
          <cell r="F184">
            <v>0</v>
          </cell>
        </row>
        <row r="185">
          <cell r="D185" t="str">
            <v>0322050</v>
          </cell>
          <cell r="F185">
            <v>0</v>
          </cell>
        </row>
        <row r="186">
          <cell r="D186" t="str">
            <v>0327063</v>
          </cell>
          <cell r="F186">
            <v>0</v>
          </cell>
        </row>
        <row r="187">
          <cell r="D187" t="str">
            <v>0327072</v>
          </cell>
          <cell r="F187">
            <v>0</v>
          </cell>
        </row>
        <row r="188">
          <cell r="D188" t="str">
            <v>0324175</v>
          </cell>
          <cell r="F188">
            <v>0</v>
          </cell>
        </row>
        <row r="189">
          <cell r="D189" t="str">
            <v>0327123</v>
          </cell>
          <cell r="F189">
            <v>0</v>
          </cell>
        </row>
        <row r="190">
          <cell r="D190" t="str">
            <v>0327132</v>
          </cell>
          <cell r="F190">
            <v>0</v>
          </cell>
        </row>
        <row r="191">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0327061</v>
          </cell>
          <cell r="F197">
            <v>0</v>
          </cell>
        </row>
        <row r="199">
          <cell r="D199" t="str">
            <v>0327124</v>
          </cell>
          <cell r="F199">
            <v>0</v>
          </cell>
        </row>
        <row r="200">
          <cell r="D200" t="str">
            <v>0327131</v>
          </cell>
          <cell r="F200">
            <v>0</v>
          </cell>
        </row>
        <row r="202">
          <cell r="D202" t="str">
            <v>0318106</v>
          </cell>
          <cell r="F202">
            <v>0</v>
          </cell>
        </row>
        <row r="203">
          <cell r="D203" t="str">
            <v>0327053</v>
          </cell>
          <cell r="F203">
            <v>0</v>
          </cell>
        </row>
        <row r="204">
          <cell r="D204" t="str">
            <v>0327063</v>
          </cell>
          <cell r="F204">
            <v>0</v>
          </cell>
        </row>
        <row r="206">
          <cell r="D206" t="str">
            <v>0327124</v>
          </cell>
          <cell r="F206">
            <v>0</v>
          </cell>
        </row>
        <row r="207">
          <cell r="D207" t="str">
            <v>0327132</v>
          </cell>
          <cell r="F207">
            <v>0</v>
          </cell>
        </row>
        <row r="209">
          <cell r="D209" t="str">
            <v>0320713</v>
          </cell>
          <cell r="F209">
            <v>0</v>
          </cell>
        </row>
        <row r="210">
          <cell r="D210" t="str">
            <v>0320715</v>
          </cell>
          <cell r="F210">
            <v>0</v>
          </cell>
        </row>
        <row r="212">
          <cell r="D212" t="str">
            <v>0327054</v>
          </cell>
          <cell r="F212">
            <v>0</v>
          </cell>
        </row>
        <row r="213">
          <cell r="D213" t="str">
            <v>0327063</v>
          </cell>
          <cell r="F213">
            <v>0</v>
          </cell>
        </row>
        <row r="214">
          <cell r="D214" t="str">
            <v>0322050</v>
          </cell>
          <cell r="F214">
            <v>0</v>
          </cell>
        </row>
        <row r="215">
          <cell r="D215" t="str">
            <v>0327124</v>
          </cell>
          <cell r="F215">
            <v>0</v>
          </cell>
        </row>
        <row r="216">
          <cell r="D216" t="str">
            <v>0327132</v>
          </cell>
          <cell r="F216">
            <v>0</v>
          </cell>
        </row>
        <row r="219">
          <cell r="D219" t="str">
            <v>0327054</v>
          </cell>
          <cell r="F219">
            <v>0</v>
          </cell>
        </row>
        <row r="220">
          <cell r="D220" t="str">
            <v>0327058</v>
          </cell>
          <cell r="F220">
            <v>0</v>
          </cell>
        </row>
        <row r="221">
          <cell r="D221" t="str">
            <v>0327061</v>
          </cell>
          <cell r="F221">
            <v>0</v>
          </cell>
        </row>
        <row r="223">
          <cell r="D223" t="str">
            <v>0327124</v>
          </cell>
          <cell r="F223">
            <v>0</v>
          </cell>
        </row>
        <row r="224">
          <cell r="D224" t="str">
            <v>0327131</v>
          </cell>
          <cell r="F224">
            <v>0</v>
          </cell>
        </row>
        <row r="225">
          <cell r="D225" t="str">
            <v>0318108</v>
          </cell>
          <cell r="F225">
            <v>0</v>
          </cell>
        </row>
        <row r="227">
          <cell r="D227" t="str">
            <v>0327054</v>
          </cell>
          <cell r="F227">
            <v>0</v>
          </cell>
        </row>
        <row r="228">
          <cell r="D228" t="str">
            <v>0327063</v>
          </cell>
          <cell r="F228">
            <v>0</v>
          </cell>
        </row>
        <row r="229">
          <cell r="D229" t="str">
            <v>0327216</v>
          </cell>
          <cell r="F229">
            <v>0</v>
          </cell>
        </row>
        <row r="230">
          <cell r="D230" t="str">
            <v>0327337</v>
          </cell>
          <cell r="F230">
            <v>0</v>
          </cell>
        </row>
        <row r="231">
          <cell r="D231" t="str">
            <v>0327145</v>
          </cell>
          <cell r="F231">
            <v>0</v>
          </cell>
        </row>
        <row r="232">
          <cell r="D232" t="str">
            <v>0318106</v>
          </cell>
          <cell r="F232">
            <v>0</v>
          </cell>
        </row>
        <row r="233">
          <cell r="D233" t="str">
            <v>0327124</v>
          </cell>
          <cell r="F233">
            <v>0</v>
          </cell>
        </row>
        <row r="234">
          <cell r="D234" t="str">
            <v>0327132</v>
          </cell>
          <cell r="F234">
            <v>0</v>
          </cell>
        </row>
        <row r="235">
          <cell r="D235" t="str">
            <v>0327130</v>
          </cell>
          <cell r="F235">
            <v>0</v>
          </cell>
        </row>
        <row r="236">
          <cell r="D236" t="str">
            <v>0322409</v>
          </cell>
          <cell r="F236">
            <v>0</v>
          </cell>
        </row>
        <row r="237">
          <cell r="D237" t="str">
            <v>0320713</v>
          </cell>
          <cell r="F237">
            <v>0</v>
          </cell>
        </row>
        <row r="238">
          <cell r="D238" t="str">
            <v>0327054</v>
          </cell>
          <cell r="F238">
            <v>0</v>
          </cell>
        </row>
        <row r="239">
          <cell r="D239" t="str">
            <v>0327058</v>
          </cell>
          <cell r="F239">
            <v>0</v>
          </cell>
        </row>
        <row r="240">
          <cell r="D240" t="str">
            <v>0327061</v>
          </cell>
          <cell r="F240">
            <v>0</v>
          </cell>
        </row>
        <row r="241">
          <cell r="D241" t="str">
            <v>0327216</v>
          </cell>
          <cell r="F241">
            <v>0</v>
          </cell>
        </row>
        <row r="242">
          <cell r="D242" t="str">
            <v>0327337</v>
          </cell>
          <cell r="F242">
            <v>0</v>
          </cell>
        </row>
        <row r="243">
          <cell r="D243" t="str">
            <v>0327145</v>
          </cell>
          <cell r="F243">
            <v>0</v>
          </cell>
        </row>
        <row r="245">
          <cell r="D245" t="str">
            <v>0327124</v>
          </cell>
          <cell r="F245">
            <v>0</v>
          </cell>
        </row>
        <row r="246">
          <cell r="D246" t="str">
            <v>0327131</v>
          </cell>
          <cell r="F246">
            <v>0</v>
          </cell>
        </row>
        <row r="247">
          <cell r="D247" t="str">
            <v>0327130</v>
          </cell>
          <cell r="F247">
            <v>0</v>
          </cell>
        </row>
        <row r="249">
          <cell r="D249" t="str">
            <v>0320158</v>
          </cell>
          <cell r="F249">
            <v>0</v>
          </cell>
        </row>
        <row r="250">
          <cell r="D250" t="str">
            <v>0321918</v>
          </cell>
          <cell r="F250">
            <v>0</v>
          </cell>
        </row>
        <row r="252">
          <cell r="D252" t="str">
            <v>0327055</v>
          </cell>
          <cell r="F252">
            <v>0</v>
          </cell>
        </row>
        <row r="253">
          <cell r="D253" t="str">
            <v>0327063</v>
          </cell>
          <cell r="F253">
            <v>0</v>
          </cell>
        </row>
        <row r="255">
          <cell r="D255" t="str">
            <v>0327124</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0327061</v>
          </cell>
          <cell r="F261">
            <v>0</v>
          </cell>
        </row>
        <row r="263">
          <cell r="D263" t="str">
            <v>0327124</v>
          </cell>
          <cell r="F263">
            <v>0</v>
          </cell>
        </row>
        <row r="264">
          <cell r="D264" t="str">
            <v>0327131</v>
          </cell>
          <cell r="F264">
            <v>0</v>
          </cell>
        </row>
        <row r="265">
          <cell r="D265" t="str">
            <v>0321919</v>
          </cell>
          <cell r="F265">
            <v>0</v>
          </cell>
        </row>
        <row r="266">
          <cell r="D266" t="str">
            <v>0321918</v>
          </cell>
          <cell r="F266">
            <v>0</v>
          </cell>
        </row>
        <row r="267">
          <cell r="D267" t="str">
            <v>0327055</v>
          </cell>
          <cell r="F267">
            <v>0</v>
          </cell>
        </row>
        <row r="268">
          <cell r="D268" t="str">
            <v>0327058</v>
          </cell>
          <cell r="F268">
            <v>0</v>
          </cell>
        </row>
        <row r="269">
          <cell r="D269" t="str">
            <v>0327061</v>
          </cell>
          <cell r="F269">
            <v>0</v>
          </cell>
        </row>
        <row r="270">
          <cell r="D270" t="str">
            <v>0327216</v>
          </cell>
          <cell r="F270">
            <v>0</v>
          </cell>
        </row>
        <row r="271">
          <cell r="D271" t="str">
            <v>0327337</v>
          </cell>
          <cell r="F271">
            <v>0</v>
          </cell>
        </row>
        <row r="272">
          <cell r="D272" t="str">
            <v>0327145</v>
          </cell>
          <cell r="F272">
            <v>0</v>
          </cell>
        </row>
        <row r="274">
          <cell r="D274" t="str">
            <v>0327124</v>
          </cell>
          <cell r="F274">
            <v>0</v>
          </cell>
        </row>
        <row r="275">
          <cell r="D275" t="str">
            <v>0327130</v>
          </cell>
          <cell r="F275">
            <v>0</v>
          </cell>
        </row>
        <row r="276">
          <cell r="D276" t="str">
            <v>0321917</v>
          </cell>
          <cell r="F276">
            <v>0</v>
          </cell>
        </row>
        <row r="279">
          <cell r="D279" t="str">
            <v>0322394</v>
          </cell>
          <cell r="F279">
            <v>0</v>
          </cell>
        </row>
        <row r="280">
          <cell r="D280" t="str">
            <v>0327056</v>
          </cell>
          <cell r="F280">
            <v>0</v>
          </cell>
        </row>
        <row r="281">
          <cell r="D281" t="str">
            <v>0327063</v>
          </cell>
          <cell r="F281">
            <v>0</v>
          </cell>
        </row>
        <row r="283">
          <cell r="D283" t="str">
            <v>0327124</v>
          </cell>
          <cell r="F283">
            <v>0</v>
          </cell>
        </row>
        <row r="284">
          <cell r="D284" t="str">
            <v>0327132</v>
          </cell>
          <cell r="F284">
            <v>0</v>
          </cell>
        </row>
        <row r="285">
          <cell r="D285" t="str">
            <v>0321917</v>
          </cell>
          <cell r="F285">
            <v>0</v>
          </cell>
        </row>
        <row r="287">
          <cell r="D287" t="str">
            <v>0327056</v>
          </cell>
          <cell r="F287">
            <v>0</v>
          </cell>
        </row>
        <row r="288">
          <cell r="D288" t="str">
            <v>0327058</v>
          </cell>
          <cell r="F288">
            <v>0</v>
          </cell>
        </row>
        <row r="289">
          <cell r="D289" t="str">
            <v>0327061</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5">
          <cell r="D295" t="str">
            <v>0321916</v>
          </cell>
          <cell r="F295">
            <v>0</v>
          </cell>
        </row>
        <row r="297">
          <cell r="D297" t="str">
            <v>0327057</v>
          </cell>
          <cell r="F297">
            <v>0</v>
          </cell>
        </row>
        <row r="298">
          <cell r="D298" t="str">
            <v>0327063</v>
          </cell>
          <cell r="F298">
            <v>0</v>
          </cell>
        </row>
        <row r="300">
          <cell r="D300" t="str">
            <v>0327124</v>
          </cell>
          <cell r="F300">
            <v>0</v>
          </cell>
        </row>
        <row r="301">
          <cell r="D301" t="str">
            <v>0327132</v>
          </cell>
          <cell r="F301">
            <v>0</v>
          </cell>
        </row>
        <row r="303">
          <cell r="D303" t="str">
            <v>0322388</v>
          </cell>
          <cell r="F303">
            <v>0</v>
          </cell>
        </row>
        <row r="304">
          <cell r="D304" t="str">
            <v>0327057</v>
          </cell>
          <cell r="F304">
            <v>0</v>
          </cell>
        </row>
        <row r="305">
          <cell r="D305" t="str">
            <v>0327058</v>
          </cell>
          <cell r="F305">
            <v>0</v>
          </cell>
        </row>
        <row r="306">
          <cell r="D306" t="str">
            <v>0327061</v>
          </cell>
          <cell r="F306">
            <v>0</v>
          </cell>
        </row>
        <row r="308">
          <cell r="D308" t="str">
            <v>0327124</v>
          </cell>
          <cell r="F308">
            <v>0</v>
          </cell>
        </row>
        <row r="309">
          <cell r="D309" t="str">
            <v>0327131</v>
          </cell>
          <cell r="F309">
            <v>0</v>
          </cell>
        </row>
        <row r="310">
          <cell r="D310" t="str">
            <v>0321915</v>
          </cell>
          <cell r="F310">
            <v>0</v>
          </cell>
        </row>
        <row r="312">
          <cell r="D312" t="str">
            <v>0327057</v>
          </cell>
          <cell r="F312">
            <v>0</v>
          </cell>
        </row>
        <row r="313">
          <cell r="D313" t="str">
            <v>0327215</v>
          </cell>
          <cell r="F313">
            <v>0</v>
          </cell>
        </row>
        <row r="314">
          <cell r="D314" t="str">
            <v>0327338</v>
          </cell>
          <cell r="F314">
            <v>0</v>
          </cell>
        </row>
        <row r="315">
          <cell r="D315" t="str">
            <v>0327144</v>
          </cell>
          <cell r="F315">
            <v>0</v>
          </cell>
        </row>
        <row r="316">
          <cell r="D316" t="str">
            <v>0327337</v>
          </cell>
          <cell r="F316">
            <v>0</v>
          </cell>
        </row>
        <row r="317">
          <cell r="D317" t="str">
            <v>0327058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0327130</v>
          </cell>
          <cell r="F322">
            <v>0</v>
          </cell>
        </row>
        <row r="323">
          <cell r="D323" t="str">
            <v>0327131</v>
          </cell>
          <cell r="F323">
            <v>0</v>
          </cell>
        </row>
        <row r="324">
          <cell r="D324" t="str">
            <v>0323727</v>
          </cell>
          <cell r="F324">
            <v>0</v>
          </cell>
        </row>
        <row r="326">
          <cell r="D326" t="str">
            <v>0327057</v>
          </cell>
          <cell r="F326">
            <v>0</v>
          </cell>
        </row>
        <row r="327">
          <cell r="D327" t="str">
            <v>0327215</v>
          </cell>
          <cell r="F327">
            <v>0</v>
          </cell>
        </row>
        <row r="328">
          <cell r="D328" t="str">
            <v>0327338</v>
          </cell>
          <cell r="F328">
            <v>0</v>
          </cell>
        </row>
        <row r="329">
          <cell r="D329" t="str">
            <v>0327144</v>
          </cell>
          <cell r="F329">
            <v>0</v>
          </cell>
        </row>
        <row r="330">
          <cell r="D330" t="str">
            <v>0327337</v>
          </cell>
          <cell r="F330">
            <v>0</v>
          </cell>
        </row>
        <row r="331">
          <cell r="D331" t="str">
            <v>0327063</v>
          </cell>
          <cell r="F331">
            <v>0</v>
          </cell>
        </row>
        <row r="332">
          <cell r="D332" t="str">
            <v>0327145</v>
          </cell>
          <cell r="F332">
            <v>0</v>
          </cell>
        </row>
        <row r="334">
          <cell r="D334" t="str">
            <v>0327124</v>
          </cell>
          <cell r="F334">
            <v>0</v>
          </cell>
        </row>
        <row r="335">
          <cell r="D335" t="str">
            <v>0327132</v>
          </cell>
          <cell r="F335">
            <v>0</v>
          </cell>
        </row>
        <row r="336">
          <cell r="D336" t="str">
            <v>0327130</v>
          </cell>
          <cell r="F336">
            <v>0</v>
          </cell>
        </row>
        <row r="338">
          <cell r="D338" t="str">
            <v>0322765</v>
          </cell>
          <cell r="F338">
            <v>0</v>
          </cell>
        </row>
        <row r="339">
          <cell r="D339" t="str">
            <v>0327057</v>
          </cell>
          <cell r="F339">
            <v>0</v>
          </cell>
        </row>
        <row r="340">
          <cell r="D340" t="str">
            <v>0327063</v>
          </cell>
          <cell r="F340">
            <v>0</v>
          </cell>
        </row>
        <row r="341">
          <cell r="D341" t="str">
            <v>0327216</v>
          </cell>
          <cell r="F341">
            <v>0</v>
          </cell>
        </row>
        <row r="342">
          <cell r="D342" t="str">
            <v>0327337</v>
          </cell>
          <cell r="F342">
            <v>0</v>
          </cell>
        </row>
        <row r="343">
          <cell r="D343" t="str">
            <v>0327145</v>
          </cell>
          <cell r="F343">
            <v>0</v>
          </cell>
        </row>
        <row r="345">
          <cell r="D345" t="str">
            <v>0327124</v>
          </cell>
          <cell r="F345">
            <v>0</v>
          </cell>
        </row>
        <row r="346">
          <cell r="D346" t="str">
            <v>0327130</v>
          </cell>
          <cell r="F346">
            <v>0</v>
          </cell>
        </row>
        <row r="348">
          <cell r="D348" t="str">
            <v>0321918</v>
          </cell>
          <cell r="F348">
            <v>0</v>
          </cell>
        </row>
        <row r="349">
          <cell r="D349" t="str">
            <v>0327057</v>
          </cell>
          <cell r="F349">
            <v>0</v>
          </cell>
        </row>
        <row r="350">
          <cell r="D350" t="str">
            <v>0327058</v>
          </cell>
          <cell r="F350">
            <v>0</v>
          </cell>
        </row>
        <row r="351">
          <cell r="D351" t="str">
            <v>0327061</v>
          </cell>
          <cell r="F351">
            <v>0</v>
          </cell>
        </row>
        <row r="352">
          <cell r="D352" t="str">
            <v>0327216</v>
          </cell>
          <cell r="F352">
            <v>0</v>
          </cell>
        </row>
        <row r="353">
          <cell r="D353" t="str">
            <v>0327337</v>
          </cell>
          <cell r="F353">
            <v>0</v>
          </cell>
        </row>
        <row r="354">
          <cell r="D354" t="str">
            <v>0327145</v>
          </cell>
          <cell r="F354">
            <v>0</v>
          </cell>
        </row>
        <row r="356">
          <cell r="D356" t="str">
            <v>0327124</v>
          </cell>
          <cell r="F356">
            <v>0</v>
          </cell>
        </row>
        <row r="357">
          <cell r="D357" t="str">
            <v>0327130</v>
          </cell>
          <cell r="F357">
            <v>0</v>
          </cell>
        </row>
        <row r="358">
          <cell r="D358" t="str">
            <v>0326018</v>
          </cell>
          <cell r="F358">
            <v>0</v>
          </cell>
        </row>
        <row r="360">
          <cell r="D360" t="str">
            <v>0327057</v>
          </cell>
          <cell r="F360">
            <v>0</v>
          </cell>
        </row>
        <row r="361">
          <cell r="D361" t="str">
            <v>0327058</v>
          </cell>
          <cell r="F361">
            <v>0</v>
          </cell>
        </row>
        <row r="362">
          <cell r="D362" t="str">
            <v>0327061</v>
          </cell>
          <cell r="F362">
            <v>0</v>
          </cell>
        </row>
        <row r="363">
          <cell r="D363" t="str">
            <v>0327215</v>
          </cell>
          <cell r="F363">
            <v>0</v>
          </cell>
        </row>
        <row r="364">
          <cell r="D364" t="str">
            <v>0327337</v>
          </cell>
          <cell r="F364">
            <v>0</v>
          </cell>
        </row>
        <row r="365">
          <cell r="D365" t="str">
            <v>0323727</v>
          </cell>
          <cell r="F365">
            <v>0</v>
          </cell>
        </row>
        <row r="366">
          <cell r="D366" t="str">
            <v>0327124</v>
          </cell>
          <cell r="F366">
            <v>0</v>
          </cell>
        </row>
        <row r="367">
          <cell r="D367" t="str">
            <v>0327131</v>
          </cell>
          <cell r="F367">
            <v>0</v>
          </cell>
        </row>
        <row r="368">
          <cell r="D368" t="str">
            <v>0318108</v>
          </cell>
          <cell r="F368">
            <v>0</v>
          </cell>
        </row>
        <row r="369">
          <cell r="D369" t="str">
            <v>0323779</v>
          </cell>
          <cell r="F369">
            <v>0</v>
          </cell>
        </row>
        <row r="370">
          <cell r="D370" t="str">
            <v>0327422</v>
          </cell>
          <cell r="F370">
            <v>0</v>
          </cell>
        </row>
        <row r="372">
          <cell r="D372" t="str">
            <v>0327076</v>
          </cell>
          <cell r="F372">
            <v>0</v>
          </cell>
        </row>
        <row r="373">
          <cell r="D373" t="str">
            <v>0327077</v>
          </cell>
          <cell r="F373">
            <v>0</v>
          </cell>
        </row>
        <row r="374">
          <cell r="D374" t="str">
            <v>0327080</v>
          </cell>
          <cell r="F374">
            <v>0</v>
          </cell>
        </row>
        <row r="375">
          <cell r="D375" t="str">
            <v>0327081</v>
          </cell>
          <cell r="F375">
            <v>0</v>
          </cell>
        </row>
        <row r="376">
          <cell r="D376" t="str">
            <v>0327337</v>
          </cell>
          <cell r="F376">
            <v>0</v>
          </cell>
        </row>
        <row r="377">
          <cell r="D377" t="str">
            <v>0327140</v>
          </cell>
          <cell r="F377">
            <v>0</v>
          </cell>
        </row>
        <row r="378">
          <cell r="D378" t="str">
            <v>0320713</v>
          </cell>
          <cell r="F378">
            <v>0</v>
          </cell>
        </row>
        <row r="379">
          <cell r="D379" t="str">
            <v>0320282</v>
          </cell>
          <cell r="F379">
            <v>0</v>
          </cell>
        </row>
        <row r="380">
          <cell r="D380" t="str">
            <v>0327124</v>
          </cell>
          <cell r="F380">
            <v>0</v>
          </cell>
        </row>
        <row r="381">
          <cell r="D381" t="str">
            <v>0323780</v>
          </cell>
          <cell r="F381">
            <v>0</v>
          </cell>
        </row>
        <row r="382">
          <cell r="D382" t="str">
            <v>0318106</v>
          </cell>
          <cell r="F382">
            <v>0</v>
          </cell>
        </row>
        <row r="383">
          <cell r="D383" t="str">
            <v>0327076</v>
          </cell>
          <cell r="F383">
            <v>0</v>
          </cell>
        </row>
        <row r="384">
          <cell r="D384" t="str">
            <v>0327077</v>
          </cell>
          <cell r="F384">
            <v>0</v>
          </cell>
        </row>
        <row r="385">
          <cell r="D385" t="str">
            <v>0327080</v>
          </cell>
          <cell r="F385">
            <v>0</v>
          </cell>
        </row>
        <row r="386">
          <cell r="D386" t="str">
            <v>0327336</v>
          </cell>
          <cell r="F386">
            <v>0</v>
          </cell>
        </row>
        <row r="387">
          <cell r="D387" t="str">
            <v>0327058</v>
          </cell>
          <cell r="F387">
            <v>0</v>
          </cell>
        </row>
        <row r="389">
          <cell r="D389" t="str">
            <v>0320282</v>
          </cell>
          <cell r="F389">
            <v>0</v>
          </cell>
        </row>
        <row r="390">
          <cell r="D390" t="str">
            <v>0327124</v>
          </cell>
          <cell r="F390">
            <v>0</v>
          </cell>
        </row>
        <row r="391">
          <cell r="D391" t="str">
            <v>0327131</v>
          </cell>
          <cell r="F391">
            <v>0</v>
          </cell>
        </row>
        <row r="393">
          <cell r="D393" t="str">
            <v>0323780</v>
          </cell>
          <cell r="F393">
            <v>0</v>
          </cell>
        </row>
        <row r="394">
          <cell r="D394" t="str">
            <v>0318106</v>
          </cell>
          <cell r="F394">
            <v>0</v>
          </cell>
        </row>
        <row r="395">
          <cell r="D395" t="str">
            <v>0318108</v>
          </cell>
          <cell r="F395">
            <v>0</v>
          </cell>
        </row>
        <row r="396">
          <cell r="D396" t="str">
            <v>0327053</v>
          </cell>
          <cell r="F396">
            <v>0</v>
          </cell>
        </row>
        <row r="397">
          <cell r="D397" t="str">
            <v>0327063</v>
          </cell>
          <cell r="F397">
            <v>0</v>
          </cell>
        </row>
        <row r="398">
          <cell r="D398" t="str">
            <v>0327272</v>
          </cell>
          <cell r="F398">
            <v>0</v>
          </cell>
        </row>
        <row r="399">
          <cell r="D399" t="str">
            <v>0322643</v>
          </cell>
          <cell r="F399">
            <v>0</v>
          </cell>
        </row>
        <row r="400">
          <cell r="D400" t="str">
            <v>0327124</v>
          </cell>
          <cell r="F400">
            <v>0</v>
          </cell>
        </row>
        <row r="401">
          <cell r="D401" t="str">
            <v>0327132</v>
          </cell>
          <cell r="F401">
            <v>0</v>
          </cell>
        </row>
        <row r="402">
          <cell r="D402" t="str">
            <v>0320713</v>
          </cell>
          <cell r="F402">
            <v>0</v>
          </cell>
        </row>
        <row r="403">
          <cell r="D403" t="str">
            <v>0327087</v>
          </cell>
          <cell r="F403">
            <v>0</v>
          </cell>
        </row>
        <row r="404">
          <cell r="D404" t="str">
            <v>0327054</v>
          </cell>
          <cell r="F404">
            <v>0</v>
          </cell>
        </row>
        <row r="405">
          <cell r="D405" t="str">
            <v>0327063</v>
          </cell>
          <cell r="F405">
            <v>0</v>
          </cell>
        </row>
        <row r="406">
          <cell r="D406" t="str">
            <v>0327272</v>
          </cell>
          <cell r="F406">
            <v>0</v>
          </cell>
        </row>
        <row r="407">
          <cell r="D407" t="str">
            <v>0318108</v>
          </cell>
          <cell r="F407">
            <v>0</v>
          </cell>
        </row>
        <row r="408">
          <cell r="D408" t="str">
            <v>0327124</v>
          </cell>
          <cell r="F408">
            <v>0</v>
          </cell>
        </row>
        <row r="409">
          <cell r="D409" t="str">
            <v>0327132</v>
          </cell>
          <cell r="F409">
            <v>0</v>
          </cell>
        </row>
        <row r="411">
          <cell r="D411" t="str">
            <v>0322592</v>
          </cell>
          <cell r="F411">
            <v>0</v>
          </cell>
        </row>
        <row r="413">
          <cell r="D413" t="str">
            <v>0320715</v>
          </cell>
          <cell r="F413">
            <v>0</v>
          </cell>
        </row>
        <row r="414">
          <cell r="D414" t="str">
            <v>0327055</v>
          </cell>
          <cell r="F414">
            <v>0</v>
          </cell>
        </row>
        <row r="415">
          <cell r="D415" t="str">
            <v>0327063</v>
          </cell>
          <cell r="F415">
            <v>0</v>
          </cell>
        </row>
        <row r="416">
          <cell r="D416" t="str">
            <v>0327272</v>
          </cell>
          <cell r="F416">
            <v>0</v>
          </cell>
        </row>
        <row r="417">
          <cell r="D417" t="str">
            <v>0323780</v>
          </cell>
          <cell r="F417">
            <v>0</v>
          </cell>
        </row>
        <row r="418">
          <cell r="D418" t="str">
            <v>0327124</v>
          </cell>
          <cell r="F418">
            <v>0</v>
          </cell>
        </row>
        <row r="419">
          <cell r="D419" t="str">
            <v>0327132</v>
          </cell>
          <cell r="F419">
            <v>0</v>
          </cell>
        </row>
        <row r="420">
          <cell r="D420" t="str">
            <v>0327424</v>
          </cell>
          <cell r="F420">
            <v>0</v>
          </cell>
        </row>
        <row r="422">
          <cell r="D422" t="str">
            <v>0327056</v>
          </cell>
          <cell r="F422">
            <v>0</v>
          </cell>
        </row>
        <row r="423">
          <cell r="D423" t="str">
            <v>0327063</v>
          </cell>
          <cell r="F423">
            <v>0</v>
          </cell>
        </row>
        <row r="424">
          <cell r="D424" t="str">
            <v>0327272</v>
          </cell>
          <cell r="F424">
            <v>0</v>
          </cell>
        </row>
        <row r="425">
          <cell r="D425" t="str">
            <v>0320715</v>
          </cell>
          <cell r="F425">
            <v>0</v>
          </cell>
        </row>
        <row r="426">
          <cell r="D426" t="str">
            <v>0327124</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2">
          <cell r="D432" t="str">
            <v>0327057</v>
          </cell>
          <cell r="F432">
            <v>0</v>
          </cell>
        </row>
        <row r="433">
          <cell r="D433" t="str">
            <v>0327063</v>
          </cell>
          <cell r="F433">
            <v>0</v>
          </cell>
        </row>
        <row r="434">
          <cell r="D434" t="str">
            <v>0327272</v>
          </cell>
          <cell r="F434">
            <v>0</v>
          </cell>
        </row>
        <row r="435">
          <cell r="D435" t="str">
            <v>0322606</v>
          </cell>
          <cell r="F435">
            <v>0</v>
          </cell>
        </row>
        <row r="436">
          <cell r="D436" t="str">
            <v>0327124</v>
          </cell>
          <cell r="F436">
            <v>0</v>
          </cell>
        </row>
        <row r="437">
          <cell r="D437" t="str">
            <v>0327132</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0327275</v>
          </cell>
          <cell r="F442">
            <v>0</v>
          </cell>
        </row>
        <row r="443">
          <cell r="D443" t="str">
            <v>0323780</v>
          </cell>
          <cell r="F443">
            <v>0</v>
          </cell>
        </row>
        <row r="444">
          <cell r="D444" t="str">
            <v>0320282</v>
          </cell>
          <cell r="F444">
            <v>0</v>
          </cell>
        </row>
        <row r="445">
          <cell r="D445" t="str">
            <v>0318108</v>
          </cell>
          <cell r="F445">
            <v>0</v>
          </cell>
        </row>
        <row r="447">
          <cell r="D447" t="str">
            <v>0327271</v>
          </cell>
          <cell r="F447">
            <v>0</v>
          </cell>
        </row>
        <row r="448">
          <cell r="D448" t="str">
            <v>0322601</v>
          </cell>
          <cell r="F448">
            <v>0</v>
          </cell>
        </row>
        <row r="450">
          <cell r="D450" t="str">
            <v>0327218</v>
          </cell>
          <cell r="F450">
            <v>0</v>
          </cell>
        </row>
        <row r="451">
          <cell r="D451" t="str">
            <v>0327276</v>
          </cell>
          <cell r="F451">
            <v>0</v>
          </cell>
        </row>
        <row r="452">
          <cell r="D452" t="str">
            <v>0318108</v>
          </cell>
          <cell r="F452">
            <v>0</v>
          </cell>
        </row>
        <row r="454">
          <cell r="D454" t="str">
            <v>0323128</v>
          </cell>
          <cell r="F454">
            <v>0</v>
          </cell>
        </row>
        <row r="456">
          <cell r="D456" t="str">
            <v>0327240</v>
          </cell>
          <cell r="F456">
            <v>0</v>
          </cell>
        </row>
        <row r="457">
          <cell r="D457" t="str">
            <v>0327229</v>
          </cell>
          <cell r="F457">
            <v>0</v>
          </cell>
        </row>
        <row r="458">
          <cell r="D458" t="str">
            <v>0327062</v>
          </cell>
          <cell r="F458">
            <v>0</v>
          </cell>
        </row>
        <row r="459">
          <cell r="D459" t="str">
            <v>0323128</v>
          </cell>
          <cell r="F459">
            <v>0</v>
          </cell>
        </row>
        <row r="460">
          <cell r="D460" t="str">
            <v>0327128</v>
          </cell>
          <cell r="F460">
            <v>0</v>
          </cell>
        </row>
        <row r="461">
          <cell r="D461" t="str">
            <v>0324282</v>
          </cell>
          <cell r="F461">
            <v>0</v>
          </cell>
        </row>
        <row r="463">
          <cell r="D463" t="str">
            <v>0327286</v>
          </cell>
          <cell r="F463">
            <v>0</v>
          </cell>
        </row>
        <row r="464">
          <cell r="D464" t="str">
            <v>0327088</v>
          </cell>
          <cell r="F464">
            <v>0</v>
          </cell>
        </row>
        <row r="465">
          <cell r="D465" t="str">
            <v>0327059</v>
          </cell>
          <cell r="F465">
            <v>0</v>
          </cell>
        </row>
        <row r="466">
          <cell r="D466" t="str">
            <v>0327061</v>
          </cell>
          <cell r="F466">
            <v>0</v>
          </cell>
        </row>
        <row r="467">
          <cell r="D467" t="str">
            <v>0327258</v>
          </cell>
          <cell r="F467">
            <v>0</v>
          </cell>
        </row>
        <row r="468">
          <cell r="D468" t="str">
            <v>0321942</v>
          </cell>
          <cell r="F468">
            <v>0</v>
          </cell>
        </row>
        <row r="469">
          <cell r="D469" t="str">
            <v>0327136</v>
          </cell>
          <cell r="F469">
            <v>0</v>
          </cell>
        </row>
        <row r="472">
          <cell r="D472" t="str">
            <v>0327256</v>
          </cell>
          <cell r="F472">
            <v>0</v>
          </cell>
        </row>
        <row r="474">
          <cell r="D474" t="str">
            <v>0323780</v>
          </cell>
          <cell r="F474">
            <v>0</v>
          </cell>
        </row>
        <row r="475">
          <cell r="D475" t="str">
            <v>0327257</v>
          </cell>
          <cell r="F475">
            <v>0</v>
          </cell>
        </row>
        <row r="477">
          <cell r="D477" t="str">
            <v>0324205</v>
          </cell>
          <cell r="F477">
            <v>0</v>
          </cell>
        </row>
        <row r="479">
          <cell r="D479" t="str">
            <v>0324282</v>
          </cell>
          <cell r="F479">
            <v>0</v>
          </cell>
        </row>
        <row r="480">
          <cell r="D480" t="str">
            <v>0327285</v>
          </cell>
          <cell r="F480">
            <v>0</v>
          </cell>
        </row>
        <row r="481">
          <cell r="D481" t="str">
            <v>0327059</v>
          </cell>
          <cell r="F481">
            <v>0</v>
          </cell>
        </row>
        <row r="482">
          <cell r="D482" t="str">
            <v>0327061</v>
          </cell>
          <cell r="F482">
            <v>0</v>
          </cell>
        </row>
        <row r="484">
          <cell r="D484" t="str">
            <v>0327124</v>
          </cell>
          <cell r="F484">
            <v>0</v>
          </cell>
        </row>
        <row r="485">
          <cell r="D485" t="str">
            <v>0327136</v>
          </cell>
          <cell r="F485">
            <v>0</v>
          </cell>
        </row>
        <row r="486">
          <cell r="D486" t="str">
            <v>0324178</v>
          </cell>
          <cell r="F486">
            <v>0</v>
          </cell>
        </row>
        <row r="488">
          <cell r="D488" t="str">
            <v>0327284</v>
          </cell>
          <cell r="F488">
            <v>0</v>
          </cell>
        </row>
        <row r="489">
          <cell r="D489" t="str">
            <v>0327059</v>
          </cell>
          <cell r="F489">
            <v>0</v>
          </cell>
        </row>
        <row r="490">
          <cell r="D490" t="str">
            <v>0327061</v>
          </cell>
          <cell r="F490">
            <v>0</v>
          </cell>
        </row>
        <row r="491">
          <cell r="D491" t="str">
            <v>0320715</v>
          </cell>
          <cell r="F491">
            <v>0</v>
          </cell>
        </row>
        <row r="492">
          <cell r="D492" t="str">
            <v>0327124</v>
          </cell>
          <cell r="F492">
            <v>0</v>
          </cell>
        </row>
        <row r="493">
          <cell r="D493" t="str">
            <v>0327136</v>
          </cell>
          <cell r="F493">
            <v>0</v>
          </cell>
        </row>
        <row r="494">
          <cell r="D494" t="str">
            <v>0318106</v>
          </cell>
          <cell r="F494">
            <v>0</v>
          </cell>
        </row>
        <row r="495">
          <cell r="D495" t="str">
            <v>0318108</v>
          </cell>
          <cell r="F495">
            <v>0</v>
          </cell>
        </row>
        <row r="498">
          <cell r="D498" t="str">
            <v>0327058</v>
          </cell>
          <cell r="F498">
            <v>0</v>
          </cell>
        </row>
        <row r="499">
          <cell r="D499" t="str">
            <v>0327061</v>
          </cell>
          <cell r="F499">
            <v>0</v>
          </cell>
        </row>
        <row r="500">
          <cell r="D500" t="str">
            <v>0327072</v>
          </cell>
          <cell r="F500">
            <v>0</v>
          </cell>
        </row>
        <row r="501">
          <cell r="D501" t="str">
            <v>0323674</v>
          </cell>
          <cell r="F501">
            <v>0</v>
          </cell>
        </row>
        <row r="502">
          <cell r="D502" t="str">
            <v>0327123</v>
          </cell>
          <cell r="F502">
            <v>0</v>
          </cell>
        </row>
        <row r="503">
          <cell r="D503" t="str">
            <v>0327131</v>
          </cell>
          <cell r="F503">
            <v>0</v>
          </cell>
        </row>
        <row r="505">
          <cell r="D505" t="str">
            <v>0321154</v>
          </cell>
          <cell r="F505">
            <v>0</v>
          </cell>
        </row>
        <row r="506">
          <cell r="D506" t="str">
            <v>0327219</v>
          </cell>
          <cell r="F506">
            <v>0</v>
          </cell>
        </row>
        <row r="507">
          <cell r="D507" t="str">
            <v>0327072</v>
          </cell>
          <cell r="F507">
            <v>0</v>
          </cell>
        </row>
        <row r="508">
          <cell r="D508" t="str">
            <v>0327058</v>
          </cell>
          <cell r="F508">
            <v>0</v>
          </cell>
        </row>
        <row r="509">
          <cell r="D509" t="str">
            <v>0327061</v>
          </cell>
          <cell r="F509">
            <v>0</v>
          </cell>
        </row>
        <row r="510">
          <cell r="D510" t="str">
            <v>0323824</v>
          </cell>
          <cell r="F510">
            <v>0</v>
          </cell>
        </row>
        <row r="511">
          <cell r="D511" t="str">
            <v>0327131</v>
          </cell>
          <cell r="F511">
            <v>0</v>
          </cell>
        </row>
        <row r="512">
          <cell r="D512" t="str">
            <v>0323673</v>
          </cell>
          <cell r="F512">
            <v>0</v>
          </cell>
        </row>
        <row r="514">
          <cell r="D514" t="str">
            <v>0327341</v>
          </cell>
          <cell r="F514">
            <v>0</v>
          </cell>
        </row>
        <row r="515">
          <cell r="D515" t="str">
            <v>0327072</v>
          </cell>
          <cell r="F515">
            <v>0</v>
          </cell>
        </row>
        <row r="516">
          <cell r="D516" t="str">
            <v>0327058</v>
          </cell>
          <cell r="F516">
            <v>0</v>
          </cell>
        </row>
        <row r="517">
          <cell r="D517" t="str">
            <v>0327061</v>
          </cell>
          <cell r="F517">
            <v>0</v>
          </cell>
        </row>
        <row r="519">
          <cell r="D519" t="str">
            <v>0327131</v>
          </cell>
          <cell r="F519">
            <v>0</v>
          </cell>
        </row>
        <row r="520">
          <cell r="D520" t="str">
            <v>0323807</v>
          </cell>
          <cell r="F520">
            <v>0</v>
          </cell>
        </row>
        <row r="521">
          <cell r="D521" t="str">
            <v>0323706</v>
          </cell>
          <cell r="F521">
            <v>0</v>
          </cell>
        </row>
        <row r="523">
          <cell r="D523" t="str">
            <v>0326018</v>
          </cell>
          <cell r="F523">
            <v>0</v>
          </cell>
        </row>
        <row r="524">
          <cell r="D524" t="str">
            <v>0327241</v>
          </cell>
          <cell r="F524">
            <v>0</v>
          </cell>
        </row>
        <row r="525">
          <cell r="D525" t="str">
            <v>0327060</v>
          </cell>
          <cell r="F525">
            <v>0</v>
          </cell>
        </row>
        <row r="526">
          <cell r="D526" t="str">
            <v>0327062</v>
          </cell>
          <cell r="F526">
            <v>0</v>
          </cell>
        </row>
        <row r="528">
          <cell r="D528" t="str">
            <v>0327128</v>
          </cell>
          <cell r="F528">
            <v>0</v>
          </cell>
        </row>
        <row r="529">
          <cell r="D529" t="str">
            <v>0323679</v>
          </cell>
          <cell r="F529">
            <v>0</v>
          </cell>
        </row>
        <row r="531">
          <cell r="D531" t="str">
            <v>0327078</v>
          </cell>
          <cell r="F531">
            <v>0</v>
          </cell>
        </row>
        <row r="532">
          <cell r="D532" t="str">
            <v>0327079</v>
          </cell>
          <cell r="F532">
            <v>0</v>
          </cell>
        </row>
        <row r="533">
          <cell r="D533" t="str">
            <v>0327080</v>
          </cell>
          <cell r="F533">
            <v>0</v>
          </cell>
        </row>
        <row r="534">
          <cell r="D534" t="str">
            <v>0327336</v>
          </cell>
          <cell r="F534">
            <v>0</v>
          </cell>
        </row>
        <row r="535">
          <cell r="D535" t="str">
            <v>0327058</v>
          </cell>
          <cell r="F535">
            <v>0</v>
          </cell>
        </row>
        <row r="536">
          <cell r="D536" t="str">
            <v>0327074</v>
          </cell>
          <cell r="F536">
            <v>0</v>
          </cell>
        </row>
        <row r="538">
          <cell r="D538" t="str">
            <v>0320282</v>
          </cell>
          <cell r="F538">
            <v>0</v>
          </cell>
        </row>
        <row r="539">
          <cell r="D539" t="str">
            <v>0327124</v>
          </cell>
          <cell r="F539">
            <v>0</v>
          </cell>
        </row>
        <row r="540">
          <cell r="D540" t="str">
            <v>0327131</v>
          </cell>
          <cell r="F540">
            <v>0</v>
          </cell>
        </row>
        <row r="541">
          <cell r="D541" t="str">
            <v>0323816</v>
          </cell>
          <cell r="F541">
            <v>0</v>
          </cell>
        </row>
        <row r="544">
          <cell r="D544" t="str">
            <v>0323818</v>
          </cell>
          <cell r="F544">
            <v>0</v>
          </cell>
        </row>
        <row r="545">
          <cell r="D545" t="str">
            <v>0327053</v>
          </cell>
          <cell r="F545">
            <v>0</v>
          </cell>
        </row>
        <row r="546">
          <cell r="D546" t="str">
            <v>0327058</v>
          </cell>
          <cell r="F546">
            <v>0</v>
          </cell>
        </row>
        <row r="547">
          <cell r="D547" t="str">
            <v>0327061</v>
          </cell>
          <cell r="F547">
            <v>0</v>
          </cell>
        </row>
        <row r="549">
          <cell r="D549" t="str">
            <v>0327124</v>
          </cell>
          <cell r="F549">
            <v>0</v>
          </cell>
        </row>
        <row r="550">
          <cell r="D550" t="str">
            <v>0327131</v>
          </cell>
          <cell r="F550">
            <v>0</v>
          </cell>
        </row>
        <row r="553">
          <cell r="D553" t="str">
            <v>0327054</v>
          </cell>
          <cell r="F553">
            <v>0</v>
          </cell>
        </row>
        <row r="554">
          <cell r="D554" t="str">
            <v>0327058</v>
          </cell>
          <cell r="F554">
            <v>0</v>
          </cell>
        </row>
        <row r="555">
          <cell r="D555" t="str">
            <v>0327061</v>
          </cell>
          <cell r="F555">
            <v>0</v>
          </cell>
        </row>
        <row r="556">
          <cell r="D556" t="str">
            <v>0323813</v>
          </cell>
          <cell r="F556">
            <v>0</v>
          </cell>
        </row>
        <row r="557">
          <cell r="D557" t="str">
            <v>0327124</v>
          </cell>
          <cell r="F557">
            <v>0</v>
          </cell>
        </row>
        <row r="558">
          <cell r="D558" t="str">
            <v>0327131</v>
          </cell>
          <cell r="F558">
            <v>0</v>
          </cell>
        </row>
        <row r="559">
          <cell r="D559" t="str">
            <v>0323808</v>
          </cell>
          <cell r="F559">
            <v>0</v>
          </cell>
        </row>
        <row r="562">
          <cell r="D562" t="str">
            <v>0323809</v>
          </cell>
          <cell r="F562">
            <v>0</v>
          </cell>
        </row>
        <row r="563">
          <cell r="D563" t="str">
            <v>0327055</v>
          </cell>
          <cell r="F563">
            <v>0</v>
          </cell>
        </row>
        <row r="564">
          <cell r="D564" t="str">
            <v>0327058</v>
          </cell>
          <cell r="F564">
            <v>0</v>
          </cell>
        </row>
        <row r="565">
          <cell r="D565" t="str">
            <v>0327061</v>
          </cell>
          <cell r="F565">
            <v>0</v>
          </cell>
        </row>
        <row r="567">
          <cell r="D567" t="str">
            <v>0327124</v>
          </cell>
          <cell r="F567">
            <v>0</v>
          </cell>
        </row>
        <row r="568">
          <cell r="D568" t="str">
            <v>0327131</v>
          </cell>
          <cell r="F568">
            <v>0</v>
          </cell>
        </row>
        <row r="570">
          <cell r="D570" t="str">
            <v>0324175</v>
          </cell>
          <cell r="F570">
            <v>0</v>
          </cell>
        </row>
        <row r="571">
          <cell r="D571" t="str">
            <v>0327056</v>
          </cell>
          <cell r="F571">
            <v>0</v>
          </cell>
        </row>
        <row r="572">
          <cell r="D572" t="str">
            <v>0327058</v>
          </cell>
          <cell r="F572">
            <v>0</v>
          </cell>
        </row>
        <row r="573">
          <cell r="D573" t="str">
            <v>0327061</v>
          </cell>
          <cell r="F573">
            <v>0</v>
          </cell>
        </row>
        <row r="575">
          <cell r="D575" t="str">
            <v>0327124</v>
          </cell>
          <cell r="F575">
            <v>0</v>
          </cell>
        </row>
        <row r="576">
          <cell r="D576" t="str">
            <v>0327131</v>
          </cell>
          <cell r="F576">
            <v>0</v>
          </cell>
        </row>
        <row r="577">
          <cell r="D577" t="str">
            <v>0323820</v>
          </cell>
          <cell r="F577">
            <v>0</v>
          </cell>
        </row>
        <row r="579">
          <cell r="D579" t="str">
            <v>0327056</v>
          </cell>
          <cell r="F579">
            <v>0</v>
          </cell>
        </row>
        <row r="580">
          <cell r="D580" t="str">
            <v>0327228</v>
          </cell>
          <cell r="F580">
            <v>0</v>
          </cell>
        </row>
        <row r="581">
          <cell r="D581" t="str">
            <v>0327058</v>
          </cell>
          <cell r="F581">
            <v>0</v>
          </cell>
        </row>
        <row r="582">
          <cell r="D582" t="str">
            <v>0327061</v>
          </cell>
          <cell r="F582">
            <v>0</v>
          </cell>
        </row>
        <row r="583">
          <cell r="D583" t="str">
            <v>0327408</v>
          </cell>
          <cell r="F583">
            <v>0</v>
          </cell>
        </row>
        <row r="584">
          <cell r="D584" t="str">
            <v>0327124</v>
          </cell>
          <cell r="F584">
            <v>0</v>
          </cell>
        </row>
        <row r="585">
          <cell r="D585" t="str">
            <v>0327131</v>
          </cell>
          <cell r="F585">
            <v>0</v>
          </cell>
        </row>
        <row r="586">
          <cell r="D586" t="str">
            <v>0320712</v>
          </cell>
          <cell r="F586">
            <v>0</v>
          </cell>
        </row>
        <row r="589">
          <cell r="D589" t="str">
            <v>0325409</v>
          </cell>
          <cell r="F589">
            <v>0</v>
          </cell>
        </row>
        <row r="590">
          <cell r="D590" t="str">
            <v>0327057</v>
          </cell>
          <cell r="F590">
            <v>0</v>
          </cell>
        </row>
        <row r="591">
          <cell r="D591" t="str">
            <v>0327058</v>
          </cell>
          <cell r="F591">
            <v>0</v>
          </cell>
        </row>
        <row r="592">
          <cell r="D592" t="str">
            <v>0327061</v>
          </cell>
          <cell r="F592">
            <v>0</v>
          </cell>
        </row>
        <row r="594">
          <cell r="D594" t="str">
            <v>0327124</v>
          </cell>
          <cell r="F594">
            <v>0</v>
          </cell>
        </row>
        <row r="595">
          <cell r="D595" t="str">
            <v>0327131</v>
          </cell>
          <cell r="F595">
            <v>0</v>
          </cell>
        </row>
        <row r="597">
          <cell r="D597" t="str">
            <v>0323825</v>
          </cell>
          <cell r="F597">
            <v>0</v>
          </cell>
        </row>
        <row r="600">
          <cell r="D600" t="str">
            <v>0327245</v>
          </cell>
          <cell r="F600">
            <v>0</v>
          </cell>
        </row>
        <row r="601">
          <cell r="D601" t="str">
            <v>0327247</v>
          </cell>
          <cell r="F601">
            <v>0</v>
          </cell>
        </row>
        <row r="602">
          <cell r="D602" t="str">
            <v>0327125</v>
          </cell>
          <cell r="F602">
            <v>0</v>
          </cell>
        </row>
        <row r="603">
          <cell r="D603" t="str">
            <v>0327249</v>
          </cell>
          <cell r="F603">
            <v>0</v>
          </cell>
        </row>
        <row r="604">
          <cell r="D604" t="str">
            <v>0327343</v>
          </cell>
          <cell r="F604">
            <v>0</v>
          </cell>
        </row>
        <row r="606">
          <cell r="D606" t="str">
            <v>0327135</v>
          </cell>
          <cell r="F606">
            <v>0</v>
          </cell>
        </row>
        <row r="607">
          <cell r="D607" t="str">
            <v>0318108</v>
          </cell>
          <cell r="F607">
            <v>0</v>
          </cell>
        </row>
        <row r="611">
          <cell r="D611" t="str">
            <v>0327058</v>
          </cell>
          <cell r="F611">
            <v>0</v>
          </cell>
        </row>
        <row r="612">
          <cell r="D612" t="str">
            <v>0327061</v>
          </cell>
          <cell r="F612">
            <v>0</v>
          </cell>
        </row>
        <row r="613">
          <cell r="D613" t="str">
            <v>0327072</v>
          </cell>
          <cell r="F613">
            <v>0</v>
          </cell>
        </row>
        <row r="614">
          <cell r="D614" t="str">
            <v>0322616</v>
          </cell>
          <cell r="F614">
            <v>0</v>
          </cell>
        </row>
        <row r="615">
          <cell r="D615" t="str">
            <v>0327123</v>
          </cell>
          <cell r="F615">
            <v>0</v>
          </cell>
        </row>
        <row r="616">
          <cell r="D616" t="str">
            <v>0327131</v>
          </cell>
          <cell r="F616">
            <v>0</v>
          </cell>
        </row>
        <row r="617">
          <cell r="D617" t="str">
            <v>0324299</v>
          </cell>
          <cell r="F617">
            <v>0</v>
          </cell>
        </row>
        <row r="619">
          <cell r="D619" t="str">
            <v>0327219</v>
          </cell>
          <cell r="F619">
            <v>0</v>
          </cell>
        </row>
        <row r="620">
          <cell r="D620" t="str">
            <v>0327072</v>
          </cell>
          <cell r="F620">
            <v>0</v>
          </cell>
        </row>
        <row r="621">
          <cell r="D621" t="str">
            <v>0327058</v>
          </cell>
          <cell r="F621">
            <v>0</v>
          </cell>
        </row>
        <row r="622">
          <cell r="D622" t="str">
            <v>0327061</v>
          </cell>
          <cell r="F622">
            <v>0</v>
          </cell>
        </row>
        <row r="624">
          <cell r="D624" t="str">
            <v>0327131</v>
          </cell>
          <cell r="F624">
            <v>0</v>
          </cell>
        </row>
        <row r="625">
          <cell r="D625" t="str">
            <v>0324299</v>
          </cell>
          <cell r="F625">
            <v>0</v>
          </cell>
        </row>
        <row r="627">
          <cell r="D627" t="str">
            <v>0327341</v>
          </cell>
          <cell r="F627">
            <v>0</v>
          </cell>
        </row>
        <row r="628">
          <cell r="D628" t="str">
            <v>0327072</v>
          </cell>
          <cell r="F628">
            <v>0</v>
          </cell>
        </row>
        <row r="629">
          <cell r="D629" t="str">
            <v>0327058</v>
          </cell>
          <cell r="F629">
            <v>0</v>
          </cell>
        </row>
        <row r="630">
          <cell r="D630" t="str">
            <v>0327061</v>
          </cell>
          <cell r="F630">
            <v>0</v>
          </cell>
        </row>
        <row r="631">
          <cell r="D631" t="str">
            <v>0322616</v>
          </cell>
          <cell r="F631">
            <v>0</v>
          </cell>
        </row>
        <row r="632">
          <cell r="D632" t="str">
            <v>0327131</v>
          </cell>
          <cell r="F632">
            <v>0</v>
          </cell>
        </row>
        <row r="633">
          <cell r="D633" t="str">
            <v>0320158</v>
          </cell>
          <cell r="F633">
            <v>0</v>
          </cell>
        </row>
        <row r="634">
          <cell r="D634" t="str">
            <v>0324299</v>
          </cell>
          <cell r="F634">
            <v>0</v>
          </cell>
        </row>
        <row r="635">
          <cell r="D635" t="str">
            <v>0327218</v>
          </cell>
          <cell r="F635">
            <v>0</v>
          </cell>
        </row>
        <row r="636">
          <cell r="D636" t="str">
            <v>0327074</v>
          </cell>
          <cell r="F636">
            <v>0</v>
          </cell>
        </row>
        <row r="637">
          <cell r="D637" t="str">
            <v>0323795</v>
          </cell>
          <cell r="F637">
            <v>0</v>
          </cell>
        </row>
        <row r="639">
          <cell r="D639" t="str">
            <v>0327222</v>
          </cell>
          <cell r="F639">
            <v>0</v>
          </cell>
        </row>
        <row r="640">
          <cell r="D640" t="str">
            <v>0327074</v>
          </cell>
          <cell r="F640">
            <v>0</v>
          </cell>
        </row>
        <row r="641">
          <cell r="D641" t="str">
            <v>0322615</v>
          </cell>
          <cell r="F641">
            <v>0</v>
          </cell>
        </row>
        <row r="643">
          <cell r="D643" t="str">
            <v>0324299</v>
          </cell>
          <cell r="F643">
            <v>0</v>
          </cell>
        </row>
        <row r="645">
          <cell r="D645" t="str">
            <v>0327242</v>
          </cell>
          <cell r="F645">
            <v>0</v>
          </cell>
        </row>
        <row r="646">
          <cell r="D646" t="str">
            <v>0327060</v>
          </cell>
          <cell r="F646">
            <v>0</v>
          </cell>
        </row>
        <row r="647">
          <cell r="D647" t="str">
            <v>0327062</v>
          </cell>
          <cell r="F647">
            <v>0</v>
          </cell>
        </row>
        <row r="648">
          <cell r="D648" t="str">
            <v>0323797</v>
          </cell>
          <cell r="F648">
            <v>0</v>
          </cell>
        </row>
        <row r="649">
          <cell r="D649" t="str">
            <v>0327128</v>
          </cell>
          <cell r="F649">
            <v>0</v>
          </cell>
        </row>
        <row r="650">
          <cell r="D650" t="str">
            <v>0322615</v>
          </cell>
          <cell r="F650">
            <v>0</v>
          </cell>
        </row>
        <row r="652">
          <cell r="D652" t="str">
            <v>0327242</v>
          </cell>
          <cell r="F652">
            <v>0</v>
          </cell>
        </row>
        <row r="653">
          <cell r="D653" t="str">
            <v>0327287</v>
          </cell>
          <cell r="F653">
            <v>0</v>
          </cell>
        </row>
        <row r="654">
          <cell r="D654" t="str">
            <v>0327060</v>
          </cell>
          <cell r="F654">
            <v>0</v>
          </cell>
        </row>
        <row r="655">
          <cell r="D655" t="str">
            <v>0327062</v>
          </cell>
          <cell r="F655">
            <v>0</v>
          </cell>
        </row>
        <row r="657">
          <cell r="D657" t="str">
            <v>0327128</v>
          </cell>
          <cell r="F657">
            <v>0</v>
          </cell>
        </row>
        <row r="660">
          <cell r="D660" t="str">
            <v>0322395</v>
          </cell>
        </row>
        <row r="661">
          <cell r="D661" t="str">
            <v>0321917</v>
          </cell>
        </row>
        <row r="662">
          <cell r="D662" t="str">
            <v>0327213</v>
          </cell>
          <cell r="F662">
            <v>0</v>
          </cell>
        </row>
        <row r="663">
          <cell r="D663" t="str">
            <v>0327358</v>
          </cell>
          <cell r="F663">
            <v>0</v>
          </cell>
        </row>
        <row r="664">
          <cell r="D664" t="str">
            <v>0327072</v>
          </cell>
          <cell r="F664">
            <v>0</v>
          </cell>
        </row>
        <row r="665">
          <cell r="D665" t="str">
            <v>0322394</v>
          </cell>
        </row>
        <row r="666">
          <cell r="D666" t="str">
            <v>0327134</v>
          </cell>
          <cell r="F666">
            <v>0</v>
          </cell>
        </row>
        <row r="667">
          <cell r="D667" t="str">
            <v>0327133</v>
          </cell>
          <cell r="F667">
            <v>0</v>
          </cell>
        </row>
        <row r="670">
          <cell r="D670" t="str">
            <v>0327057</v>
          </cell>
          <cell r="F670">
            <v>0</v>
          </cell>
        </row>
        <row r="671">
          <cell r="D671" t="str">
            <v>0327213</v>
          </cell>
          <cell r="F671">
            <v>0</v>
          </cell>
        </row>
        <row r="672">
          <cell r="D672" t="str">
            <v>0327072</v>
          </cell>
          <cell r="F672">
            <v>0</v>
          </cell>
        </row>
        <row r="673">
          <cell r="D673" t="str">
            <v>0326661</v>
          </cell>
        </row>
        <row r="674">
          <cell r="D674" t="str">
            <v>0327134</v>
          </cell>
          <cell r="F674">
            <v>0</v>
          </cell>
        </row>
        <row r="675">
          <cell r="D675" t="str">
            <v>0327133</v>
          </cell>
          <cell r="F675">
            <v>0</v>
          </cell>
        </row>
        <row r="676">
          <cell r="D676" t="str">
            <v>0327124</v>
          </cell>
          <cell r="F676">
            <v>0</v>
          </cell>
        </row>
        <row r="677">
          <cell r="D677" t="str">
            <v>0322391</v>
          </cell>
        </row>
        <row r="678">
          <cell r="D678" t="str">
            <v>0322390</v>
          </cell>
        </row>
        <row r="679">
          <cell r="D679" t="str">
            <v>0322392</v>
          </cell>
        </row>
        <row r="681">
          <cell r="D681" t="str">
            <v>0327053</v>
          </cell>
          <cell r="F681">
            <v>0</v>
          </cell>
        </row>
        <row r="682">
          <cell r="D682" t="str">
            <v>0327058</v>
          </cell>
          <cell r="F682">
            <v>0</v>
          </cell>
        </row>
        <row r="683">
          <cell r="D683" t="str">
            <v>0327061</v>
          </cell>
          <cell r="F683">
            <v>0</v>
          </cell>
        </row>
        <row r="684">
          <cell r="D684" t="str">
            <v>0321919</v>
          </cell>
        </row>
        <row r="685">
          <cell r="D685" t="str">
            <v>0327124</v>
          </cell>
          <cell r="F685">
            <v>0</v>
          </cell>
        </row>
        <row r="686">
          <cell r="D686" t="str">
            <v>0327131</v>
          </cell>
          <cell r="F686">
            <v>0</v>
          </cell>
        </row>
        <row r="687">
          <cell r="D687" t="str">
            <v>0323096</v>
          </cell>
        </row>
        <row r="688">
          <cell r="D688" t="str">
            <v>0322386</v>
          </cell>
        </row>
        <row r="689">
          <cell r="D689" t="str">
            <v>0327053</v>
          </cell>
          <cell r="F689">
            <v>0</v>
          </cell>
        </row>
        <row r="690">
          <cell r="D690" t="str">
            <v>0322927</v>
          </cell>
          <cell r="F690">
            <v>0</v>
          </cell>
        </row>
        <row r="691">
          <cell r="D691" t="str">
            <v>0327282</v>
          </cell>
          <cell r="F691">
            <v>0</v>
          </cell>
        </row>
        <row r="692">
          <cell r="D692" t="str">
            <v>0327058</v>
          </cell>
          <cell r="F692">
            <v>0</v>
          </cell>
        </row>
        <row r="693">
          <cell r="D693" t="str">
            <v>0327061</v>
          </cell>
          <cell r="F693">
            <v>0</v>
          </cell>
        </row>
        <row r="695">
          <cell r="D695" t="str">
            <v>0327124</v>
          </cell>
          <cell r="F695">
            <v>0</v>
          </cell>
        </row>
        <row r="696">
          <cell r="D696" t="str">
            <v>0327131</v>
          </cell>
          <cell r="F696">
            <v>0</v>
          </cell>
        </row>
        <row r="698">
          <cell r="D698" t="str">
            <v>0324327</v>
          </cell>
        </row>
        <row r="699">
          <cell r="D699" t="str">
            <v>0323727</v>
          </cell>
        </row>
        <row r="700">
          <cell r="D700" t="str">
            <v>0323728</v>
          </cell>
        </row>
        <row r="701">
          <cell r="D701" t="str">
            <v>0327054</v>
          </cell>
          <cell r="F701">
            <v>0</v>
          </cell>
        </row>
        <row r="702">
          <cell r="D702" t="str">
            <v>0322927</v>
          </cell>
          <cell r="F702">
            <v>0</v>
          </cell>
        </row>
        <row r="703">
          <cell r="D703" t="str">
            <v>0327282</v>
          </cell>
          <cell r="F703">
            <v>0</v>
          </cell>
        </row>
        <row r="704">
          <cell r="D704" t="str">
            <v>0327058</v>
          </cell>
          <cell r="F704">
            <v>0</v>
          </cell>
        </row>
        <row r="705">
          <cell r="D705" t="str">
            <v>0327061</v>
          </cell>
          <cell r="F705">
            <v>0</v>
          </cell>
        </row>
        <row r="706">
          <cell r="D706" t="str">
            <v>0322600</v>
          </cell>
        </row>
        <row r="707">
          <cell r="D707" t="str">
            <v>0327124</v>
          </cell>
          <cell r="F707">
            <v>0</v>
          </cell>
        </row>
        <row r="708">
          <cell r="D708" t="str">
            <v>0327131</v>
          </cell>
          <cell r="F708">
            <v>0</v>
          </cell>
        </row>
        <row r="711">
          <cell r="D711" t="str">
            <v>0327054</v>
          </cell>
          <cell r="F711">
            <v>0</v>
          </cell>
        </row>
        <row r="712">
          <cell r="D712" t="str">
            <v>0327058</v>
          </cell>
          <cell r="F712">
            <v>0</v>
          </cell>
        </row>
        <row r="713">
          <cell r="D713" t="str">
            <v>0327061</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row>
        <row r="719">
          <cell r="D719" t="str">
            <v>0327054</v>
          </cell>
          <cell r="F719">
            <v>0</v>
          </cell>
        </row>
        <row r="720">
          <cell r="D720" t="str">
            <v>0322927</v>
          </cell>
          <cell r="F720">
            <v>0</v>
          </cell>
        </row>
        <row r="721">
          <cell r="D721" t="str">
            <v>0322919</v>
          </cell>
          <cell r="F721">
            <v>0</v>
          </cell>
        </row>
        <row r="722">
          <cell r="D722" t="str">
            <v>0322601</v>
          </cell>
        </row>
        <row r="723">
          <cell r="D723" t="str">
            <v>0327124</v>
          </cell>
          <cell r="F723">
            <v>0</v>
          </cell>
        </row>
        <row r="724">
          <cell r="D724" t="str">
            <v>0324282</v>
          </cell>
        </row>
        <row r="725">
          <cell r="D725" t="str">
            <v>0323780</v>
          </cell>
        </row>
        <row r="728">
          <cell r="D728" t="str">
            <v>0327055</v>
          </cell>
          <cell r="F728">
            <v>0</v>
          </cell>
        </row>
        <row r="729">
          <cell r="D729" t="str">
            <v>0327058</v>
          </cell>
          <cell r="F729">
            <v>0</v>
          </cell>
        </row>
        <row r="730">
          <cell r="D730" t="str">
            <v>0327061</v>
          </cell>
          <cell r="F730">
            <v>0</v>
          </cell>
        </row>
        <row r="731">
          <cell r="D731" t="str">
            <v>0323825</v>
          </cell>
        </row>
        <row r="732">
          <cell r="D732" t="str">
            <v>0327124</v>
          </cell>
          <cell r="F732">
            <v>0</v>
          </cell>
        </row>
        <row r="733">
          <cell r="D733" t="str">
            <v>0327131</v>
          </cell>
          <cell r="F733">
            <v>0</v>
          </cell>
        </row>
        <row r="734">
          <cell r="D734" t="str">
            <v>0323819</v>
          </cell>
        </row>
        <row r="735">
          <cell r="D735" t="str">
            <v>0323820</v>
          </cell>
        </row>
        <row r="736">
          <cell r="D736" t="str">
            <v>0327056</v>
          </cell>
          <cell r="F736">
            <v>0</v>
          </cell>
        </row>
        <row r="737">
          <cell r="D737" t="str">
            <v>0327058</v>
          </cell>
          <cell r="F737">
            <v>0</v>
          </cell>
        </row>
        <row r="738">
          <cell r="D738" t="str">
            <v>0327061</v>
          </cell>
          <cell r="F738">
            <v>0</v>
          </cell>
        </row>
        <row r="739">
          <cell r="D739" t="str">
            <v>0323693</v>
          </cell>
        </row>
        <row r="740">
          <cell r="D740" t="str">
            <v>0327124</v>
          </cell>
          <cell r="F740">
            <v>0</v>
          </cell>
        </row>
        <row r="741">
          <cell r="D741" t="str">
            <v>0327131</v>
          </cell>
          <cell r="F741">
            <v>0</v>
          </cell>
        </row>
        <row r="742">
          <cell r="D742" t="str">
            <v>0325409</v>
          </cell>
        </row>
        <row r="743">
          <cell r="D743" t="str">
            <v>0323909</v>
          </cell>
        </row>
        <row r="744">
          <cell r="D744" t="str">
            <v>0326524</v>
          </cell>
        </row>
        <row r="745">
          <cell r="D745" t="str">
            <v>0323708</v>
          </cell>
        </row>
        <row r="746">
          <cell r="D746" t="str">
            <v>0327057</v>
          </cell>
          <cell r="F746">
            <v>0</v>
          </cell>
        </row>
        <row r="747">
          <cell r="D747" t="str">
            <v>0322927</v>
          </cell>
          <cell r="F747">
            <v>0</v>
          </cell>
        </row>
        <row r="748">
          <cell r="D748" t="str">
            <v>0327282</v>
          </cell>
          <cell r="F748">
            <v>0</v>
          </cell>
        </row>
        <row r="749">
          <cell r="D749" t="str">
            <v>0326168</v>
          </cell>
        </row>
        <row r="750">
          <cell r="D750" t="str">
            <v>0327124</v>
          </cell>
          <cell r="F750">
            <v>0</v>
          </cell>
        </row>
        <row r="752">
          <cell r="D752" t="str">
            <v>0327407</v>
          </cell>
        </row>
        <row r="753">
          <cell r="D753" t="str">
            <v>0327057</v>
          </cell>
          <cell r="F753">
            <v>0</v>
          </cell>
        </row>
        <row r="754">
          <cell r="D754" t="str">
            <v>0327058</v>
          </cell>
          <cell r="F754">
            <v>0</v>
          </cell>
        </row>
        <row r="755">
          <cell r="D755" t="str">
            <v>0327061</v>
          </cell>
          <cell r="F755">
            <v>0</v>
          </cell>
        </row>
        <row r="756">
          <cell r="D756" t="str">
            <v>0323674</v>
          </cell>
        </row>
        <row r="757">
          <cell r="D757" t="str">
            <v>0327124</v>
          </cell>
          <cell r="F757">
            <v>0</v>
          </cell>
        </row>
        <row r="758">
          <cell r="D758" t="str">
            <v>0327131</v>
          </cell>
          <cell r="F758">
            <v>0</v>
          </cell>
        </row>
        <row r="759">
          <cell r="D759" t="str">
            <v>0323671</v>
          </cell>
        </row>
        <row r="760">
          <cell r="D760" t="str">
            <v>0323807</v>
          </cell>
        </row>
        <row r="761">
          <cell r="D761" t="str">
            <v>0327057</v>
          </cell>
          <cell r="F761">
            <v>0</v>
          </cell>
        </row>
        <row r="762">
          <cell r="D762" t="str">
            <v>0322927</v>
          </cell>
          <cell r="F762">
            <v>0</v>
          </cell>
        </row>
        <row r="763">
          <cell r="D763" t="str">
            <v>0327282</v>
          </cell>
          <cell r="F763">
            <v>0</v>
          </cell>
        </row>
        <row r="764">
          <cell r="D764" t="str">
            <v>0327058</v>
          </cell>
          <cell r="F764">
            <v>0</v>
          </cell>
        </row>
        <row r="765">
          <cell r="D765" t="str">
            <v>0327061</v>
          </cell>
          <cell r="F765">
            <v>0</v>
          </cell>
        </row>
        <row r="766">
          <cell r="D766" t="str">
            <v>0326969</v>
          </cell>
        </row>
        <row r="767">
          <cell r="D767" t="str">
            <v>0327124</v>
          </cell>
          <cell r="F767">
            <v>0</v>
          </cell>
        </row>
        <row r="768">
          <cell r="D768" t="str">
            <v>0327131</v>
          </cell>
          <cell r="F768">
            <v>0</v>
          </cell>
        </row>
        <row r="769">
          <cell r="D769" t="str">
            <v>0326972</v>
          </cell>
        </row>
        <row r="771">
          <cell r="D771" t="str">
            <v>0323793</v>
          </cell>
        </row>
        <row r="772">
          <cell r="D772" t="str">
            <v>0323794</v>
          </cell>
        </row>
        <row r="773">
          <cell r="D773" t="str">
            <v>0327074</v>
          </cell>
          <cell r="F773">
            <v>0</v>
          </cell>
        </row>
        <row r="774">
          <cell r="D774" t="str">
            <v>0322900</v>
          </cell>
          <cell r="F774">
            <v>0</v>
          </cell>
        </row>
        <row r="776">
          <cell r="D776" t="str">
            <v>0327123</v>
          </cell>
          <cell r="F776">
            <v>0</v>
          </cell>
        </row>
        <row r="777">
          <cell r="D777" t="str">
            <v>0327132</v>
          </cell>
          <cell r="F777">
            <v>0</v>
          </cell>
        </row>
        <row r="778">
          <cell r="D778" t="str">
            <v>0323799</v>
          </cell>
        </row>
        <row r="779">
          <cell r="D779" t="str">
            <v>0324298</v>
          </cell>
        </row>
        <row r="780">
          <cell r="D780" t="str">
            <v>0327072</v>
          </cell>
          <cell r="F780">
            <v>0</v>
          </cell>
        </row>
        <row r="781">
          <cell r="D781" t="str">
            <v>0327058</v>
          </cell>
          <cell r="F781">
            <v>0</v>
          </cell>
        </row>
        <row r="782">
          <cell r="D782" t="str">
            <v>0327061</v>
          </cell>
          <cell r="F782">
            <v>0</v>
          </cell>
        </row>
        <row r="783">
          <cell r="D783" t="str">
            <v>0327139</v>
          </cell>
          <cell r="F783">
            <v>0</v>
          </cell>
        </row>
        <row r="784">
          <cell r="D784" t="str">
            <v>0324299</v>
          </cell>
        </row>
        <row r="785">
          <cell r="D785" t="str">
            <v>0327123</v>
          </cell>
          <cell r="F785">
            <v>0</v>
          </cell>
        </row>
        <row r="786">
          <cell r="D786" t="str">
            <v>0327131</v>
          </cell>
          <cell r="F786">
            <v>0</v>
          </cell>
        </row>
        <row r="789">
          <cell r="D789" t="str">
            <v>0327072</v>
          </cell>
          <cell r="F789">
            <v>0</v>
          </cell>
        </row>
        <row r="790">
          <cell r="D790" t="str">
            <v>0327193</v>
          </cell>
          <cell r="F790">
            <v>0</v>
          </cell>
        </row>
        <row r="792">
          <cell r="D792" t="str">
            <v>0327125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0327243</v>
          </cell>
          <cell r="F798">
            <v>0</v>
          </cell>
        </row>
        <row r="799">
          <cell r="D799" t="str">
            <v>0318108</v>
          </cell>
          <cell r="F799">
            <v>0</v>
          </cell>
        </row>
        <row r="802">
          <cell r="D802" t="str">
            <v>0327436</v>
          </cell>
          <cell r="F802">
            <v>0</v>
          </cell>
        </row>
        <row r="803">
          <cell r="D803" t="str">
            <v>0327055</v>
          </cell>
          <cell r="F803">
            <v>0</v>
          </cell>
        </row>
        <row r="804">
          <cell r="D804" t="str">
            <v>0327058</v>
          </cell>
          <cell r="F804">
            <v>0</v>
          </cell>
        </row>
        <row r="805">
          <cell r="D805" t="str">
            <v>0327061</v>
          </cell>
          <cell r="F805">
            <v>0</v>
          </cell>
        </row>
        <row r="806">
          <cell r="D806" t="str">
            <v>0327139</v>
          </cell>
          <cell r="F806">
            <v>0</v>
          </cell>
        </row>
        <row r="808">
          <cell r="D808" t="str">
            <v>0327124</v>
          </cell>
          <cell r="F808">
            <v>0</v>
          </cell>
        </row>
        <row r="809">
          <cell r="D809" t="str">
            <v>0327131</v>
          </cell>
          <cell r="F809">
            <v>0</v>
          </cell>
        </row>
        <row r="814">
          <cell r="D814" t="str">
            <v>0327057</v>
          </cell>
          <cell r="F814">
            <v>0</v>
          </cell>
        </row>
        <row r="815">
          <cell r="D815" t="str">
            <v>0327058</v>
          </cell>
          <cell r="F815">
            <v>0</v>
          </cell>
        </row>
        <row r="816">
          <cell r="D816" t="str">
            <v>0327061</v>
          </cell>
          <cell r="F816">
            <v>0</v>
          </cell>
        </row>
        <row r="817">
          <cell r="D817" t="str">
            <v>0327139</v>
          </cell>
          <cell r="F817">
            <v>0</v>
          </cell>
        </row>
        <row r="819">
          <cell r="D819" t="str">
            <v>0327124</v>
          </cell>
          <cell r="F819">
            <v>0</v>
          </cell>
        </row>
        <row r="820">
          <cell r="D820" t="str">
            <v>0327131</v>
          </cell>
          <cell r="F820">
            <v>0</v>
          </cell>
        </row>
        <row r="823">
          <cell r="D823" t="str">
            <v>0327057</v>
          </cell>
          <cell r="F823">
            <v>0</v>
          </cell>
        </row>
        <row r="824">
          <cell r="D824" t="str">
            <v>0327058</v>
          </cell>
          <cell r="F824">
            <v>0</v>
          </cell>
        </row>
        <row r="825">
          <cell r="D825" t="str">
            <v>0327061</v>
          </cell>
          <cell r="F825">
            <v>0</v>
          </cell>
        </row>
        <row r="826">
          <cell r="D826" t="str">
            <v>0327139</v>
          </cell>
          <cell r="F826">
            <v>0</v>
          </cell>
        </row>
        <row r="827">
          <cell r="D827" t="str">
            <v>0318106</v>
          </cell>
          <cell r="F827">
            <v>0</v>
          </cell>
        </row>
        <row r="828">
          <cell r="D828" t="str">
            <v>0327124</v>
          </cell>
          <cell r="F828">
            <v>0</v>
          </cell>
        </row>
        <row r="829">
          <cell r="D829" t="str">
            <v>0327131</v>
          </cell>
          <cell r="F829">
            <v>0</v>
          </cell>
        </row>
        <row r="831">
          <cell r="D831" t="str">
            <v>0327454</v>
          </cell>
          <cell r="F831">
            <v>0</v>
          </cell>
        </row>
        <row r="832">
          <cell r="D832" t="str">
            <v>0327057</v>
          </cell>
          <cell r="F832">
            <v>0</v>
          </cell>
        </row>
        <row r="833">
          <cell r="D833" t="str">
            <v>0327058</v>
          </cell>
          <cell r="F833">
            <v>0</v>
          </cell>
        </row>
        <row r="834">
          <cell r="D834" t="str">
            <v>0327061</v>
          </cell>
          <cell r="F834">
            <v>0</v>
          </cell>
        </row>
        <row r="835">
          <cell r="D835" t="str">
            <v>0327139</v>
          </cell>
          <cell r="F835">
            <v>0</v>
          </cell>
        </row>
        <row r="837">
          <cell r="D837" t="str">
            <v>0327124</v>
          </cell>
          <cell r="F837">
            <v>0</v>
          </cell>
        </row>
        <row r="838">
          <cell r="D838" t="str">
            <v>0327131</v>
          </cell>
          <cell r="F838">
            <v>0</v>
          </cell>
        </row>
        <row r="843">
          <cell r="D843" t="str">
            <v>0327241</v>
          </cell>
          <cell r="F843">
            <v>0</v>
          </cell>
        </row>
        <row r="844">
          <cell r="D844" t="str">
            <v>0327449</v>
          </cell>
          <cell r="F844">
            <v>0</v>
          </cell>
        </row>
        <row r="845">
          <cell r="D845" t="str">
            <v>0327450</v>
          </cell>
          <cell r="F845">
            <v>0</v>
          </cell>
        </row>
        <row r="846">
          <cell r="D846" t="str">
            <v>0327241</v>
          </cell>
          <cell r="F846">
            <v>0</v>
          </cell>
        </row>
        <row r="847">
          <cell r="D847" t="str">
            <v>0327060</v>
          </cell>
          <cell r="F847">
            <v>0</v>
          </cell>
        </row>
        <row r="848">
          <cell r="D848" t="str">
            <v>0327062</v>
          </cell>
          <cell r="F848">
            <v>0</v>
          </cell>
        </row>
        <row r="850">
          <cell r="D850" t="str">
            <v>0327128</v>
          </cell>
          <cell r="F850">
            <v>0</v>
          </cell>
        </row>
        <row r="851">
          <cell r="D851" t="str">
            <v>0327458</v>
          </cell>
          <cell r="F851">
            <v>0</v>
          </cell>
        </row>
        <row r="854">
          <cell r="D854" t="str">
            <v>0327449</v>
          </cell>
          <cell r="F854">
            <v>0</v>
          </cell>
        </row>
        <row r="855">
          <cell r="D855" t="str">
            <v>0322900</v>
          </cell>
          <cell r="F855">
            <v>0</v>
          </cell>
        </row>
        <row r="856">
          <cell r="D856" t="str">
            <v>0327073</v>
          </cell>
          <cell r="F856">
            <v>0</v>
          </cell>
        </row>
        <row r="857">
          <cell r="D857" t="str">
            <v>0327089</v>
          </cell>
          <cell r="F857">
            <v>0</v>
          </cell>
        </row>
        <row r="858">
          <cell r="D858" t="str">
            <v>0327123</v>
          </cell>
          <cell r="F858">
            <v>0</v>
          </cell>
        </row>
        <row r="859">
          <cell r="D859" t="str">
            <v>0327132</v>
          </cell>
          <cell r="F859">
            <v>0</v>
          </cell>
        </row>
        <row r="860">
          <cell r="D860" t="str">
            <v>0327457</v>
          </cell>
          <cell r="F860">
            <v>0</v>
          </cell>
        </row>
        <row r="862">
          <cell r="D862" t="str">
            <v>0327228</v>
          </cell>
          <cell r="F862">
            <v>0</v>
          </cell>
        </row>
        <row r="863">
          <cell r="D863" t="str">
            <v>0322899</v>
          </cell>
          <cell r="F863">
            <v>0</v>
          </cell>
        </row>
        <row r="864">
          <cell r="D864" t="str">
            <v>0322922</v>
          </cell>
          <cell r="F864">
            <v>0</v>
          </cell>
        </row>
        <row r="865">
          <cell r="D865" t="str">
            <v>0327072</v>
          </cell>
          <cell r="F865">
            <v>0</v>
          </cell>
        </row>
        <row r="866">
          <cell r="D866" t="str">
            <v>0327439</v>
          </cell>
          <cell r="F866">
            <v>0</v>
          </cell>
        </row>
        <row r="867">
          <cell r="D867" t="str">
            <v>0327440</v>
          </cell>
          <cell r="F867">
            <v>0</v>
          </cell>
        </row>
        <row r="868">
          <cell r="D868" t="str">
            <v>0327072</v>
          </cell>
          <cell r="F868">
            <v>0</v>
          </cell>
        </row>
        <row r="869">
          <cell r="D869" t="str">
            <v>0327058</v>
          </cell>
          <cell r="F869">
            <v>0</v>
          </cell>
        </row>
        <row r="870">
          <cell r="D870" t="str">
            <v>0327061</v>
          </cell>
          <cell r="F870">
            <v>0</v>
          </cell>
        </row>
        <row r="871">
          <cell r="D871" t="str">
            <v>0318106</v>
          </cell>
          <cell r="F871">
            <v>0</v>
          </cell>
        </row>
        <row r="872">
          <cell r="D872" t="str">
            <v>0327123</v>
          </cell>
          <cell r="F872">
            <v>0</v>
          </cell>
        </row>
        <row r="873">
          <cell r="D873" t="str">
            <v>0327131</v>
          </cell>
          <cell r="F873">
            <v>0</v>
          </cell>
        </row>
        <row r="874">
          <cell r="D874" t="str">
            <v>0327457</v>
          </cell>
          <cell r="F874">
            <v>0</v>
          </cell>
        </row>
        <row r="876">
          <cell r="D876" t="str">
            <v>0327072</v>
          </cell>
          <cell r="F876">
            <v>0</v>
          </cell>
        </row>
        <row r="877">
          <cell r="D877" t="str">
            <v>0327058</v>
          </cell>
          <cell r="F877">
            <v>0</v>
          </cell>
        </row>
        <row r="878">
          <cell r="D878" t="str">
            <v>0327061</v>
          </cell>
          <cell r="F878">
            <v>0</v>
          </cell>
        </row>
        <row r="879">
          <cell r="D879" t="str">
            <v>0322927</v>
          </cell>
          <cell r="F879">
            <v>0</v>
          </cell>
        </row>
        <row r="880">
          <cell r="D880" t="str">
            <v>0327282</v>
          </cell>
          <cell r="F880">
            <v>0</v>
          </cell>
        </row>
        <row r="881">
          <cell r="D881" t="str">
            <v>0327440</v>
          </cell>
          <cell r="F881">
            <v>0</v>
          </cell>
        </row>
        <row r="882">
          <cell r="D882" t="str">
            <v>0327131</v>
          </cell>
          <cell r="F882">
            <v>0</v>
          </cell>
        </row>
        <row r="884">
          <cell r="D884" t="str">
            <v>0318106</v>
          </cell>
          <cell r="F884">
            <v>0</v>
          </cell>
        </row>
        <row r="885">
          <cell r="D885" t="str">
            <v>0318108</v>
          </cell>
          <cell r="F885">
            <v>0</v>
          </cell>
        </row>
        <row r="887">
          <cell r="D887" t="str">
            <v>0327053</v>
          </cell>
          <cell r="F887">
            <v>0</v>
          </cell>
        </row>
        <row r="888">
          <cell r="D888" t="str">
            <v>0327058</v>
          </cell>
          <cell r="F888">
            <v>0</v>
          </cell>
        </row>
        <row r="889">
          <cell r="D889" t="str">
            <v>0327061</v>
          </cell>
          <cell r="F889">
            <v>0</v>
          </cell>
        </row>
        <row r="890">
          <cell r="D890" t="str">
            <v>0327449</v>
          </cell>
          <cell r="F890">
            <v>0</v>
          </cell>
        </row>
        <row r="891">
          <cell r="D891" t="str">
            <v>0327124</v>
          </cell>
          <cell r="F891">
            <v>0</v>
          </cell>
        </row>
        <row r="892">
          <cell r="D892" t="str">
            <v>0327131</v>
          </cell>
          <cell r="F892">
            <v>0</v>
          </cell>
        </row>
        <row r="893">
          <cell r="D893" t="str">
            <v>0327440</v>
          </cell>
          <cell r="F893">
            <v>0</v>
          </cell>
        </row>
        <row r="894">
          <cell r="D894" t="str">
            <v>0327089</v>
          </cell>
          <cell r="F894">
            <v>0</v>
          </cell>
        </row>
        <row r="895">
          <cell r="D895" t="str">
            <v>0327054</v>
          </cell>
          <cell r="F895">
            <v>0</v>
          </cell>
        </row>
        <row r="896">
          <cell r="D896" t="str">
            <v>0327058</v>
          </cell>
          <cell r="F896">
            <v>0</v>
          </cell>
        </row>
        <row r="897">
          <cell r="D897" t="str">
            <v>0327061</v>
          </cell>
          <cell r="F897">
            <v>0</v>
          </cell>
        </row>
        <row r="898">
          <cell r="D898" t="str">
            <v>0320713</v>
          </cell>
          <cell r="F898">
            <v>0</v>
          </cell>
        </row>
        <row r="899">
          <cell r="D899" t="str">
            <v>0327124</v>
          </cell>
          <cell r="F899">
            <v>0</v>
          </cell>
        </row>
        <row r="900">
          <cell r="D900" t="str">
            <v>0327131</v>
          </cell>
          <cell r="F900">
            <v>0</v>
          </cell>
        </row>
        <row r="901">
          <cell r="D901" t="str">
            <v>0318106</v>
          </cell>
          <cell r="F901">
            <v>0</v>
          </cell>
        </row>
        <row r="902">
          <cell r="D902" t="str">
            <v>0318108</v>
          </cell>
          <cell r="F902">
            <v>0</v>
          </cell>
        </row>
        <row r="903">
          <cell r="D903" t="str">
            <v>0327053</v>
          </cell>
          <cell r="F903">
            <v>0</v>
          </cell>
        </row>
        <row r="904">
          <cell r="D904" t="str">
            <v>0322927</v>
          </cell>
          <cell r="F904">
            <v>0</v>
          </cell>
        </row>
        <row r="905">
          <cell r="D905" t="str">
            <v>0327282</v>
          </cell>
          <cell r="F905">
            <v>0</v>
          </cell>
        </row>
        <row r="907">
          <cell r="D907" t="str">
            <v>0327124</v>
          </cell>
          <cell r="F907">
            <v>0</v>
          </cell>
        </row>
        <row r="908">
          <cell r="D908" t="str">
            <v>0327441</v>
          </cell>
          <cell r="F908">
            <v>0</v>
          </cell>
        </row>
        <row r="909">
          <cell r="D909" t="str">
            <v>0327442</v>
          </cell>
          <cell r="F909">
            <v>0</v>
          </cell>
        </row>
        <row r="910">
          <cell r="D910" t="str">
            <v>0327053</v>
          </cell>
          <cell r="F910">
            <v>0</v>
          </cell>
        </row>
        <row r="911">
          <cell r="D911" t="str">
            <v>0327226</v>
          </cell>
          <cell r="F911">
            <v>0</v>
          </cell>
        </row>
        <row r="913">
          <cell r="D913" t="str">
            <v>0327124</v>
          </cell>
          <cell r="F913">
            <v>0</v>
          </cell>
        </row>
        <row r="914">
          <cell r="D914" t="str">
            <v>0327441</v>
          </cell>
          <cell r="F914">
            <v>0</v>
          </cell>
        </row>
        <row r="915">
          <cell r="D915" t="str">
            <v>0327442</v>
          </cell>
          <cell r="F915">
            <v>0</v>
          </cell>
        </row>
        <row r="918">
          <cell r="D918" t="str">
            <v>0327055</v>
          </cell>
          <cell r="F918">
            <v>0</v>
          </cell>
        </row>
        <row r="919">
          <cell r="D919" t="str">
            <v>0322927</v>
          </cell>
          <cell r="F919">
            <v>0</v>
          </cell>
        </row>
        <row r="920">
          <cell r="D920" t="str">
            <v>0327282</v>
          </cell>
          <cell r="F920">
            <v>0</v>
          </cell>
        </row>
        <row r="921">
          <cell r="D921" t="str">
            <v>0327058</v>
          </cell>
          <cell r="F921">
            <v>0</v>
          </cell>
        </row>
        <row r="922">
          <cell r="D922" t="str">
            <v>0327061</v>
          </cell>
          <cell r="F922">
            <v>0</v>
          </cell>
        </row>
        <row r="923">
          <cell r="D923" t="str">
            <v>0327457</v>
          </cell>
          <cell r="F923">
            <v>0</v>
          </cell>
        </row>
        <row r="924">
          <cell r="D924" t="str">
            <v>0327124</v>
          </cell>
          <cell r="F924">
            <v>0</v>
          </cell>
        </row>
        <row r="925">
          <cell r="D925" t="str">
            <v>0327131</v>
          </cell>
          <cell r="F925">
            <v>0</v>
          </cell>
        </row>
        <row r="926">
          <cell r="D926" t="str">
            <v>0322050</v>
          </cell>
          <cell r="F926">
            <v>0</v>
          </cell>
        </row>
        <row r="927">
          <cell r="D927" t="str">
            <v>0322051</v>
          </cell>
          <cell r="F927">
            <v>0</v>
          </cell>
        </row>
        <row r="928">
          <cell r="D928" t="str">
            <v>0327056</v>
          </cell>
          <cell r="F928">
            <v>0</v>
          </cell>
        </row>
        <row r="929">
          <cell r="D929" t="str">
            <v>0322927</v>
          </cell>
          <cell r="F929">
            <v>0</v>
          </cell>
        </row>
        <row r="930">
          <cell r="D930" t="str">
            <v>0327282</v>
          </cell>
          <cell r="F930">
            <v>0</v>
          </cell>
        </row>
        <row r="931">
          <cell r="D931" t="str">
            <v>0327058</v>
          </cell>
          <cell r="F931">
            <v>0</v>
          </cell>
        </row>
        <row r="932">
          <cell r="D932" t="str">
            <v>0327061</v>
          </cell>
          <cell r="F932">
            <v>0</v>
          </cell>
        </row>
        <row r="934">
          <cell r="D934" t="str">
            <v>0327124</v>
          </cell>
          <cell r="F934">
            <v>0</v>
          </cell>
        </row>
        <row r="935">
          <cell r="D935" t="str">
            <v>0327131</v>
          </cell>
          <cell r="F935">
            <v>0</v>
          </cell>
        </row>
        <row r="938">
          <cell r="D938" t="str">
            <v>0327055</v>
          </cell>
          <cell r="F938">
            <v>0</v>
          </cell>
        </row>
        <row r="939">
          <cell r="D939" t="str">
            <v>0327058</v>
          </cell>
          <cell r="F939">
            <v>0</v>
          </cell>
        </row>
        <row r="940">
          <cell r="D940" t="str">
            <v>0327061</v>
          </cell>
          <cell r="F940">
            <v>0</v>
          </cell>
        </row>
        <row r="941">
          <cell r="D941" t="str">
            <v>0322050</v>
          </cell>
          <cell r="F941">
            <v>0</v>
          </cell>
        </row>
        <row r="942">
          <cell r="D942" t="str">
            <v>0327124</v>
          </cell>
          <cell r="F942">
            <v>0</v>
          </cell>
        </row>
        <row r="943">
          <cell r="D943" t="str">
            <v>0327131</v>
          </cell>
          <cell r="F943">
            <v>0</v>
          </cell>
        </row>
        <row r="945">
          <cell r="D945" t="str">
            <v>0327441</v>
          </cell>
          <cell r="F945">
            <v>0</v>
          </cell>
        </row>
        <row r="946">
          <cell r="D946" t="str">
            <v>0327055</v>
          </cell>
          <cell r="F946">
            <v>0</v>
          </cell>
        </row>
        <row r="947">
          <cell r="D947" t="str">
            <v>0327227</v>
          </cell>
          <cell r="F947">
            <v>0</v>
          </cell>
        </row>
        <row r="949">
          <cell r="D949" t="str">
            <v>0327124</v>
          </cell>
          <cell r="F949">
            <v>0</v>
          </cell>
        </row>
        <row r="952">
          <cell r="D952" t="str">
            <v>0327056</v>
          </cell>
          <cell r="F952">
            <v>0</v>
          </cell>
        </row>
        <row r="953">
          <cell r="D953" t="str">
            <v>0327058</v>
          </cell>
          <cell r="F953">
            <v>0</v>
          </cell>
        </row>
        <row r="954">
          <cell r="D954" t="str">
            <v>0327061</v>
          </cell>
          <cell r="F954">
            <v>0</v>
          </cell>
        </row>
        <row r="955">
          <cell r="D955" t="str">
            <v>0327446</v>
          </cell>
          <cell r="F955">
            <v>0</v>
          </cell>
        </row>
        <row r="956">
          <cell r="D956" t="str">
            <v>0327124</v>
          </cell>
          <cell r="F956">
            <v>0</v>
          </cell>
        </row>
        <row r="957">
          <cell r="D957" t="str">
            <v>0327131</v>
          </cell>
          <cell r="F957">
            <v>0</v>
          </cell>
        </row>
        <row r="958">
          <cell r="D958" t="str">
            <v>0320715</v>
          </cell>
          <cell r="F958">
            <v>0</v>
          </cell>
        </row>
        <row r="959">
          <cell r="D959" t="str">
            <v>0327089</v>
          </cell>
          <cell r="F959">
            <v>0</v>
          </cell>
        </row>
        <row r="961">
          <cell r="D961" t="str">
            <v>0318106</v>
          </cell>
          <cell r="F961">
            <v>0</v>
          </cell>
        </row>
        <row r="962">
          <cell r="D962" t="str">
            <v>0327057</v>
          </cell>
          <cell r="F962">
            <v>0</v>
          </cell>
        </row>
        <row r="963">
          <cell r="D963" t="str">
            <v>0327058</v>
          </cell>
          <cell r="F963">
            <v>0</v>
          </cell>
        </row>
        <row r="964">
          <cell r="D964" t="str">
            <v>0327061</v>
          </cell>
          <cell r="F964">
            <v>0</v>
          </cell>
        </row>
        <row r="966">
          <cell r="D966" t="str">
            <v>0327124</v>
          </cell>
          <cell r="F966">
            <v>0</v>
          </cell>
        </row>
        <row r="967">
          <cell r="D967" t="str">
            <v>0327131</v>
          </cell>
          <cell r="F967">
            <v>0</v>
          </cell>
        </row>
        <row r="970">
          <cell r="D970" t="str">
            <v>0327057</v>
          </cell>
          <cell r="F970">
            <v>0</v>
          </cell>
        </row>
        <row r="971">
          <cell r="D971" t="str">
            <v>0322927</v>
          </cell>
          <cell r="F971">
            <v>0</v>
          </cell>
        </row>
        <row r="972">
          <cell r="D972" t="str">
            <v>0327282</v>
          </cell>
          <cell r="F972">
            <v>0</v>
          </cell>
        </row>
        <row r="973">
          <cell r="D973" t="str">
            <v>0327058</v>
          </cell>
          <cell r="F973">
            <v>0</v>
          </cell>
        </row>
        <row r="974">
          <cell r="D974" t="str">
            <v>0327061</v>
          </cell>
          <cell r="F974">
            <v>0</v>
          </cell>
        </row>
        <row r="976">
          <cell r="D976" t="str">
            <v>0327124</v>
          </cell>
          <cell r="F976">
            <v>0</v>
          </cell>
        </row>
        <row r="977">
          <cell r="D977" t="str">
            <v>0327131</v>
          </cell>
          <cell r="F977">
            <v>0</v>
          </cell>
        </row>
        <row r="978">
          <cell r="D978" t="str">
            <v>0322395</v>
          </cell>
          <cell r="F978">
            <v>0</v>
          </cell>
        </row>
        <row r="980">
          <cell r="D980" t="str">
            <v>0327057</v>
          </cell>
          <cell r="F980">
            <v>0</v>
          </cell>
        </row>
        <row r="981">
          <cell r="D981" t="str">
            <v>0327280</v>
          </cell>
          <cell r="F981">
            <v>0</v>
          </cell>
        </row>
        <row r="982">
          <cell r="D982" t="str">
            <v>0322927</v>
          </cell>
          <cell r="F982">
            <v>0</v>
          </cell>
        </row>
        <row r="983">
          <cell r="D983" t="str">
            <v>0327279</v>
          </cell>
          <cell r="F983">
            <v>0</v>
          </cell>
        </row>
        <row r="984">
          <cell r="D984" t="str">
            <v>0327460</v>
          </cell>
          <cell r="F984">
            <v>0</v>
          </cell>
        </row>
        <row r="985">
          <cell r="D985" t="str">
            <v>0327124</v>
          </cell>
          <cell r="F985">
            <v>0</v>
          </cell>
        </row>
        <row r="986">
          <cell r="D986" t="str">
            <v>0327445</v>
          </cell>
          <cell r="F986">
            <v>0</v>
          </cell>
        </row>
        <row r="987">
          <cell r="D987" t="str">
            <v>0320727</v>
          </cell>
          <cell r="F987">
            <v>0</v>
          </cell>
        </row>
        <row r="988">
          <cell r="D988" t="str">
            <v>0327057</v>
          </cell>
          <cell r="F988">
            <v>0</v>
          </cell>
        </row>
        <row r="989">
          <cell r="D989" t="str">
            <v>0327239</v>
          </cell>
          <cell r="F989">
            <v>0</v>
          </cell>
        </row>
        <row r="990">
          <cell r="D990" t="str">
            <v>0327465</v>
          </cell>
          <cell r="F990">
            <v>0</v>
          </cell>
        </row>
        <row r="991">
          <cell r="D991" t="str">
            <v>0327124</v>
          </cell>
          <cell r="F991">
            <v>0</v>
          </cell>
        </row>
        <row r="992">
          <cell r="D992" t="str">
            <v>0321918</v>
          </cell>
          <cell r="F992">
            <v>0</v>
          </cell>
        </row>
        <row r="993">
          <cell r="D993" t="str">
            <v>0321917</v>
          </cell>
          <cell r="F993">
            <v>0</v>
          </cell>
        </row>
        <row r="994">
          <cell r="D994" t="str">
            <v>0327439</v>
          </cell>
          <cell r="F994">
            <v>0</v>
          </cell>
        </row>
        <row r="996">
          <cell r="D996" t="str">
            <v>0327055</v>
          </cell>
          <cell r="F996">
            <v>0</v>
          </cell>
        </row>
        <row r="997">
          <cell r="D997" t="str">
            <v>0327192</v>
          </cell>
          <cell r="F997">
            <v>0</v>
          </cell>
        </row>
        <row r="998">
          <cell r="D998" t="str">
            <v>0327359</v>
          </cell>
          <cell r="F998">
            <v>0</v>
          </cell>
        </row>
        <row r="999">
          <cell r="D999" t="str">
            <v>0320727</v>
          </cell>
          <cell r="F999">
            <v>0</v>
          </cell>
        </row>
        <row r="1000">
          <cell r="D1000" t="str">
            <v>0327124</v>
          </cell>
          <cell r="F1000">
            <v>0</v>
          </cell>
        </row>
        <row r="1003">
          <cell r="D1003" t="str">
            <v>0327057</v>
          </cell>
          <cell r="F1003">
            <v>0</v>
          </cell>
        </row>
        <row r="1004">
          <cell r="D1004" t="str">
            <v>0327360</v>
          </cell>
          <cell r="F1004">
            <v>0</v>
          </cell>
        </row>
        <row r="1005">
          <cell r="D1005" t="str">
            <v>0327359</v>
          </cell>
          <cell r="F1005">
            <v>0</v>
          </cell>
        </row>
        <row r="1006">
          <cell r="D1006" t="str">
            <v>0322395</v>
          </cell>
          <cell r="F1006">
            <v>0</v>
          </cell>
        </row>
        <row r="1007">
          <cell r="D1007" t="str">
            <v>0327124</v>
          </cell>
          <cell r="F1007">
            <v>0</v>
          </cell>
        </row>
        <row r="1008">
          <cell r="D1008" t="str">
            <v>0323891</v>
          </cell>
          <cell r="F1008">
            <v>0</v>
          </cell>
        </row>
        <row r="1010">
          <cell r="D1010" t="str">
            <v>0321918</v>
          </cell>
          <cell r="F1010">
            <v>0</v>
          </cell>
        </row>
        <row r="1011">
          <cell r="D1011" t="str">
            <v>0321917</v>
          </cell>
          <cell r="F1011">
            <v>0</v>
          </cell>
        </row>
        <row r="1012">
          <cell r="D1012" t="str">
            <v>0327057</v>
          </cell>
          <cell r="F1012">
            <v>0</v>
          </cell>
        </row>
        <row r="1013">
          <cell r="D1013" t="str">
            <v>0327269</v>
          </cell>
          <cell r="F1013">
            <v>0</v>
          </cell>
        </row>
        <row r="1015">
          <cell r="D1015" t="str">
            <v>0327124</v>
          </cell>
          <cell r="F1015">
            <v>0</v>
          </cell>
        </row>
        <row r="1016">
          <cell r="D1016" t="str">
            <v>0327445</v>
          </cell>
          <cell r="F1016">
            <v>0</v>
          </cell>
        </row>
        <row r="1017">
          <cell r="D1017" t="str">
            <v>0323891</v>
          </cell>
          <cell r="F1017">
            <v>0</v>
          </cell>
        </row>
        <row r="1018">
          <cell r="D1018" t="str">
            <v>0327055</v>
          </cell>
          <cell r="F1018">
            <v>0</v>
          </cell>
        </row>
        <row r="1019">
          <cell r="D1019" t="str">
            <v>0327268</v>
          </cell>
          <cell r="F1019">
            <v>0</v>
          </cell>
        </row>
        <row r="1020">
          <cell r="D1020" t="str">
            <v>0322394</v>
          </cell>
          <cell r="F1020">
            <v>0</v>
          </cell>
        </row>
        <row r="1021">
          <cell r="D1021" t="str">
            <v>0327124</v>
          </cell>
          <cell r="F1021">
            <v>0</v>
          </cell>
        </row>
        <row r="1026">
          <cell r="D1026" t="str">
            <v>0327266</v>
          </cell>
          <cell r="F1026">
            <v>0</v>
          </cell>
        </row>
        <row r="1027">
          <cell r="D1027" t="str">
            <v>0323926</v>
          </cell>
          <cell r="F1027">
            <v>0</v>
          </cell>
        </row>
        <row r="1028">
          <cell r="D1028" t="str">
            <v>0327447</v>
          </cell>
          <cell r="F1028">
            <v>0</v>
          </cell>
        </row>
        <row r="1029">
          <cell r="D1029" t="str">
            <v>0327267</v>
          </cell>
          <cell r="F1029">
            <v>0</v>
          </cell>
        </row>
        <row r="1030">
          <cell r="D1030" t="str">
            <v>0322050</v>
          </cell>
          <cell r="F1030">
            <v>0</v>
          </cell>
        </row>
        <row r="1031">
          <cell r="D1031" t="str">
            <v>0322051</v>
          </cell>
          <cell r="F1031">
            <v>0</v>
          </cell>
        </row>
        <row r="1032">
          <cell r="D1032" t="str">
            <v>0327342</v>
          </cell>
          <cell r="F1032">
            <v>0</v>
          </cell>
        </row>
        <row r="1033">
          <cell r="D1033" t="str">
            <v>0318108</v>
          </cell>
          <cell r="F1033">
            <v>0</v>
          </cell>
        </row>
        <row r="1036">
          <cell r="D1036" t="str">
            <v>0327466</v>
          </cell>
          <cell r="F1036">
            <v>0</v>
          </cell>
        </row>
        <row r="1037">
          <cell r="D1037" t="str">
            <v>0322914</v>
          </cell>
          <cell r="F1037">
            <v>0</v>
          </cell>
        </row>
        <row r="1038">
          <cell r="D1038" t="str">
            <v>0327073</v>
          </cell>
          <cell r="F1038">
            <v>0</v>
          </cell>
        </row>
        <row r="1039">
          <cell r="D1039" t="str">
            <v>0327469</v>
          </cell>
          <cell r="F1039">
            <v>0</v>
          </cell>
        </row>
        <row r="1040">
          <cell r="D1040" t="str">
            <v>0327125</v>
          </cell>
          <cell r="F1040">
            <v>0</v>
          </cell>
        </row>
        <row r="1041">
          <cell r="D1041" t="str">
            <v>0327132</v>
          </cell>
          <cell r="F1041">
            <v>0</v>
          </cell>
        </row>
        <row r="1045">
          <cell r="D1045" t="str">
            <v>0327461</v>
          </cell>
          <cell r="F1045">
            <v>0</v>
          </cell>
        </row>
        <row r="1046">
          <cell r="D1046" t="str">
            <v>0327053</v>
          </cell>
          <cell r="F1046">
            <v>0</v>
          </cell>
        </row>
        <row r="1047">
          <cell r="D1047" t="str">
            <v>0327059</v>
          </cell>
          <cell r="F1047">
            <v>0</v>
          </cell>
        </row>
        <row r="1048">
          <cell r="D1048" t="str">
            <v>0327061</v>
          </cell>
          <cell r="F1048">
            <v>0</v>
          </cell>
        </row>
        <row r="1049">
          <cell r="D1049" t="str">
            <v>0327456</v>
          </cell>
          <cell r="F1049">
            <v>0</v>
          </cell>
        </row>
        <row r="1050">
          <cell r="D1050" t="str">
            <v>0327124</v>
          </cell>
          <cell r="F1050">
            <v>0</v>
          </cell>
        </row>
        <row r="1051">
          <cell r="D1051" t="str">
            <v>0327131</v>
          </cell>
          <cell r="F1051">
            <v>0</v>
          </cell>
        </row>
        <row r="1053">
          <cell r="D1053" t="str">
            <v>0327457</v>
          </cell>
          <cell r="F1053">
            <v>0</v>
          </cell>
        </row>
        <row r="1054">
          <cell r="D1054" t="str">
            <v>0327055</v>
          </cell>
          <cell r="F1054">
            <v>0</v>
          </cell>
        </row>
        <row r="1055">
          <cell r="D1055" t="str">
            <v>0327059</v>
          </cell>
          <cell r="F1055">
            <v>0</v>
          </cell>
        </row>
        <row r="1056">
          <cell r="D1056" t="str">
            <v>0327061</v>
          </cell>
          <cell r="F1056">
            <v>0</v>
          </cell>
        </row>
        <row r="1058">
          <cell r="D1058" t="str">
            <v>0327124</v>
          </cell>
          <cell r="F1058">
            <v>0</v>
          </cell>
        </row>
        <row r="1059">
          <cell r="D1059" t="str">
            <v>0327131</v>
          </cell>
          <cell r="F1059">
            <v>0</v>
          </cell>
        </row>
        <row r="1060">
          <cell r="D1060" t="str">
            <v>0327458</v>
          </cell>
          <cell r="F1060">
            <v>0</v>
          </cell>
        </row>
        <row r="1061">
          <cell r="D1061" t="str">
            <v>0327459</v>
          </cell>
          <cell r="F1061">
            <v>0</v>
          </cell>
        </row>
        <row r="1062">
          <cell r="D1062" t="str">
            <v>0327056</v>
          </cell>
          <cell r="F1062">
            <v>0</v>
          </cell>
        </row>
        <row r="1063">
          <cell r="D1063" t="str">
            <v>0327059</v>
          </cell>
          <cell r="F1063">
            <v>0</v>
          </cell>
        </row>
        <row r="1064">
          <cell r="D1064" t="str">
            <v>0327061</v>
          </cell>
          <cell r="F1064">
            <v>0</v>
          </cell>
        </row>
        <row r="1066">
          <cell r="D1066" t="str">
            <v>0327124</v>
          </cell>
          <cell r="F1066">
            <v>0</v>
          </cell>
        </row>
        <row r="1067">
          <cell r="D1067" t="str">
            <v>0327131</v>
          </cell>
          <cell r="F1067">
            <v>0</v>
          </cell>
        </row>
        <row r="1068">
          <cell r="D1068" t="str">
            <v>0327456</v>
          </cell>
          <cell r="F1068">
            <v>0</v>
          </cell>
        </row>
        <row r="1070">
          <cell r="D1070" t="str">
            <v>0327057</v>
          </cell>
          <cell r="F1070">
            <v>0</v>
          </cell>
        </row>
        <row r="1071">
          <cell r="D1071" t="str">
            <v>0327059</v>
          </cell>
          <cell r="F1071">
            <v>0</v>
          </cell>
        </row>
        <row r="1072">
          <cell r="D1072" t="str">
            <v>0327061</v>
          </cell>
          <cell r="F1072">
            <v>0</v>
          </cell>
        </row>
        <row r="1074">
          <cell r="D1074" t="str">
            <v>0327124</v>
          </cell>
          <cell r="F1074">
            <v>0</v>
          </cell>
        </row>
        <row r="1075">
          <cell r="D1075" t="str">
            <v>0327131</v>
          </cell>
          <cell r="F1075">
            <v>0</v>
          </cell>
        </row>
        <row r="1077">
          <cell r="D1077" t="str">
            <v>0327437</v>
          </cell>
        </row>
        <row r="1078">
          <cell r="D1078" t="str">
            <v>0327438</v>
          </cell>
        </row>
        <row r="1079">
          <cell r="D1079" t="str">
            <v>0327482</v>
          </cell>
        </row>
        <row r="1080">
          <cell r="D1080" t="str">
            <v>0327264</v>
          </cell>
          <cell r="F1080">
            <v>0</v>
          </cell>
        </row>
        <row r="1081">
          <cell r="D1081" t="str">
            <v>0327265</v>
          </cell>
          <cell r="F1081">
            <v>0</v>
          </cell>
        </row>
        <row r="1082">
          <cell r="D1082" t="str">
            <v>0327441</v>
          </cell>
        </row>
        <row r="1083">
          <cell r="D1083" t="str">
            <v>0327136</v>
          </cell>
          <cell r="F1083">
            <v>0</v>
          </cell>
        </row>
        <row r="1084">
          <cell r="D1084" t="str">
            <v>0327467</v>
          </cell>
        </row>
        <row r="1085">
          <cell r="D1085" t="str">
            <v>0327468</v>
          </cell>
        </row>
        <row r="1086">
          <cell r="D1086" t="str">
            <v>0327262</v>
          </cell>
          <cell r="F1086">
            <v>0</v>
          </cell>
        </row>
        <row r="1087">
          <cell r="D1087" t="str">
            <v>0327263</v>
          </cell>
          <cell r="F1087">
            <v>0</v>
          </cell>
        </row>
        <row r="1089">
          <cell r="D1089" t="str">
            <v>0327136</v>
          </cell>
          <cell r="F1089">
            <v>0</v>
          </cell>
        </row>
        <row r="1090">
          <cell r="D1090" t="str">
            <v>0327443</v>
          </cell>
        </row>
        <row r="1091">
          <cell r="D1091" t="str">
            <v>0327444</v>
          </cell>
        </row>
        <row r="1092">
          <cell r="D1092" t="str">
            <v>0327463</v>
          </cell>
        </row>
        <row r="1093">
          <cell r="D1093" t="str">
            <v>0327464</v>
          </cell>
        </row>
        <row r="1094">
          <cell r="D1094" t="str">
            <v>0327053</v>
          </cell>
          <cell r="F1094">
            <v>0</v>
          </cell>
        </row>
        <row r="1095">
          <cell r="D1095" t="str">
            <v>0327429</v>
          </cell>
          <cell r="F1095">
            <v>0</v>
          </cell>
        </row>
        <row r="1096">
          <cell r="D1096" t="str">
            <v>0327430</v>
          </cell>
          <cell r="F1096">
            <v>0</v>
          </cell>
        </row>
        <row r="1097">
          <cell r="D1097" t="str">
            <v>0327058</v>
          </cell>
          <cell r="F1097">
            <v>0</v>
          </cell>
        </row>
        <row r="1098">
          <cell r="D1098" t="str">
            <v>0327061</v>
          </cell>
          <cell r="F1098">
            <v>0</v>
          </cell>
        </row>
        <row r="1099">
          <cell r="D1099" t="str">
            <v>0327447</v>
          </cell>
        </row>
        <row r="1100">
          <cell r="D1100" t="str">
            <v>0327124</v>
          </cell>
          <cell r="F1100">
            <v>0</v>
          </cell>
        </row>
        <row r="1101">
          <cell r="D1101" t="str">
            <v>0327450</v>
          </cell>
        </row>
        <row r="1102">
          <cell r="D1102" t="str">
            <v>0327451</v>
          </cell>
        </row>
        <row r="1103">
          <cell r="D1103" t="str">
            <v>0327054</v>
          </cell>
          <cell r="F1103">
            <v>0</v>
          </cell>
        </row>
        <row r="1104">
          <cell r="D1104" t="str">
            <v>0327429</v>
          </cell>
          <cell r="F1104">
            <v>0</v>
          </cell>
        </row>
        <row r="1105">
          <cell r="D1105" t="str">
            <v>0327430</v>
          </cell>
          <cell r="F1105">
            <v>0</v>
          </cell>
        </row>
        <row r="1106">
          <cell r="D1106" t="str">
            <v>0327058</v>
          </cell>
          <cell r="F1106">
            <v>0</v>
          </cell>
        </row>
        <row r="1107">
          <cell r="D1107" t="str">
            <v>0327061</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0327055</v>
          </cell>
          <cell r="F1114">
            <v>0</v>
          </cell>
        </row>
        <row r="1115">
          <cell r="D1115" t="str">
            <v>0327429</v>
          </cell>
          <cell r="F1115">
            <v>0</v>
          </cell>
        </row>
        <row r="1116">
          <cell r="D1116" t="str">
            <v>0327430</v>
          </cell>
          <cell r="F1116">
            <v>0</v>
          </cell>
        </row>
        <row r="1117">
          <cell r="D1117" t="str">
            <v>0327058</v>
          </cell>
          <cell r="F1117">
            <v>0</v>
          </cell>
        </row>
        <row r="1118">
          <cell r="D1118" t="str">
            <v>0327061</v>
          </cell>
          <cell r="F1118">
            <v>0</v>
          </cell>
        </row>
        <row r="1119">
          <cell r="D1119" t="str">
            <v>0327462</v>
          </cell>
        </row>
        <row r="1120">
          <cell r="D1120" t="str">
            <v>0327124</v>
          </cell>
          <cell r="F1120">
            <v>0</v>
          </cell>
        </row>
        <row r="1123">
          <cell r="D1123" t="str">
            <v>0327056</v>
          </cell>
          <cell r="F1123">
            <v>0</v>
          </cell>
        </row>
        <row r="1124">
          <cell r="D1124" t="str">
            <v>0327429</v>
          </cell>
          <cell r="F1124">
            <v>0</v>
          </cell>
        </row>
        <row r="1125">
          <cell r="D1125" t="str">
            <v>0327430</v>
          </cell>
          <cell r="F1125">
            <v>0</v>
          </cell>
        </row>
        <row r="1126">
          <cell r="D1126" t="str">
            <v>0327058</v>
          </cell>
          <cell r="F1126">
            <v>0</v>
          </cell>
        </row>
        <row r="1127">
          <cell r="D1127" t="str">
            <v>0327061</v>
          </cell>
          <cell r="F1127">
            <v>0</v>
          </cell>
        </row>
        <row r="1129">
          <cell r="D1129" t="str">
            <v>0327124</v>
          </cell>
          <cell r="F1129">
            <v>0</v>
          </cell>
        </row>
        <row r="1134">
          <cell r="D1134" t="str">
            <v>0327057</v>
          </cell>
          <cell r="F1134">
            <v>0</v>
          </cell>
        </row>
        <row r="1135">
          <cell r="D1135" t="str">
            <v>0327429</v>
          </cell>
          <cell r="F1135">
            <v>0</v>
          </cell>
        </row>
        <row r="1136">
          <cell r="D1136" t="str">
            <v>0327430</v>
          </cell>
          <cell r="F1136">
            <v>0</v>
          </cell>
        </row>
        <row r="1137">
          <cell r="D1137" t="str">
            <v>0327058</v>
          </cell>
          <cell r="F1137">
            <v>0</v>
          </cell>
        </row>
        <row r="1138">
          <cell r="D1138" t="str">
            <v>0327061</v>
          </cell>
          <cell r="F1138">
            <v>0</v>
          </cell>
        </row>
        <row r="1140">
          <cell r="D1140" t="str">
            <v>0327124</v>
          </cell>
          <cell r="F1140">
            <v>0</v>
          </cell>
        </row>
        <row r="1143">
          <cell r="D1143" t="str">
            <v>0327072</v>
          </cell>
          <cell r="F1143">
            <v>0</v>
          </cell>
        </row>
        <row r="1144">
          <cell r="D1144" t="str">
            <v>0327429</v>
          </cell>
          <cell r="F1144">
            <v>0</v>
          </cell>
        </row>
        <row r="1145">
          <cell r="D1145" t="str">
            <v>0327430</v>
          </cell>
          <cell r="F1145">
            <v>0</v>
          </cell>
        </row>
        <row r="1146">
          <cell r="D1146" t="str">
            <v>0327058</v>
          </cell>
          <cell r="F1146">
            <v>0</v>
          </cell>
        </row>
        <row r="1147">
          <cell r="D1147" t="str">
            <v>0327061</v>
          </cell>
          <cell r="F1147">
            <v>0</v>
          </cell>
        </row>
        <row r="1153">
          <cell r="D1153" t="str">
            <v>0327052</v>
          </cell>
        </row>
        <row r="1154">
          <cell r="D1154" t="str">
            <v>0327053</v>
          </cell>
        </row>
        <row r="1155">
          <cell r="D1155" t="str">
            <v>0327055</v>
          </cell>
        </row>
        <row r="1157">
          <cell r="D1157" t="str">
            <v>0327054</v>
          </cell>
        </row>
        <row r="1158">
          <cell r="D1158" t="str">
            <v>0327056</v>
          </cell>
        </row>
        <row r="1159">
          <cell r="D1159" t="str">
            <v>0327057</v>
          </cell>
        </row>
        <row r="1164">
          <cell r="D1164" t="str">
            <v>0327078</v>
          </cell>
        </row>
        <row r="1165">
          <cell r="D1165" t="str">
            <v>0327079</v>
          </cell>
        </row>
        <row r="1166">
          <cell r="D1166" t="str">
            <v>0327076</v>
          </cell>
        </row>
        <row r="1167">
          <cell r="D1167" t="str">
            <v>0327077</v>
          </cell>
        </row>
        <row r="1169">
          <cell r="D1169" t="str">
            <v>0327080</v>
          </cell>
        </row>
        <row r="1170">
          <cell r="D1170" t="str">
            <v>0327081</v>
          </cell>
        </row>
        <row r="1171">
          <cell r="D1171" t="str">
            <v>0327337</v>
          </cell>
        </row>
        <row r="1172">
          <cell r="D1172" t="str">
            <v>0327356</v>
          </cell>
        </row>
        <row r="1173">
          <cell r="D1173" t="str">
            <v>0327336</v>
          </cell>
        </row>
        <row r="1178">
          <cell r="D1178" t="str">
            <v>0327058</v>
          </cell>
        </row>
        <row r="1179">
          <cell r="D1179" t="str">
            <v>0327059</v>
          </cell>
        </row>
        <row r="1180">
          <cell r="D1180" t="str">
            <v>0327061</v>
          </cell>
        </row>
        <row r="1181">
          <cell r="D1181" t="str">
            <v>0327060</v>
          </cell>
        </row>
        <row r="1182">
          <cell r="D1182" t="str">
            <v>0327229</v>
          </cell>
        </row>
        <row r="1183">
          <cell r="D1183" t="str">
            <v>0327062</v>
          </cell>
        </row>
        <row r="1185">
          <cell r="D1185" t="str">
            <v>0327146</v>
          </cell>
        </row>
        <row r="1187">
          <cell r="D1187" t="str">
            <v>0322900</v>
          </cell>
        </row>
        <row r="1189">
          <cell r="D1189" t="str">
            <v>0322899</v>
          </cell>
        </row>
        <row r="1190">
          <cell r="D1190" t="str">
            <v>0322901</v>
          </cell>
        </row>
        <row r="1191">
          <cell r="D1191" t="str">
            <v>0322914</v>
          </cell>
        </row>
        <row r="1193">
          <cell r="D1193" t="str">
            <v>0327063</v>
          </cell>
        </row>
        <row r="1194">
          <cell r="D1194" t="str">
            <v>0327064</v>
          </cell>
        </row>
        <row r="1196">
          <cell r="D1196" t="str">
            <v>0327338</v>
          </cell>
        </row>
        <row r="1197">
          <cell r="D1197" t="str">
            <v>0327144</v>
          </cell>
        </row>
        <row r="1202">
          <cell r="D1202" t="str">
            <v>0322927</v>
          </cell>
        </row>
        <row r="1203">
          <cell r="D1203" t="str">
            <v>0322922</v>
          </cell>
        </row>
        <row r="1204">
          <cell r="D1204" t="str">
            <v>0327287</v>
          </cell>
        </row>
        <row r="1206">
          <cell r="D1206" t="str">
            <v>0322917</v>
          </cell>
        </row>
        <row r="1207">
          <cell r="D1207" t="str">
            <v>0322919</v>
          </cell>
        </row>
        <row r="1209">
          <cell r="D1209" t="str">
            <v>0318541</v>
          </cell>
        </row>
        <row r="1210">
          <cell r="D1210" t="str">
            <v>0318542</v>
          </cell>
        </row>
        <row r="1211">
          <cell r="D1211" t="str">
            <v>0321811</v>
          </cell>
        </row>
        <row r="1216">
          <cell r="D1216" t="str">
            <v>0327066</v>
          </cell>
        </row>
        <row r="1217">
          <cell r="D1217" t="str">
            <v>0327067</v>
          </cell>
        </row>
        <row r="1218">
          <cell r="D1218" t="str">
            <v>0327068</v>
          </cell>
        </row>
        <row r="1219">
          <cell r="D1219" t="str">
            <v>0327069</v>
          </cell>
        </row>
        <row r="1220">
          <cell r="D1220" t="str">
            <v>0327070</v>
          </cell>
        </row>
        <row r="1222">
          <cell r="D1222" t="str">
            <v>0327250</v>
          </cell>
        </row>
        <row r="1223">
          <cell r="D1223" t="str">
            <v>0327251</v>
          </cell>
        </row>
        <row r="1224">
          <cell r="D1224" t="str">
            <v>0327252</v>
          </cell>
        </row>
        <row r="1225">
          <cell r="D1225" t="str">
            <v>0327253</v>
          </cell>
        </row>
        <row r="1230">
          <cell r="D1230" t="str">
            <v>0327071</v>
          </cell>
        </row>
        <row r="1231">
          <cell r="D1231" t="str">
            <v>0327072</v>
          </cell>
        </row>
        <row r="1232">
          <cell r="D1232" t="str">
            <v>0327073</v>
          </cell>
        </row>
        <row r="1233">
          <cell r="D1233" t="str">
            <v>0327074</v>
          </cell>
        </row>
        <row r="1234">
          <cell r="D1234" t="str">
            <v>0327255</v>
          </cell>
        </row>
        <row r="1235">
          <cell r="D1235" t="str">
            <v>0327254</v>
          </cell>
        </row>
        <row r="1236">
          <cell r="D1236" t="str">
            <v>0327075</v>
          </cell>
        </row>
        <row r="1241">
          <cell r="D1241" t="str">
            <v>0327261</v>
          </cell>
        </row>
        <row r="1242">
          <cell r="D1242" t="str">
            <v>0327260</v>
          </cell>
        </row>
        <row r="1244">
          <cell r="D1244" t="str">
            <v>0327290</v>
          </cell>
        </row>
        <row r="1245">
          <cell r="D1245" t="str">
            <v>0327289</v>
          </cell>
        </row>
        <row r="1246">
          <cell r="D1246" t="str">
            <v>0327288</v>
          </cell>
        </row>
        <row r="1248">
          <cell r="D1248" t="str">
            <v>0327339</v>
          </cell>
        </row>
        <row r="1249">
          <cell r="D1249" t="str">
            <v>0327340</v>
          </cell>
        </row>
        <row r="1250">
          <cell r="D1250" t="str">
            <v>0327357</v>
          </cell>
        </row>
        <row r="1255">
          <cell r="D1255" t="str">
            <v>0327218</v>
          </cell>
        </row>
        <row r="1256">
          <cell r="D1256" t="str">
            <v>0327222</v>
          </cell>
        </row>
        <row r="1257">
          <cell r="D1257" t="str">
            <v>0327219</v>
          </cell>
        </row>
        <row r="1258">
          <cell r="D1258" t="str">
            <v>0327227</v>
          </cell>
        </row>
        <row r="1259">
          <cell r="D1259" t="str">
            <v>0327341</v>
          </cell>
        </row>
        <row r="1260">
          <cell r="D1260" t="str">
            <v>0327226</v>
          </cell>
        </row>
        <row r="1261">
          <cell r="D1261" t="str">
            <v>0327228</v>
          </cell>
        </row>
        <row r="1266">
          <cell r="D1266" t="str">
            <v>0327216</v>
          </cell>
        </row>
        <row r="1267">
          <cell r="D1267" t="str">
            <v>0327215</v>
          </cell>
        </row>
        <row r="1268">
          <cell r="D1268" t="str">
            <v>0327065</v>
          </cell>
        </row>
        <row r="1270">
          <cell r="D1270" t="str">
            <v>0327213</v>
          </cell>
        </row>
        <row r="1271">
          <cell r="D1271" t="str">
            <v>0327358</v>
          </cell>
        </row>
        <row r="1272">
          <cell r="D1272" t="str">
            <v>0327133</v>
          </cell>
        </row>
        <row r="1273">
          <cell r="D1273" t="str">
            <v>0321805</v>
          </cell>
        </row>
        <row r="1274">
          <cell r="D1274" t="str">
            <v>0327134</v>
          </cell>
        </row>
        <row r="1279">
          <cell r="D1279" t="str">
            <v>0327136</v>
          </cell>
        </row>
        <row r="1280">
          <cell r="D1280" t="str">
            <v>0327211</v>
          </cell>
        </row>
        <row r="1281">
          <cell r="D1281" t="str">
            <v>0320282</v>
          </cell>
        </row>
        <row r="1282">
          <cell r="D1282" t="str">
            <v>0327128</v>
          </cell>
        </row>
        <row r="1283">
          <cell r="D1283" t="str">
            <v>0327123</v>
          </cell>
        </row>
        <row r="1284">
          <cell r="D1284" t="str">
            <v>0327127</v>
          </cell>
        </row>
        <row r="1286">
          <cell r="D1286" t="str">
            <v>0327130</v>
          </cell>
        </row>
        <row r="1288">
          <cell r="D1288" t="str">
            <v>0327210</v>
          </cell>
        </row>
        <row r="1290">
          <cell r="D1290" t="str">
            <v>0327132</v>
          </cell>
        </row>
        <row r="1291">
          <cell r="D1291" t="str">
            <v>0327131</v>
          </cell>
        </row>
        <row r="1293">
          <cell r="D1293" t="str">
            <v>0327209</v>
          </cell>
        </row>
        <row r="1294">
          <cell r="D1294" t="str">
            <v>0322940</v>
          </cell>
        </row>
        <row r="1299">
          <cell r="D1299" t="str">
            <v>0327124</v>
          </cell>
        </row>
        <row r="1301">
          <cell r="D1301" t="str">
            <v>0327125</v>
          </cell>
        </row>
        <row r="1303">
          <cell r="D1303" t="str">
            <v>0327141</v>
          </cell>
        </row>
        <row r="1304">
          <cell r="D1304" t="str">
            <v>0327140</v>
          </cell>
        </row>
        <row r="1305">
          <cell r="D1305" t="str">
            <v>0327147</v>
          </cell>
        </row>
        <row r="1307">
          <cell r="D1307" t="str">
            <v>0327145</v>
          </cell>
        </row>
        <row r="1312">
          <cell r="D1312" t="str">
            <v>0327233</v>
          </cell>
        </row>
        <row r="1313">
          <cell r="D1313" t="str">
            <v>0327232</v>
          </cell>
        </row>
        <row r="1314">
          <cell r="D1314" t="str">
            <v>0327234</v>
          </cell>
        </row>
        <row r="1315">
          <cell r="D1315" t="str">
            <v>0327129</v>
          </cell>
        </row>
        <row r="1316">
          <cell r="D1316" t="str">
            <v>0327138</v>
          </cell>
        </row>
        <row r="1318">
          <cell r="D1318" t="str">
            <v>0327277</v>
          </cell>
        </row>
        <row r="1320">
          <cell r="D1320" t="str">
            <v>0327278</v>
          </cell>
        </row>
        <row r="1325">
          <cell r="D1325" t="str">
            <v>0327264</v>
          </cell>
        </row>
        <row r="1326">
          <cell r="D1326" t="str">
            <v>0327262</v>
          </cell>
        </row>
        <row r="1328">
          <cell r="D1328" t="str">
            <v>0327265</v>
          </cell>
        </row>
        <row r="1329">
          <cell r="D1329" t="str">
            <v>0327263</v>
          </cell>
        </row>
        <row r="1334">
          <cell r="D1334" t="str">
            <v>0327429</v>
          </cell>
        </row>
        <row r="1335">
          <cell r="D1335" t="str">
            <v>0327430</v>
          </cell>
        </row>
        <row r="1340">
          <cell r="D1340" t="str">
            <v>0327243</v>
          </cell>
        </row>
        <row r="1341">
          <cell r="D1341" t="str">
            <v>0327244</v>
          </cell>
        </row>
        <row r="1343">
          <cell r="D1343" t="str">
            <v>0327139</v>
          </cell>
        </row>
        <row r="1345">
          <cell r="D1345" t="str">
            <v>0327137</v>
          </cell>
        </row>
        <row r="1350">
          <cell r="D1350" t="str">
            <v>0327282</v>
          </cell>
        </row>
        <row r="1351">
          <cell r="D1351" t="str">
            <v>0328283</v>
          </cell>
        </row>
        <row r="1352">
          <cell r="D1352" t="str">
            <v>0327281</v>
          </cell>
        </row>
        <row r="1354">
          <cell r="D1354" t="str">
            <v>0327239</v>
          </cell>
        </row>
        <row r="1356">
          <cell r="D1356" t="str">
            <v>0327193</v>
          </cell>
        </row>
        <row r="1358">
          <cell r="D1358" t="str">
            <v>0327279</v>
          </cell>
        </row>
        <row r="1359">
          <cell r="D1359" t="str">
            <v>0327280</v>
          </cell>
        </row>
        <row r="1361">
          <cell r="D1361" t="str">
            <v>0327359</v>
          </cell>
        </row>
        <row r="1362">
          <cell r="D1362" t="str">
            <v>0327360</v>
          </cell>
        </row>
        <row r="1363">
          <cell r="D1363" t="str">
            <v>0327192</v>
          </cell>
        </row>
        <row r="1368">
          <cell r="D1368" t="str">
            <v>0327342</v>
          </cell>
        </row>
        <row r="1370">
          <cell r="D1370" t="str">
            <v>0327268</v>
          </cell>
        </row>
        <row r="1371">
          <cell r="D1371" t="str">
            <v>0327269</v>
          </cell>
        </row>
        <row r="1372">
          <cell r="D1372" t="str">
            <v>0327270</v>
          </cell>
        </row>
        <row r="1374">
          <cell r="D1374" t="str">
            <v>0327267</v>
          </cell>
        </row>
        <row r="1375">
          <cell r="D1375" t="str">
            <v>0327266</v>
          </cell>
        </row>
        <row r="1380">
          <cell r="D1380" t="str">
            <v>0327247</v>
          </cell>
        </row>
        <row r="1381">
          <cell r="D1381" t="str">
            <v>0327343</v>
          </cell>
        </row>
        <row r="1382">
          <cell r="D1382" t="str">
            <v>0327245</v>
          </cell>
        </row>
        <row r="1383">
          <cell r="D1383" t="str">
            <v>0327135</v>
          </cell>
        </row>
        <row r="1384">
          <cell r="D1384" t="str">
            <v>0327249</v>
          </cell>
        </row>
        <row r="1389">
          <cell r="D1389" t="str">
            <v>0327272</v>
          </cell>
        </row>
        <row r="1390">
          <cell r="D1390" t="str">
            <v>0327361</v>
          </cell>
        </row>
        <row r="1391">
          <cell r="D1391" t="str">
            <v>0327276</v>
          </cell>
        </row>
        <row r="1392">
          <cell r="D1392" t="str">
            <v>0327275</v>
          </cell>
        </row>
        <row r="1394">
          <cell r="D1394" t="str">
            <v>0327271</v>
          </cell>
        </row>
        <row r="1399">
          <cell r="D1399" t="str">
            <v>0327286</v>
          </cell>
        </row>
        <row r="1401">
          <cell r="D1401" t="str">
            <v>0327285</v>
          </cell>
        </row>
        <row r="1402">
          <cell r="D1402" t="str">
            <v>0327284</v>
          </cell>
        </row>
        <row r="1404">
          <cell r="D1404" t="str">
            <v>0327257</v>
          </cell>
        </row>
        <row r="1405">
          <cell r="D1405" t="str">
            <v>0327256</v>
          </cell>
        </row>
        <row r="1406">
          <cell r="D1406" t="str">
            <v>0327258</v>
          </cell>
        </row>
        <row r="1411">
          <cell r="D1411" t="str">
            <v>0327241</v>
          </cell>
        </row>
        <row r="1412">
          <cell r="D1412" t="str">
            <v>0327242</v>
          </cell>
        </row>
        <row r="1413">
          <cell r="D1413" t="str">
            <v>0327240</v>
          </cell>
        </row>
      </sheetData>
      <sheetData sheetId="8">
        <row r="7">
          <cell r="D7" t="str">
            <v>0327218</v>
          </cell>
        </row>
        <row r="9">
          <cell r="E9" t="str">
            <v>UPC TBC 011</v>
          </cell>
          <cell r="G9">
            <v>0</v>
          </cell>
        </row>
        <row r="10">
          <cell r="E10" t="str">
            <v>UPC TBC 012</v>
          </cell>
          <cell r="G10">
            <v>0</v>
          </cell>
        </row>
        <row r="11">
          <cell r="E11" t="str">
            <v>UPC TBC 013</v>
          </cell>
          <cell r="G11">
            <v>0</v>
          </cell>
        </row>
        <row r="12">
          <cell r="E12" t="str">
            <v>UPC TBC 014</v>
          </cell>
          <cell r="G12">
            <v>0</v>
          </cell>
        </row>
        <row r="13">
          <cell r="E13" t="str">
            <v>UPC TBC 015</v>
          </cell>
          <cell r="G13">
            <v>0</v>
          </cell>
        </row>
        <row r="14">
          <cell r="E14" t="str">
            <v>UPC TBC 016</v>
          </cell>
          <cell r="G14">
            <v>0</v>
          </cell>
        </row>
        <row r="15">
          <cell r="E15" t="str">
            <v>UPC TBC 017</v>
          </cell>
          <cell r="G15">
            <v>0</v>
          </cell>
        </row>
        <row r="18">
          <cell r="E18" t="str">
            <v>UPC TBC 018</v>
          </cell>
          <cell r="G18" t="str">
            <v>DOS</v>
          </cell>
        </row>
        <row r="19">
          <cell r="E19" t="str">
            <v>UPC TBC 019</v>
          </cell>
          <cell r="G19" t="str">
            <v>DOS</v>
          </cell>
        </row>
        <row r="24">
          <cell r="E24" t="str">
            <v>0320927</v>
          </cell>
          <cell r="G24" t="str">
            <v/>
          </cell>
        </row>
        <row r="25">
          <cell r="E25" t="str">
            <v>0324181</v>
          </cell>
          <cell r="G25" t="str">
            <v/>
          </cell>
        </row>
        <row r="28">
          <cell r="E28" t="str">
            <v>UPC TBC 020</v>
          </cell>
          <cell r="G28" t="str">
            <v>DOS</v>
          </cell>
        </row>
        <row r="29">
          <cell r="E29" t="str">
            <v>UPC TBC 021</v>
          </cell>
          <cell r="G29" t="str">
            <v>DOS</v>
          </cell>
        </row>
        <row r="30">
          <cell r="E30" t="str">
            <v>0324505</v>
          </cell>
          <cell r="G30" t="str">
            <v/>
          </cell>
        </row>
        <row r="31">
          <cell r="E31" t="str">
            <v>0323430</v>
          </cell>
          <cell r="G31" t="str">
            <v/>
          </cell>
        </row>
        <row r="32">
          <cell r="E32" t="str">
            <v>UPC TBC 024</v>
          </cell>
          <cell r="G32" t="str">
            <v>DOS</v>
          </cell>
        </row>
        <row r="37">
          <cell r="E37" t="str">
            <v>0326121</v>
          </cell>
          <cell r="G37" t="str">
            <v/>
          </cell>
        </row>
        <row r="38">
          <cell r="E38" t="str">
            <v>0326113</v>
          </cell>
          <cell r="G38" t="str">
            <v/>
          </cell>
        </row>
        <row r="39">
          <cell r="E39" t="str">
            <v>0326125</v>
          </cell>
          <cell r="G39" t="str">
            <v/>
          </cell>
        </row>
        <row r="40">
          <cell r="E40" t="str">
            <v>0326122</v>
          </cell>
          <cell r="G40" t="str">
            <v/>
          </cell>
        </row>
        <row r="41">
          <cell r="E41" t="str">
            <v>0326114</v>
          </cell>
          <cell r="G41" t="str">
            <v/>
          </cell>
        </row>
        <row r="42">
          <cell r="E42" t="str">
            <v>0326123</v>
          </cell>
          <cell r="G42" t="str">
            <v/>
          </cell>
        </row>
        <row r="43">
          <cell r="E43" t="str">
            <v>0326115</v>
          </cell>
          <cell r="G43" t="str">
            <v/>
          </cell>
        </row>
        <row r="44">
          <cell r="E44" t="str">
            <v>0326124</v>
          </cell>
          <cell r="G44" t="str">
            <v/>
          </cell>
        </row>
        <row r="45">
          <cell r="E45" t="str">
            <v>0326116</v>
          </cell>
          <cell r="G45" t="str">
            <v/>
          </cell>
        </row>
        <row r="46">
          <cell r="E46" t="str">
            <v>0326117</v>
          </cell>
          <cell r="G46" t="str">
            <v/>
          </cell>
        </row>
        <row r="51">
          <cell r="E51" t="str">
            <v>0323084</v>
          </cell>
          <cell r="G51" t="str">
            <v/>
          </cell>
        </row>
        <row r="52">
          <cell r="E52" t="str">
            <v>0326460</v>
          </cell>
          <cell r="G52" t="str">
            <v/>
          </cell>
        </row>
        <row r="53">
          <cell r="E53" t="str">
            <v>0324287</v>
          </cell>
          <cell r="G53" t="str">
            <v/>
          </cell>
        </row>
        <row r="54">
          <cell r="E54" t="str">
            <v>0327040</v>
          </cell>
          <cell r="G54" t="str">
            <v/>
          </cell>
        </row>
        <row r="55">
          <cell r="E55" t="str">
            <v>0324290</v>
          </cell>
          <cell r="G55" t="str">
            <v/>
          </cell>
        </row>
        <row r="56">
          <cell r="E56" t="str">
            <v>0327041</v>
          </cell>
          <cell r="G56" t="str">
            <v/>
          </cell>
        </row>
        <row r="57">
          <cell r="E57" t="str">
            <v>0324288</v>
          </cell>
          <cell r="G57" t="str">
            <v/>
          </cell>
        </row>
        <row r="58">
          <cell r="E58" t="str">
            <v>0324289</v>
          </cell>
          <cell r="G58" t="str">
            <v/>
          </cell>
        </row>
        <row r="59">
          <cell r="E59" t="str">
            <v>0324293</v>
          </cell>
          <cell r="G59" t="str">
            <v/>
          </cell>
        </row>
        <row r="60">
          <cell r="E60" t="str">
            <v>0324294</v>
          </cell>
          <cell r="G60" t="str">
            <v/>
          </cell>
        </row>
        <row r="61">
          <cell r="E61" t="str">
            <v>0324295</v>
          </cell>
          <cell r="G61" t="str">
            <v/>
          </cell>
        </row>
        <row r="63">
          <cell r="G63" t="str">
            <v/>
          </cell>
        </row>
        <row r="64">
          <cell r="E64" t="str">
            <v>0327344</v>
          </cell>
          <cell r="G64">
            <v>0</v>
          </cell>
        </row>
        <row r="65">
          <cell r="E65" t="str">
            <v>0327345</v>
          </cell>
          <cell r="G65">
            <v>0</v>
          </cell>
        </row>
        <row r="66">
          <cell r="E66" t="str">
            <v>0327346</v>
          </cell>
          <cell r="G66">
            <v>0</v>
          </cell>
        </row>
        <row r="67">
          <cell r="E67" t="str">
            <v>0327347</v>
          </cell>
          <cell r="G67">
            <v>0</v>
          </cell>
        </row>
        <row r="68">
          <cell r="E68" t="str">
            <v>0327348</v>
          </cell>
          <cell r="G68">
            <v>0</v>
          </cell>
        </row>
        <row r="69">
          <cell r="E69" t="str">
            <v>0327349</v>
          </cell>
          <cell r="G69">
            <v>0</v>
          </cell>
        </row>
        <row r="71">
          <cell r="G71" t="str">
            <v/>
          </cell>
        </row>
        <row r="72">
          <cell r="E72" t="str">
            <v>0327350</v>
          </cell>
          <cell r="G72">
            <v>0</v>
          </cell>
        </row>
        <row r="73">
          <cell r="E73" t="str">
            <v>0327351</v>
          </cell>
          <cell r="G73">
            <v>0</v>
          </cell>
        </row>
        <row r="74">
          <cell r="E74" t="str">
            <v>0327352</v>
          </cell>
          <cell r="G74">
            <v>0</v>
          </cell>
        </row>
        <row r="75">
          <cell r="E75" t="str">
            <v>0327353</v>
          </cell>
          <cell r="G75">
            <v>0</v>
          </cell>
        </row>
        <row r="76">
          <cell r="E76" t="str">
            <v>0327354</v>
          </cell>
          <cell r="G76">
            <v>0</v>
          </cell>
        </row>
        <row r="77">
          <cell r="E77" t="str">
            <v>0327355</v>
          </cell>
          <cell r="G77">
            <v>0</v>
          </cell>
        </row>
        <row r="79">
          <cell r="G79" t="str">
            <v/>
          </cell>
        </row>
        <row r="80">
          <cell r="E80" t="str">
            <v>0327350</v>
          </cell>
          <cell r="G80">
            <v>0</v>
          </cell>
        </row>
        <row r="81">
          <cell r="E81" t="str">
            <v>0327351</v>
          </cell>
          <cell r="G81">
            <v>0</v>
          </cell>
        </row>
        <row r="82">
          <cell r="E82" t="str">
            <v>0327352</v>
          </cell>
          <cell r="G82">
            <v>0</v>
          </cell>
        </row>
        <row r="83">
          <cell r="E83" t="str">
            <v>0327353</v>
          </cell>
          <cell r="G83">
            <v>0</v>
          </cell>
        </row>
        <row r="84">
          <cell r="E84" t="str">
            <v>0327354</v>
          </cell>
          <cell r="G84">
            <v>0</v>
          </cell>
        </row>
        <row r="85">
          <cell r="E85" t="str">
            <v>0327355</v>
          </cell>
          <cell r="G85">
            <v>0</v>
          </cell>
        </row>
        <row r="87">
          <cell r="E87" t="str">
            <v>0322813</v>
          </cell>
          <cell r="G87" t="str">
            <v/>
          </cell>
        </row>
        <row r="88">
          <cell r="E88" t="str">
            <v>0322814</v>
          </cell>
          <cell r="G88" t="str">
            <v/>
          </cell>
        </row>
        <row r="89">
          <cell r="E89" t="str">
            <v>0322815</v>
          </cell>
          <cell r="G89" t="str">
            <v/>
          </cell>
        </row>
        <row r="90">
          <cell r="E90" t="str">
            <v>0321944</v>
          </cell>
          <cell r="G90" t="str">
            <v/>
          </cell>
        </row>
        <row r="91">
          <cell r="E91" t="str">
            <v>0318271</v>
          </cell>
          <cell r="G91" t="str">
            <v/>
          </cell>
        </row>
        <row r="92">
          <cell r="E92" t="str">
            <v>0325532</v>
          </cell>
          <cell r="G92" t="str">
            <v/>
          </cell>
        </row>
        <row r="93">
          <cell r="E93" t="str">
            <v>0325538</v>
          </cell>
          <cell r="G93" t="str">
            <v/>
          </cell>
        </row>
        <row r="94">
          <cell r="E94" t="str">
            <v>0325537</v>
          </cell>
          <cell r="G94" t="str">
            <v/>
          </cell>
        </row>
        <row r="95">
          <cell r="E95" t="str">
            <v>0325521</v>
          </cell>
          <cell r="G95" t="str">
            <v/>
          </cell>
        </row>
        <row r="96">
          <cell r="E96" t="str">
            <v>0325525</v>
          </cell>
          <cell r="G96" t="str">
            <v/>
          </cell>
        </row>
        <row r="97">
          <cell r="E97" t="str">
            <v>0325526</v>
          </cell>
          <cell r="G97" t="str">
            <v/>
          </cell>
        </row>
        <row r="98">
          <cell r="E98" t="str">
            <v>0325541</v>
          </cell>
          <cell r="G98" t="str">
            <v/>
          </cell>
        </row>
        <row r="99">
          <cell r="E99" t="str">
            <v>0325512</v>
          </cell>
          <cell r="G99" t="str">
            <v/>
          </cell>
        </row>
        <row r="100">
          <cell r="E100" t="str">
            <v>0327292</v>
          </cell>
          <cell r="G100" t="str">
            <v/>
          </cell>
        </row>
        <row r="101">
          <cell r="E101" t="str">
            <v>0327293</v>
          </cell>
          <cell r="G101" t="str">
            <v/>
          </cell>
        </row>
        <row r="102">
          <cell r="E102" t="str">
            <v>0327294</v>
          </cell>
          <cell r="G102" t="str">
            <v/>
          </cell>
        </row>
        <row r="103">
          <cell r="E103" t="str">
            <v>0327295</v>
          </cell>
          <cell r="G103" t="str">
            <v/>
          </cell>
        </row>
        <row r="104">
          <cell r="E104" t="str">
            <v>0327296</v>
          </cell>
          <cell r="G104" t="str">
            <v/>
          </cell>
        </row>
        <row r="105">
          <cell r="E105" t="str">
            <v>0327297</v>
          </cell>
          <cell r="G105" t="str">
            <v/>
          </cell>
        </row>
        <row r="106">
          <cell r="E106" t="str">
            <v>0327298</v>
          </cell>
          <cell r="G106" t="str">
            <v/>
          </cell>
        </row>
        <row r="107">
          <cell r="E107" t="str">
            <v>0327299</v>
          </cell>
          <cell r="G107" t="str">
            <v/>
          </cell>
        </row>
        <row r="108">
          <cell r="E108" t="str">
            <v>0322180</v>
          </cell>
          <cell r="G108" t="str">
            <v/>
          </cell>
        </row>
        <row r="109">
          <cell r="E109" t="str">
            <v>0323776</v>
          </cell>
          <cell r="G109" t="str">
            <v/>
          </cell>
        </row>
        <row r="110">
          <cell r="E110" t="str">
            <v>0325511</v>
          </cell>
          <cell r="G110" t="str">
            <v/>
          </cell>
        </row>
        <row r="111">
          <cell r="E111" t="str">
            <v>0325498</v>
          </cell>
          <cell r="G111" t="str">
            <v/>
          </cell>
        </row>
        <row r="112">
          <cell r="E112" t="str">
            <v>0325186</v>
          </cell>
          <cell r="G112" t="str">
            <v/>
          </cell>
        </row>
        <row r="113">
          <cell r="E113" t="str">
            <v>0325535</v>
          </cell>
          <cell r="G113" t="str">
            <v/>
          </cell>
        </row>
        <row r="114">
          <cell r="E114" t="str">
            <v>0325523</v>
          </cell>
          <cell r="G114" t="str">
            <v/>
          </cell>
        </row>
        <row r="115">
          <cell r="E115" t="str">
            <v>0327367</v>
          </cell>
          <cell r="G115" t="str">
            <v/>
          </cell>
        </row>
        <row r="116">
          <cell r="E116" t="str">
            <v>0327366</v>
          </cell>
          <cell r="G116" t="str">
            <v/>
          </cell>
        </row>
        <row r="117">
          <cell r="E117" t="str">
            <v>0327365</v>
          </cell>
          <cell r="G117" t="str">
            <v/>
          </cell>
        </row>
        <row r="118">
          <cell r="E118" t="str">
            <v>0325558</v>
          </cell>
          <cell r="G118" t="str">
            <v/>
          </cell>
        </row>
        <row r="119">
          <cell r="E119" t="str">
            <v>0325562</v>
          </cell>
          <cell r="G119" t="str">
            <v/>
          </cell>
        </row>
        <row r="120">
          <cell r="E120" t="str">
            <v>0325569</v>
          </cell>
          <cell r="G120" t="str">
            <v/>
          </cell>
        </row>
        <row r="122">
          <cell r="G122" t="str">
            <v/>
          </cell>
        </row>
        <row r="123">
          <cell r="E123" t="str">
            <v>0325568</v>
          </cell>
          <cell r="G123">
            <v>0</v>
          </cell>
        </row>
        <row r="124">
          <cell r="E124" t="str">
            <v>0325555</v>
          </cell>
          <cell r="G124">
            <v>0</v>
          </cell>
        </row>
        <row r="126">
          <cell r="E126" t="str">
            <v>0325501</v>
          </cell>
          <cell r="G126" t="str">
            <v/>
          </cell>
        </row>
        <row r="127">
          <cell r="E127" t="str">
            <v>0325489</v>
          </cell>
          <cell r="G127" t="str">
            <v/>
          </cell>
        </row>
        <row r="128">
          <cell r="E128" t="str">
            <v>0327058</v>
          </cell>
          <cell r="G128" t="str">
            <v/>
          </cell>
        </row>
        <row r="129">
          <cell r="E129" t="str">
            <v>0327059</v>
          </cell>
          <cell r="G129" t="str">
            <v/>
          </cell>
        </row>
        <row r="130">
          <cell r="E130" t="str">
            <v>0327061</v>
          </cell>
          <cell r="G130" t="str">
            <v/>
          </cell>
        </row>
        <row r="131">
          <cell r="E131" t="str">
            <v>0327063</v>
          </cell>
          <cell r="G131" t="str">
            <v/>
          </cell>
        </row>
        <row r="132">
          <cell r="E132" t="str">
            <v>0322927</v>
          </cell>
          <cell r="G132" t="str">
            <v/>
          </cell>
        </row>
        <row r="133">
          <cell r="E133" t="str">
            <v>0322919</v>
          </cell>
          <cell r="G133" t="str">
            <v/>
          </cell>
        </row>
        <row r="135">
          <cell r="G135" t="str">
            <v/>
          </cell>
        </row>
        <row r="136">
          <cell r="E136" t="str">
            <v>0327068</v>
          </cell>
          <cell r="G136">
            <v>0</v>
          </cell>
        </row>
        <row r="137">
          <cell r="E137" t="str">
            <v>0327069</v>
          </cell>
          <cell r="G137">
            <v>0</v>
          </cell>
        </row>
        <row r="138">
          <cell r="E138" t="str">
            <v>0327070</v>
          </cell>
          <cell r="G138">
            <v>0</v>
          </cell>
        </row>
        <row r="139">
          <cell r="E139" t="str">
            <v>0327141</v>
          </cell>
          <cell r="G139">
            <v>0</v>
          </cell>
        </row>
        <row r="140">
          <cell r="E140" t="str">
            <v>0320282</v>
          </cell>
          <cell r="G140">
            <v>0</v>
          </cell>
        </row>
        <row r="142">
          <cell r="G142" t="str">
            <v/>
          </cell>
        </row>
        <row r="143">
          <cell r="E143" t="str">
            <v>0327067</v>
          </cell>
          <cell r="G143">
            <v>0</v>
          </cell>
        </row>
        <row r="144">
          <cell r="E144" t="str">
            <v>0327069</v>
          </cell>
          <cell r="G144">
            <v>0</v>
          </cell>
        </row>
        <row r="145">
          <cell r="E145" t="str">
            <v>0327070</v>
          </cell>
          <cell r="G145">
            <v>0</v>
          </cell>
        </row>
        <row r="146">
          <cell r="E146" t="str">
            <v>0327141</v>
          </cell>
          <cell r="G146">
            <v>0</v>
          </cell>
        </row>
        <row r="147">
          <cell r="E147" t="str">
            <v>0320282</v>
          </cell>
          <cell r="G147">
            <v>0</v>
          </cell>
        </row>
        <row r="149">
          <cell r="G149" t="str">
            <v/>
          </cell>
        </row>
        <row r="150">
          <cell r="E150" t="str">
            <v>0327066</v>
          </cell>
          <cell r="G150">
            <v>0</v>
          </cell>
        </row>
        <row r="151">
          <cell r="E151" t="str">
            <v>0327069</v>
          </cell>
          <cell r="G151">
            <v>0</v>
          </cell>
        </row>
        <row r="152">
          <cell r="E152" t="str">
            <v>0327141</v>
          </cell>
          <cell r="G152">
            <v>0</v>
          </cell>
        </row>
        <row r="153">
          <cell r="E153" t="str">
            <v>0320282</v>
          </cell>
          <cell r="G153">
            <v>0</v>
          </cell>
        </row>
        <row r="155">
          <cell r="E155" t="str">
            <v>0327065</v>
          </cell>
          <cell r="G155" t="str">
            <v/>
          </cell>
        </row>
        <row r="156">
          <cell r="E156" t="str">
            <v>0327216</v>
          </cell>
          <cell r="G156" t="str">
            <v/>
          </cell>
        </row>
        <row r="157">
          <cell r="E157" t="str">
            <v>0321811</v>
          </cell>
          <cell r="G157" t="str">
            <v/>
          </cell>
        </row>
        <row r="158">
          <cell r="E158" t="str">
            <v>0327074</v>
          </cell>
          <cell r="G158" t="str">
            <v/>
          </cell>
        </row>
        <row r="159">
          <cell r="E159" t="str">
            <v>0327340</v>
          </cell>
          <cell r="G159" t="str">
            <v/>
          </cell>
        </row>
        <row r="160">
          <cell r="E160" t="str">
            <v>0327277</v>
          </cell>
          <cell r="G160" t="str">
            <v/>
          </cell>
        </row>
        <row r="161">
          <cell r="E161" t="str">
            <v>0327278</v>
          </cell>
          <cell r="G161" t="str">
            <v/>
          </cell>
        </row>
        <row r="162">
          <cell r="E162" t="str">
            <v>0322922</v>
          </cell>
          <cell r="G162" t="str">
            <v/>
          </cell>
        </row>
        <row r="163">
          <cell r="E163" t="str">
            <v>0327282</v>
          </cell>
          <cell r="G163" t="str">
            <v/>
          </cell>
        </row>
        <row r="164">
          <cell r="E164" t="str">
            <v>0328283</v>
          </cell>
          <cell r="G164" t="str">
            <v/>
          </cell>
        </row>
        <row r="165">
          <cell r="E165" t="str">
            <v>0327281</v>
          </cell>
          <cell r="G165" t="str">
            <v/>
          </cell>
        </row>
        <row r="166">
          <cell r="E166" t="str">
            <v>0327342</v>
          </cell>
          <cell r="G166" t="str">
            <v/>
          </cell>
        </row>
        <row r="167">
          <cell r="E167" t="str">
            <v>0323775</v>
          </cell>
          <cell r="G167" t="str">
            <v/>
          </cell>
        </row>
        <row r="168">
          <cell r="E168" t="str">
            <v>0322888</v>
          </cell>
          <cell r="G168" t="str">
            <v/>
          </cell>
        </row>
        <row r="170">
          <cell r="G170" t="str">
            <v/>
          </cell>
        </row>
        <row r="171">
          <cell r="E171" t="str">
            <v>0327232</v>
          </cell>
          <cell r="G171">
            <v>0</v>
          </cell>
        </row>
        <row r="172">
          <cell r="E172" t="str">
            <v>0327233</v>
          </cell>
          <cell r="G172">
            <v>0</v>
          </cell>
        </row>
        <row r="173">
          <cell r="E173" t="str">
            <v>0327234</v>
          </cell>
          <cell r="G173">
            <v>0</v>
          </cell>
        </row>
        <row r="174">
          <cell r="E174" t="str">
            <v>0327129</v>
          </cell>
          <cell r="G174">
            <v>0</v>
          </cell>
        </row>
        <row r="176">
          <cell r="G176" t="str">
            <v/>
          </cell>
        </row>
        <row r="177">
          <cell r="E177" t="str">
            <v>0327232</v>
          </cell>
          <cell r="G177">
            <v>0</v>
          </cell>
        </row>
        <row r="178">
          <cell r="E178" t="str">
            <v>0327233</v>
          </cell>
          <cell r="G178">
            <v>0</v>
          </cell>
        </row>
        <row r="179">
          <cell r="E179" t="str">
            <v>0327138</v>
          </cell>
          <cell r="G179">
            <v>0</v>
          </cell>
        </row>
        <row r="181">
          <cell r="E181" t="str">
            <v>0318541</v>
          </cell>
          <cell r="G181" t="str">
            <v/>
          </cell>
        </row>
        <row r="182">
          <cell r="E182" t="str">
            <v>0318542</v>
          </cell>
          <cell r="G182" t="str">
            <v/>
          </cell>
        </row>
        <row r="183">
          <cell r="E183" t="str">
            <v>0327139</v>
          </cell>
          <cell r="G183" t="str">
            <v/>
          </cell>
        </row>
        <row r="184">
          <cell r="E184" t="str">
            <v>0327137</v>
          </cell>
          <cell r="G184" t="str">
            <v/>
          </cell>
        </row>
        <row r="185">
          <cell r="E185" t="str">
            <v>0320751</v>
          </cell>
          <cell r="G185" t="str">
            <v/>
          </cell>
        </row>
        <row r="186">
          <cell r="E186" t="str">
            <v>0322181</v>
          </cell>
          <cell r="G186" t="str">
            <v/>
          </cell>
        </row>
        <row r="187">
          <cell r="E187" t="str">
            <v>0320722</v>
          </cell>
          <cell r="G187" t="str">
            <v/>
          </cell>
        </row>
        <row r="188">
          <cell r="E188" t="str">
            <v>0322155</v>
          </cell>
          <cell r="G188" t="str">
            <v/>
          </cell>
        </row>
        <row r="193">
          <cell r="E193" t="str">
            <v>0324205</v>
          </cell>
          <cell r="G193" t="str">
            <v/>
          </cell>
        </row>
        <row r="194">
          <cell r="E194" t="str">
            <v>0323128</v>
          </cell>
          <cell r="G194" t="str">
            <v/>
          </cell>
        </row>
        <row r="195">
          <cell r="E195" t="str">
            <v>0327088</v>
          </cell>
          <cell r="G195" t="str">
            <v/>
          </cell>
        </row>
        <row r="196">
          <cell r="E196" t="str">
            <v>0326910</v>
          </cell>
          <cell r="G196" t="str">
            <v/>
          </cell>
        </row>
        <row r="197">
          <cell r="E197" t="str">
            <v>0327087</v>
          </cell>
          <cell r="G197" t="str">
            <v/>
          </cell>
        </row>
        <row r="198">
          <cell r="E198" t="str">
            <v>0320697</v>
          </cell>
          <cell r="G198" t="str">
            <v/>
          </cell>
        </row>
        <row r="199">
          <cell r="E199" t="str">
            <v>0315012</v>
          </cell>
          <cell r="G199" t="str">
            <v/>
          </cell>
        </row>
        <row r="200">
          <cell r="E200" t="str">
            <v>0323095</v>
          </cell>
          <cell r="G200" t="str">
            <v/>
          </cell>
        </row>
        <row r="201">
          <cell r="E201" t="str">
            <v>0320862</v>
          </cell>
          <cell r="G201" t="str">
            <v/>
          </cell>
        </row>
        <row r="202">
          <cell r="E202" t="str">
            <v>0320712</v>
          </cell>
          <cell r="G202" t="str">
            <v/>
          </cell>
        </row>
        <row r="203">
          <cell r="E203" t="str">
            <v>0320711</v>
          </cell>
          <cell r="G203" t="str">
            <v/>
          </cell>
        </row>
        <row r="204">
          <cell r="E204" t="str">
            <v>0320710</v>
          </cell>
          <cell r="G204" t="str">
            <v/>
          </cell>
        </row>
        <row r="205">
          <cell r="E205" t="str">
            <v>0320713</v>
          </cell>
          <cell r="G205" t="str">
            <v/>
          </cell>
        </row>
        <row r="206">
          <cell r="E206" t="str">
            <v>0320714</v>
          </cell>
          <cell r="G206" t="str">
            <v/>
          </cell>
        </row>
        <row r="207">
          <cell r="E207" t="str">
            <v>0320715</v>
          </cell>
          <cell r="G207" t="str">
            <v/>
          </cell>
        </row>
        <row r="208">
          <cell r="E208" t="str">
            <v>0320716</v>
          </cell>
          <cell r="G208" t="str">
            <v/>
          </cell>
        </row>
        <row r="209">
          <cell r="E209" t="str">
            <v>0320718</v>
          </cell>
          <cell r="G209" t="str">
            <v/>
          </cell>
        </row>
        <row r="210">
          <cell r="E210" t="str">
            <v>0320847</v>
          </cell>
          <cell r="G210" t="str">
            <v/>
          </cell>
        </row>
        <row r="211">
          <cell r="E211" t="str">
            <v>0320720</v>
          </cell>
          <cell r="G211" t="str">
            <v/>
          </cell>
        </row>
        <row r="212">
          <cell r="E212" t="str">
            <v>0320722</v>
          </cell>
          <cell r="G212" t="str">
            <v/>
          </cell>
        </row>
        <row r="213">
          <cell r="E213" t="str">
            <v>0320724</v>
          </cell>
          <cell r="G213" t="str">
            <v/>
          </cell>
        </row>
        <row r="214">
          <cell r="E214" t="str">
            <v>0320721</v>
          </cell>
          <cell r="G214" t="str">
            <v/>
          </cell>
        </row>
        <row r="215">
          <cell r="E215" t="str">
            <v>0326457</v>
          </cell>
          <cell r="G215" t="str">
            <v/>
          </cell>
        </row>
        <row r="216">
          <cell r="E216" t="str">
            <v>0326456</v>
          </cell>
          <cell r="G216" t="str">
            <v/>
          </cell>
        </row>
        <row r="217">
          <cell r="E217" t="str">
            <v>0320727</v>
          </cell>
          <cell r="G217" t="str">
            <v/>
          </cell>
        </row>
        <row r="218">
          <cell r="E218" t="str">
            <v>0320728</v>
          </cell>
          <cell r="G218" t="str">
            <v/>
          </cell>
        </row>
        <row r="219">
          <cell r="E219" t="str">
            <v>0320730</v>
          </cell>
          <cell r="G219" t="str">
            <v/>
          </cell>
        </row>
        <row r="220">
          <cell r="E220" t="str">
            <v>0322927</v>
          </cell>
          <cell r="G220" t="str">
            <v/>
          </cell>
        </row>
        <row r="221">
          <cell r="E221" t="str">
            <v>0320731</v>
          </cell>
          <cell r="G221" t="str">
            <v/>
          </cell>
        </row>
        <row r="222">
          <cell r="E222" t="str">
            <v>0320723</v>
          </cell>
          <cell r="G222" t="str">
            <v/>
          </cell>
        </row>
        <row r="223">
          <cell r="E223" t="str">
            <v>0322157</v>
          </cell>
          <cell r="G223" t="str">
            <v/>
          </cell>
        </row>
        <row r="224">
          <cell r="E224" t="str">
            <v>0322183</v>
          </cell>
          <cell r="G224" t="str">
            <v/>
          </cell>
        </row>
        <row r="225">
          <cell r="E225" t="str">
            <v>0321864</v>
          </cell>
          <cell r="G225" t="str">
            <v/>
          </cell>
        </row>
        <row r="226">
          <cell r="E226" t="str">
            <v>0320898</v>
          </cell>
          <cell r="G226" t="str">
            <v/>
          </cell>
        </row>
        <row r="227">
          <cell r="E227" t="str">
            <v>0322619</v>
          </cell>
          <cell r="G227" t="str">
            <v/>
          </cell>
        </row>
        <row r="228">
          <cell r="E228" t="str">
            <v>0325671</v>
          </cell>
          <cell r="G228" t="str">
            <v/>
          </cell>
        </row>
        <row r="229">
          <cell r="E229" t="str">
            <v>0323108</v>
          </cell>
          <cell r="G229" t="str">
            <v/>
          </cell>
        </row>
        <row r="230">
          <cell r="E230" t="str">
            <v>0326915</v>
          </cell>
          <cell r="G230" t="str">
            <v/>
          </cell>
        </row>
        <row r="231">
          <cell r="E231" t="str">
            <v>0325186</v>
          </cell>
          <cell r="G231" t="str">
            <v/>
          </cell>
        </row>
        <row r="232">
          <cell r="E232" t="str">
            <v>0322150</v>
          </cell>
          <cell r="G232" t="str">
            <v/>
          </cell>
        </row>
        <row r="233">
          <cell r="E233" t="str">
            <v>0322940</v>
          </cell>
          <cell r="G233" t="str">
            <v/>
          </cell>
        </row>
        <row r="234">
          <cell r="E234" t="str">
            <v>0327060</v>
          </cell>
          <cell r="G234" t="str">
            <v/>
          </cell>
        </row>
        <row r="235">
          <cell r="E235" t="str">
            <v>0327062</v>
          </cell>
          <cell r="G235" t="str">
            <v/>
          </cell>
        </row>
        <row r="236">
          <cell r="E236" t="str">
            <v>0327064</v>
          </cell>
          <cell r="G236" t="str">
            <v/>
          </cell>
        </row>
        <row r="237">
          <cell r="E237" t="str">
            <v>0322900</v>
          </cell>
          <cell r="G237" t="str">
            <v/>
          </cell>
        </row>
        <row r="238">
          <cell r="E238" t="str">
            <v>0327215</v>
          </cell>
          <cell r="G238" t="str">
            <v/>
          </cell>
        </row>
        <row r="239">
          <cell r="E239" t="str">
            <v>0327081</v>
          </cell>
          <cell r="G239" t="str">
            <v/>
          </cell>
        </row>
        <row r="240">
          <cell r="E240" t="str">
            <v>0327337</v>
          </cell>
          <cell r="G240" t="str">
            <v/>
          </cell>
        </row>
        <row r="241">
          <cell r="E241" t="str">
            <v>0327075</v>
          </cell>
          <cell r="G241" t="str">
            <v/>
          </cell>
        </row>
        <row r="242">
          <cell r="E242" t="str">
            <v>0327255</v>
          </cell>
          <cell r="G242" t="str">
            <v/>
          </cell>
        </row>
        <row r="244">
          <cell r="G244" t="str">
            <v/>
          </cell>
        </row>
        <row r="245">
          <cell r="E245" t="str">
            <v>0327255</v>
          </cell>
          <cell r="G245">
            <v>0</v>
          </cell>
        </row>
        <row r="246">
          <cell r="E246" t="str">
            <v>0320282</v>
          </cell>
          <cell r="G246">
            <v>0</v>
          </cell>
        </row>
        <row r="248">
          <cell r="G248" t="str">
            <v/>
          </cell>
        </row>
        <row r="249">
          <cell r="E249" t="str">
            <v>0327254</v>
          </cell>
          <cell r="G249">
            <v>0</v>
          </cell>
        </row>
        <row r="250">
          <cell r="E250" t="str">
            <v>0320282</v>
          </cell>
          <cell r="G250">
            <v>0</v>
          </cell>
        </row>
        <row r="252">
          <cell r="E252" t="str">
            <v>0327339</v>
          </cell>
          <cell r="G252" t="str">
            <v/>
          </cell>
        </row>
        <row r="253">
          <cell r="E253" t="str">
            <v>0327340</v>
          </cell>
          <cell r="G253" t="str">
            <v/>
          </cell>
        </row>
        <row r="254">
          <cell r="E254" t="str">
            <v>0327218</v>
          </cell>
          <cell r="G254" t="str">
            <v/>
          </cell>
        </row>
        <row r="255">
          <cell r="E255" t="str">
            <v>0327219</v>
          </cell>
          <cell r="G255" t="str">
            <v/>
          </cell>
        </row>
        <row r="256">
          <cell r="E256" t="str">
            <v>0327226</v>
          </cell>
          <cell r="G256" t="str">
            <v/>
          </cell>
        </row>
        <row r="257">
          <cell r="E257" t="str">
            <v>0327260</v>
          </cell>
          <cell r="G257" t="str">
            <v/>
          </cell>
        </row>
        <row r="258">
          <cell r="E258" t="str">
            <v>0327261</v>
          </cell>
          <cell r="G258" t="str">
            <v/>
          </cell>
        </row>
        <row r="262">
          <cell r="E262" t="str">
            <v>0321067</v>
          </cell>
          <cell r="G262" t="str">
            <v/>
          </cell>
        </row>
        <row r="263">
          <cell r="E263" t="str">
            <v>0321066</v>
          </cell>
          <cell r="G263" t="str">
            <v/>
          </cell>
        </row>
        <row r="264">
          <cell r="E264" t="str">
            <v>0321068</v>
          </cell>
          <cell r="G264" t="str">
            <v/>
          </cell>
        </row>
        <row r="265">
          <cell r="E265" t="str">
            <v>0321062</v>
          </cell>
          <cell r="G265" t="str">
            <v/>
          </cell>
        </row>
        <row r="266">
          <cell r="E266" t="str">
            <v>0321917</v>
          </cell>
          <cell r="G266" t="str">
            <v/>
          </cell>
        </row>
        <row r="267">
          <cell r="E267" t="str">
            <v>0321918</v>
          </cell>
          <cell r="G267" t="str">
            <v/>
          </cell>
        </row>
        <row r="268">
          <cell r="E268" t="str">
            <v>0321942</v>
          </cell>
          <cell r="G268" t="str">
            <v/>
          </cell>
        </row>
        <row r="269">
          <cell r="E269" t="str">
            <v>0323780</v>
          </cell>
          <cell r="G269" t="str">
            <v/>
          </cell>
        </row>
        <row r="270">
          <cell r="E270" t="str">
            <v>0323779</v>
          </cell>
          <cell r="G270" t="str">
            <v/>
          </cell>
        </row>
        <row r="271">
          <cell r="E271" t="str">
            <v>0322817</v>
          </cell>
          <cell r="G271" t="str">
            <v/>
          </cell>
        </row>
        <row r="272">
          <cell r="E272" t="str">
            <v>0322818</v>
          </cell>
          <cell r="G272" t="str">
            <v/>
          </cell>
        </row>
        <row r="273">
          <cell r="E273" t="str">
            <v>0315456</v>
          </cell>
          <cell r="G273" t="str">
            <v/>
          </cell>
        </row>
        <row r="274">
          <cell r="E274" t="str">
            <v>0318108</v>
          </cell>
          <cell r="G274" t="str">
            <v/>
          </cell>
        </row>
        <row r="275">
          <cell r="E275" t="str">
            <v>0318107</v>
          </cell>
          <cell r="G275" t="str">
            <v/>
          </cell>
        </row>
        <row r="276">
          <cell r="E276" t="str">
            <v>0318106</v>
          </cell>
          <cell r="G276" t="str">
            <v/>
          </cell>
        </row>
        <row r="277">
          <cell r="E277" t="str">
            <v>0321941</v>
          </cell>
          <cell r="G277" t="str">
            <v/>
          </cell>
        </row>
        <row r="278">
          <cell r="E278" t="str">
            <v>0320158</v>
          </cell>
          <cell r="G278" t="str">
            <v/>
          </cell>
        </row>
        <row r="279">
          <cell r="E279" t="str">
            <v>0322050</v>
          </cell>
          <cell r="G279" t="str">
            <v/>
          </cell>
        </row>
        <row r="280">
          <cell r="E280" t="str">
            <v>0322051</v>
          </cell>
          <cell r="G280" t="str">
            <v/>
          </cell>
        </row>
        <row r="281">
          <cell r="E281" t="str">
            <v>0322052</v>
          </cell>
          <cell r="G281" t="str">
            <v/>
          </cell>
        </row>
        <row r="282">
          <cell r="E282" t="str">
            <v>0318543</v>
          </cell>
          <cell r="G282" t="str">
            <v/>
          </cell>
        </row>
        <row r="283">
          <cell r="E283" t="str">
            <v>0322807</v>
          </cell>
          <cell r="G283" t="str">
            <v/>
          </cell>
        </row>
        <row r="284">
          <cell r="E284" t="str">
            <v>0325707</v>
          </cell>
          <cell r="G284" t="str">
            <v/>
          </cell>
        </row>
        <row r="285">
          <cell r="E285" t="str">
            <v>0325708</v>
          </cell>
          <cell r="G285" t="str">
            <v/>
          </cell>
        </row>
        <row r="286">
          <cell r="E286" t="str">
            <v>0327146</v>
          </cell>
          <cell r="G286" t="str">
            <v/>
          </cell>
        </row>
        <row r="287">
          <cell r="E287" t="str">
            <v>0327069</v>
          </cell>
          <cell r="G287" t="str">
            <v/>
          </cell>
        </row>
        <row r="288">
          <cell r="E288" t="str">
            <v>0327145</v>
          </cell>
          <cell r="G288" t="str">
            <v/>
          </cell>
        </row>
        <row r="289">
          <cell r="E289" t="str">
            <v>0327336</v>
          </cell>
          <cell r="G289" t="str">
            <v/>
          </cell>
        </row>
        <row r="290">
          <cell r="E290" t="str">
            <v>0320282</v>
          </cell>
          <cell r="G290" t="str">
            <v/>
          </cell>
        </row>
        <row r="291">
          <cell r="E291" t="str">
            <v>0327131</v>
          </cell>
          <cell r="G291" t="str">
            <v/>
          </cell>
        </row>
        <row r="292">
          <cell r="E292" t="str">
            <v>0327132</v>
          </cell>
          <cell r="G292" t="str">
            <v/>
          </cell>
        </row>
        <row r="296">
          <cell r="E296" t="str">
            <v>0324205</v>
          </cell>
          <cell r="G296" t="str">
            <v/>
          </cell>
        </row>
        <row r="297">
          <cell r="E297" t="str">
            <v>0323128</v>
          </cell>
          <cell r="G297" t="str">
            <v/>
          </cell>
        </row>
        <row r="298">
          <cell r="E298" t="str">
            <v>0323865</v>
          </cell>
          <cell r="G298" t="str">
            <v/>
          </cell>
        </row>
        <row r="299">
          <cell r="E299" t="str">
            <v>0320733</v>
          </cell>
          <cell r="G299" t="str">
            <v/>
          </cell>
        </row>
        <row r="300">
          <cell r="E300" t="str">
            <v>0320158</v>
          </cell>
          <cell r="G300" t="str">
            <v/>
          </cell>
        </row>
        <row r="301">
          <cell r="E301" t="str">
            <v>0326468</v>
          </cell>
          <cell r="G301" t="str">
            <v/>
          </cell>
        </row>
        <row r="302">
          <cell r="E302" t="str">
            <v>0326467</v>
          </cell>
          <cell r="G302" t="str">
            <v/>
          </cell>
        </row>
        <row r="303">
          <cell r="E303" t="str">
            <v>0322054</v>
          </cell>
          <cell r="G303" t="str">
            <v/>
          </cell>
        </row>
        <row r="304">
          <cell r="E304" t="str">
            <v>0323947</v>
          </cell>
          <cell r="G304" t="str">
            <v/>
          </cell>
        </row>
        <row r="305">
          <cell r="E305" t="str">
            <v>0323084</v>
          </cell>
          <cell r="G305" t="str">
            <v/>
          </cell>
        </row>
        <row r="306">
          <cell r="E306" t="str">
            <v>0323112</v>
          </cell>
          <cell r="G306" t="str">
            <v/>
          </cell>
        </row>
        <row r="307">
          <cell r="E307" t="str">
            <v>0326456</v>
          </cell>
          <cell r="G307" t="str">
            <v/>
          </cell>
        </row>
        <row r="308">
          <cell r="E308" t="str">
            <v>0326457</v>
          </cell>
          <cell r="G308" t="str">
            <v/>
          </cell>
        </row>
        <row r="309">
          <cell r="E309" t="str">
            <v>0320715</v>
          </cell>
          <cell r="G309" t="str">
            <v/>
          </cell>
        </row>
        <row r="310">
          <cell r="E310" t="str">
            <v>0320730</v>
          </cell>
          <cell r="G310" t="str">
            <v/>
          </cell>
        </row>
        <row r="311">
          <cell r="E311" t="str">
            <v>0320720</v>
          </cell>
          <cell r="G311" t="str">
            <v/>
          </cell>
        </row>
        <row r="312">
          <cell r="E312" t="str">
            <v>0322050</v>
          </cell>
          <cell r="G312" t="str">
            <v/>
          </cell>
        </row>
        <row r="313">
          <cell r="E313" t="str">
            <v>0322051</v>
          </cell>
          <cell r="G313" t="str">
            <v/>
          </cell>
        </row>
        <row r="314">
          <cell r="E314" t="str">
            <v>0318106</v>
          </cell>
          <cell r="G314" t="str">
            <v/>
          </cell>
        </row>
        <row r="315">
          <cell r="E315" t="str">
            <v>0318108</v>
          </cell>
          <cell r="G315" t="str">
            <v/>
          </cell>
        </row>
      </sheetData>
      <sheetData sheetId="9">
        <row r="6">
          <cell r="C6" t="str">
            <v>0323128</v>
          </cell>
        </row>
        <row r="7">
          <cell r="C7" t="str">
            <v>0324205</v>
          </cell>
        </row>
        <row r="9">
          <cell r="C9" t="str">
            <v>0323102</v>
          </cell>
        </row>
        <row r="10">
          <cell r="C10" t="str">
            <v>0323103</v>
          </cell>
        </row>
        <row r="11">
          <cell r="C11" t="str">
            <v>0323101</v>
          </cell>
        </row>
        <row r="12">
          <cell r="C12" t="str">
            <v>0323104</v>
          </cell>
        </row>
        <row r="13">
          <cell r="C13" t="str">
            <v>0323099</v>
          </cell>
        </row>
        <row r="14">
          <cell r="C14" t="str">
            <v>0323100</v>
          </cell>
        </row>
        <row r="16">
          <cell r="C16" t="str">
            <v>0324176</v>
          </cell>
        </row>
        <row r="17">
          <cell r="C17" t="str">
            <v>0324179</v>
          </cell>
        </row>
        <row r="19">
          <cell r="C19" t="str">
            <v>0322766</v>
          </cell>
        </row>
        <row r="20">
          <cell r="C20" t="str">
            <v>0326463</v>
          </cell>
        </row>
        <row r="21">
          <cell r="C21" t="str">
            <v>0324327</v>
          </cell>
        </row>
        <row r="22">
          <cell r="C22" t="str">
            <v>0323727</v>
          </cell>
        </row>
        <row r="23">
          <cell r="C23" t="str">
            <v>0323728</v>
          </cell>
        </row>
        <row r="24">
          <cell r="C24" t="str">
            <v>0322768</v>
          </cell>
        </row>
        <row r="25">
          <cell r="C25" t="str">
            <v>0323729</v>
          </cell>
        </row>
        <row r="26">
          <cell r="C26" t="str">
            <v>0323779</v>
          </cell>
        </row>
        <row r="27">
          <cell r="C27" t="str">
            <v>0322765</v>
          </cell>
        </row>
        <row r="28">
          <cell r="C28" t="str">
            <v>0322600</v>
          </cell>
        </row>
        <row r="30">
          <cell r="C30" t="str">
            <v>0322643</v>
          </cell>
        </row>
        <row r="31">
          <cell r="C31" t="str">
            <v>0322592</v>
          </cell>
        </row>
        <row r="32">
          <cell r="C32" t="str">
            <v>0322606</v>
          </cell>
        </row>
        <row r="33">
          <cell r="C33" t="str">
            <v>0322601</v>
          </cell>
        </row>
        <row r="34">
          <cell r="C34" t="str">
            <v>0322609</v>
          </cell>
        </row>
        <row r="35">
          <cell r="C35" t="str">
            <v>0324282</v>
          </cell>
        </row>
        <row r="36">
          <cell r="C36" t="str">
            <v>0323780</v>
          </cell>
        </row>
        <row r="39">
          <cell r="C39" t="str">
            <v>0323665</v>
          </cell>
        </row>
        <row r="40">
          <cell r="C40" t="str">
            <v>0323825</v>
          </cell>
        </row>
        <row r="41">
          <cell r="C41" t="str">
            <v>0323824</v>
          </cell>
        </row>
        <row r="42">
          <cell r="C42" t="str">
            <v>0323673</v>
          </cell>
        </row>
        <row r="43">
          <cell r="C43" t="str">
            <v>0323819</v>
          </cell>
        </row>
        <row r="44">
          <cell r="C44" t="str">
            <v>0323820</v>
          </cell>
        </row>
        <row r="45">
          <cell r="C45" t="str">
            <v>0309818</v>
          </cell>
        </row>
        <row r="46">
          <cell r="C46" t="str">
            <v>0323691</v>
          </cell>
        </row>
        <row r="47">
          <cell r="C47" t="str">
            <v>0323692</v>
          </cell>
        </row>
        <row r="48">
          <cell r="C48" t="str">
            <v>0323693</v>
          </cell>
        </row>
        <row r="49">
          <cell r="C49" t="str">
            <v>0323221</v>
          </cell>
        </row>
        <row r="50">
          <cell r="C50" t="str">
            <v>0326524</v>
          </cell>
        </row>
        <row r="51">
          <cell r="C51" t="str">
            <v>0325409</v>
          </cell>
        </row>
        <row r="52">
          <cell r="C52" t="str">
            <v>0323909</v>
          </cell>
        </row>
        <row r="53">
          <cell r="C53" t="str">
            <v>0323708</v>
          </cell>
        </row>
        <row r="54">
          <cell r="C54" t="str">
            <v>0323706</v>
          </cell>
        </row>
        <row r="55">
          <cell r="C55" t="str">
            <v>0323701</v>
          </cell>
        </row>
        <row r="56">
          <cell r="C56" t="str">
            <v>0326169</v>
          </cell>
        </row>
        <row r="57">
          <cell r="C57" t="str">
            <v>0326168</v>
          </cell>
        </row>
        <row r="58">
          <cell r="C58" t="str">
            <v>0323685</v>
          </cell>
        </row>
        <row r="59">
          <cell r="C59" t="str">
            <v>0323684</v>
          </cell>
        </row>
        <row r="60">
          <cell r="C60" t="str">
            <v>0323674</v>
          </cell>
        </row>
        <row r="61">
          <cell r="C61" t="str">
            <v>0326461</v>
          </cell>
        </row>
        <row r="62">
          <cell r="C62" t="str">
            <v>0323670</v>
          </cell>
        </row>
        <row r="63">
          <cell r="C63" t="str">
            <v>0323671</v>
          </cell>
        </row>
        <row r="64">
          <cell r="C64" t="str">
            <v>0326018</v>
          </cell>
        </row>
        <row r="65">
          <cell r="C65" t="str">
            <v>0323807</v>
          </cell>
        </row>
        <row r="66">
          <cell r="C66" t="str">
            <v>0327039</v>
          </cell>
        </row>
        <row r="68">
          <cell r="C68" t="str">
            <v>0323793</v>
          </cell>
        </row>
        <row r="69">
          <cell r="C69" t="str">
            <v>0323794</v>
          </cell>
        </row>
        <row r="70">
          <cell r="C70" t="str">
            <v>0323795</v>
          </cell>
        </row>
        <row r="71">
          <cell r="C71" t="str">
            <v>0323796</v>
          </cell>
        </row>
        <row r="72">
          <cell r="C72" t="str">
            <v>0324297</v>
          </cell>
        </row>
        <row r="73">
          <cell r="C73" t="str">
            <v>0323798</v>
          </cell>
        </row>
        <row r="74">
          <cell r="C74" t="str">
            <v>0323799</v>
          </cell>
        </row>
        <row r="75">
          <cell r="C75" t="str">
            <v>0324298</v>
          </cell>
        </row>
        <row r="76">
          <cell r="C76" t="str">
            <v>0323797</v>
          </cell>
        </row>
        <row r="77">
          <cell r="C77" t="str">
            <v>0326143</v>
          </cell>
        </row>
        <row r="78">
          <cell r="C78" t="str">
            <v>0322616</v>
          </cell>
        </row>
        <row r="79">
          <cell r="C79" t="str">
            <v>0322615</v>
          </cell>
        </row>
        <row r="80">
          <cell r="C80" t="str">
            <v>0324299</v>
          </cell>
        </row>
        <row r="81">
          <cell r="C81" t="str">
            <v>0324325</v>
          </cell>
        </row>
      </sheetData>
      <sheetData sheetId="10">
        <row r="1">
          <cell r="U1" t="str">
            <v>GeneralItems</v>
          </cell>
          <cell r="V1" t="str">
            <v>Retail Pk Small</v>
          </cell>
          <cell r="W1" t="str">
            <v>H/S Small</v>
          </cell>
          <cell r="X1" t="str">
            <v>Retail Pk Large</v>
          </cell>
          <cell r="Y1" t="str">
            <v>H/S Medium</v>
          </cell>
          <cell r="Z1" t="str">
            <v>H/S Lrg part seg</v>
          </cell>
          <cell r="AA1" t="str">
            <v>H/S Lrg full seg</v>
          </cell>
          <cell r="AB1" t="str">
            <v>Flagship</v>
          </cell>
          <cell r="AD1" t="str">
            <v>Seating</v>
          </cell>
          <cell r="AE1" t="str">
            <v>Retail Pk Small</v>
          </cell>
          <cell r="AF1" t="str">
            <v>Retail Pk Large</v>
          </cell>
          <cell r="AG1" t="str">
            <v>H/S Small</v>
          </cell>
          <cell r="AH1" t="str">
            <v>H/S Medium</v>
          </cell>
          <cell r="AI1" t="str">
            <v>H/S Lrg part seg</v>
          </cell>
          <cell r="AJ1" t="str">
            <v>H/S Lrg full seg</v>
          </cell>
          <cell r="AK1" t="str">
            <v>Flagship</v>
          </cell>
          <cell r="AM1" t="str">
            <v>General Working Stock - required 1 week prior to PC</v>
          </cell>
          <cell r="AN1" t="str">
            <v>Retail Pk Small</v>
          </cell>
          <cell r="AO1" t="str">
            <v>H/S Small</v>
          </cell>
          <cell r="AP1" t="str">
            <v>Retail Pk Large</v>
          </cell>
          <cell r="AQ1" t="str">
            <v>H/S Medium</v>
          </cell>
          <cell r="AR1" t="str">
            <v>H/S Lrg part seg</v>
          </cell>
          <cell r="AS1" t="str">
            <v>H/S Lrg full seg</v>
          </cell>
          <cell r="AT1" t="str">
            <v>Flagship</v>
          </cell>
        </row>
        <row r="2">
          <cell r="A2" t="str">
            <v xml:space="preserve">Aberdeen </v>
          </cell>
          <cell r="B2" t="str">
            <v>2587</v>
          </cell>
          <cell r="J2" t="str">
            <v>AMS</v>
          </cell>
          <cell r="K2">
            <v>17</v>
          </cell>
          <cell r="M2" t="str">
            <v>AMEC</v>
          </cell>
          <cell r="O2" t="str">
            <v>Styles &amp; Wood Store Planning</v>
          </cell>
          <cell r="Q2" t="str">
            <v>Rev A</v>
          </cell>
          <cell r="S2" t="str">
            <v>Flagship</v>
          </cell>
          <cell r="U2" t="str">
            <v>Dual pricing guns</v>
          </cell>
          <cell r="V2">
            <v>3</v>
          </cell>
          <cell r="W2">
            <v>3</v>
          </cell>
          <cell r="X2">
            <v>3</v>
          </cell>
          <cell r="Y2">
            <v>4</v>
          </cell>
          <cell r="Z2">
            <v>4</v>
          </cell>
          <cell r="AA2">
            <v>6</v>
          </cell>
          <cell r="AB2">
            <v>6</v>
          </cell>
          <cell r="AD2" t="str">
            <v>600mm Cube Seat Beige</v>
          </cell>
          <cell r="AE2">
            <v>3</v>
          </cell>
          <cell r="AF2">
            <v>3</v>
          </cell>
          <cell r="AG2">
            <v>3</v>
          </cell>
          <cell r="AH2">
            <v>3</v>
          </cell>
          <cell r="AI2">
            <v>3</v>
          </cell>
          <cell r="AJ2">
            <v>4</v>
          </cell>
          <cell r="AK2">
            <v>4</v>
          </cell>
          <cell r="AM2" t="str">
            <v>600mm Peak Nightwear Side Hanging Rail</v>
          </cell>
          <cell r="AN2">
            <v>6</v>
          </cell>
          <cell r="AO2">
            <v>6</v>
          </cell>
          <cell r="AP2">
            <v>10</v>
          </cell>
          <cell r="AQ2">
            <v>10</v>
          </cell>
          <cell r="AR2">
            <v>10</v>
          </cell>
          <cell r="AS2">
            <v>15</v>
          </cell>
          <cell r="AT2">
            <v>15</v>
          </cell>
        </row>
        <row r="3">
          <cell r="A3" t="str">
            <v xml:space="preserve">Accrington </v>
          </cell>
          <cell r="B3" t="str">
            <v>2930</v>
          </cell>
          <cell r="J3" t="str">
            <v>Axis Europe plc</v>
          </cell>
          <cell r="K3">
            <v>18</v>
          </cell>
          <cell r="M3" t="str">
            <v>Bowmer &amp; Kirkland</v>
          </cell>
          <cell r="O3" t="str">
            <v>SenKenKen</v>
          </cell>
          <cell r="Q3" t="str">
            <v>Rev B</v>
          </cell>
          <cell r="S3" t="str">
            <v>H/S Lrg full seg</v>
          </cell>
          <cell r="U3" t="str">
            <v>Food pricing guns</v>
          </cell>
          <cell r="V3">
            <v>3</v>
          </cell>
          <cell r="W3">
            <v>3</v>
          </cell>
          <cell r="X3">
            <v>3</v>
          </cell>
          <cell r="Y3">
            <v>4</v>
          </cell>
          <cell r="Z3">
            <v>4</v>
          </cell>
          <cell r="AA3">
            <v>6</v>
          </cell>
          <cell r="AB3">
            <v>6</v>
          </cell>
          <cell r="AD3" t="str">
            <v>600mm Cube Seat Grey</v>
          </cell>
          <cell r="AE3">
            <v>4</v>
          </cell>
          <cell r="AF3">
            <v>4</v>
          </cell>
          <cell r="AG3">
            <v>3</v>
          </cell>
          <cell r="AH3">
            <v>3</v>
          </cell>
          <cell r="AI3">
            <v>4</v>
          </cell>
          <cell r="AJ3">
            <v>4</v>
          </cell>
          <cell r="AK3">
            <v>4</v>
          </cell>
          <cell r="AM3" t="str">
            <v>40 x 20 Banner Stand</v>
          </cell>
          <cell r="AN3">
            <v>5</v>
          </cell>
          <cell r="AO3">
            <v>5</v>
          </cell>
          <cell r="AP3">
            <v>8</v>
          </cell>
          <cell r="AQ3">
            <v>8</v>
          </cell>
          <cell r="AR3">
            <v>8</v>
          </cell>
          <cell r="AS3">
            <v>12</v>
          </cell>
          <cell r="AT3">
            <v>12</v>
          </cell>
        </row>
        <row r="4">
          <cell r="A4" t="str">
            <v>Aintree</v>
          </cell>
          <cell r="B4" t="str">
            <v>NW07</v>
          </cell>
          <cell r="J4" t="str">
            <v>Barlows</v>
          </cell>
          <cell r="K4">
            <v>19</v>
          </cell>
          <cell r="M4" t="str">
            <v>Ellmers</v>
          </cell>
          <cell r="O4" t="str">
            <v>Cardinal Project Management</v>
          </cell>
          <cell r="Q4" t="str">
            <v>Rev C</v>
          </cell>
          <cell r="S4" t="str">
            <v>H/S Lrg part seg</v>
          </cell>
          <cell r="U4" t="str">
            <v>Textile pricing guns</v>
          </cell>
          <cell r="V4">
            <v>3</v>
          </cell>
          <cell r="W4">
            <v>3</v>
          </cell>
          <cell r="X4">
            <v>3</v>
          </cell>
          <cell r="Y4">
            <v>4</v>
          </cell>
          <cell r="Z4">
            <v>4</v>
          </cell>
          <cell r="AA4">
            <v>6</v>
          </cell>
          <cell r="AB4">
            <v>6</v>
          </cell>
          <cell r="AD4" t="str">
            <v>600mm Cube Seat Red</v>
          </cell>
          <cell r="AE4">
            <v>3</v>
          </cell>
          <cell r="AF4">
            <v>3</v>
          </cell>
          <cell r="AG4">
            <v>2</v>
          </cell>
          <cell r="AH4">
            <v>2</v>
          </cell>
          <cell r="AI4">
            <v>3</v>
          </cell>
          <cell r="AJ4">
            <v>3</v>
          </cell>
          <cell r="AK4">
            <v>3</v>
          </cell>
          <cell r="AM4" t="str">
            <v>Autograph Branding Block</v>
          </cell>
          <cell r="AN4" t="str">
            <v>DOS</v>
          </cell>
          <cell r="AO4" t="str">
            <v>DOS</v>
          </cell>
          <cell r="AP4" t="str">
            <v>DOS</v>
          </cell>
          <cell r="AQ4" t="str">
            <v>DOS</v>
          </cell>
          <cell r="AR4" t="str">
            <v>DOS</v>
          </cell>
          <cell r="AS4">
            <v>15</v>
          </cell>
          <cell r="AT4">
            <v>15</v>
          </cell>
        </row>
        <row r="5">
          <cell r="A5" t="str">
            <v xml:space="preserve">Aldershot </v>
          </cell>
          <cell r="B5" t="str">
            <v>0330</v>
          </cell>
          <cell r="J5" t="str">
            <v>Berkeley Projects UK Ltd</v>
          </cell>
          <cell r="K5">
            <v>20</v>
          </cell>
          <cell r="M5" t="str">
            <v>EllmerTry</v>
          </cell>
          <cell r="O5" t="str">
            <v>Havelock</v>
          </cell>
          <cell r="Q5" t="str">
            <v>Rev D</v>
          </cell>
          <cell r="S5" t="str">
            <v>H/S Medium</v>
          </cell>
          <cell r="U5" t="str">
            <v>HT200e Printer</v>
          </cell>
          <cell r="V5">
            <v>1</v>
          </cell>
          <cell r="W5">
            <v>1</v>
          </cell>
          <cell r="X5">
            <v>1</v>
          </cell>
          <cell r="Y5">
            <v>2</v>
          </cell>
          <cell r="Z5">
            <v>2</v>
          </cell>
          <cell r="AA5">
            <v>2</v>
          </cell>
          <cell r="AB5">
            <v>2</v>
          </cell>
          <cell r="AD5" t="str">
            <v>600mm Cube Seat with Arm Beige</v>
          </cell>
          <cell r="AE5">
            <v>2</v>
          </cell>
          <cell r="AF5">
            <v>2</v>
          </cell>
          <cell r="AG5">
            <v>1</v>
          </cell>
          <cell r="AH5">
            <v>1</v>
          </cell>
          <cell r="AI5">
            <v>2</v>
          </cell>
          <cell r="AJ5">
            <v>2</v>
          </cell>
          <cell r="AK5">
            <v>2</v>
          </cell>
          <cell r="AM5" t="str">
            <v>Classic Branding Block</v>
          </cell>
          <cell r="AN5" t="str">
            <v>DOS</v>
          </cell>
          <cell r="AO5" t="str">
            <v>DOS</v>
          </cell>
          <cell r="AP5" t="str">
            <v>DOS</v>
          </cell>
          <cell r="AQ5" t="str">
            <v>DOS</v>
          </cell>
          <cell r="AR5" t="str">
            <v>DOS</v>
          </cell>
          <cell r="AS5">
            <v>12</v>
          </cell>
          <cell r="AT5">
            <v>12</v>
          </cell>
        </row>
        <row r="6">
          <cell r="A6" t="str">
            <v xml:space="preserve">Altrincham </v>
          </cell>
          <cell r="B6" t="str">
            <v>3036</v>
          </cell>
          <cell r="J6" t="str">
            <v>Cardinal</v>
          </cell>
          <cell r="K6">
            <v>21</v>
          </cell>
          <cell r="M6" t="str">
            <v>Flaxman</v>
          </cell>
          <cell r="O6" t="str">
            <v>GHP Projects</v>
          </cell>
          <cell r="Q6" t="str">
            <v>Rev E</v>
          </cell>
          <cell r="S6" t="str">
            <v>Retail Pk Large</v>
          </cell>
          <cell r="U6" t="str">
            <v>Battery for H200e Unit</v>
          </cell>
          <cell r="V6">
            <v>1</v>
          </cell>
          <cell r="W6">
            <v>1</v>
          </cell>
          <cell r="X6">
            <v>1</v>
          </cell>
          <cell r="Y6">
            <v>2</v>
          </cell>
          <cell r="Z6">
            <v>2</v>
          </cell>
          <cell r="AA6">
            <v>2</v>
          </cell>
          <cell r="AB6">
            <v>2</v>
          </cell>
          <cell r="AD6" t="str">
            <v>600mm Cube Seat with Arm Grey</v>
          </cell>
          <cell r="AE6">
            <v>3</v>
          </cell>
          <cell r="AF6">
            <v>3</v>
          </cell>
          <cell r="AG6">
            <v>1</v>
          </cell>
          <cell r="AH6">
            <v>1</v>
          </cell>
          <cell r="AI6">
            <v>3</v>
          </cell>
          <cell r="AJ6">
            <v>2</v>
          </cell>
          <cell r="AK6">
            <v>2</v>
          </cell>
          <cell r="AM6" t="str">
            <v>Limited Collection Branding Block</v>
          </cell>
          <cell r="AN6" t="str">
            <v>DOS</v>
          </cell>
          <cell r="AO6" t="str">
            <v>DOS</v>
          </cell>
          <cell r="AP6" t="str">
            <v>DOS</v>
          </cell>
          <cell r="AQ6" t="str">
            <v>DOS</v>
          </cell>
          <cell r="AR6" t="str">
            <v>DOS</v>
          </cell>
          <cell r="AS6">
            <v>10</v>
          </cell>
          <cell r="AT6">
            <v>10</v>
          </cell>
        </row>
        <row r="7">
          <cell r="A7" t="str">
            <v>Amersham Simply Food</v>
          </cell>
          <cell r="B7" t="str">
            <v>7825</v>
          </cell>
          <cell r="J7" t="str">
            <v>Checkout Systems Ltd.</v>
          </cell>
          <cell r="K7">
            <v>22</v>
          </cell>
          <cell r="M7" t="str">
            <v>HBG UK</v>
          </cell>
          <cell r="O7" t="str">
            <v>ERI</v>
          </cell>
          <cell r="Q7" t="str">
            <v>Rev F</v>
          </cell>
          <cell r="S7" t="str">
            <v>H/S Small</v>
          </cell>
          <cell r="U7" t="str">
            <v>Charger for H200e Unit</v>
          </cell>
          <cell r="V7">
            <v>1</v>
          </cell>
          <cell r="W7">
            <v>1</v>
          </cell>
          <cell r="X7">
            <v>1</v>
          </cell>
          <cell r="Y7">
            <v>2</v>
          </cell>
          <cell r="Z7">
            <v>2</v>
          </cell>
          <cell r="AA7">
            <v>2</v>
          </cell>
          <cell r="AB7">
            <v>2</v>
          </cell>
          <cell r="AD7" t="str">
            <v>1200mm Bench Seat Beige</v>
          </cell>
          <cell r="AE7">
            <v>1</v>
          </cell>
          <cell r="AF7">
            <v>1</v>
          </cell>
          <cell r="AG7">
            <v>0</v>
          </cell>
          <cell r="AH7">
            <v>0</v>
          </cell>
          <cell r="AI7">
            <v>1</v>
          </cell>
          <cell r="AJ7">
            <v>2</v>
          </cell>
          <cell r="AK7">
            <v>2</v>
          </cell>
          <cell r="AM7" t="str">
            <v>Maternity Branding Block</v>
          </cell>
          <cell r="AN7">
            <v>0</v>
          </cell>
          <cell r="AO7">
            <v>0</v>
          </cell>
          <cell r="AP7" t="str">
            <v>DOS</v>
          </cell>
          <cell r="AQ7" t="str">
            <v>DOS</v>
          </cell>
          <cell r="AR7" t="str">
            <v>DOS</v>
          </cell>
          <cell r="AS7" t="str">
            <v>DOS</v>
          </cell>
          <cell r="AT7" t="str">
            <v>DOS</v>
          </cell>
        </row>
        <row r="8">
          <cell r="A8" t="str">
            <v xml:space="preserve">Andover </v>
          </cell>
          <cell r="B8" t="str">
            <v>2338</v>
          </cell>
          <cell r="J8" t="str">
            <v>Dula UK Ltd.</v>
          </cell>
          <cell r="K8">
            <v>23</v>
          </cell>
          <cell r="M8" t="str">
            <v>Hurst</v>
          </cell>
          <cell r="O8" t="str">
            <v>Darnton Elgee</v>
          </cell>
          <cell r="Q8" t="str">
            <v>Rev G</v>
          </cell>
          <cell r="S8" t="str">
            <v>Retail Pk Small</v>
          </cell>
          <cell r="U8" t="str">
            <v>Tagging gun for H200e Unit</v>
          </cell>
          <cell r="V8">
            <v>1</v>
          </cell>
          <cell r="W8">
            <v>1</v>
          </cell>
          <cell r="X8">
            <v>1</v>
          </cell>
          <cell r="Y8">
            <v>2</v>
          </cell>
          <cell r="Z8">
            <v>2</v>
          </cell>
          <cell r="AA8">
            <v>2</v>
          </cell>
          <cell r="AB8">
            <v>2</v>
          </cell>
          <cell r="AD8" t="str">
            <v>1200mm Bench Seat Grey</v>
          </cell>
          <cell r="AE8">
            <v>2</v>
          </cell>
          <cell r="AF8">
            <v>2</v>
          </cell>
          <cell r="AG8">
            <v>0</v>
          </cell>
          <cell r="AH8">
            <v>0</v>
          </cell>
          <cell r="AI8">
            <v>2</v>
          </cell>
          <cell r="AJ8">
            <v>2</v>
          </cell>
          <cell r="AK8">
            <v>2</v>
          </cell>
          <cell r="AM8" t="str">
            <v>Petite Branding Block</v>
          </cell>
          <cell r="AN8">
            <v>0</v>
          </cell>
          <cell r="AO8">
            <v>0</v>
          </cell>
          <cell r="AP8" t="str">
            <v>DOS</v>
          </cell>
          <cell r="AQ8" t="str">
            <v>DOS</v>
          </cell>
          <cell r="AR8" t="str">
            <v>DOS</v>
          </cell>
          <cell r="AS8" t="str">
            <v>DOS</v>
          </cell>
          <cell r="AT8" t="str">
            <v>DOS</v>
          </cell>
        </row>
        <row r="9">
          <cell r="A9" t="str">
            <v>Arena Park Coventry</v>
          </cell>
          <cell r="B9" t="str">
            <v>4006</v>
          </cell>
          <cell r="J9" t="str">
            <v>Estrella Retail Interiors Ltd</v>
          </cell>
          <cell r="K9">
            <v>24</v>
          </cell>
          <cell r="M9" t="str">
            <v>Mace Plus</v>
          </cell>
          <cell r="O9" t="str">
            <v>CADesign Services</v>
          </cell>
          <cell r="Q9" t="str">
            <v>Rev H</v>
          </cell>
          <cell r="U9" t="str">
            <v>Kit Lifter for Equipment without Rollers</v>
          </cell>
          <cell r="V9">
            <v>2</v>
          </cell>
          <cell r="W9">
            <v>2</v>
          </cell>
          <cell r="X9">
            <v>2</v>
          </cell>
          <cell r="Y9">
            <v>3</v>
          </cell>
          <cell r="Z9">
            <v>3</v>
          </cell>
          <cell r="AA9">
            <v>4</v>
          </cell>
          <cell r="AB9">
            <v>4</v>
          </cell>
          <cell r="AD9" t="str">
            <v>1200mm Bench Seat and Arm Beige</v>
          </cell>
          <cell r="AE9">
            <v>0</v>
          </cell>
          <cell r="AF9">
            <v>0</v>
          </cell>
          <cell r="AG9">
            <v>1</v>
          </cell>
          <cell r="AH9">
            <v>1</v>
          </cell>
          <cell r="AI9">
            <v>0</v>
          </cell>
          <cell r="AJ9">
            <v>1</v>
          </cell>
          <cell r="AK9">
            <v>1</v>
          </cell>
          <cell r="AM9" t="str">
            <v>Plus Branding Block</v>
          </cell>
          <cell r="AN9">
            <v>0</v>
          </cell>
          <cell r="AO9">
            <v>0</v>
          </cell>
          <cell r="AP9" t="str">
            <v>DOS</v>
          </cell>
          <cell r="AQ9" t="str">
            <v>DOS</v>
          </cell>
          <cell r="AR9" t="str">
            <v>DOS</v>
          </cell>
          <cell r="AS9" t="str">
            <v>DOS</v>
          </cell>
          <cell r="AT9" t="str">
            <v>DOS</v>
          </cell>
        </row>
        <row r="10">
          <cell r="A10" t="str">
            <v>Ashby-de-la-Zouch Simply Food</v>
          </cell>
          <cell r="B10" t="str">
            <v>NW53</v>
          </cell>
          <cell r="J10" t="str">
            <v>Havelock</v>
          </cell>
          <cell r="K10">
            <v>25</v>
          </cell>
          <cell r="M10" t="str">
            <v>Mclaughlin and Harvey</v>
          </cell>
          <cell r="Q10" t="str">
            <v>Rev I</v>
          </cell>
          <cell r="U10" t="str">
            <v>Lifter for Slab Units with Rollers</v>
          </cell>
          <cell r="V10">
            <v>2</v>
          </cell>
          <cell r="W10">
            <v>2</v>
          </cell>
          <cell r="X10">
            <v>2</v>
          </cell>
          <cell r="Y10">
            <v>3</v>
          </cell>
          <cell r="Z10">
            <v>3</v>
          </cell>
          <cell r="AA10">
            <v>4</v>
          </cell>
          <cell r="AB10">
            <v>4</v>
          </cell>
          <cell r="AD10" t="str">
            <v>1200mm Bench Seat and Arm Grey</v>
          </cell>
          <cell r="AE10">
            <v>0</v>
          </cell>
          <cell r="AF10">
            <v>0</v>
          </cell>
          <cell r="AG10">
            <v>1</v>
          </cell>
          <cell r="AH10">
            <v>1</v>
          </cell>
          <cell r="AI10">
            <v>0</v>
          </cell>
          <cell r="AJ10">
            <v>2</v>
          </cell>
          <cell r="AK10">
            <v>2</v>
          </cell>
          <cell r="AM10" t="str">
            <v>Classic Lettering</v>
          </cell>
          <cell r="AN10">
            <v>0</v>
          </cell>
          <cell r="AO10">
            <v>0</v>
          </cell>
          <cell r="AP10">
            <v>1</v>
          </cell>
          <cell r="AQ10">
            <v>1</v>
          </cell>
          <cell r="AR10">
            <v>1</v>
          </cell>
          <cell r="AS10">
            <v>2</v>
          </cell>
          <cell r="AT10">
            <v>2</v>
          </cell>
        </row>
        <row r="11">
          <cell r="A11" t="str">
            <v>Ashford</v>
          </cell>
          <cell r="B11" t="str">
            <v>1766</v>
          </cell>
          <cell r="J11" t="str">
            <v>Hurst Stores &amp; Interiors Ltd</v>
          </cell>
          <cell r="K11">
            <v>26</v>
          </cell>
          <cell r="M11" t="str">
            <v>Midas</v>
          </cell>
          <cell r="Q11" t="str">
            <v>Rev J</v>
          </cell>
          <cell r="AD11" t="str">
            <v>Shoe Unit</v>
          </cell>
          <cell r="AE11">
            <v>1</v>
          </cell>
          <cell r="AF11">
            <v>1</v>
          </cell>
          <cell r="AG11">
            <v>1</v>
          </cell>
          <cell r="AH11">
            <v>1</v>
          </cell>
          <cell r="AI11">
            <v>1</v>
          </cell>
          <cell r="AJ11">
            <v>2</v>
          </cell>
          <cell r="AK11">
            <v>2</v>
          </cell>
          <cell r="AM11" t="str">
            <v>Limited Collection Lettering</v>
          </cell>
          <cell r="AN11">
            <v>0</v>
          </cell>
          <cell r="AO11">
            <v>0</v>
          </cell>
          <cell r="AP11">
            <v>1</v>
          </cell>
          <cell r="AQ11">
            <v>1</v>
          </cell>
          <cell r="AR11">
            <v>1</v>
          </cell>
          <cell r="AS11">
            <v>2</v>
          </cell>
          <cell r="AT11">
            <v>2</v>
          </cell>
        </row>
        <row r="12">
          <cell r="A12" t="str">
            <v xml:space="preserve">Ashton </v>
          </cell>
          <cell r="B12" t="str">
            <v>3007</v>
          </cell>
          <cell r="J12" t="str">
            <v>JDS Group Limited</v>
          </cell>
          <cell r="K12">
            <v>27</v>
          </cell>
          <cell r="M12" t="str">
            <v>Morris &amp; Spottiswood</v>
          </cell>
          <cell r="Q12" t="str">
            <v>Rev K</v>
          </cell>
          <cell r="S12" t="str">
            <v>Existing</v>
          </cell>
          <cell r="V12" t="str">
            <v>Retail Pk Small</v>
          </cell>
          <cell r="W12" t="str">
            <v>H/S Small</v>
          </cell>
          <cell r="X12" t="str">
            <v>Retail Pk Large</v>
          </cell>
          <cell r="Y12" t="str">
            <v>H/S Medium</v>
          </cell>
          <cell r="Z12" t="str">
            <v>H/S Lrg part seg</v>
          </cell>
          <cell r="AA12" t="str">
            <v>H/S Lrg full seg</v>
          </cell>
          <cell r="AB12" t="str">
            <v>Flagship</v>
          </cell>
          <cell r="AM12" t="str">
            <v>Tailoring Lettering</v>
          </cell>
          <cell r="AN12">
            <v>0</v>
          </cell>
          <cell r="AO12">
            <v>0</v>
          </cell>
          <cell r="AP12">
            <v>0</v>
          </cell>
          <cell r="AQ12">
            <v>0</v>
          </cell>
          <cell r="AR12">
            <v>0</v>
          </cell>
          <cell r="AS12">
            <v>1</v>
          </cell>
          <cell r="AT12">
            <v>1</v>
          </cell>
        </row>
        <row r="13">
          <cell r="A13" t="str">
            <v>Ashton Moss</v>
          </cell>
          <cell r="B13" t="str">
            <v>NW23</v>
          </cell>
          <cell r="J13" t="str">
            <v>John Richards Shopfitters</v>
          </cell>
          <cell r="K13">
            <v>28</v>
          </cell>
          <cell r="M13" t="str">
            <v>Norwest Holst</v>
          </cell>
          <cell r="Q13" t="str">
            <v>Rev L</v>
          </cell>
          <cell r="S13" t="str">
            <v>New</v>
          </cell>
          <cell r="U13" t="str">
            <v>Basket Stackers</v>
          </cell>
          <cell r="V13">
            <v>12</v>
          </cell>
          <cell r="W13">
            <v>12</v>
          </cell>
          <cell r="X13">
            <v>8</v>
          </cell>
          <cell r="Y13">
            <v>12</v>
          </cell>
          <cell r="Z13">
            <v>20</v>
          </cell>
          <cell r="AA13">
            <v>20</v>
          </cell>
          <cell r="AB13">
            <v>30</v>
          </cell>
          <cell r="AM13" t="str">
            <v>LNS4 Pack - Flagship &amp; Majors</v>
          </cell>
          <cell r="AN13">
            <v>0</v>
          </cell>
          <cell r="AO13">
            <v>0</v>
          </cell>
          <cell r="AP13">
            <v>0</v>
          </cell>
          <cell r="AQ13">
            <v>0</v>
          </cell>
          <cell r="AR13">
            <v>0</v>
          </cell>
          <cell r="AS13">
            <v>1</v>
          </cell>
          <cell r="AT13">
            <v>1</v>
          </cell>
        </row>
        <row r="14">
          <cell r="A14" t="str">
            <v>Athlone</v>
          </cell>
          <cell r="B14" t="str">
            <v>NW01</v>
          </cell>
          <cell r="J14" t="str">
            <v>Tag Retail</v>
          </cell>
          <cell r="K14">
            <v>30</v>
          </cell>
          <cell r="M14" t="str">
            <v>Pattons</v>
          </cell>
          <cell r="Q14" t="str">
            <v>Rev M</v>
          </cell>
          <cell r="U14" t="str">
            <v>Baskets</v>
          </cell>
          <cell r="V14">
            <v>300</v>
          </cell>
          <cell r="W14">
            <v>300</v>
          </cell>
          <cell r="X14">
            <v>240</v>
          </cell>
          <cell r="Y14">
            <v>350</v>
          </cell>
          <cell r="Z14">
            <v>600</v>
          </cell>
          <cell r="AA14">
            <v>600</v>
          </cell>
          <cell r="AB14">
            <v>600</v>
          </cell>
          <cell r="AM14" t="str">
            <v>LNS5 Pack</v>
          </cell>
          <cell r="AN14">
            <v>0</v>
          </cell>
          <cell r="AO14">
            <v>0</v>
          </cell>
          <cell r="AP14">
            <v>1</v>
          </cell>
          <cell r="AQ14">
            <v>1</v>
          </cell>
          <cell r="AR14">
            <v>1</v>
          </cell>
          <cell r="AS14">
            <v>0</v>
          </cell>
          <cell r="AT14">
            <v>0</v>
          </cell>
        </row>
        <row r="15">
          <cell r="A15" t="str">
            <v>Aylesbury</v>
          </cell>
          <cell r="B15" t="str">
            <v>2516</v>
          </cell>
          <cell r="J15" t="str">
            <v>Tienda Ltd</v>
          </cell>
          <cell r="K15">
            <v>31</v>
          </cell>
          <cell r="M15" t="str">
            <v>Pearce</v>
          </cell>
          <cell r="Q15" t="str">
            <v>Rev N</v>
          </cell>
          <cell r="AM15" t="str">
            <v>LNS6 Pack</v>
          </cell>
          <cell r="AN15">
            <v>1</v>
          </cell>
          <cell r="AO15">
            <v>1</v>
          </cell>
          <cell r="AP15">
            <v>0</v>
          </cell>
          <cell r="AQ15">
            <v>0</v>
          </cell>
          <cell r="AR15">
            <v>0</v>
          </cell>
          <cell r="AS15">
            <v>0</v>
          </cell>
          <cell r="AT15">
            <v>0</v>
          </cell>
        </row>
        <row r="16">
          <cell r="A16" t="str">
            <v xml:space="preserve">Ayr </v>
          </cell>
          <cell r="B16" t="str">
            <v>2024</v>
          </cell>
          <cell r="J16" t="str">
            <v>Vizona</v>
          </cell>
          <cell r="K16">
            <v>32</v>
          </cell>
          <cell r="M16" t="str">
            <v>Pel Int</v>
          </cell>
          <cell r="Q16" t="str">
            <v>Rev O</v>
          </cell>
          <cell r="AM16" t="str">
            <v>High Level Display Box</v>
          </cell>
          <cell r="AN16">
            <v>5</v>
          </cell>
          <cell r="AO16">
            <v>5</v>
          </cell>
          <cell r="AP16">
            <v>5</v>
          </cell>
          <cell r="AQ16">
            <v>5</v>
          </cell>
          <cell r="AR16">
            <v>5</v>
          </cell>
          <cell r="AS16">
            <v>6</v>
          </cell>
          <cell r="AT16">
            <v>6</v>
          </cell>
        </row>
        <row r="17">
          <cell r="A17" t="str">
            <v xml:space="preserve">Balham </v>
          </cell>
          <cell r="B17" t="str">
            <v>7650</v>
          </cell>
          <cell r="J17" t="str">
            <v>Marks &amp; Spencer</v>
          </cell>
          <cell r="K17">
            <v>33</v>
          </cell>
          <cell r="M17" t="str">
            <v>R Baron</v>
          </cell>
          <cell r="Q17" t="str">
            <v>Rev P</v>
          </cell>
          <cell r="AM17" t="str">
            <v>Display Cubes for High Level Display Box</v>
          </cell>
          <cell r="AN17">
            <v>5</v>
          </cell>
          <cell r="AO17">
            <v>5</v>
          </cell>
          <cell r="AP17">
            <v>5</v>
          </cell>
          <cell r="AQ17">
            <v>5</v>
          </cell>
          <cell r="AR17">
            <v>5</v>
          </cell>
          <cell r="AS17">
            <v>6</v>
          </cell>
          <cell r="AT17">
            <v>6</v>
          </cell>
        </row>
        <row r="18">
          <cell r="A18" t="str">
            <v xml:space="preserve">Ballymena </v>
          </cell>
          <cell r="B18" t="str">
            <v>2600</v>
          </cell>
          <cell r="J18" t="str">
            <v>Pel Project Management</v>
          </cell>
          <cell r="K18">
            <v>35</v>
          </cell>
          <cell r="M18" t="str">
            <v>RG Group</v>
          </cell>
          <cell r="Q18" t="str">
            <v>Rev Q</v>
          </cell>
          <cell r="AM18" t="str">
            <v>215x150mm A5 Freestanding Graphic Holder with Acrylic Base</v>
          </cell>
          <cell r="AN18">
            <v>15</v>
          </cell>
          <cell r="AO18">
            <v>15</v>
          </cell>
          <cell r="AP18">
            <v>20</v>
          </cell>
          <cell r="AQ18">
            <v>20</v>
          </cell>
          <cell r="AR18">
            <v>20</v>
          </cell>
          <cell r="AS18">
            <v>20</v>
          </cell>
          <cell r="AT18">
            <v>20</v>
          </cell>
        </row>
        <row r="19">
          <cell r="A19" t="str">
            <v xml:space="preserve">Banbury </v>
          </cell>
          <cell r="B19" t="str">
            <v>3269</v>
          </cell>
          <cell r="M19" t="str">
            <v>Simons</v>
          </cell>
          <cell r="Q19" t="str">
            <v>Rev R</v>
          </cell>
          <cell r="AM19" t="str">
            <v>900 x 900mm Graphic Holder off Xero system</v>
          </cell>
          <cell r="AN19">
            <v>10</v>
          </cell>
          <cell r="AO19">
            <v>10</v>
          </cell>
          <cell r="AP19">
            <v>20</v>
          </cell>
          <cell r="AQ19">
            <v>20</v>
          </cell>
          <cell r="AR19">
            <v>20</v>
          </cell>
          <cell r="AS19">
            <v>40</v>
          </cell>
          <cell r="AT19">
            <v>40</v>
          </cell>
        </row>
        <row r="20">
          <cell r="A20" t="str">
            <v>Bangor NI</v>
          </cell>
          <cell r="B20" t="str">
            <v>3777</v>
          </cell>
          <cell r="M20" t="str">
            <v>Simpsons</v>
          </cell>
          <cell r="Q20" t="str">
            <v>Rev S</v>
          </cell>
          <cell r="AM20" t="str">
            <v>145 x 145 x 145mm Plinth Graphic Holder</v>
          </cell>
          <cell r="AN20">
            <v>25</v>
          </cell>
          <cell r="AO20">
            <v>25</v>
          </cell>
          <cell r="AP20">
            <v>35</v>
          </cell>
          <cell r="AQ20">
            <v>35</v>
          </cell>
          <cell r="AR20">
            <v>35</v>
          </cell>
          <cell r="AS20">
            <v>50</v>
          </cell>
          <cell r="AT20">
            <v>50</v>
          </cell>
        </row>
        <row r="21">
          <cell r="A21" t="str">
            <v>Banstead</v>
          </cell>
          <cell r="B21" t="str">
            <v>7456</v>
          </cell>
          <cell r="M21" t="str">
            <v>Styles and Wood</v>
          </cell>
          <cell r="Q21" t="str">
            <v>Rev T</v>
          </cell>
          <cell r="AM21" t="str">
            <v>Girls VM &amp; Lettering Header</v>
          </cell>
          <cell r="AN21">
            <v>0</v>
          </cell>
          <cell r="AO21">
            <v>0</v>
          </cell>
          <cell r="AP21" t="str">
            <v>DOS</v>
          </cell>
          <cell r="AQ21" t="str">
            <v>DOS</v>
          </cell>
          <cell r="AR21" t="str">
            <v>DOS</v>
          </cell>
          <cell r="AS21" t="str">
            <v>DOS</v>
          </cell>
          <cell r="AT21" t="str">
            <v>DOS</v>
          </cell>
        </row>
        <row r="22">
          <cell r="A22" t="str">
            <v>Barnet</v>
          </cell>
          <cell r="B22" t="str">
            <v>6017</v>
          </cell>
          <cell r="M22" t="str">
            <v>Wates</v>
          </cell>
          <cell r="Q22" t="str">
            <v>Rev U</v>
          </cell>
          <cell r="AM22" t="str">
            <v>Girls Sleep VM &amp; Lettering Header</v>
          </cell>
          <cell r="AN22">
            <v>0</v>
          </cell>
          <cell r="AO22">
            <v>0</v>
          </cell>
          <cell r="AP22" t="str">
            <v>DOS</v>
          </cell>
          <cell r="AQ22" t="str">
            <v>DOS</v>
          </cell>
          <cell r="AR22" t="str">
            <v>DOS</v>
          </cell>
          <cell r="AS22" t="str">
            <v>DOS</v>
          </cell>
          <cell r="AT22" t="str">
            <v>DOS</v>
          </cell>
        </row>
        <row r="23">
          <cell r="A23" t="str">
            <v xml:space="preserve">Barnsley </v>
          </cell>
          <cell r="B23" t="str">
            <v>2367</v>
          </cell>
          <cell r="M23" t="str">
            <v>WB Project ltd</v>
          </cell>
          <cell r="Q23" t="str">
            <v>Rev V</v>
          </cell>
          <cell r="AM23" t="str">
            <v>Girls Shoes VM &amp; Lettering Header</v>
          </cell>
          <cell r="AN23">
            <v>0</v>
          </cell>
          <cell r="AO23">
            <v>0</v>
          </cell>
          <cell r="AP23" t="str">
            <v>DOS</v>
          </cell>
          <cell r="AQ23" t="str">
            <v>DOS</v>
          </cell>
          <cell r="AR23" t="str">
            <v>DOS</v>
          </cell>
          <cell r="AS23" t="str">
            <v>DOS</v>
          </cell>
          <cell r="AT23" t="str">
            <v>DOS</v>
          </cell>
        </row>
        <row r="24">
          <cell r="A24" t="str">
            <v xml:space="preserve">Barnstaple </v>
          </cell>
          <cell r="B24" t="str">
            <v>1805</v>
          </cell>
          <cell r="M24" t="str">
            <v>WBP</v>
          </cell>
          <cell r="Q24" t="str">
            <v>Rev W</v>
          </cell>
          <cell r="AM24" t="str">
            <v>Boys VM &amp; Lettering Header</v>
          </cell>
          <cell r="AN24">
            <v>0</v>
          </cell>
          <cell r="AO24">
            <v>0</v>
          </cell>
          <cell r="AP24" t="str">
            <v>DOS</v>
          </cell>
          <cell r="AQ24" t="str">
            <v>DOS</v>
          </cell>
          <cell r="AR24" t="str">
            <v>DOS</v>
          </cell>
          <cell r="AS24" t="str">
            <v>DOS</v>
          </cell>
          <cell r="AT24" t="str">
            <v>DOS</v>
          </cell>
        </row>
        <row r="25">
          <cell r="A25" t="str">
            <v xml:space="preserve">Barrow </v>
          </cell>
          <cell r="B25" t="str">
            <v>1067</v>
          </cell>
          <cell r="Q25" t="str">
            <v>Rev X</v>
          </cell>
          <cell r="AM25" t="str">
            <v>Boys Sleep VM &amp; Lettering Header</v>
          </cell>
          <cell r="AN25">
            <v>0</v>
          </cell>
          <cell r="AO25">
            <v>0</v>
          </cell>
          <cell r="AP25" t="str">
            <v>DOS</v>
          </cell>
          <cell r="AQ25" t="str">
            <v>DOS</v>
          </cell>
          <cell r="AR25" t="str">
            <v>DOS</v>
          </cell>
          <cell r="AS25" t="str">
            <v>DOS</v>
          </cell>
          <cell r="AT25" t="str">
            <v>DOS</v>
          </cell>
        </row>
        <row r="26">
          <cell r="A26" t="str">
            <v xml:space="preserve">Basildon </v>
          </cell>
          <cell r="B26" t="str">
            <v>3065</v>
          </cell>
          <cell r="Q26" t="str">
            <v>Rev Y</v>
          </cell>
          <cell r="AM26" t="str">
            <v>Boys Shoes VM &amp; Lettering Header</v>
          </cell>
          <cell r="AN26">
            <v>0</v>
          </cell>
          <cell r="AO26">
            <v>0</v>
          </cell>
          <cell r="AP26" t="str">
            <v>DOS</v>
          </cell>
          <cell r="AQ26" t="str">
            <v>DOS</v>
          </cell>
          <cell r="AR26" t="str">
            <v>DOS</v>
          </cell>
          <cell r="AS26" t="str">
            <v>DOS</v>
          </cell>
          <cell r="AT26" t="str">
            <v>DOS</v>
          </cell>
        </row>
        <row r="27">
          <cell r="A27" t="str">
            <v xml:space="preserve">Basingstoke </v>
          </cell>
          <cell r="B27" t="str">
            <v>1834</v>
          </cell>
          <cell r="Q27" t="str">
            <v>Rev Z</v>
          </cell>
          <cell r="AM27" t="str">
            <v>School VM &amp; Lettering Header</v>
          </cell>
          <cell r="AN27">
            <v>0</v>
          </cell>
          <cell r="AO27">
            <v>0</v>
          </cell>
          <cell r="AP27" t="str">
            <v>DOS</v>
          </cell>
          <cell r="AQ27" t="str">
            <v>DOS</v>
          </cell>
          <cell r="AR27" t="str">
            <v>DOS</v>
          </cell>
          <cell r="AS27" t="str">
            <v>DOS</v>
          </cell>
          <cell r="AT27" t="str">
            <v>DOS</v>
          </cell>
        </row>
        <row r="28">
          <cell r="A28" t="str">
            <v xml:space="preserve">Bath </v>
          </cell>
          <cell r="B28" t="str">
            <v>1546</v>
          </cell>
          <cell r="AM28" t="str">
            <v>Baby VM &amp; Lettering Header</v>
          </cell>
          <cell r="AN28">
            <v>0</v>
          </cell>
          <cell r="AO28">
            <v>0</v>
          </cell>
          <cell r="AP28" t="str">
            <v>DOS</v>
          </cell>
          <cell r="AQ28" t="str">
            <v>DOS</v>
          </cell>
          <cell r="AR28" t="str">
            <v>DOS</v>
          </cell>
          <cell r="AS28" t="str">
            <v>DOS</v>
          </cell>
          <cell r="AT28" t="str">
            <v>DOS</v>
          </cell>
        </row>
        <row r="29">
          <cell r="A29" t="str">
            <v>Bath Road</v>
          </cell>
          <cell r="B29" t="str">
            <v>5393</v>
          </cell>
          <cell r="AM29" t="str">
            <v>Girls VM &amp; Lettering Header 300mm high</v>
          </cell>
          <cell r="AN29">
            <v>0</v>
          </cell>
          <cell r="AO29">
            <v>0</v>
          </cell>
          <cell r="AP29" t="str">
            <v>DOS</v>
          </cell>
          <cell r="AQ29" t="str">
            <v>DOS</v>
          </cell>
          <cell r="AR29" t="str">
            <v>DOS</v>
          </cell>
          <cell r="AS29" t="str">
            <v>DOS</v>
          </cell>
          <cell r="AT29" t="str">
            <v>DOS</v>
          </cell>
        </row>
        <row r="30">
          <cell r="A30" t="str">
            <v xml:space="preserve">Bayswater </v>
          </cell>
          <cell r="B30" t="str">
            <v>0288</v>
          </cell>
          <cell r="AM30" t="str">
            <v>Girls Sleep VM &amp; Lettering Header 300mm high</v>
          </cell>
          <cell r="AN30">
            <v>0</v>
          </cell>
          <cell r="AO30">
            <v>0</v>
          </cell>
          <cell r="AP30" t="str">
            <v>DOS</v>
          </cell>
          <cell r="AQ30" t="str">
            <v>DOS</v>
          </cell>
          <cell r="AR30" t="str">
            <v>DOS</v>
          </cell>
          <cell r="AS30" t="str">
            <v>DOS</v>
          </cell>
          <cell r="AT30" t="str">
            <v>DOS</v>
          </cell>
        </row>
        <row r="31">
          <cell r="A31" t="str">
            <v>Beaconsfield</v>
          </cell>
          <cell r="B31" t="str">
            <v>8840</v>
          </cell>
          <cell r="AM31" t="str">
            <v>Girls Shoes VM &amp; Lettering Header 300mm high</v>
          </cell>
          <cell r="AN31">
            <v>0</v>
          </cell>
          <cell r="AO31">
            <v>0</v>
          </cell>
          <cell r="AP31" t="str">
            <v>DOS</v>
          </cell>
          <cell r="AQ31" t="str">
            <v>DOS</v>
          </cell>
          <cell r="AR31" t="str">
            <v>DOS</v>
          </cell>
          <cell r="AS31" t="str">
            <v>DOS</v>
          </cell>
          <cell r="AT31" t="str">
            <v>DOS</v>
          </cell>
        </row>
        <row r="32">
          <cell r="A32" t="str">
            <v>Bearsden</v>
          </cell>
          <cell r="B32" t="str">
            <v>8866</v>
          </cell>
          <cell r="AM32" t="str">
            <v>Boys VM &amp; Lettering Header 300mm high</v>
          </cell>
          <cell r="AN32">
            <v>0</v>
          </cell>
          <cell r="AO32">
            <v>0</v>
          </cell>
          <cell r="AP32" t="str">
            <v>DOS</v>
          </cell>
          <cell r="AQ32" t="str">
            <v>DOS</v>
          </cell>
          <cell r="AR32" t="str">
            <v>DOS</v>
          </cell>
          <cell r="AS32" t="str">
            <v>DOS</v>
          </cell>
          <cell r="AT32" t="str">
            <v>DOS</v>
          </cell>
        </row>
        <row r="33">
          <cell r="A33" t="str">
            <v xml:space="preserve">Beckenham </v>
          </cell>
          <cell r="B33" t="str">
            <v>2574</v>
          </cell>
          <cell r="AM33" t="str">
            <v>Boys Sleep VM &amp; Lettering Header 300mm high</v>
          </cell>
          <cell r="AN33">
            <v>0</v>
          </cell>
          <cell r="AO33">
            <v>0</v>
          </cell>
          <cell r="AP33" t="str">
            <v>DOS</v>
          </cell>
          <cell r="AQ33" t="str">
            <v>DOS</v>
          </cell>
          <cell r="AR33" t="str">
            <v>DOS</v>
          </cell>
          <cell r="AS33" t="str">
            <v>DOS</v>
          </cell>
          <cell r="AT33" t="str">
            <v>DOS</v>
          </cell>
        </row>
        <row r="34">
          <cell r="A34" t="str">
            <v xml:space="preserve">Bedford </v>
          </cell>
          <cell r="B34" t="str">
            <v>0602</v>
          </cell>
          <cell r="AM34" t="str">
            <v>Boys Shoes VM &amp; Lettering Header 300mm high</v>
          </cell>
          <cell r="AN34">
            <v>0</v>
          </cell>
          <cell r="AO34">
            <v>0</v>
          </cell>
          <cell r="AP34" t="str">
            <v>DOS</v>
          </cell>
          <cell r="AQ34" t="str">
            <v>DOS</v>
          </cell>
          <cell r="AR34" t="str">
            <v>DOS</v>
          </cell>
          <cell r="AS34" t="str">
            <v>DOS</v>
          </cell>
          <cell r="AT34" t="str">
            <v>DOS</v>
          </cell>
        </row>
        <row r="35">
          <cell r="A35" t="str">
            <v xml:space="preserve">Belfast </v>
          </cell>
          <cell r="B35" t="str">
            <v>2972</v>
          </cell>
          <cell r="AM35" t="str">
            <v>Baby VM &amp; Lettering Header 300mm High</v>
          </cell>
          <cell r="AN35">
            <v>0</v>
          </cell>
          <cell r="AO35">
            <v>0</v>
          </cell>
          <cell r="AP35" t="str">
            <v>DOS</v>
          </cell>
          <cell r="AQ35" t="str">
            <v>DOS</v>
          </cell>
          <cell r="AR35" t="str">
            <v>DOS</v>
          </cell>
          <cell r="AS35" t="str">
            <v>DOS</v>
          </cell>
          <cell r="AT35" t="str">
            <v>DOS</v>
          </cell>
        </row>
        <row r="36">
          <cell r="A36" t="str">
            <v>Berwick-On-Tweed RP</v>
          </cell>
          <cell r="B36" t="str">
            <v>NW55</v>
          </cell>
          <cell r="AM36" t="str">
            <v>School VM &amp; Lettering Header 300mm High</v>
          </cell>
          <cell r="AN36">
            <v>0</v>
          </cell>
          <cell r="AO36">
            <v>0</v>
          </cell>
          <cell r="AP36" t="str">
            <v>DOS</v>
          </cell>
          <cell r="AQ36" t="str">
            <v>DOS</v>
          </cell>
          <cell r="AR36" t="str">
            <v>DOS</v>
          </cell>
          <cell r="AS36" t="str">
            <v>DOS</v>
          </cell>
          <cell r="AT36" t="str">
            <v>DOS</v>
          </cell>
        </row>
        <row r="37">
          <cell r="A37" t="str">
            <v xml:space="preserve">Beverley </v>
          </cell>
          <cell r="B37" t="str">
            <v>7728</v>
          </cell>
          <cell r="AM37" t="str">
            <v>750mm Microslat Flush Header</v>
          </cell>
          <cell r="AN37" t="str">
            <v>DOS</v>
          </cell>
          <cell r="AO37" t="str">
            <v>DOS</v>
          </cell>
          <cell r="AP37" t="str">
            <v>DOS</v>
          </cell>
          <cell r="AQ37" t="str">
            <v>DOS</v>
          </cell>
          <cell r="AR37" t="str">
            <v>DOS</v>
          </cell>
          <cell r="AS37" t="str">
            <v>DOS</v>
          </cell>
          <cell r="AT37" t="str">
            <v>DOS</v>
          </cell>
        </row>
        <row r="38">
          <cell r="A38" t="str">
            <v xml:space="preserve">Bexleyheath </v>
          </cell>
          <cell r="B38" t="str">
            <v>3191</v>
          </cell>
          <cell r="AM38" t="str">
            <v>1000mm Microslat Flush Header</v>
          </cell>
          <cell r="AN38" t="str">
            <v>DOS</v>
          </cell>
          <cell r="AO38" t="str">
            <v>DOS</v>
          </cell>
          <cell r="AP38" t="str">
            <v>DOS</v>
          </cell>
          <cell r="AQ38" t="str">
            <v>DOS</v>
          </cell>
          <cell r="AR38" t="str">
            <v>DOS</v>
          </cell>
          <cell r="AS38" t="str">
            <v>DOS</v>
          </cell>
          <cell r="AT38" t="str">
            <v>DOS</v>
          </cell>
        </row>
        <row r="39">
          <cell r="A39" t="str">
            <v xml:space="preserve">Birkenhead </v>
          </cell>
          <cell r="B39" t="str">
            <v>0149</v>
          </cell>
          <cell r="AM39" t="str">
            <v>Girls Single Shelf</v>
          </cell>
          <cell r="AN39">
            <v>0</v>
          </cell>
          <cell r="AO39">
            <v>0</v>
          </cell>
          <cell r="AP39" t="str">
            <v>DOS</v>
          </cell>
          <cell r="AQ39" t="str">
            <v>DOS</v>
          </cell>
          <cell r="AR39" t="str">
            <v>DOS</v>
          </cell>
          <cell r="AS39" t="str">
            <v>DOS</v>
          </cell>
          <cell r="AT39" t="str">
            <v>DOS</v>
          </cell>
        </row>
        <row r="40">
          <cell r="A40" t="str">
            <v xml:space="preserve">Birmingham </v>
          </cell>
          <cell r="B40" t="str">
            <v>2626</v>
          </cell>
          <cell r="AM40" t="str">
            <v>Boys Single Shelf</v>
          </cell>
          <cell r="AN40">
            <v>0</v>
          </cell>
          <cell r="AO40">
            <v>0</v>
          </cell>
          <cell r="AP40" t="str">
            <v>DOS</v>
          </cell>
          <cell r="AQ40" t="str">
            <v>DOS</v>
          </cell>
          <cell r="AR40" t="str">
            <v>DOS</v>
          </cell>
          <cell r="AS40" t="str">
            <v>DOS</v>
          </cell>
          <cell r="AT40" t="str">
            <v>DOS</v>
          </cell>
        </row>
        <row r="41">
          <cell r="A41" t="str">
            <v>Birmingham Fort Retail Park</v>
          </cell>
          <cell r="B41" t="str">
            <v>5351</v>
          </cell>
          <cell r="AM41" t="str">
            <v>Mobile Childrens Fitting Room</v>
          </cell>
          <cell r="AN41" t="str">
            <v>DOS</v>
          </cell>
          <cell r="AO41" t="str">
            <v>DOS</v>
          </cell>
          <cell r="AP41" t="str">
            <v>DOS</v>
          </cell>
          <cell r="AQ41" t="str">
            <v>DOS</v>
          </cell>
          <cell r="AR41" t="str">
            <v>DOS</v>
          </cell>
          <cell r="AS41" t="str">
            <v>DOS</v>
          </cell>
          <cell r="AT41" t="str">
            <v>DOS</v>
          </cell>
        </row>
        <row r="42">
          <cell r="A42" t="str">
            <v xml:space="preserve">Bishop Auckland </v>
          </cell>
          <cell r="B42" t="str">
            <v>0806</v>
          </cell>
          <cell r="AM42" t="str">
            <v>Girls Flat Header for Catwall</v>
          </cell>
          <cell r="AN42">
            <v>0</v>
          </cell>
          <cell r="AO42">
            <v>0</v>
          </cell>
          <cell r="AP42" t="str">
            <v>DOS</v>
          </cell>
          <cell r="AQ42" t="str">
            <v>DOS</v>
          </cell>
          <cell r="AR42" t="str">
            <v>DOS</v>
          </cell>
          <cell r="AS42" t="str">
            <v>DOS</v>
          </cell>
          <cell r="AT42" t="str">
            <v>DOS</v>
          </cell>
        </row>
        <row r="43">
          <cell r="A43" t="str">
            <v>Bishops Stortford</v>
          </cell>
          <cell r="B43" t="str">
            <v>3308</v>
          </cell>
          <cell r="AM43" t="str">
            <v>Boys Flat Header for Catwall</v>
          </cell>
          <cell r="AN43">
            <v>0</v>
          </cell>
          <cell r="AO43">
            <v>0</v>
          </cell>
          <cell r="AP43" t="str">
            <v>DOS</v>
          </cell>
          <cell r="AQ43" t="str">
            <v>DOS</v>
          </cell>
          <cell r="AR43" t="str">
            <v>DOS</v>
          </cell>
          <cell r="AS43" t="str">
            <v>DOS</v>
          </cell>
          <cell r="AT43" t="str">
            <v>DOS</v>
          </cell>
        </row>
        <row r="44">
          <cell r="A44" t="str">
            <v xml:space="preserve">Blackburn </v>
          </cell>
          <cell r="B44" t="str">
            <v>1957</v>
          </cell>
          <cell r="AM44" t="str">
            <v>Pink Kids Stool</v>
          </cell>
          <cell r="AN44">
            <v>0</v>
          </cell>
          <cell r="AO44">
            <v>0</v>
          </cell>
          <cell r="AP44">
            <v>0</v>
          </cell>
          <cell r="AQ44">
            <v>0</v>
          </cell>
          <cell r="AR44">
            <v>0</v>
          </cell>
          <cell r="AS44" t="str">
            <v>DOS</v>
          </cell>
          <cell r="AT44" t="str">
            <v>DOS</v>
          </cell>
        </row>
        <row r="45">
          <cell r="A45" t="str">
            <v xml:space="preserve">Blackpool </v>
          </cell>
          <cell r="B45" t="str">
            <v>2503</v>
          </cell>
          <cell r="AM45" t="str">
            <v>Blue Kids Stool</v>
          </cell>
          <cell r="AN45">
            <v>0</v>
          </cell>
          <cell r="AO45">
            <v>0</v>
          </cell>
          <cell r="AP45">
            <v>0</v>
          </cell>
          <cell r="AQ45">
            <v>0</v>
          </cell>
          <cell r="AR45">
            <v>0</v>
          </cell>
          <cell r="AS45" t="str">
            <v>DOS</v>
          </cell>
          <cell r="AT45" t="str">
            <v>DOS</v>
          </cell>
        </row>
        <row r="46">
          <cell r="A46" t="str">
            <v>Blackrock</v>
          </cell>
          <cell r="B46" t="str">
            <v>9920</v>
          </cell>
          <cell r="AM46" t="str">
            <v>White Kids Stool</v>
          </cell>
          <cell r="AN46" t="str">
            <v>DOS</v>
          </cell>
          <cell r="AO46" t="str">
            <v>DOS</v>
          </cell>
          <cell r="AP46" t="str">
            <v>DOS</v>
          </cell>
          <cell r="AQ46" t="str">
            <v>DOS</v>
          </cell>
          <cell r="AR46" t="str">
            <v>DOS</v>
          </cell>
          <cell r="AS46" t="str">
            <v>DOS</v>
          </cell>
          <cell r="AT46" t="str">
            <v>DOS</v>
          </cell>
        </row>
        <row r="47">
          <cell r="A47" t="str">
            <v>Blanchards Town</v>
          </cell>
          <cell r="B47" t="str">
            <v>8109</v>
          </cell>
          <cell r="AM47" t="str">
            <v>Small Plinth Girls Type J</v>
          </cell>
          <cell r="AN47">
            <v>0</v>
          </cell>
          <cell r="AO47">
            <v>0</v>
          </cell>
          <cell r="AP47" t="str">
            <v>DOS</v>
          </cell>
          <cell r="AQ47" t="str">
            <v>DOS</v>
          </cell>
          <cell r="AR47" t="str">
            <v>DOS</v>
          </cell>
          <cell r="AS47" t="str">
            <v>DOS</v>
          </cell>
          <cell r="AT47" t="str">
            <v>DOS</v>
          </cell>
        </row>
        <row r="48">
          <cell r="A48" t="str">
            <v xml:space="preserve">Bluewater </v>
          </cell>
          <cell r="B48" t="str">
            <v>6460</v>
          </cell>
          <cell r="AM48" t="str">
            <v>Small Plinth Boys Type K</v>
          </cell>
          <cell r="AN48">
            <v>0</v>
          </cell>
          <cell r="AO48">
            <v>0</v>
          </cell>
          <cell r="AP48" t="str">
            <v>DOS</v>
          </cell>
          <cell r="AQ48" t="str">
            <v>DOS</v>
          </cell>
          <cell r="AR48" t="str">
            <v>DOS</v>
          </cell>
          <cell r="AS48" t="str">
            <v>DOS</v>
          </cell>
          <cell r="AT48" t="str">
            <v>DOS</v>
          </cell>
        </row>
        <row r="49">
          <cell r="A49" t="str">
            <v>Bolton</v>
          </cell>
          <cell r="B49" t="str">
            <v>0495</v>
          </cell>
          <cell r="AM49" t="str">
            <v>Small Plinth School Type M</v>
          </cell>
          <cell r="AN49">
            <v>0</v>
          </cell>
          <cell r="AO49">
            <v>0</v>
          </cell>
          <cell r="AP49" t="str">
            <v>DOS</v>
          </cell>
          <cell r="AQ49" t="str">
            <v>DOS</v>
          </cell>
          <cell r="AR49" t="str">
            <v>DOS</v>
          </cell>
          <cell r="AS49" t="str">
            <v>DOS</v>
          </cell>
          <cell r="AT49" t="str">
            <v>DOS</v>
          </cell>
        </row>
        <row r="50">
          <cell r="A50" t="str">
            <v>Bolton Middlebrook</v>
          </cell>
          <cell r="B50" t="str">
            <v>6509</v>
          </cell>
          <cell r="AM50" t="str">
            <v>CSPS Pack - Flagship &amp; Majors</v>
          </cell>
          <cell r="AN50">
            <v>0</v>
          </cell>
          <cell r="AO50">
            <v>0</v>
          </cell>
          <cell r="AP50" t="str">
            <v>DOS</v>
          </cell>
          <cell r="AQ50" t="str">
            <v>DOS</v>
          </cell>
          <cell r="AR50" t="str">
            <v>DOS</v>
          </cell>
          <cell r="AS50" t="str">
            <v>DOS</v>
          </cell>
          <cell r="AT50" t="str">
            <v>DOS</v>
          </cell>
        </row>
        <row r="51">
          <cell r="A51" t="str">
            <v xml:space="preserve">Bootle </v>
          </cell>
          <cell r="B51" t="str">
            <v>3052</v>
          </cell>
          <cell r="AM51" t="str">
            <v>Girls Small Pick Up Basket on Bracket</v>
          </cell>
          <cell r="AN51">
            <v>0</v>
          </cell>
          <cell r="AO51">
            <v>0</v>
          </cell>
          <cell r="AP51" t="str">
            <v>DOS</v>
          </cell>
          <cell r="AQ51" t="str">
            <v>DOS</v>
          </cell>
          <cell r="AR51" t="str">
            <v>DOS</v>
          </cell>
          <cell r="AS51" t="str">
            <v>DOS</v>
          </cell>
          <cell r="AT51" t="str">
            <v>DOS</v>
          </cell>
        </row>
        <row r="52">
          <cell r="A52" t="str">
            <v>Borehamwood Simply Food</v>
          </cell>
          <cell r="B52" t="str">
            <v>7896</v>
          </cell>
          <cell r="AM52" t="str">
            <v>Boys Small Pick Up Basket on Bracket</v>
          </cell>
          <cell r="AN52">
            <v>0</v>
          </cell>
          <cell r="AO52">
            <v>0</v>
          </cell>
          <cell r="AP52" t="str">
            <v>DOS</v>
          </cell>
          <cell r="AQ52" t="str">
            <v>DOS</v>
          </cell>
          <cell r="AR52" t="str">
            <v>DOS</v>
          </cell>
          <cell r="AS52" t="str">
            <v>DOS</v>
          </cell>
          <cell r="AT52" t="str">
            <v>DOS</v>
          </cell>
        </row>
        <row r="53">
          <cell r="A53" t="str">
            <v xml:space="preserve">Boscombe </v>
          </cell>
          <cell r="B53" t="str">
            <v>1562</v>
          </cell>
          <cell r="AM53" t="str">
            <v>1000 x 400mm Clear Toughened Glass Shelf</v>
          </cell>
          <cell r="AN53">
            <v>30</v>
          </cell>
          <cell r="AO53">
            <v>30</v>
          </cell>
          <cell r="AP53">
            <v>40</v>
          </cell>
          <cell r="AQ53">
            <v>40</v>
          </cell>
          <cell r="AR53">
            <v>40</v>
          </cell>
          <cell r="AS53">
            <v>50</v>
          </cell>
          <cell r="AT53">
            <v>50</v>
          </cell>
        </row>
        <row r="54">
          <cell r="A54" t="str">
            <v xml:space="preserve">Boston </v>
          </cell>
          <cell r="B54" t="str">
            <v>0893</v>
          </cell>
          <cell r="AM54" t="str">
            <v>1000 x 400mm Smoked Toughened Glass Shelf</v>
          </cell>
          <cell r="AN54">
            <v>0</v>
          </cell>
          <cell r="AO54">
            <v>0</v>
          </cell>
          <cell r="AP54">
            <v>30</v>
          </cell>
          <cell r="AQ54">
            <v>30</v>
          </cell>
          <cell r="AR54">
            <v>30</v>
          </cell>
          <cell r="AS54">
            <v>40</v>
          </cell>
          <cell r="AT54">
            <v>40</v>
          </cell>
        </row>
        <row r="55">
          <cell r="A55" t="str">
            <v xml:space="preserve">Bothwell Street  </v>
          </cell>
          <cell r="B55" t="str">
            <v>7760</v>
          </cell>
          <cell r="AM55" t="str">
            <v>1000mm Glass Shelf Bar with Brackets</v>
          </cell>
          <cell r="AN55">
            <v>30</v>
          </cell>
          <cell r="AO55">
            <v>30</v>
          </cell>
          <cell r="AP55">
            <v>70</v>
          </cell>
          <cell r="AQ55">
            <v>70</v>
          </cell>
          <cell r="AR55">
            <v>70</v>
          </cell>
          <cell r="AS55">
            <v>90</v>
          </cell>
          <cell r="AT55">
            <v>90</v>
          </cell>
        </row>
        <row r="56">
          <cell r="A56" t="str">
            <v>Boucher Road (Belfast)</v>
          </cell>
          <cell r="B56" t="str">
            <v>NW45</v>
          </cell>
          <cell r="AM56" t="str">
            <v>1000 x 400mm Bamboo Shelf c/w brackets</v>
          </cell>
          <cell r="AN56">
            <v>10</v>
          </cell>
          <cell r="AO56">
            <v>10</v>
          </cell>
          <cell r="AP56">
            <v>30</v>
          </cell>
          <cell r="AQ56">
            <v>30</v>
          </cell>
          <cell r="AR56">
            <v>30</v>
          </cell>
          <cell r="AS56">
            <v>40</v>
          </cell>
          <cell r="AT56">
            <v>40</v>
          </cell>
        </row>
        <row r="57">
          <cell r="A57" t="str">
            <v xml:space="preserve">Bournemouth </v>
          </cell>
          <cell r="B57" t="str">
            <v>0767</v>
          </cell>
          <cell r="AM57" t="str">
            <v>990mm Hook in Bar</v>
          </cell>
          <cell r="AN57">
            <v>15</v>
          </cell>
          <cell r="AO57">
            <v>15</v>
          </cell>
          <cell r="AP57">
            <v>20</v>
          </cell>
          <cell r="AQ57">
            <v>20</v>
          </cell>
          <cell r="AR57">
            <v>20</v>
          </cell>
          <cell r="AS57">
            <v>25</v>
          </cell>
          <cell r="AT57">
            <v>25</v>
          </cell>
        </row>
        <row r="58">
          <cell r="A58" t="str">
            <v>Bracknell</v>
          </cell>
          <cell r="B58" t="str">
            <v>9166</v>
          </cell>
          <cell r="AM58" t="str">
            <v>300 x 8mm Stripes Hook on Saddle</v>
          </cell>
          <cell r="AN58">
            <v>50</v>
          </cell>
          <cell r="AO58">
            <v>50</v>
          </cell>
          <cell r="AP58">
            <v>100</v>
          </cell>
          <cell r="AQ58">
            <v>100</v>
          </cell>
          <cell r="AR58">
            <v>100</v>
          </cell>
          <cell r="AS58">
            <v>150</v>
          </cell>
          <cell r="AT58">
            <v>150</v>
          </cell>
        </row>
        <row r="59">
          <cell r="A59" t="str">
            <v xml:space="preserve">Bradford </v>
          </cell>
          <cell r="B59" t="str">
            <v>1986</v>
          </cell>
          <cell r="AM59" t="str">
            <v>HG25</v>
          </cell>
          <cell r="AN59">
            <v>2</v>
          </cell>
          <cell r="AO59">
            <v>2</v>
          </cell>
          <cell r="AP59">
            <v>3</v>
          </cell>
          <cell r="AQ59">
            <v>3</v>
          </cell>
          <cell r="AR59">
            <v>3</v>
          </cell>
          <cell r="AS59">
            <v>4</v>
          </cell>
          <cell r="AT59">
            <v>4</v>
          </cell>
        </row>
        <row r="60">
          <cell r="A60" t="str">
            <v>Bradford Foster Square</v>
          </cell>
          <cell r="B60" t="str">
            <v>NW08</v>
          </cell>
          <cell r="AM60" t="str">
            <v>HG26</v>
          </cell>
          <cell r="AN60">
            <v>2</v>
          </cell>
          <cell r="AO60">
            <v>2</v>
          </cell>
          <cell r="AP60">
            <v>3</v>
          </cell>
          <cell r="AQ60">
            <v>3</v>
          </cell>
          <cell r="AR60">
            <v>3</v>
          </cell>
          <cell r="AS60">
            <v>4</v>
          </cell>
          <cell r="AT60">
            <v>4</v>
          </cell>
        </row>
        <row r="61">
          <cell r="A61" t="str">
            <v xml:space="preserve">Braehead </v>
          </cell>
          <cell r="B61" t="str">
            <v>4417</v>
          </cell>
          <cell r="AM61" t="str">
            <v>HG27</v>
          </cell>
          <cell r="AN61">
            <v>2</v>
          </cell>
          <cell r="AO61">
            <v>2</v>
          </cell>
          <cell r="AP61">
            <v>3</v>
          </cell>
          <cell r="AQ61">
            <v>3</v>
          </cell>
          <cell r="AR61">
            <v>3</v>
          </cell>
          <cell r="AS61">
            <v>4</v>
          </cell>
          <cell r="AT61">
            <v>4</v>
          </cell>
        </row>
        <row r="62">
          <cell r="A62" t="str">
            <v xml:space="preserve">Brent Cross </v>
          </cell>
          <cell r="B62" t="str">
            <v>3120</v>
          </cell>
          <cell r="AM62" t="str">
            <v>2100 x 1000mm Perimeter Mesh</v>
          </cell>
          <cell r="AN62">
            <v>0</v>
          </cell>
          <cell r="AO62">
            <v>0</v>
          </cell>
          <cell r="AP62">
            <v>1</v>
          </cell>
          <cell r="AQ62">
            <v>1</v>
          </cell>
          <cell r="AR62">
            <v>1</v>
          </cell>
          <cell r="AS62">
            <v>2</v>
          </cell>
          <cell r="AT62">
            <v>2</v>
          </cell>
        </row>
        <row r="63">
          <cell r="A63" t="str">
            <v>Brentwood</v>
          </cell>
          <cell r="B63" t="str">
            <v>NW61</v>
          </cell>
          <cell r="AM63" t="str">
            <v>Small Midfloor Mesh</v>
          </cell>
          <cell r="AN63">
            <v>3</v>
          </cell>
          <cell r="AO63">
            <v>3</v>
          </cell>
          <cell r="AP63">
            <v>3</v>
          </cell>
          <cell r="AQ63">
            <v>3</v>
          </cell>
          <cell r="AR63">
            <v>3</v>
          </cell>
          <cell r="AS63">
            <v>3</v>
          </cell>
          <cell r="AT63">
            <v>3</v>
          </cell>
        </row>
        <row r="64">
          <cell r="A64" t="str">
            <v xml:space="preserve">Brentwood </v>
          </cell>
          <cell r="B64" t="str">
            <v>3256</v>
          </cell>
          <cell r="AM64" t="str">
            <v>Plate Rack</v>
          </cell>
          <cell r="AN64">
            <v>40</v>
          </cell>
          <cell r="AO64">
            <v>40</v>
          </cell>
          <cell r="AP64">
            <v>60</v>
          </cell>
          <cell r="AQ64">
            <v>60</v>
          </cell>
          <cell r="AR64">
            <v>60</v>
          </cell>
          <cell r="AS64">
            <v>80</v>
          </cell>
          <cell r="AT64">
            <v>80</v>
          </cell>
        </row>
        <row r="65">
          <cell r="A65" t="str">
            <v>Bridgnorth Simply Food</v>
          </cell>
          <cell r="B65" t="str">
            <v>NW39</v>
          </cell>
          <cell r="AM65" t="str">
            <v>90 x 1000 x 1000mm Plinth</v>
          </cell>
          <cell r="AN65">
            <v>4</v>
          </cell>
          <cell r="AO65">
            <v>4</v>
          </cell>
          <cell r="AP65">
            <v>6</v>
          </cell>
          <cell r="AQ65">
            <v>6</v>
          </cell>
          <cell r="AR65">
            <v>6</v>
          </cell>
          <cell r="AS65">
            <v>8</v>
          </cell>
          <cell r="AT65">
            <v>8</v>
          </cell>
        </row>
        <row r="66">
          <cell r="A66" t="str">
            <v xml:space="preserve">Bridlington </v>
          </cell>
          <cell r="B66" t="str">
            <v>1164</v>
          </cell>
          <cell r="AM66" t="str">
            <v>2600 x 1000mm Magenetic Décor Frame</v>
          </cell>
          <cell r="AN66" t="str">
            <v>DOS</v>
          </cell>
          <cell r="AO66" t="str">
            <v>DOS</v>
          </cell>
          <cell r="AP66" t="str">
            <v>DOS</v>
          </cell>
          <cell r="AQ66" t="str">
            <v>DOS</v>
          </cell>
          <cell r="AR66" t="str">
            <v>DOS</v>
          </cell>
          <cell r="AS66" t="str">
            <v>DOS</v>
          </cell>
          <cell r="AT66" t="str">
            <v>DOS</v>
          </cell>
        </row>
        <row r="67">
          <cell r="A67" t="str">
            <v>Brighton</v>
          </cell>
          <cell r="B67" t="str">
            <v>1232</v>
          </cell>
          <cell r="AM67" t="str">
            <v>Furniture Totem</v>
          </cell>
          <cell r="AN67">
            <v>0</v>
          </cell>
          <cell r="AO67">
            <v>0</v>
          </cell>
          <cell r="AP67" t="str">
            <v>DOS</v>
          </cell>
          <cell r="AQ67" t="str">
            <v>DOS</v>
          </cell>
          <cell r="AR67" t="str">
            <v>DOS</v>
          </cell>
          <cell r="AS67" t="str">
            <v>DOS</v>
          </cell>
          <cell r="AT67" t="str">
            <v>DOS</v>
          </cell>
        </row>
        <row r="68">
          <cell r="A68" t="str">
            <v xml:space="preserve">Brighton Station </v>
          </cell>
          <cell r="B68" t="str">
            <v>6790</v>
          </cell>
          <cell r="AM68" t="str">
            <v>Swatch Book Stand</v>
          </cell>
          <cell r="AN68">
            <v>0</v>
          </cell>
          <cell r="AO68">
            <v>0</v>
          </cell>
          <cell r="AP68" t="str">
            <v>DOS</v>
          </cell>
          <cell r="AQ68" t="str">
            <v>DOS</v>
          </cell>
          <cell r="AR68" t="str">
            <v>DOS</v>
          </cell>
          <cell r="AS68" t="str">
            <v>DOS</v>
          </cell>
          <cell r="AT68" t="str">
            <v>DOS</v>
          </cell>
        </row>
        <row r="69">
          <cell r="A69" t="str">
            <v xml:space="preserve">Bristol </v>
          </cell>
          <cell r="B69" t="str">
            <v>2697</v>
          </cell>
          <cell r="AM69" t="str">
            <v>300mm deep Xero Hanging Rail</v>
          </cell>
          <cell r="AN69">
            <v>0</v>
          </cell>
          <cell r="AO69">
            <v>0</v>
          </cell>
          <cell r="AP69">
            <v>6</v>
          </cell>
          <cell r="AQ69">
            <v>6</v>
          </cell>
          <cell r="AR69">
            <v>6</v>
          </cell>
          <cell r="AS69">
            <v>8</v>
          </cell>
          <cell r="AT69">
            <v>8</v>
          </cell>
        </row>
        <row r="70">
          <cell r="A70" t="str">
            <v>Bristol Harbourside</v>
          </cell>
          <cell r="B70" t="str">
            <v>9098</v>
          </cell>
          <cell r="AM70" t="str">
            <v>Throw Single Cranked Arm</v>
          </cell>
          <cell r="AN70">
            <v>5</v>
          </cell>
          <cell r="AO70">
            <v>5</v>
          </cell>
          <cell r="AP70">
            <v>10</v>
          </cell>
          <cell r="AQ70">
            <v>10</v>
          </cell>
          <cell r="AR70">
            <v>10</v>
          </cell>
          <cell r="AS70">
            <v>15</v>
          </cell>
          <cell r="AT70">
            <v>15</v>
          </cell>
        </row>
        <row r="71">
          <cell r="A71" t="str">
            <v>Bristol Longwell Green</v>
          </cell>
          <cell r="B71" t="str">
            <v>8018</v>
          </cell>
          <cell r="AM71" t="str">
            <v>Throw Cranked T Arm</v>
          </cell>
          <cell r="AN71">
            <v>4</v>
          </cell>
          <cell r="AO71">
            <v>4</v>
          </cell>
          <cell r="AP71">
            <v>8</v>
          </cell>
          <cell r="AQ71">
            <v>8</v>
          </cell>
          <cell r="AR71">
            <v>8</v>
          </cell>
          <cell r="AS71">
            <v>10</v>
          </cell>
          <cell r="AT71">
            <v>10</v>
          </cell>
        </row>
        <row r="72">
          <cell r="A72" t="str">
            <v xml:space="preserve">Brixton </v>
          </cell>
          <cell r="B72" t="str">
            <v>1025</v>
          </cell>
          <cell r="AM72" t="str">
            <v>Throw Double Cranked Arm</v>
          </cell>
          <cell r="AN72">
            <v>4</v>
          </cell>
          <cell r="AO72">
            <v>4</v>
          </cell>
          <cell r="AP72">
            <v>8</v>
          </cell>
          <cell r="AQ72">
            <v>8</v>
          </cell>
          <cell r="AR72">
            <v>8</v>
          </cell>
          <cell r="AS72">
            <v>10</v>
          </cell>
          <cell r="AT72">
            <v>10</v>
          </cell>
        </row>
        <row r="73">
          <cell r="A73" t="str">
            <v xml:space="preserve">Bromley </v>
          </cell>
          <cell r="B73" t="str">
            <v>0903</v>
          </cell>
          <cell r="AM73" t="str">
            <v>Rug Sample Unit</v>
          </cell>
          <cell r="AN73">
            <v>0</v>
          </cell>
          <cell r="AO73">
            <v>0</v>
          </cell>
          <cell r="AP73">
            <v>1</v>
          </cell>
          <cell r="AQ73">
            <v>1</v>
          </cell>
          <cell r="AR73">
            <v>1</v>
          </cell>
          <cell r="AS73">
            <v>1</v>
          </cell>
          <cell r="AT73">
            <v>1</v>
          </cell>
        </row>
        <row r="74">
          <cell r="A74" t="str">
            <v xml:space="preserve">Bromley Satellite </v>
          </cell>
          <cell r="B74" t="str">
            <v>0400</v>
          </cell>
          <cell r="AM74" t="str">
            <v>Furniture Cube</v>
          </cell>
          <cell r="AN74">
            <v>0</v>
          </cell>
          <cell r="AO74">
            <v>0</v>
          </cell>
          <cell r="AP74" t="str">
            <v>DOS</v>
          </cell>
          <cell r="AQ74" t="str">
            <v>DOS</v>
          </cell>
          <cell r="AR74" t="str">
            <v>DOS</v>
          </cell>
          <cell r="AS74" t="str">
            <v>DOS</v>
          </cell>
          <cell r="AT74" t="str">
            <v>DOS</v>
          </cell>
        </row>
        <row r="75">
          <cell r="A75" t="str">
            <v xml:space="preserve">Brompton Road </v>
          </cell>
          <cell r="B75" t="str">
            <v>7634</v>
          </cell>
          <cell r="AM75" t="str">
            <v>Home Catalogue Holder</v>
          </cell>
          <cell r="AN75">
            <v>4</v>
          </cell>
          <cell r="AO75">
            <v>4</v>
          </cell>
          <cell r="AP75">
            <v>6</v>
          </cell>
          <cell r="AQ75">
            <v>6</v>
          </cell>
          <cell r="AR75">
            <v>6</v>
          </cell>
          <cell r="AS75">
            <v>8</v>
          </cell>
          <cell r="AT75">
            <v>8</v>
          </cell>
        </row>
        <row r="76">
          <cell r="A76" t="str">
            <v xml:space="preserve">Brooklands </v>
          </cell>
          <cell r="B76" t="str">
            <v>3803</v>
          </cell>
          <cell r="AM76" t="str">
            <v>HG33</v>
          </cell>
          <cell r="AN76">
            <v>2</v>
          </cell>
          <cell r="AO76">
            <v>2</v>
          </cell>
          <cell r="AP76">
            <v>4</v>
          </cell>
          <cell r="AQ76">
            <v>4</v>
          </cell>
          <cell r="AR76">
            <v>4</v>
          </cell>
          <cell r="AS76">
            <v>6</v>
          </cell>
          <cell r="AT76">
            <v>6</v>
          </cell>
        </row>
        <row r="77">
          <cell r="A77" t="str">
            <v>Broughton Park, Chester</v>
          </cell>
          <cell r="B77" t="str">
            <v>9881</v>
          </cell>
          <cell r="AM77" t="str">
            <v>HG35</v>
          </cell>
          <cell r="AN77">
            <v>2</v>
          </cell>
          <cell r="AO77">
            <v>2</v>
          </cell>
          <cell r="AP77">
            <v>4</v>
          </cell>
          <cell r="AQ77">
            <v>4</v>
          </cell>
          <cell r="AR77">
            <v>4</v>
          </cell>
          <cell r="AS77">
            <v>6</v>
          </cell>
          <cell r="AT77">
            <v>6</v>
          </cell>
        </row>
        <row r="78">
          <cell r="A78" t="str">
            <v>Bugsby Way Greenwich</v>
          </cell>
          <cell r="B78" t="str">
            <v>5270</v>
          </cell>
          <cell r="AM78" t="str">
            <v>500mmØ Sphere</v>
          </cell>
          <cell r="AN78">
            <v>1</v>
          </cell>
          <cell r="AO78">
            <v>1</v>
          </cell>
          <cell r="AP78">
            <v>2</v>
          </cell>
          <cell r="AQ78">
            <v>2</v>
          </cell>
          <cell r="AR78">
            <v>2</v>
          </cell>
          <cell r="AS78">
            <v>2</v>
          </cell>
          <cell r="AT78">
            <v>2</v>
          </cell>
        </row>
        <row r="79">
          <cell r="A79" t="str">
            <v xml:space="preserve">Burnley </v>
          </cell>
          <cell r="B79" t="str">
            <v>2079</v>
          </cell>
          <cell r="AM79" t="str">
            <v>300mmØ Sphere</v>
          </cell>
          <cell r="AN79">
            <v>1</v>
          </cell>
          <cell r="AO79">
            <v>1</v>
          </cell>
          <cell r="AP79">
            <v>2</v>
          </cell>
          <cell r="AQ79">
            <v>2</v>
          </cell>
          <cell r="AR79">
            <v>2</v>
          </cell>
          <cell r="AS79">
            <v>2</v>
          </cell>
          <cell r="AT79">
            <v>2</v>
          </cell>
        </row>
        <row r="80">
          <cell r="A80" t="str">
            <v xml:space="preserve">Burnley Print </v>
          </cell>
          <cell r="B80" t="str">
            <v>5063</v>
          </cell>
          <cell r="AM80" t="str">
            <v>Bedding Holder with 2 Returns &amp; Bumper Feet</v>
          </cell>
          <cell r="AN80">
            <v>30</v>
          </cell>
          <cell r="AO80">
            <v>30</v>
          </cell>
          <cell r="AP80">
            <v>40</v>
          </cell>
          <cell r="AQ80">
            <v>40</v>
          </cell>
          <cell r="AR80">
            <v>40</v>
          </cell>
          <cell r="AS80">
            <v>50</v>
          </cell>
          <cell r="AT80">
            <v>50</v>
          </cell>
        </row>
        <row r="81">
          <cell r="A81" t="str">
            <v xml:space="preserve">Burton </v>
          </cell>
          <cell r="B81" t="str">
            <v>1096</v>
          </cell>
          <cell r="AM81" t="str">
            <v>End of Bed A4 Landscape Acrylic Stand</v>
          </cell>
          <cell r="AN81" t="str">
            <v>DOS</v>
          </cell>
          <cell r="AO81" t="str">
            <v>DOS</v>
          </cell>
          <cell r="AP81" t="str">
            <v>DOS</v>
          </cell>
          <cell r="AQ81" t="str">
            <v>DOS</v>
          </cell>
          <cell r="AR81" t="str">
            <v>DOS</v>
          </cell>
          <cell r="AS81" t="str">
            <v>DOS</v>
          </cell>
          <cell r="AT81" t="str">
            <v>DOS</v>
          </cell>
        </row>
        <row r="82">
          <cell r="A82" t="str">
            <v xml:space="preserve">Bury </v>
          </cell>
          <cell r="B82" t="str">
            <v>1229</v>
          </cell>
          <cell r="AM82" t="str">
            <v>Microslat Outpost Unit O</v>
          </cell>
          <cell r="AN82">
            <v>4</v>
          </cell>
          <cell r="AO82">
            <v>4</v>
          </cell>
          <cell r="AP82">
            <v>4</v>
          </cell>
          <cell r="AQ82">
            <v>4</v>
          </cell>
          <cell r="AR82">
            <v>4</v>
          </cell>
          <cell r="AS82">
            <v>4</v>
          </cell>
          <cell r="AT82">
            <v>4</v>
          </cell>
        </row>
        <row r="83">
          <cell r="A83" t="str">
            <v xml:space="preserve">Bury St Edmunds </v>
          </cell>
          <cell r="B83" t="str">
            <v>1339</v>
          </cell>
          <cell r="AM83" t="str">
            <v>600mm Microslat Flush Header</v>
          </cell>
          <cell r="AN83">
            <v>12</v>
          </cell>
          <cell r="AO83">
            <v>12</v>
          </cell>
          <cell r="AP83">
            <v>14</v>
          </cell>
          <cell r="AQ83">
            <v>14</v>
          </cell>
          <cell r="AR83">
            <v>14</v>
          </cell>
          <cell r="AS83">
            <v>8</v>
          </cell>
          <cell r="AT83">
            <v>8</v>
          </cell>
        </row>
        <row r="84">
          <cell r="A84" t="str">
            <v xml:space="preserve">Buxton </v>
          </cell>
          <cell r="B84" t="str">
            <v>1892</v>
          </cell>
          <cell r="AM84" t="str">
            <v>100 x 6mmØ Microslat Hook</v>
          </cell>
          <cell r="AN84">
            <v>360</v>
          </cell>
          <cell r="AO84">
            <v>360</v>
          </cell>
          <cell r="AP84">
            <v>360</v>
          </cell>
          <cell r="AQ84">
            <v>360</v>
          </cell>
          <cell r="AR84">
            <v>360</v>
          </cell>
          <cell r="AS84">
            <v>360</v>
          </cell>
          <cell r="AT84">
            <v>360</v>
          </cell>
        </row>
        <row r="85">
          <cell r="A85" t="str">
            <v xml:space="preserve">Camberley </v>
          </cell>
          <cell r="B85" t="str">
            <v>0136</v>
          </cell>
          <cell r="AM85" t="str">
            <v>500 x 300mm Microslat Acrylic Shelf</v>
          </cell>
          <cell r="AN85">
            <v>6</v>
          </cell>
          <cell r="AO85">
            <v>6</v>
          </cell>
          <cell r="AP85">
            <v>8</v>
          </cell>
          <cell r="AQ85">
            <v>8</v>
          </cell>
          <cell r="AR85">
            <v>8</v>
          </cell>
          <cell r="AS85">
            <v>12</v>
          </cell>
          <cell r="AT85">
            <v>12</v>
          </cell>
        </row>
        <row r="86">
          <cell r="A86" t="str">
            <v>Cambridge</v>
          </cell>
          <cell r="B86" t="str">
            <v>1740</v>
          </cell>
        </row>
        <row r="87">
          <cell r="A87" t="str">
            <v xml:space="preserve">Cambridge Satellite </v>
          </cell>
          <cell r="B87" t="str">
            <v>3450</v>
          </cell>
          <cell r="AM87" t="str">
            <v>General Working Stock Requirements</v>
          </cell>
          <cell r="AN87" t="str">
            <v>Retail Pk Small</v>
          </cell>
          <cell r="AO87" t="str">
            <v>H/S Small</v>
          </cell>
          <cell r="AP87" t="str">
            <v>Retail Pk Large</v>
          </cell>
          <cell r="AQ87" t="str">
            <v>H/S Medium</v>
          </cell>
          <cell r="AR87" t="str">
            <v>H/S Lrg part seg</v>
          </cell>
          <cell r="AS87" t="str">
            <v>H/S Lrg full seg</v>
          </cell>
          <cell r="AT87" t="str">
            <v>Flagship</v>
          </cell>
        </row>
        <row r="88">
          <cell r="A88" t="str">
            <v xml:space="preserve">Camden Town </v>
          </cell>
          <cell r="B88" t="str">
            <v>0291</v>
          </cell>
          <cell r="AM88" t="str">
            <v>1 x White Upper &amp; 2 x Lower Volume 1400mm Table Set</v>
          </cell>
          <cell r="AN88">
            <v>1</v>
          </cell>
          <cell r="AO88">
            <v>1</v>
          </cell>
          <cell r="AP88">
            <v>1</v>
          </cell>
          <cell r="AQ88">
            <v>1</v>
          </cell>
          <cell r="AR88">
            <v>1</v>
          </cell>
          <cell r="AS88">
            <v>1</v>
          </cell>
          <cell r="AT88">
            <v>1</v>
          </cell>
        </row>
        <row r="89">
          <cell r="A89" t="str">
            <v xml:space="preserve">Canary Wharf  </v>
          </cell>
          <cell r="B89" t="str">
            <v>3722</v>
          </cell>
          <cell r="AM89" t="str">
            <v>1 x White Upper &amp; 2 x Lower Volume 2100mm Table Set</v>
          </cell>
          <cell r="AN89">
            <v>1</v>
          </cell>
          <cell r="AO89">
            <v>1</v>
          </cell>
          <cell r="AP89">
            <v>0</v>
          </cell>
          <cell r="AQ89">
            <v>0</v>
          </cell>
          <cell r="AR89">
            <v>0</v>
          </cell>
          <cell r="AS89">
            <v>0</v>
          </cell>
          <cell r="AT89">
            <v>0</v>
          </cell>
        </row>
        <row r="90">
          <cell r="A90" t="str">
            <v xml:space="preserve">Cannon Street </v>
          </cell>
          <cell r="B90" t="str">
            <v>4789</v>
          </cell>
          <cell r="AM90" t="str">
            <v>1200mm Plastic Adult Shelf</v>
          </cell>
          <cell r="AN90">
            <v>40</v>
          </cell>
          <cell r="AO90">
            <v>40</v>
          </cell>
          <cell r="AP90">
            <v>50</v>
          </cell>
          <cell r="AQ90">
            <v>50</v>
          </cell>
          <cell r="AR90">
            <v>50</v>
          </cell>
          <cell r="AS90">
            <v>60</v>
          </cell>
          <cell r="AT90">
            <v>60</v>
          </cell>
        </row>
        <row r="91">
          <cell r="A91" t="str">
            <v xml:space="preserve">Canterbury </v>
          </cell>
          <cell r="B91" t="str">
            <v>0709</v>
          </cell>
          <cell r="AM91" t="str">
            <v>1200mm Adult Shelf Bracket</v>
          </cell>
          <cell r="AN91">
            <v>80</v>
          </cell>
          <cell r="AO91">
            <v>80</v>
          </cell>
          <cell r="AP91">
            <v>100</v>
          </cell>
          <cell r="AQ91">
            <v>100</v>
          </cell>
          <cell r="AR91">
            <v>100</v>
          </cell>
          <cell r="AS91">
            <v>120</v>
          </cell>
          <cell r="AT91">
            <v>120</v>
          </cell>
        </row>
        <row r="92">
          <cell r="A92" t="str">
            <v xml:space="preserve">Cardiff </v>
          </cell>
          <cell r="B92" t="str">
            <v>1203</v>
          </cell>
          <cell r="AM92" t="str">
            <v>600mm Plastic Adult Shelf c/w bracket</v>
          </cell>
          <cell r="AN92">
            <v>30</v>
          </cell>
          <cell r="AO92">
            <v>30</v>
          </cell>
          <cell r="AP92">
            <v>40</v>
          </cell>
          <cell r="AQ92">
            <v>40</v>
          </cell>
          <cell r="AR92">
            <v>40</v>
          </cell>
          <cell r="AS92">
            <v>50</v>
          </cell>
          <cell r="AT92">
            <v>50</v>
          </cell>
        </row>
        <row r="93">
          <cell r="A93" t="str">
            <v>Cardiff Capital Park</v>
          </cell>
          <cell r="B93">
            <v>1203</v>
          </cell>
          <cell r="AM93" t="str">
            <v>1350mm Childrens Shelf c/w 2 x brackets</v>
          </cell>
          <cell r="AN93">
            <v>0</v>
          </cell>
          <cell r="AO93">
            <v>0</v>
          </cell>
          <cell r="AP93">
            <v>0</v>
          </cell>
          <cell r="AQ93">
            <v>0</v>
          </cell>
          <cell r="AR93">
            <v>0</v>
          </cell>
          <cell r="AS93">
            <v>12</v>
          </cell>
          <cell r="AT93">
            <v>12</v>
          </cell>
        </row>
        <row r="94">
          <cell r="A94" t="str">
            <v xml:space="preserve">Cardiff Satellite </v>
          </cell>
          <cell r="B94" t="str">
            <v>3337</v>
          </cell>
          <cell r="AM94" t="str">
            <v>Menswear Angled Footwear Shelf</v>
          </cell>
          <cell r="AN94">
            <v>10</v>
          </cell>
          <cell r="AO94">
            <v>10</v>
          </cell>
          <cell r="AP94">
            <v>10</v>
          </cell>
          <cell r="AQ94">
            <v>10</v>
          </cell>
          <cell r="AR94">
            <v>10</v>
          </cell>
          <cell r="AS94">
            <v>0</v>
          </cell>
          <cell r="AT94">
            <v>0</v>
          </cell>
        </row>
        <row r="95">
          <cell r="A95" t="str">
            <v xml:space="preserve">Carlisle </v>
          </cell>
          <cell r="B95" t="str">
            <v>0974</v>
          </cell>
          <cell r="AM95" t="str">
            <v>Hook in Bar for Weston Rail</v>
          </cell>
          <cell r="AN95">
            <v>10</v>
          </cell>
          <cell r="AO95">
            <v>10</v>
          </cell>
          <cell r="AP95">
            <v>10</v>
          </cell>
          <cell r="AQ95">
            <v>10</v>
          </cell>
          <cell r="AR95">
            <v>10</v>
          </cell>
          <cell r="AS95">
            <v>0</v>
          </cell>
          <cell r="AT95">
            <v>0</v>
          </cell>
        </row>
        <row r="96">
          <cell r="A96" t="str">
            <v xml:space="preserve">Carlisle Satellite </v>
          </cell>
          <cell r="B96" t="str">
            <v>0401</v>
          </cell>
          <cell r="AM96" t="str">
            <v>1200mm Ladies L Shoe Shelf</v>
          </cell>
          <cell r="AN96">
            <v>20</v>
          </cell>
          <cell r="AO96">
            <v>20</v>
          </cell>
          <cell r="AP96">
            <v>20</v>
          </cell>
          <cell r="AQ96">
            <v>20</v>
          </cell>
          <cell r="AR96">
            <v>20</v>
          </cell>
          <cell r="AS96">
            <v>0</v>
          </cell>
          <cell r="AT96">
            <v>0</v>
          </cell>
        </row>
        <row r="97">
          <cell r="A97" t="str">
            <v>Carlow</v>
          </cell>
          <cell r="B97" t="str">
            <v>NW10</v>
          </cell>
          <cell r="AM97" t="str">
            <v>1200mm Adult Side Hanging Rail</v>
          </cell>
          <cell r="AN97">
            <v>25</v>
          </cell>
          <cell r="AO97">
            <v>25</v>
          </cell>
          <cell r="AP97">
            <v>50</v>
          </cell>
          <cell r="AQ97">
            <v>50</v>
          </cell>
          <cell r="AR97">
            <v>50</v>
          </cell>
          <cell r="AS97">
            <v>80</v>
          </cell>
          <cell r="AT97">
            <v>80</v>
          </cell>
        </row>
        <row r="98">
          <cell r="A98" t="str">
            <v>Carmarthen</v>
          </cell>
          <cell r="B98" t="str">
            <v>3272</v>
          </cell>
          <cell r="AM98" t="str">
            <v>600mm Adult Side Hanging Rail</v>
          </cell>
          <cell r="AN98">
            <v>20</v>
          </cell>
          <cell r="AO98">
            <v>20</v>
          </cell>
          <cell r="AP98">
            <v>20</v>
          </cell>
          <cell r="AQ98">
            <v>20</v>
          </cell>
          <cell r="AR98">
            <v>20</v>
          </cell>
          <cell r="AS98">
            <v>5</v>
          </cell>
          <cell r="AT98">
            <v>5</v>
          </cell>
        </row>
        <row r="99">
          <cell r="A99" t="str">
            <v xml:space="preserve">Castle Point  </v>
          </cell>
          <cell r="B99" t="str">
            <v>7799</v>
          </cell>
          <cell r="AM99" t="str">
            <v>800mm Childrens Side Hanging Rail</v>
          </cell>
          <cell r="AN99">
            <v>0</v>
          </cell>
          <cell r="AO99">
            <v>0</v>
          </cell>
          <cell r="AP99">
            <v>0</v>
          </cell>
          <cell r="AQ99">
            <v>0</v>
          </cell>
          <cell r="AR99">
            <v>0</v>
          </cell>
          <cell r="AS99">
            <v>6</v>
          </cell>
          <cell r="AT99">
            <v>6</v>
          </cell>
        </row>
        <row r="100">
          <cell r="A100" t="str">
            <v xml:space="preserve">Castleford </v>
          </cell>
          <cell r="B100" t="str">
            <v>1850</v>
          </cell>
          <cell r="AM100" t="str">
            <v>600mm Adult T Bar</v>
          </cell>
          <cell r="AN100">
            <v>20</v>
          </cell>
          <cell r="AO100">
            <v>20</v>
          </cell>
          <cell r="AP100">
            <v>30</v>
          </cell>
          <cell r="AQ100">
            <v>30</v>
          </cell>
          <cell r="AR100">
            <v>30</v>
          </cell>
          <cell r="AS100">
            <v>40</v>
          </cell>
          <cell r="AT100">
            <v>40</v>
          </cell>
        </row>
        <row r="101">
          <cell r="A101" t="str">
            <v xml:space="preserve">Caterham </v>
          </cell>
          <cell r="B101" t="str">
            <v>7676</v>
          </cell>
          <cell r="AM101" t="str">
            <v>450mm Childrens T Bar</v>
          </cell>
          <cell r="AN101">
            <v>10</v>
          </cell>
          <cell r="AO101">
            <v>10</v>
          </cell>
          <cell r="AP101">
            <v>15</v>
          </cell>
          <cell r="AQ101">
            <v>15</v>
          </cell>
          <cell r="AR101">
            <v>15</v>
          </cell>
          <cell r="AS101">
            <v>20</v>
          </cell>
          <cell r="AT101">
            <v>20</v>
          </cell>
        </row>
        <row r="102">
          <cell r="A102" t="str">
            <v xml:space="preserve">Chatham </v>
          </cell>
          <cell r="B102" t="str">
            <v>1876</v>
          </cell>
          <cell r="AM102" t="str">
            <v>450 x 25mmØ Straight Slot in Arm</v>
          </cell>
          <cell r="AN102">
            <v>20</v>
          </cell>
          <cell r="AO102">
            <v>20</v>
          </cell>
          <cell r="AP102">
            <v>30</v>
          </cell>
          <cell r="AQ102">
            <v>30</v>
          </cell>
          <cell r="AR102">
            <v>30</v>
          </cell>
          <cell r="AS102">
            <v>40</v>
          </cell>
          <cell r="AT102">
            <v>40</v>
          </cell>
        </row>
        <row r="103">
          <cell r="A103" t="str">
            <v>Cheam Simply Food</v>
          </cell>
          <cell r="B103" t="str">
            <v>NW42</v>
          </cell>
          <cell r="AM103" t="str">
            <v>300 x 12mmØ Straight Slot in Arm</v>
          </cell>
          <cell r="AN103">
            <v>20</v>
          </cell>
          <cell r="AO103">
            <v>20</v>
          </cell>
          <cell r="AP103">
            <v>30</v>
          </cell>
          <cell r="AQ103">
            <v>30</v>
          </cell>
          <cell r="AR103">
            <v>30</v>
          </cell>
          <cell r="AS103">
            <v>40</v>
          </cell>
          <cell r="AT103">
            <v>40</v>
          </cell>
        </row>
        <row r="104">
          <cell r="A104" t="str">
            <v xml:space="preserve">Chelmsford </v>
          </cell>
          <cell r="B104" t="str">
            <v>1588</v>
          </cell>
          <cell r="AM104" t="str">
            <v>450 x 25mmØ Stepped Slot in Arm</v>
          </cell>
          <cell r="AN104">
            <v>60</v>
          </cell>
          <cell r="AO104">
            <v>60</v>
          </cell>
          <cell r="AP104">
            <v>75</v>
          </cell>
          <cell r="AQ104">
            <v>75</v>
          </cell>
          <cell r="AR104">
            <v>75</v>
          </cell>
          <cell r="AS104">
            <v>95</v>
          </cell>
          <cell r="AT104">
            <v>95</v>
          </cell>
        </row>
        <row r="105">
          <cell r="A105" t="str">
            <v xml:space="preserve">Chelsea </v>
          </cell>
          <cell r="B105" t="str">
            <v>7689</v>
          </cell>
          <cell r="AM105" t="str">
            <v>150 x 8mmØ Hook on Arm</v>
          </cell>
          <cell r="AN105">
            <v>125</v>
          </cell>
          <cell r="AO105">
            <v>125</v>
          </cell>
          <cell r="AP105">
            <v>200</v>
          </cell>
          <cell r="AQ105">
            <v>200</v>
          </cell>
          <cell r="AR105">
            <v>200</v>
          </cell>
          <cell r="AS105">
            <v>500</v>
          </cell>
          <cell r="AT105">
            <v>500</v>
          </cell>
        </row>
        <row r="106">
          <cell r="A106" t="str">
            <v xml:space="preserve">Cheltenham </v>
          </cell>
          <cell r="B106" t="str">
            <v>2121</v>
          </cell>
          <cell r="AM106" t="str">
            <v>300 x 8mmØ Hook on Arm</v>
          </cell>
          <cell r="AN106">
            <v>500</v>
          </cell>
          <cell r="AO106">
            <v>500</v>
          </cell>
          <cell r="AP106">
            <v>400</v>
          </cell>
          <cell r="AQ106">
            <v>400</v>
          </cell>
          <cell r="AR106">
            <v>400</v>
          </cell>
          <cell r="AS106">
            <v>250</v>
          </cell>
          <cell r="AT106">
            <v>250</v>
          </cell>
        </row>
        <row r="107">
          <cell r="A107" t="str">
            <v>Cheltenham Kingsditch - Home</v>
          </cell>
          <cell r="B107" t="str">
            <v>NW24</v>
          </cell>
          <cell r="AM107" t="str">
            <v>100 x 6mmØ Microslat Hook</v>
          </cell>
          <cell r="AN107">
            <v>125</v>
          </cell>
          <cell r="AO107">
            <v>125</v>
          </cell>
          <cell r="AP107">
            <v>200</v>
          </cell>
          <cell r="AQ107">
            <v>200</v>
          </cell>
          <cell r="AR107">
            <v>200</v>
          </cell>
          <cell r="AS107">
            <v>250</v>
          </cell>
          <cell r="AT107">
            <v>250</v>
          </cell>
        </row>
        <row r="108">
          <cell r="A108" t="str">
            <v>Cheshire Oaks</v>
          </cell>
          <cell r="B108">
            <v>8039</v>
          </cell>
          <cell r="AM108" t="str">
            <v>150 x 6mmØ Microslat Hook</v>
          </cell>
          <cell r="AN108">
            <v>100</v>
          </cell>
          <cell r="AO108">
            <v>100</v>
          </cell>
          <cell r="AP108">
            <v>75</v>
          </cell>
          <cell r="AQ108">
            <v>75</v>
          </cell>
          <cell r="AR108">
            <v>75</v>
          </cell>
          <cell r="AS108">
            <v>200</v>
          </cell>
          <cell r="AT108">
            <v>200</v>
          </cell>
        </row>
        <row r="109">
          <cell r="A109" t="str">
            <v xml:space="preserve">Cheshunt </v>
          </cell>
          <cell r="B109" t="str">
            <v>0097</v>
          </cell>
          <cell r="AM109" t="str">
            <v>250 x 6mmØ Microslat Hook</v>
          </cell>
          <cell r="AN109">
            <v>100</v>
          </cell>
          <cell r="AO109">
            <v>100</v>
          </cell>
          <cell r="AP109">
            <v>75</v>
          </cell>
          <cell r="AQ109">
            <v>75</v>
          </cell>
          <cell r="AR109">
            <v>75</v>
          </cell>
          <cell r="AS109">
            <v>100</v>
          </cell>
          <cell r="AT109">
            <v>100</v>
          </cell>
        </row>
        <row r="110">
          <cell r="A110" t="str">
            <v xml:space="preserve">Chester </v>
          </cell>
          <cell r="B110" t="str">
            <v>1245</v>
          </cell>
          <cell r="AM110" t="str">
            <v>Double Add on Extending Arm</v>
          </cell>
          <cell r="AN110">
            <v>20</v>
          </cell>
          <cell r="AO110">
            <v>20</v>
          </cell>
          <cell r="AP110">
            <v>30</v>
          </cell>
          <cell r="AQ110">
            <v>30</v>
          </cell>
          <cell r="AR110">
            <v>30</v>
          </cell>
          <cell r="AS110">
            <v>40</v>
          </cell>
          <cell r="AT110">
            <v>40</v>
          </cell>
        </row>
        <row r="111">
          <cell r="A111" t="str">
            <v>Chester Broughton Park</v>
          </cell>
          <cell r="B111" t="str">
            <v>NW12</v>
          </cell>
          <cell r="AM111" t="str">
            <v>Single Add on Extending Arm</v>
          </cell>
          <cell r="AN111">
            <v>28</v>
          </cell>
          <cell r="AO111">
            <v>28</v>
          </cell>
          <cell r="AP111">
            <v>44</v>
          </cell>
          <cell r="AQ111">
            <v>44</v>
          </cell>
          <cell r="AR111">
            <v>44</v>
          </cell>
          <cell r="AS111">
            <v>60</v>
          </cell>
          <cell r="AT111">
            <v>60</v>
          </cell>
        </row>
        <row r="112">
          <cell r="A112" t="str">
            <v xml:space="preserve">Chester Satellite </v>
          </cell>
          <cell r="B112" t="str">
            <v>3638</v>
          </cell>
          <cell r="AM112" t="str">
            <v>600mm Hook in Bar with single slot</v>
          </cell>
          <cell r="AN112">
            <v>25</v>
          </cell>
          <cell r="AO112">
            <v>25</v>
          </cell>
          <cell r="AP112">
            <v>40</v>
          </cell>
          <cell r="AQ112">
            <v>40</v>
          </cell>
          <cell r="AR112">
            <v>40</v>
          </cell>
          <cell r="AS112">
            <v>60</v>
          </cell>
          <cell r="AT112">
            <v>60</v>
          </cell>
        </row>
        <row r="113">
          <cell r="A113" t="str">
            <v xml:space="preserve">Chesterfield </v>
          </cell>
          <cell r="B113" t="str">
            <v>1452</v>
          </cell>
          <cell r="AM113" t="str">
            <v>1200mm Lingerie Hook in Bar with 800mm centres</v>
          </cell>
          <cell r="AN113">
            <v>25</v>
          </cell>
          <cell r="AO113">
            <v>25</v>
          </cell>
          <cell r="AP113">
            <v>40</v>
          </cell>
          <cell r="AQ113">
            <v>40</v>
          </cell>
          <cell r="AR113">
            <v>40</v>
          </cell>
          <cell r="AS113">
            <v>60</v>
          </cell>
          <cell r="AT113">
            <v>60</v>
          </cell>
        </row>
        <row r="114">
          <cell r="A114" t="str">
            <v xml:space="preserve">Chichester </v>
          </cell>
          <cell r="B114" t="str">
            <v>2095</v>
          </cell>
          <cell r="AM114" t="str">
            <v>1200mm Hook in Bar with 600mm centres</v>
          </cell>
          <cell r="AN114">
            <v>70</v>
          </cell>
          <cell r="AO114">
            <v>70</v>
          </cell>
          <cell r="AP114">
            <v>80</v>
          </cell>
          <cell r="AQ114">
            <v>80</v>
          </cell>
          <cell r="AR114">
            <v>80</v>
          </cell>
          <cell r="AS114">
            <v>100</v>
          </cell>
          <cell r="AT114">
            <v>100</v>
          </cell>
        </row>
        <row r="115">
          <cell r="A115" t="str">
            <v xml:space="preserve">Chichester Satellite </v>
          </cell>
          <cell r="B115" t="str">
            <v>3340</v>
          </cell>
          <cell r="AM115" t="str">
            <v>990mm Hook in Bar</v>
          </cell>
          <cell r="AN115">
            <v>5</v>
          </cell>
          <cell r="AO115">
            <v>5</v>
          </cell>
          <cell r="AP115">
            <v>10</v>
          </cell>
          <cell r="AQ115">
            <v>10</v>
          </cell>
          <cell r="AR115">
            <v>10</v>
          </cell>
          <cell r="AS115">
            <v>10</v>
          </cell>
          <cell r="AT115">
            <v>10</v>
          </cell>
        </row>
        <row r="116">
          <cell r="A116" t="str">
            <v>Chippenham Simply Food</v>
          </cell>
          <cell r="B116" t="str">
            <v>NW50</v>
          </cell>
          <cell r="AM116" t="str">
            <v>1350mm Childrens Hook in Bar with 900mm centres</v>
          </cell>
          <cell r="AN116">
            <v>10</v>
          </cell>
          <cell r="AO116">
            <v>10</v>
          </cell>
          <cell r="AP116">
            <v>15</v>
          </cell>
          <cell r="AQ116">
            <v>15</v>
          </cell>
          <cell r="AR116">
            <v>15</v>
          </cell>
          <cell r="AS116">
            <v>20</v>
          </cell>
          <cell r="AT116">
            <v>20</v>
          </cell>
        </row>
        <row r="117">
          <cell r="A117" t="str">
            <v xml:space="preserve">Chiswick </v>
          </cell>
          <cell r="B117" t="str">
            <v>0819</v>
          </cell>
          <cell r="AM117" t="str">
            <v>200 x 6mmØ Microslat Hook</v>
          </cell>
          <cell r="AN117">
            <v>50</v>
          </cell>
          <cell r="AO117">
            <v>50</v>
          </cell>
          <cell r="AP117">
            <v>75</v>
          </cell>
          <cell r="AQ117">
            <v>75</v>
          </cell>
          <cell r="AR117">
            <v>75</v>
          </cell>
          <cell r="AS117">
            <v>100</v>
          </cell>
          <cell r="AT117">
            <v>100</v>
          </cell>
        </row>
        <row r="118">
          <cell r="A118" t="str">
            <v xml:space="preserve">Clacton </v>
          </cell>
          <cell r="B118" t="str">
            <v>1724</v>
          </cell>
          <cell r="AM118" t="str">
            <v>Microslat Panel K</v>
          </cell>
          <cell r="AN118">
            <v>8</v>
          </cell>
          <cell r="AO118">
            <v>8</v>
          </cell>
          <cell r="AP118">
            <v>12</v>
          </cell>
          <cell r="AQ118">
            <v>12</v>
          </cell>
          <cell r="AR118">
            <v>12</v>
          </cell>
          <cell r="AS118">
            <v>16</v>
          </cell>
          <cell r="AT118">
            <v>16</v>
          </cell>
        </row>
        <row r="119">
          <cell r="A119" t="str">
            <v xml:space="preserve">Clapham Junction </v>
          </cell>
          <cell r="B119" t="str">
            <v>0521</v>
          </cell>
          <cell r="AM119" t="str">
            <v>600mm Accessory Slab Unit</v>
          </cell>
          <cell r="AN119">
            <v>4</v>
          </cell>
          <cell r="AO119">
            <v>4</v>
          </cell>
          <cell r="AP119">
            <v>6</v>
          </cell>
          <cell r="AQ119">
            <v>6</v>
          </cell>
          <cell r="AR119">
            <v>6</v>
          </cell>
          <cell r="AS119">
            <v>8</v>
          </cell>
          <cell r="AT119">
            <v>8</v>
          </cell>
        </row>
        <row r="120">
          <cell r="A120" t="str">
            <v xml:space="preserve">Clapham South </v>
          </cell>
          <cell r="B120" t="str">
            <v>6800</v>
          </cell>
          <cell r="AM120" t="str">
            <v>Unisex Reading Glasses Graphic Unit supplied complete</v>
          </cell>
          <cell r="AN120" t="str">
            <v>DOS</v>
          </cell>
          <cell r="AO120" t="str">
            <v>DOS</v>
          </cell>
          <cell r="AP120">
            <v>1</v>
          </cell>
          <cell r="AQ120">
            <v>1</v>
          </cell>
          <cell r="AR120">
            <v>1</v>
          </cell>
          <cell r="AS120">
            <v>2</v>
          </cell>
          <cell r="AT120">
            <v>2</v>
          </cell>
        </row>
        <row r="121">
          <cell r="A121" t="str">
            <v>Clarion Quay</v>
          </cell>
          <cell r="B121" t="str">
            <v>7388</v>
          </cell>
          <cell r="AM121" t="str">
            <v>Sunglasses Unit supplied complete</v>
          </cell>
          <cell r="AN121">
            <v>2</v>
          </cell>
          <cell r="AO121">
            <v>2</v>
          </cell>
          <cell r="AP121">
            <v>3</v>
          </cell>
          <cell r="AQ121">
            <v>3</v>
          </cell>
          <cell r="AR121">
            <v>3</v>
          </cell>
          <cell r="AS121">
            <v>5</v>
          </cell>
          <cell r="AT121">
            <v>5</v>
          </cell>
        </row>
        <row r="122">
          <cell r="A122" t="str">
            <v xml:space="preserve">Colchester </v>
          </cell>
          <cell r="B122" t="str">
            <v>0835</v>
          </cell>
          <cell r="AM122" t="str">
            <v>Hat Stand supplied complete</v>
          </cell>
          <cell r="AN122">
            <v>1</v>
          </cell>
          <cell r="AO122">
            <v>1</v>
          </cell>
          <cell r="AP122">
            <v>1</v>
          </cell>
          <cell r="AQ122">
            <v>1</v>
          </cell>
          <cell r="AR122">
            <v>1</v>
          </cell>
          <cell r="AS122">
            <v>2</v>
          </cell>
          <cell r="AT122">
            <v>2</v>
          </cell>
        </row>
        <row r="123">
          <cell r="A123" t="str">
            <v>Coliseum</v>
          </cell>
          <cell r="B123" t="str">
            <v>8138</v>
          </cell>
          <cell r="AM123" t="str">
            <v>Xero Slot Acrylic Unit 600mm T Arm</v>
          </cell>
          <cell r="AN123">
            <v>8</v>
          </cell>
          <cell r="AO123">
            <v>8</v>
          </cell>
          <cell r="AP123">
            <v>8</v>
          </cell>
          <cell r="AQ123">
            <v>8</v>
          </cell>
          <cell r="AR123">
            <v>8</v>
          </cell>
          <cell r="AS123">
            <v>12</v>
          </cell>
          <cell r="AT123">
            <v>12</v>
          </cell>
        </row>
        <row r="124">
          <cell r="A124" t="str">
            <v>Colliers Wood, Merton</v>
          </cell>
          <cell r="B124" t="str">
            <v>8073</v>
          </cell>
          <cell r="AM124" t="str">
            <v>Xero Slot Acrylic Unit 300mm Straight Arm</v>
          </cell>
          <cell r="AN124">
            <v>8</v>
          </cell>
          <cell r="AO124">
            <v>8</v>
          </cell>
          <cell r="AP124">
            <v>8</v>
          </cell>
          <cell r="AQ124">
            <v>8</v>
          </cell>
          <cell r="AR124">
            <v>8</v>
          </cell>
          <cell r="AS124">
            <v>12</v>
          </cell>
          <cell r="AT124">
            <v>12</v>
          </cell>
        </row>
        <row r="125">
          <cell r="A125" t="str">
            <v xml:space="preserve">Colmore Row </v>
          </cell>
          <cell r="B125" t="str">
            <v>7715</v>
          </cell>
          <cell r="AM125" t="str">
            <v>Sales Rack supplied complete with 5 shelves</v>
          </cell>
          <cell r="AN125">
            <v>0</v>
          </cell>
          <cell r="AO125">
            <v>0</v>
          </cell>
          <cell r="AP125">
            <v>0</v>
          </cell>
          <cell r="AQ125">
            <v>0</v>
          </cell>
          <cell r="AR125">
            <v>0</v>
          </cell>
          <cell r="AS125">
            <v>4</v>
          </cell>
          <cell r="AT125">
            <v>4</v>
          </cell>
        </row>
        <row r="126">
          <cell r="A126" t="str">
            <v xml:space="preserve">Cork </v>
          </cell>
          <cell r="B126" t="str">
            <v>4129</v>
          </cell>
          <cell r="AM126" t="str">
            <v>Mobile Childrens Fitting Room</v>
          </cell>
          <cell r="AN126">
            <v>0</v>
          </cell>
          <cell r="AO126">
            <v>0</v>
          </cell>
          <cell r="AP126">
            <v>0</v>
          </cell>
          <cell r="AQ126">
            <v>0</v>
          </cell>
          <cell r="AR126">
            <v>0</v>
          </cell>
          <cell r="AS126">
            <v>1</v>
          </cell>
          <cell r="AT126">
            <v>1</v>
          </cell>
        </row>
        <row r="127">
          <cell r="A127" t="str">
            <v xml:space="preserve">Covent Garden </v>
          </cell>
          <cell r="B127" t="str">
            <v>0204</v>
          </cell>
          <cell r="AM127" t="str">
            <v>Mobile ICOS</v>
          </cell>
          <cell r="AN127" t="str">
            <v>DOS</v>
          </cell>
          <cell r="AO127" t="str">
            <v>DOS</v>
          </cell>
          <cell r="AP127" t="str">
            <v>DOS</v>
          </cell>
          <cell r="AQ127" t="str">
            <v>DOS</v>
          </cell>
          <cell r="AR127" t="str">
            <v>DOS</v>
          </cell>
          <cell r="AS127" t="str">
            <v>DOS</v>
          </cell>
          <cell r="AT127" t="str">
            <v>DOS</v>
          </cell>
        </row>
        <row r="128">
          <cell r="A128" t="str">
            <v xml:space="preserve">Coventry </v>
          </cell>
          <cell r="B128" t="str">
            <v>2736</v>
          </cell>
          <cell r="AM128" t="str">
            <v>Roll of Leather Strip</v>
          </cell>
          <cell r="AN128" t="str">
            <v>DOS</v>
          </cell>
          <cell r="AO128" t="str">
            <v>DOS</v>
          </cell>
          <cell r="AP128" t="str">
            <v>DOS</v>
          </cell>
          <cell r="AQ128" t="str">
            <v>DOS</v>
          </cell>
          <cell r="AR128" t="str">
            <v>DOS</v>
          </cell>
          <cell r="AS128" t="str">
            <v>DOS</v>
          </cell>
          <cell r="AT128" t="str">
            <v>DOS</v>
          </cell>
        </row>
        <row r="129">
          <cell r="A129" t="str">
            <v>Craigleith</v>
          </cell>
          <cell r="B129" t="str">
            <v>9894</v>
          </cell>
          <cell r="AM129" t="str">
            <v>750 x 400mm Clear Toughened Glass Shelf</v>
          </cell>
          <cell r="AN129">
            <v>8</v>
          </cell>
          <cell r="AO129">
            <v>8</v>
          </cell>
          <cell r="AP129">
            <v>8</v>
          </cell>
          <cell r="AQ129">
            <v>8</v>
          </cell>
          <cell r="AR129">
            <v>8</v>
          </cell>
          <cell r="AS129">
            <v>10</v>
          </cell>
          <cell r="AT129">
            <v>10</v>
          </cell>
        </row>
        <row r="130">
          <cell r="A130" t="str">
            <v>Cranleigh</v>
          </cell>
          <cell r="B130" t="str">
            <v>6143</v>
          </cell>
          <cell r="AM130" t="str">
            <v>750mm Glass Shelf Bar with Brackets</v>
          </cell>
          <cell r="AN130">
            <v>8</v>
          </cell>
          <cell r="AO130">
            <v>8</v>
          </cell>
          <cell r="AP130">
            <v>8</v>
          </cell>
          <cell r="AQ130">
            <v>8</v>
          </cell>
          <cell r="AR130">
            <v>8</v>
          </cell>
          <cell r="AS130">
            <v>10</v>
          </cell>
          <cell r="AT130">
            <v>10</v>
          </cell>
        </row>
        <row r="131">
          <cell r="A131" t="str">
            <v xml:space="preserve">Crawley </v>
          </cell>
          <cell r="B131" t="str">
            <v>2985</v>
          </cell>
          <cell r="AM131" t="str">
            <v>750 x 400mm Bamboo Shelf c/w brackets</v>
          </cell>
          <cell r="AN131">
            <v>8</v>
          </cell>
          <cell r="AO131">
            <v>8</v>
          </cell>
          <cell r="AP131">
            <v>8</v>
          </cell>
          <cell r="AQ131">
            <v>8</v>
          </cell>
          <cell r="AR131">
            <v>8</v>
          </cell>
          <cell r="AS131">
            <v>10</v>
          </cell>
          <cell r="AT131">
            <v>10</v>
          </cell>
        </row>
        <row r="132">
          <cell r="A132" t="str">
            <v xml:space="preserve">Crewe </v>
          </cell>
          <cell r="B132" t="str">
            <v>1342</v>
          </cell>
          <cell r="AM132" t="str">
            <v>990 x 600mm Shelf</v>
          </cell>
          <cell r="AN132">
            <v>15</v>
          </cell>
          <cell r="AO132">
            <v>15</v>
          </cell>
          <cell r="AP132">
            <v>15</v>
          </cell>
          <cell r="AQ132">
            <v>15</v>
          </cell>
          <cell r="AR132">
            <v>15</v>
          </cell>
          <cell r="AS132">
            <v>20</v>
          </cell>
          <cell r="AT132">
            <v>20</v>
          </cell>
        </row>
        <row r="133">
          <cell r="A133" t="str">
            <v>Crewe - Grand Junction RP</v>
          </cell>
          <cell r="B133" t="str">
            <v>NW60</v>
          </cell>
          <cell r="AM133" t="str">
            <v>Large Midfloor Mesh</v>
          </cell>
          <cell r="AN133">
            <v>2</v>
          </cell>
          <cell r="AO133">
            <v>2</v>
          </cell>
          <cell r="AP133">
            <v>2</v>
          </cell>
          <cell r="AQ133">
            <v>2</v>
          </cell>
          <cell r="AR133">
            <v>2</v>
          </cell>
          <cell r="AS133">
            <v>3</v>
          </cell>
          <cell r="AT133">
            <v>3</v>
          </cell>
        </row>
        <row r="134">
          <cell r="A134" t="str">
            <v xml:space="preserve">Cribbs Causeway </v>
          </cell>
          <cell r="B134" t="str">
            <v>6473</v>
          </cell>
          <cell r="AM134" t="str">
            <v>Inset Mesh for Tabletop Frame</v>
          </cell>
          <cell r="AN134">
            <v>2</v>
          </cell>
          <cell r="AO134">
            <v>2</v>
          </cell>
          <cell r="AP134">
            <v>2</v>
          </cell>
          <cell r="AQ134">
            <v>2</v>
          </cell>
          <cell r="AR134">
            <v>2</v>
          </cell>
          <cell r="AS134">
            <v>2</v>
          </cell>
          <cell r="AT134">
            <v>2</v>
          </cell>
        </row>
        <row r="135">
          <cell r="A135" t="str">
            <v>Crossgates Leeds</v>
          </cell>
          <cell r="B135" t="str">
            <v>7951</v>
          </cell>
          <cell r="AM135" t="str">
            <v>Arm for Mesh</v>
          </cell>
          <cell r="AN135">
            <v>40</v>
          </cell>
          <cell r="AO135">
            <v>40</v>
          </cell>
          <cell r="AP135">
            <v>40</v>
          </cell>
          <cell r="AQ135">
            <v>40</v>
          </cell>
          <cell r="AR135">
            <v>40</v>
          </cell>
          <cell r="AS135">
            <v>50</v>
          </cell>
          <cell r="AT135">
            <v>50</v>
          </cell>
        </row>
        <row r="136">
          <cell r="A136" t="str">
            <v>Crouch End</v>
          </cell>
          <cell r="B136" t="str">
            <v>7870</v>
          </cell>
          <cell r="AM136" t="str">
            <v>90 x 2200 x 1000mm Plinth</v>
          </cell>
          <cell r="AN136">
            <v>1</v>
          </cell>
          <cell r="AO136">
            <v>1</v>
          </cell>
          <cell r="AP136">
            <v>1</v>
          </cell>
          <cell r="AQ136">
            <v>1</v>
          </cell>
          <cell r="AR136">
            <v>1</v>
          </cell>
          <cell r="AS136">
            <v>2</v>
          </cell>
          <cell r="AT136">
            <v>2</v>
          </cell>
        </row>
        <row r="137">
          <cell r="A137" t="str">
            <v xml:space="preserve">Croydon </v>
          </cell>
          <cell r="B137" t="str">
            <v>0220</v>
          </cell>
          <cell r="AM137" t="str">
            <v>200 x 1000mm Plinth c/w ABS</v>
          </cell>
          <cell r="AN137">
            <v>0</v>
          </cell>
          <cell r="AO137">
            <v>0</v>
          </cell>
          <cell r="AP137">
            <v>0</v>
          </cell>
          <cell r="AQ137">
            <v>0</v>
          </cell>
          <cell r="AR137">
            <v>0</v>
          </cell>
          <cell r="AS137">
            <v>2</v>
          </cell>
          <cell r="AT137">
            <v>2</v>
          </cell>
        </row>
        <row r="138">
          <cell r="A138" t="str">
            <v xml:space="preserve">Culverhouse Cross </v>
          </cell>
          <cell r="B138" t="str">
            <v>1193</v>
          </cell>
          <cell r="AM138" t="str">
            <v>HEV3</v>
          </cell>
          <cell r="AN138">
            <v>0</v>
          </cell>
          <cell r="AO138">
            <v>0</v>
          </cell>
          <cell r="AP138" t="str">
            <v>DOS</v>
          </cell>
          <cell r="AQ138" t="str">
            <v>DOS</v>
          </cell>
          <cell r="AR138" t="str">
            <v>DOS</v>
          </cell>
          <cell r="AS138" t="str">
            <v>DOS</v>
          </cell>
          <cell r="AT138" t="str">
            <v>DOS</v>
          </cell>
        </row>
        <row r="139">
          <cell r="A139" t="str">
            <v xml:space="preserve">Cwmbran </v>
          </cell>
          <cell r="B139" t="str">
            <v>3159</v>
          </cell>
          <cell r="AM139" t="str">
            <v>HEV4</v>
          </cell>
          <cell r="AN139">
            <v>0</v>
          </cell>
          <cell r="AO139">
            <v>0</v>
          </cell>
          <cell r="AP139" t="str">
            <v>DOS</v>
          </cell>
          <cell r="AQ139" t="str">
            <v>DOS</v>
          </cell>
          <cell r="AR139" t="str">
            <v>DOS</v>
          </cell>
          <cell r="AS139" t="str">
            <v>DOS</v>
          </cell>
          <cell r="AT139" t="str">
            <v>DOS</v>
          </cell>
        </row>
        <row r="140">
          <cell r="A140" t="str">
            <v xml:space="preserve">Darlington </v>
          </cell>
          <cell r="B140" t="str">
            <v>0123</v>
          </cell>
          <cell r="AM140" t="str">
            <v>2900 x 1000mm Magnetic Décor Frame</v>
          </cell>
          <cell r="AN140" t="str">
            <v>DOS</v>
          </cell>
          <cell r="AO140" t="str">
            <v>DOS</v>
          </cell>
          <cell r="AP140" t="str">
            <v>DOS</v>
          </cell>
          <cell r="AQ140" t="str">
            <v>DOS</v>
          </cell>
          <cell r="AR140" t="str">
            <v>DOS</v>
          </cell>
          <cell r="AS140" t="str">
            <v>DOS</v>
          </cell>
          <cell r="AT140" t="str">
            <v>DOS</v>
          </cell>
        </row>
        <row r="141">
          <cell r="A141" t="str">
            <v>Dartford RP</v>
          </cell>
          <cell r="B141" t="str">
            <v>NW56</v>
          </cell>
          <cell r="AM141" t="str">
            <v>2600 x 1000mm Magnetic Décor Frame</v>
          </cell>
          <cell r="AN141" t="str">
            <v>DOS</v>
          </cell>
          <cell r="AO141" t="str">
            <v>DOS</v>
          </cell>
          <cell r="AP141" t="str">
            <v>DOS</v>
          </cell>
          <cell r="AQ141" t="str">
            <v>DOS</v>
          </cell>
          <cell r="AR141" t="str">
            <v>DOS</v>
          </cell>
          <cell r="AS141" t="str">
            <v>DOS</v>
          </cell>
          <cell r="AT141" t="str">
            <v>DOS</v>
          </cell>
        </row>
        <row r="142">
          <cell r="A142" t="str">
            <v>Dartmouth Simply Food</v>
          </cell>
          <cell r="B142" t="str">
            <v>NW38</v>
          </cell>
          <cell r="AM142" t="str">
            <v>2890 x 1000mm Add on Panel with Split Batten c/w Brkts &amp; Undercoat</v>
          </cell>
          <cell r="AN142">
            <v>0</v>
          </cell>
          <cell r="AO142">
            <v>0</v>
          </cell>
          <cell r="AP142" t="str">
            <v>DOS</v>
          </cell>
          <cell r="AQ142" t="str">
            <v>DOS</v>
          </cell>
          <cell r="AR142" t="str">
            <v>DOS</v>
          </cell>
          <cell r="AS142" t="str">
            <v>DOS</v>
          </cell>
          <cell r="AT142" t="str">
            <v>DOS</v>
          </cell>
        </row>
        <row r="143">
          <cell r="A143" t="str">
            <v xml:space="preserve">Deal </v>
          </cell>
          <cell r="B143" t="str">
            <v>2325</v>
          </cell>
          <cell r="AM143" t="str">
            <v>2000 x 1000mm Add on Panel with Split Batten c/w Brkts &amp; Undercoat</v>
          </cell>
          <cell r="AN143">
            <v>0</v>
          </cell>
          <cell r="AO143">
            <v>0</v>
          </cell>
          <cell r="AP143" t="str">
            <v>DOS</v>
          </cell>
          <cell r="AQ143" t="str">
            <v>DOS</v>
          </cell>
          <cell r="AR143" t="str">
            <v>DOS</v>
          </cell>
          <cell r="AS143" t="str">
            <v>DOS</v>
          </cell>
          <cell r="AT143" t="str">
            <v>DOS</v>
          </cell>
        </row>
        <row r="144">
          <cell r="A144" t="str">
            <v xml:space="preserve">Derby </v>
          </cell>
          <cell r="B144" t="str">
            <v>1449</v>
          </cell>
          <cell r="AM144" t="str">
            <v>1550 x 1000mm Add on Curtain Panel with Split Batten c/w Brkts &amp; Undercoat</v>
          </cell>
          <cell r="AN144">
            <v>0</v>
          </cell>
          <cell r="AO144">
            <v>0</v>
          </cell>
          <cell r="AP144" t="str">
            <v>DOS</v>
          </cell>
          <cell r="AQ144" t="str">
            <v>DOS</v>
          </cell>
          <cell r="AR144" t="str">
            <v>DOS</v>
          </cell>
          <cell r="AS144" t="str">
            <v>DOS</v>
          </cell>
          <cell r="AT144" t="str">
            <v>DOS</v>
          </cell>
        </row>
        <row r="145">
          <cell r="A145" t="str">
            <v>Derby Eagle Centre</v>
          </cell>
          <cell r="B145" t="str">
            <v>5241</v>
          </cell>
          <cell r="AM145" t="str">
            <v>Solid Event Zone Screen</v>
          </cell>
          <cell r="AN145">
            <v>0</v>
          </cell>
          <cell r="AO145">
            <v>0</v>
          </cell>
          <cell r="AP145" t="str">
            <v>DOS</v>
          </cell>
          <cell r="AQ145" t="str">
            <v>DOS</v>
          </cell>
          <cell r="AR145" t="str">
            <v>DOS</v>
          </cell>
          <cell r="AS145" t="str">
            <v>DOS</v>
          </cell>
          <cell r="AT145" t="str">
            <v>DOS</v>
          </cell>
        </row>
        <row r="146">
          <cell r="A146" t="str">
            <v xml:space="preserve">Derby Satellite </v>
          </cell>
          <cell r="B146" t="str">
            <v>0403</v>
          </cell>
          <cell r="AM146" t="str">
            <v>Fabric Event Zone Screen</v>
          </cell>
          <cell r="AN146">
            <v>0</v>
          </cell>
          <cell r="AO146">
            <v>0</v>
          </cell>
          <cell r="AP146" t="str">
            <v>DOS</v>
          </cell>
          <cell r="AQ146" t="str">
            <v>DOS</v>
          </cell>
          <cell r="AR146" t="str">
            <v>DOS</v>
          </cell>
          <cell r="AS146" t="str">
            <v>DOS</v>
          </cell>
          <cell r="AT146" t="str">
            <v>DOS</v>
          </cell>
        </row>
        <row r="147">
          <cell r="A147" t="str">
            <v xml:space="preserve">Dewsbury </v>
          </cell>
          <cell r="B147" t="str">
            <v>2192</v>
          </cell>
        </row>
        <row r="148">
          <cell r="A148" t="str">
            <v>Didsbury</v>
          </cell>
          <cell r="B148" t="str">
            <v>4381</v>
          </cell>
          <cell r="AM148" t="str">
            <v>Acrylic &amp; Branding Working Stock - All Stores</v>
          </cell>
          <cell r="AN148" t="str">
            <v>Retail Pk Small</v>
          </cell>
          <cell r="AO148" t="str">
            <v>H/S Small</v>
          </cell>
          <cell r="AP148" t="str">
            <v>Retail Pk Large</v>
          </cell>
          <cell r="AQ148" t="str">
            <v>H/S Medium</v>
          </cell>
          <cell r="AR148" t="str">
            <v>H/S Lrg part seg</v>
          </cell>
          <cell r="AS148" t="str">
            <v>H/S Lrg full seg</v>
          </cell>
          <cell r="AT148" t="str">
            <v>Flagship</v>
          </cell>
        </row>
        <row r="149">
          <cell r="A149" t="str">
            <v>Didsbury Simply Food</v>
          </cell>
          <cell r="B149" t="str">
            <v>0438</v>
          </cell>
          <cell r="AM149" t="str">
            <v>Microslat Wallet Shelf</v>
          </cell>
          <cell r="AN149">
            <v>1</v>
          </cell>
          <cell r="AO149">
            <v>1</v>
          </cell>
          <cell r="AP149">
            <v>2</v>
          </cell>
          <cell r="AQ149">
            <v>2</v>
          </cell>
          <cell r="AR149">
            <v>2</v>
          </cell>
          <cell r="AS149">
            <v>4</v>
          </cell>
          <cell r="AT149">
            <v>4</v>
          </cell>
        </row>
        <row r="150">
          <cell r="A150" t="str">
            <v xml:space="preserve">Doncaster </v>
          </cell>
          <cell r="B150" t="str">
            <v>0356</v>
          </cell>
          <cell r="AM150" t="str">
            <v>Microslat Acrylic Box</v>
          </cell>
          <cell r="AN150">
            <v>2</v>
          </cell>
          <cell r="AO150">
            <v>2</v>
          </cell>
          <cell r="AP150">
            <v>2</v>
          </cell>
          <cell r="AQ150">
            <v>2</v>
          </cell>
          <cell r="AR150">
            <v>2</v>
          </cell>
          <cell r="AS150">
            <v>4</v>
          </cell>
          <cell r="AT150">
            <v>4</v>
          </cell>
        </row>
        <row r="151">
          <cell r="A151" t="str">
            <v xml:space="preserve">Dorchester </v>
          </cell>
          <cell r="B151" t="str">
            <v>2257</v>
          </cell>
          <cell r="AM151" t="str">
            <v>Microslat Acrylic Box for Tie Holder</v>
          </cell>
          <cell r="AN151">
            <v>2</v>
          </cell>
          <cell r="AO151">
            <v>2</v>
          </cell>
          <cell r="AP151">
            <v>2</v>
          </cell>
          <cell r="AQ151">
            <v>2</v>
          </cell>
          <cell r="AR151">
            <v>2</v>
          </cell>
          <cell r="AS151">
            <v>4</v>
          </cell>
          <cell r="AT151">
            <v>4</v>
          </cell>
        </row>
        <row r="152">
          <cell r="A152" t="str">
            <v xml:space="preserve">Dorking </v>
          </cell>
          <cell r="B152" t="str">
            <v>3706</v>
          </cell>
          <cell r="AM152" t="str">
            <v>Microslat Umbrella Shelf</v>
          </cell>
          <cell r="AN152">
            <v>18</v>
          </cell>
          <cell r="AO152">
            <v>18</v>
          </cell>
          <cell r="AP152">
            <v>24</v>
          </cell>
          <cell r="AQ152">
            <v>24</v>
          </cell>
          <cell r="AR152">
            <v>24</v>
          </cell>
          <cell r="AS152">
            <v>32</v>
          </cell>
          <cell r="AT152">
            <v>32</v>
          </cell>
        </row>
        <row r="153">
          <cell r="A153" t="str">
            <v xml:space="preserve">Douglas </v>
          </cell>
          <cell r="B153" t="str">
            <v>5429</v>
          </cell>
          <cell r="AM153" t="str">
            <v>300 x 300mm Graphic Holder off Rack</v>
          </cell>
          <cell r="AN153">
            <v>8</v>
          </cell>
          <cell r="AO153">
            <v>8</v>
          </cell>
          <cell r="AP153">
            <v>8</v>
          </cell>
          <cell r="AQ153">
            <v>8</v>
          </cell>
          <cell r="AR153">
            <v>8</v>
          </cell>
          <cell r="AS153">
            <v>12</v>
          </cell>
          <cell r="AT153">
            <v>12</v>
          </cell>
        </row>
        <row r="154">
          <cell r="A154" t="str">
            <v xml:space="preserve">Dover </v>
          </cell>
          <cell r="B154" t="str">
            <v>0783</v>
          </cell>
          <cell r="AM154" t="str">
            <v>78 x 78mm Ticket Holder off Rack Blade</v>
          </cell>
          <cell r="AN154">
            <v>0</v>
          </cell>
          <cell r="AO154">
            <v>0</v>
          </cell>
          <cell r="AP154">
            <v>8</v>
          </cell>
          <cell r="AQ154">
            <v>8</v>
          </cell>
          <cell r="AR154">
            <v>8</v>
          </cell>
          <cell r="AS154">
            <v>12</v>
          </cell>
          <cell r="AT154">
            <v>12</v>
          </cell>
        </row>
        <row r="155">
          <cell r="A155" t="str">
            <v>Drogheda</v>
          </cell>
          <cell r="B155" t="str">
            <v>9836</v>
          </cell>
          <cell r="AM155" t="str">
            <v>300 x 300mm Hinged Graphic Holder</v>
          </cell>
          <cell r="AN155">
            <v>0</v>
          </cell>
          <cell r="AO155">
            <v>0</v>
          </cell>
          <cell r="AP155">
            <v>8</v>
          </cell>
          <cell r="AQ155">
            <v>8</v>
          </cell>
          <cell r="AR155">
            <v>8</v>
          </cell>
          <cell r="AS155">
            <v>12</v>
          </cell>
          <cell r="AT155">
            <v>12</v>
          </cell>
        </row>
        <row r="156">
          <cell r="A156" t="str">
            <v>Dublin Grafton St</v>
          </cell>
          <cell r="B156" t="str">
            <v>5458</v>
          </cell>
          <cell r="AM156" t="str">
            <v>300 x 300 x 500mm Blue Harbour Blue Graphic Holder</v>
          </cell>
          <cell r="AN156">
            <v>5</v>
          </cell>
          <cell r="AO156">
            <v>5</v>
          </cell>
          <cell r="AP156">
            <v>5</v>
          </cell>
          <cell r="AQ156">
            <v>5</v>
          </cell>
          <cell r="AR156">
            <v>5</v>
          </cell>
          <cell r="AS156">
            <v>4</v>
          </cell>
          <cell r="AT156">
            <v>4</v>
          </cell>
        </row>
        <row r="157">
          <cell r="A157" t="str">
            <v>Dublin Mary St</v>
          </cell>
          <cell r="B157" t="str">
            <v>4048</v>
          </cell>
          <cell r="AM157" t="str">
            <v>Collezione 300 x 300 x 500mm Zebrano Graphic Holder</v>
          </cell>
          <cell r="AN157">
            <v>0</v>
          </cell>
          <cell r="AO157">
            <v>0</v>
          </cell>
          <cell r="AP157">
            <v>0</v>
          </cell>
          <cell r="AQ157">
            <v>0</v>
          </cell>
          <cell r="AR157">
            <v>0</v>
          </cell>
          <cell r="AS157">
            <v>4</v>
          </cell>
          <cell r="AT157">
            <v>4</v>
          </cell>
        </row>
        <row r="158">
          <cell r="A158" t="str">
            <v xml:space="preserve">Dumfries </v>
          </cell>
          <cell r="B158" t="str">
            <v>3285</v>
          </cell>
          <cell r="AM158" t="str">
            <v>42x76mm Shelf Ticket Holder</v>
          </cell>
          <cell r="AN158">
            <v>35</v>
          </cell>
          <cell r="AO158">
            <v>35</v>
          </cell>
          <cell r="AP158">
            <v>75</v>
          </cell>
          <cell r="AQ158">
            <v>75</v>
          </cell>
          <cell r="AR158">
            <v>75</v>
          </cell>
          <cell r="AS158">
            <v>100</v>
          </cell>
          <cell r="AT158">
            <v>100</v>
          </cell>
        </row>
        <row r="159">
          <cell r="A159" t="str">
            <v>Dun Laoghaire</v>
          </cell>
          <cell r="B159" t="str">
            <v>7391</v>
          </cell>
          <cell r="AM159" t="str">
            <v>42X1140mm Shelf Ticket Holder</v>
          </cell>
          <cell r="AN159">
            <v>15</v>
          </cell>
          <cell r="AO159">
            <v>15</v>
          </cell>
          <cell r="AP159">
            <v>25</v>
          </cell>
          <cell r="AQ159">
            <v>25</v>
          </cell>
          <cell r="AR159">
            <v>25</v>
          </cell>
          <cell r="AS159">
            <v>50</v>
          </cell>
          <cell r="AT159">
            <v>50</v>
          </cell>
        </row>
        <row r="160">
          <cell r="A160" t="str">
            <v xml:space="preserve">Dundee </v>
          </cell>
          <cell r="B160" t="str">
            <v>2150</v>
          </cell>
          <cell r="AM160" t="str">
            <v>8mm End of Arm Clamp</v>
          </cell>
          <cell r="AN160">
            <v>65</v>
          </cell>
          <cell r="AO160">
            <v>65</v>
          </cell>
          <cell r="AP160">
            <v>80</v>
          </cell>
          <cell r="AQ160">
            <v>80</v>
          </cell>
          <cell r="AR160">
            <v>80</v>
          </cell>
          <cell r="AS160">
            <v>110</v>
          </cell>
          <cell r="AT160">
            <v>110</v>
          </cell>
        </row>
        <row r="161">
          <cell r="A161" t="str">
            <v>Dundee Kingsway</v>
          </cell>
          <cell r="B161" t="str">
            <v>NW25</v>
          </cell>
          <cell r="AM161" t="str">
            <v>25mm End of Arm Clamp</v>
          </cell>
          <cell r="AN161">
            <v>100</v>
          </cell>
          <cell r="AO161">
            <v>100</v>
          </cell>
          <cell r="AP161">
            <v>150</v>
          </cell>
          <cell r="AQ161">
            <v>150</v>
          </cell>
          <cell r="AR161">
            <v>150</v>
          </cell>
          <cell r="AS161">
            <v>200</v>
          </cell>
          <cell r="AT161">
            <v>200</v>
          </cell>
        </row>
        <row r="162">
          <cell r="A162" t="str">
            <v>Dundrum</v>
          </cell>
          <cell r="B162" t="str">
            <v>7362</v>
          </cell>
          <cell r="AM162" t="str">
            <v>12mm End of Arm Clamp</v>
          </cell>
          <cell r="AN162">
            <v>100</v>
          </cell>
          <cell r="AO162">
            <v>100</v>
          </cell>
          <cell r="AP162">
            <v>150</v>
          </cell>
          <cell r="AQ162">
            <v>150</v>
          </cell>
          <cell r="AR162">
            <v>150</v>
          </cell>
          <cell r="AS162">
            <v>200</v>
          </cell>
          <cell r="AT162">
            <v>200</v>
          </cell>
        </row>
        <row r="163">
          <cell r="A163" t="str">
            <v xml:space="preserve">Dunfermline </v>
          </cell>
          <cell r="B163" t="str">
            <v>3311</v>
          </cell>
          <cell r="AM163" t="str">
            <v>78 x 78mm Hinge Ticket Holder</v>
          </cell>
          <cell r="AN163">
            <v>75</v>
          </cell>
          <cell r="AO163">
            <v>75</v>
          </cell>
          <cell r="AP163">
            <v>150</v>
          </cell>
          <cell r="AQ163">
            <v>150</v>
          </cell>
          <cell r="AR163">
            <v>150</v>
          </cell>
          <cell r="AS163">
            <v>20</v>
          </cell>
          <cell r="AT163">
            <v>20</v>
          </cell>
        </row>
        <row r="164">
          <cell r="A164" t="str">
            <v xml:space="preserve">Durham </v>
          </cell>
          <cell r="B164" t="str">
            <v>2370</v>
          </cell>
          <cell r="AM164" t="str">
            <v>300 x 300mm Graphic Holder off Slab Unit</v>
          </cell>
          <cell r="AN164">
            <v>20</v>
          </cell>
          <cell r="AO164">
            <v>20</v>
          </cell>
          <cell r="AP164">
            <v>30</v>
          </cell>
          <cell r="AQ164">
            <v>30</v>
          </cell>
          <cell r="AR164">
            <v>30</v>
          </cell>
          <cell r="AS164">
            <v>40</v>
          </cell>
          <cell r="AT164">
            <v>40</v>
          </cell>
        </row>
        <row r="165">
          <cell r="A165" t="str">
            <v xml:space="preserve">Ealing Broadway </v>
          </cell>
          <cell r="B165" t="str">
            <v>2613</v>
          </cell>
          <cell r="AM165" t="str">
            <v>300 x 300mm F/S Graphic Holder</v>
          </cell>
          <cell r="AN165">
            <v>50</v>
          </cell>
          <cell r="AO165">
            <v>50</v>
          </cell>
          <cell r="AP165">
            <v>30</v>
          </cell>
          <cell r="AQ165">
            <v>30</v>
          </cell>
          <cell r="AR165">
            <v>30</v>
          </cell>
          <cell r="AS165">
            <v>40</v>
          </cell>
          <cell r="AT165">
            <v>40</v>
          </cell>
        </row>
        <row r="166">
          <cell r="A166" t="str">
            <v>Earls Court</v>
          </cell>
          <cell r="B166" t="str">
            <v>7223</v>
          </cell>
          <cell r="AM166" t="str">
            <v>300 x 300mm Graphic Holder</v>
          </cell>
          <cell r="AN166">
            <v>0</v>
          </cell>
          <cell r="AO166">
            <v>0</v>
          </cell>
          <cell r="AP166">
            <v>50</v>
          </cell>
          <cell r="AQ166">
            <v>50</v>
          </cell>
          <cell r="AR166">
            <v>50</v>
          </cell>
          <cell r="AS166">
            <v>40</v>
          </cell>
          <cell r="AT166">
            <v>40</v>
          </cell>
        </row>
        <row r="167">
          <cell r="A167" t="str">
            <v xml:space="preserve">East Ham </v>
          </cell>
          <cell r="B167" t="str">
            <v>0479</v>
          </cell>
          <cell r="AM167" t="str">
            <v>Injection Moulded Round Clip for 25mm° Arms</v>
          </cell>
          <cell r="AN167">
            <v>50</v>
          </cell>
          <cell r="AO167">
            <v>50</v>
          </cell>
          <cell r="AP167">
            <v>75</v>
          </cell>
          <cell r="AQ167">
            <v>75</v>
          </cell>
          <cell r="AR167">
            <v>75</v>
          </cell>
          <cell r="AS167">
            <v>100</v>
          </cell>
          <cell r="AT167">
            <v>100</v>
          </cell>
        </row>
        <row r="168">
          <cell r="A168" t="str">
            <v xml:space="preserve">East Kilbride </v>
          </cell>
          <cell r="B168" t="str">
            <v>3094</v>
          </cell>
          <cell r="AM168" t="str">
            <v>Injection Moulded Oval Clip for 30 x 15mm Hook in Bars</v>
          </cell>
          <cell r="AN168">
            <v>50</v>
          </cell>
          <cell r="AO168">
            <v>50</v>
          </cell>
          <cell r="AP168">
            <v>75</v>
          </cell>
          <cell r="AQ168">
            <v>75</v>
          </cell>
          <cell r="AR168">
            <v>75</v>
          </cell>
          <cell r="AS168">
            <v>100</v>
          </cell>
          <cell r="AT168">
            <v>100</v>
          </cell>
        </row>
        <row r="169">
          <cell r="A169" t="str">
            <v>East Sheen</v>
          </cell>
          <cell r="B169" t="str">
            <v>NW03</v>
          </cell>
          <cell r="AM169" t="str">
            <v>38 x 78mm Shelf Edge Magnetic Ticket Holder</v>
          </cell>
          <cell r="AN169">
            <v>150</v>
          </cell>
          <cell r="AO169">
            <v>150</v>
          </cell>
          <cell r="AP169">
            <v>200</v>
          </cell>
          <cell r="AQ169">
            <v>200</v>
          </cell>
          <cell r="AR169">
            <v>200</v>
          </cell>
          <cell r="AS169">
            <v>300</v>
          </cell>
          <cell r="AT169">
            <v>300</v>
          </cell>
        </row>
        <row r="170">
          <cell r="A170" t="str">
            <v>East Sheen Simply Food</v>
          </cell>
          <cell r="B170" t="str">
            <v>7469</v>
          </cell>
          <cell r="AM170" t="str">
            <v>300 x 600mm Chunky Freestanding Graphic Holder</v>
          </cell>
          <cell r="AN170">
            <v>15</v>
          </cell>
          <cell r="AO170">
            <v>15</v>
          </cell>
          <cell r="AP170">
            <v>0</v>
          </cell>
          <cell r="AQ170">
            <v>0</v>
          </cell>
          <cell r="AR170">
            <v>0</v>
          </cell>
          <cell r="AS170">
            <v>0</v>
          </cell>
          <cell r="AT170">
            <v>0</v>
          </cell>
        </row>
        <row r="171">
          <cell r="A171" t="str">
            <v xml:space="preserve">Eastbourne </v>
          </cell>
          <cell r="B171" t="str">
            <v>2804</v>
          </cell>
          <cell r="AM171" t="str">
            <v>25 x 8" Clear Acryllic Shoe Horn</v>
          </cell>
          <cell r="AN171">
            <v>10</v>
          </cell>
          <cell r="AO171">
            <v>10</v>
          </cell>
          <cell r="AP171">
            <v>15</v>
          </cell>
          <cell r="AQ171">
            <v>10</v>
          </cell>
          <cell r="AR171">
            <v>15</v>
          </cell>
          <cell r="AS171">
            <v>20</v>
          </cell>
          <cell r="AT171">
            <v>20</v>
          </cell>
        </row>
        <row r="172">
          <cell r="A172" t="str">
            <v>Eden, High Wycombe</v>
          </cell>
          <cell r="B172">
            <v>2901</v>
          </cell>
          <cell r="AM172" t="str">
            <v>25 x 16" Clear Acryllic Shoe Horn</v>
          </cell>
          <cell r="AN172">
            <v>0</v>
          </cell>
          <cell r="AO172">
            <v>0</v>
          </cell>
          <cell r="AP172">
            <v>0</v>
          </cell>
          <cell r="AQ172">
            <v>0</v>
          </cell>
          <cell r="AR172">
            <v>0</v>
          </cell>
          <cell r="AS172">
            <v>20</v>
          </cell>
          <cell r="AT172">
            <v>20</v>
          </cell>
        </row>
        <row r="173">
          <cell r="A173" t="str">
            <v>Edgeware</v>
          </cell>
          <cell r="B173" t="str">
            <v>0864</v>
          </cell>
          <cell r="AM173" t="str">
            <v>300 x 200mm Acrylic Stacking Shelf</v>
          </cell>
          <cell r="AN173">
            <v>20</v>
          </cell>
          <cell r="AO173">
            <v>20</v>
          </cell>
          <cell r="AP173">
            <v>20</v>
          </cell>
          <cell r="AQ173">
            <v>20</v>
          </cell>
          <cell r="AR173">
            <v>20</v>
          </cell>
          <cell r="AS173">
            <v>30</v>
          </cell>
          <cell r="AT173">
            <v>30</v>
          </cell>
        </row>
        <row r="174">
          <cell r="A174" t="str">
            <v xml:space="preserve">Edgware Road </v>
          </cell>
          <cell r="B174" t="str">
            <v>2927</v>
          </cell>
          <cell r="AM174" t="str">
            <v>4 x 450 x 450mm Clear Acrylic Shelf</v>
          </cell>
          <cell r="AN174">
            <v>20</v>
          </cell>
          <cell r="AO174">
            <v>20</v>
          </cell>
          <cell r="AP174">
            <v>20</v>
          </cell>
          <cell r="AQ174">
            <v>20</v>
          </cell>
          <cell r="AR174">
            <v>20</v>
          </cell>
          <cell r="AS174">
            <v>30</v>
          </cell>
          <cell r="AT174">
            <v>30</v>
          </cell>
        </row>
        <row r="175">
          <cell r="A175" t="str">
            <v>Edinburgh - Fort Kinnaird (Simply Food)</v>
          </cell>
          <cell r="B175" t="str">
            <v>4569</v>
          </cell>
          <cell r="AM175" t="str">
            <v>Clear Acrylic Box for Wire Basket</v>
          </cell>
          <cell r="AN175">
            <v>8</v>
          </cell>
          <cell r="AO175">
            <v>8</v>
          </cell>
          <cell r="AP175">
            <v>8</v>
          </cell>
          <cell r="AQ175">
            <v>8</v>
          </cell>
          <cell r="AR175">
            <v>8</v>
          </cell>
          <cell r="AS175">
            <v>10</v>
          </cell>
          <cell r="AT175">
            <v>10</v>
          </cell>
        </row>
        <row r="176">
          <cell r="A176" t="str">
            <v>Edinburgh - Fort Kinnaird Retail Park</v>
          </cell>
          <cell r="B176" t="str">
            <v>5283</v>
          </cell>
          <cell r="AM176" t="str">
            <v>Tabletop Frame Pin</v>
          </cell>
          <cell r="AN176">
            <v>15</v>
          </cell>
          <cell r="AO176">
            <v>15</v>
          </cell>
          <cell r="AP176">
            <v>15</v>
          </cell>
          <cell r="AQ176">
            <v>15</v>
          </cell>
          <cell r="AR176">
            <v>15</v>
          </cell>
          <cell r="AS176">
            <v>20</v>
          </cell>
          <cell r="AT176">
            <v>20</v>
          </cell>
        </row>
        <row r="177">
          <cell r="A177" t="str">
            <v>Edinburgh Princes Street</v>
          </cell>
          <cell r="B177" t="str">
            <v>2914</v>
          </cell>
          <cell r="AM177" t="str">
            <v>210 x 210mm Freestanding Ticket Holder</v>
          </cell>
          <cell r="AN177">
            <v>30</v>
          </cell>
          <cell r="AO177">
            <v>30</v>
          </cell>
          <cell r="AP177">
            <v>40</v>
          </cell>
          <cell r="AQ177">
            <v>40</v>
          </cell>
          <cell r="AR177">
            <v>40</v>
          </cell>
          <cell r="AS177">
            <v>50</v>
          </cell>
          <cell r="AT177">
            <v>50</v>
          </cell>
        </row>
        <row r="178">
          <cell r="A178" t="str">
            <v xml:space="preserve">Edinburgh Satellite </v>
          </cell>
          <cell r="B178" t="str">
            <v>0467</v>
          </cell>
          <cell r="AM178" t="str">
            <v>Half A4 Ticket Holder off Glass 10mm Shelf</v>
          </cell>
          <cell r="AN178">
            <v>30</v>
          </cell>
          <cell r="AO178">
            <v>30</v>
          </cell>
          <cell r="AP178">
            <v>40</v>
          </cell>
          <cell r="AQ178">
            <v>40</v>
          </cell>
          <cell r="AR178">
            <v>40</v>
          </cell>
          <cell r="AS178">
            <v>50</v>
          </cell>
          <cell r="AT178">
            <v>50</v>
          </cell>
        </row>
        <row r="179">
          <cell r="A179" t="str">
            <v>Edinburgh Waverley</v>
          </cell>
          <cell r="B179" t="str">
            <v>7427</v>
          </cell>
          <cell r="AM179" t="str">
            <v>Half A4 Ticket Holder off Solid 40mm Shelf</v>
          </cell>
          <cell r="AN179">
            <v>30</v>
          </cell>
          <cell r="AO179">
            <v>30</v>
          </cell>
          <cell r="AP179">
            <v>40</v>
          </cell>
          <cell r="AQ179">
            <v>40</v>
          </cell>
          <cell r="AR179">
            <v>40</v>
          </cell>
          <cell r="AS179">
            <v>50</v>
          </cell>
          <cell r="AT179">
            <v>50</v>
          </cell>
        </row>
        <row r="180">
          <cell r="A180" t="str">
            <v>Elgin</v>
          </cell>
          <cell r="B180" t="str">
            <v>6994</v>
          </cell>
        </row>
        <row r="181">
          <cell r="A181" t="str">
            <v xml:space="preserve">Eltham </v>
          </cell>
          <cell r="B181" t="str">
            <v>2396</v>
          </cell>
          <cell r="AM181" t="str">
            <v>Peak Working Stock - all stores</v>
          </cell>
          <cell r="AN181" t="str">
            <v>Retail Pk Small</v>
          </cell>
          <cell r="AO181" t="str">
            <v>H/S Small</v>
          </cell>
          <cell r="AP181" t="str">
            <v>Retail Pk Large</v>
          </cell>
          <cell r="AQ181" t="str">
            <v>H/S Medium</v>
          </cell>
          <cell r="AR181" t="str">
            <v>H/S Lrg part seg</v>
          </cell>
          <cell r="AS181" t="str">
            <v>H/S Lrg full seg</v>
          </cell>
          <cell r="AT181" t="str">
            <v>Flagship</v>
          </cell>
        </row>
        <row r="182">
          <cell r="A182" t="str">
            <v xml:space="preserve">Enfield </v>
          </cell>
          <cell r="B182" t="str">
            <v>3214</v>
          </cell>
          <cell r="AM182" t="str">
            <v>1 x White Upper &amp; 2 x Lower Volume 1400mm Table Set</v>
          </cell>
          <cell r="AN182">
            <v>1</v>
          </cell>
          <cell r="AO182">
            <v>1</v>
          </cell>
          <cell r="AP182">
            <v>2</v>
          </cell>
          <cell r="AQ182">
            <v>2</v>
          </cell>
          <cell r="AR182">
            <v>2</v>
          </cell>
          <cell r="AS182">
            <v>0</v>
          </cell>
          <cell r="AT182">
            <v>0</v>
          </cell>
        </row>
        <row r="183">
          <cell r="A183" t="str">
            <v>Enniskillen</v>
          </cell>
          <cell r="B183" t="str">
            <v>8145</v>
          </cell>
          <cell r="AM183" t="str">
            <v>1 x White Upper &amp; 2 x Lower Volume 2100mm Table Set</v>
          </cell>
          <cell r="AN183">
            <v>0</v>
          </cell>
          <cell r="AO183">
            <v>0</v>
          </cell>
          <cell r="AP183">
            <v>0</v>
          </cell>
          <cell r="AQ183">
            <v>0</v>
          </cell>
          <cell r="AR183">
            <v>0</v>
          </cell>
          <cell r="AS183">
            <v>3</v>
          </cell>
          <cell r="AT183">
            <v>3</v>
          </cell>
        </row>
        <row r="184">
          <cell r="A184" t="str">
            <v xml:space="preserve">Epsom </v>
          </cell>
          <cell r="B184" t="str">
            <v>3227</v>
          </cell>
          <cell r="AM184" t="str">
            <v>4 Way Unit - Chrome Arms with Light Grey Base</v>
          </cell>
          <cell r="AN184">
            <v>0</v>
          </cell>
          <cell r="AO184">
            <v>0</v>
          </cell>
          <cell r="AP184">
            <v>4</v>
          </cell>
          <cell r="AQ184">
            <v>4</v>
          </cell>
          <cell r="AR184">
            <v>4</v>
          </cell>
          <cell r="AS184">
            <v>6</v>
          </cell>
          <cell r="AT184">
            <v>6</v>
          </cell>
        </row>
        <row r="185">
          <cell r="A185" t="str">
            <v>Euston Station</v>
          </cell>
          <cell r="B185" t="str">
            <v>4886</v>
          </cell>
          <cell r="AM185" t="str">
            <v>Single Rack</v>
          </cell>
          <cell r="AN185">
            <v>15</v>
          </cell>
          <cell r="AO185">
            <v>15</v>
          </cell>
          <cell r="AP185">
            <v>20</v>
          </cell>
          <cell r="AQ185">
            <v>20</v>
          </cell>
          <cell r="AR185">
            <v>20</v>
          </cell>
          <cell r="AS185">
            <v>0</v>
          </cell>
          <cell r="AT185">
            <v>0</v>
          </cell>
        </row>
        <row r="186">
          <cell r="A186" t="str">
            <v>Evesham</v>
          </cell>
          <cell r="B186" t="str">
            <v>2118</v>
          </cell>
          <cell r="AM186" t="str">
            <v>300 x 300mm Freestanding Graphic Holder</v>
          </cell>
          <cell r="AN186">
            <v>1</v>
          </cell>
          <cell r="AO186">
            <v>1</v>
          </cell>
          <cell r="AP186">
            <v>2</v>
          </cell>
          <cell r="AQ186">
            <v>2</v>
          </cell>
          <cell r="AR186">
            <v>2</v>
          </cell>
          <cell r="AS186">
            <v>3</v>
          </cell>
          <cell r="AT186">
            <v>3</v>
          </cell>
        </row>
        <row r="187">
          <cell r="A187" t="str">
            <v xml:space="preserve">Exeter </v>
          </cell>
          <cell r="B187" t="str">
            <v>2668</v>
          </cell>
          <cell r="AM187" t="str">
            <v>Mink Base Multirack with 4 T Poles</v>
          </cell>
          <cell r="AN187">
            <v>0</v>
          </cell>
          <cell r="AO187">
            <v>0</v>
          </cell>
          <cell r="AP187">
            <v>0</v>
          </cell>
          <cell r="AQ187">
            <v>0</v>
          </cell>
          <cell r="AR187">
            <v>0</v>
          </cell>
          <cell r="AS187" t="str">
            <v>DOS</v>
          </cell>
          <cell r="AT187" t="str">
            <v>DOS</v>
          </cell>
        </row>
        <row r="188">
          <cell r="A188" t="str">
            <v xml:space="preserve">Falkirk </v>
          </cell>
          <cell r="B188" t="str">
            <v>2260</v>
          </cell>
          <cell r="AM188" t="str">
            <v>Sleep Mink Base Multirack with 6 T Poles</v>
          </cell>
          <cell r="AN188">
            <v>0</v>
          </cell>
          <cell r="AO188">
            <v>0</v>
          </cell>
          <cell r="AP188">
            <v>0</v>
          </cell>
          <cell r="AQ188">
            <v>0</v>
          </cell>
          <cell r="AR188">
            <v>0</v>
          </cell>
          <cell r="AS188">
            <v>4</v>
          </cell>
          <cell r="AT188">
            <v>4</v>
          </cell>
        </row>
        <row r="189">
          <cell r="A189" t="str">
            <v xml:space="preserve">Falmouth </v>
          </cell>
          <cell r="B189" t="str">
            <v>1656</v>
          </cell>
          <cell r="AM189" t="str">
            <v>Multirack Clear Shelf</v>
          </cell>
          <cell r="AN189">
            <v>0</v>
          </cell>
          <cell r="AO189">
            <v>0</v>
          </cell>
          <cell r="AP189">
            <v>0</v>
          </cell>
          <cell r="AQ189">
            <v>0</v>
          </cell>
          <cell r="AR189">
            <v>0</v>
          </cell>
          <cell r="AS189">
            <v>15</v>
          </cell>
          <cell r="AT189">
            <v>15</v>
          </cell>
        </row>
        <row r="190">
          <cell r="A190" t="str">
            <v xml:space="preserve">Fareham </v>
          </cell>
          <cell r="B190" t="str">
            <v>3133</v>
          </cell>
          <cell r="AM190" t="str">
            <v>Lingerie Chrome Edge Acrylic Shelf</v>
          </cell>
          <cell r="AN190">
            <v>0</v>
          </cell>
          <cell r="AO190">
            <v>0</v>
          </cell>
          <cell r="AP190">
            <v>0</v>
          </cell>
          <cell r="AQ190">
            <v>0</v>
          </cell>
          <cell r="AR190">
            <v>0</v>
          </cell>
          <cell r="AS190">
            <v>20</v>
          </cell>
          <cell r="AT190">
            <v>20</v>
          </cell>
        </row>
        <row r="191">
          <cell r="A191" t="str">
            <v xml:space="preserve">Felixstowe </v>
          </cell>
          <cell r="B191" t="str">
            <v>2309</v>
          </cell>
          <cell r="AM191" t="str">
            <v>600mm Peak Nightwear Side Hanging Rail</v>
          </cell>
          <cell r="AN191">
            <v>12</v>
          </cell>
          <cell r="AO191">
            <v>12</v>
          </cell>
          <cell r="AP191">
            <v>15</v>
          </cell>
          <cell r="AQ191">
            <v>15</v>
          </cell>
          <cell r="AR191">
            <v>15</v>
          </cell>
          <cell r="AS191">
            <v>20</v>
          </cell>
          <cell r="AT191">
            <v>20</v>
          </cell>
        </row>
        <row r="192">
          <cell r="A192" t="str">
            <v xml:space="preserve">Fenchurch Street </v>
          </cell>
          <cell r="B192" t="str">
            <v>7252</v>
          </cell>
          <cell r="AM192" t="str">
            <v>Acrylic Wall 1200mm Acrylic Shelf with Split Pin</v>
          </cell>
          <cell r="AN192">
            <v>0</v>
          </cell>
          <cell r="AO192">
            <v>0</v>
          </cell>
          <cell r="AP192">
            <v>10</v>
          </cell>
          <cell r="AQ192">
            <v>10</v>
          </cell>
          <cell r="AR192">
            <v>10</v>
          </cell>
          <cell r="AS192">
            <v>20</v>
          </cell>
          <cell r="AT192">
            <v>20</v>
          </cell>
        </row>
        <row r="193">
          <cell r="A193" t="str">
            <v>Fforest Fach</v>
          </cell>
          <cell r="B193" t="str">
            <v>9069</v>
          </cell>
          <cell r="AM193" t="str">
            <v>Single Add on Extending Arm</v>
          </cell>
          <cell r="AN193">
            <v>28</v>
          </cell>
          <cell r="AO193">
            <v>28</v>
          </cell>
          <cell r="AP193">
            <v>44</v>
          </cell>
          <cell r="AQ193">
            <v>44</v>
          </cell>
          <cell r="AR193">
            <v>44</v>
          </cell>
          <cell r="AS193">
            <v>84</v>
          </cell>
          <cell r="AT193">
            <v>84</v>
          </cell>
        </row>
        <row r="194">
          <cell r="A194" t="str">
            <v>Finchfield</v>
          </cell>
          <cell r="B194" t="str">
            <v>9959</v>
          </cell>
          <cell r="AM194" t="str">
            <v>Double Add on Extending Arm</v>
          </cell>
          <cell r="AN194">
            <v>15</v>
          </cell>
          <cell r="AO194">
            <v>15</v>
          </cell>
          <cell r="AP194">
            <v>20</v>
          </cell>
          <cell r="AQ194">
            <v>20</v>
          </cell>
          <cell r="AR194">
            <v>20</v>
          </cell>
          <cell r="AS194">
            <v>24</v>
          </cell>
          <cell r="AT194">
            <v>24</v>
          </cell>
        </row>
        <row r="195">
          <cell r="A195" t="str">
            <v>Finsbury Pavement</v>
          </cell>
          <cell r="B195" t="str">
            <v>2529</v>
          </cell>
          <cell r="AM195" t="str">
            <v>450 x 25mmØ Straight Slot in Arm</v>
          </cell>
          <cell r="AN195">
            <v>12</v>
          </cell>
          <cell r="AO195">
            <v>12</v>
          </cell>
          <cell r="AP195">
            <v>15</v>
          </cell>
          <cell r="AQ195">
            <v>15</v>
          </cell>
          <cell r="AR195">
            <v>15</v>
          </cell>
          <cell r="AS195">
            <v>20</v>
          </cell>
          <cell r="AT195">
            <v>20</v>
          </cell>
        </row>
        <row r="196">
          <cell r="A196" t="str">
            <v xml:space="preserve">Fleet </v>
          </cell>
          <cell r="B196" t="str">
            <v>7744</v>
          </cell>
          <cell r="AM196" t="str">
            <v>1200mm Hook in Bar with 600mm centres</v>
          </cell>
          <cell r="AN196">
            <v>12</v>
          </cell>
          <cell r="AO196">
            <v>12</v>
          </cell>
          <cell r="AP196">
            <v>16</v>
          </cell>
          <cell r="AQ196">
            <v>16</v>
          </cell>
          <cell r="AR196">
            <v>16</v>
          </cell>
          <cell r="AS196">
            <v>24</v>
          </cell>
          <cell r="AT196">
            <v>24</v>
          </cell>
        </row>
        <row r="197">
          <cell r="A197" t="str">
            <v xml:space="preserve">Folkestone </v>
          </cell>
          <cell r="B197" t="str">
            <v>0699</v>
          </cell>
          <cell r="AM197" t="str">
            <v>300 x 8mmØ Hook on Arm</v>
          </cell>
          <cell r="AN197">
            <v>100</v>
          </cell>
          <cell r="AO197">
            <v>100</v>
          </cell>
          <cell r="AP197">
            <v>120</v>
          </cell>
          <cell r="AQ197">
            <v>120</v>
          </cell>
          <cell r="AR197">
            <v>120</v>
          </cell>
          <cell r="AS197">
            <v>160</v>
          </cell>
          <cell r="AT197">
            <v>160</v>
          </cell>
        </row>
        <row r="198">
          <cell r="A198" t="str">
            <v>Formby Simply Food</v>
          </cell>
          <cell r="B198" t="str">
            <v>7906</v>
          </cell>
          <cell r="AM198" t="str">
            <v>300 x 300mm Graphic Holder</v>
          </cell>
          <cell r="AN198">
            <v>10</v>
          </cell>
          <cell r="AO198">
            <v>10</v>
          </cell>
          <cell r="AP198">
            <v>20</v>
          </cell>
          <cell r="AQ198">
            <v>20</v>
          </cell>
          <cell r="AR198">
            <v>20</v>
          </cell>
          <cell r="AS198">
            <v>21</v>
          </cell>
          <cell r="AT198">
            <v>21</v>
          </cell>
        </row>
        <row r="199">
          <cell r="A199" t="str">
            <v xml:space="preserve">Fosse Park </v>
          </cell>
          <cell r="B199" t="str">
            <v>0369</v>
          </cell>
          <cell r="AM199" t="str">
            <v>Injection Moulded Round Clip for 25mmØ Arms</v>
          </cell>
          <cell r="AN199">
            <v>10</v>
          </cell>
          <cell r="AO199">
            <v>10</v>
          </cell>
          <cell r="AP199">
            <v>20</v>
          </cell>
          <cell r="AQ199">
            <v>20</v>
          </cell>
          <cell r="AR199">
            <v>20</v>
          </cell>
          <cell r="AS199">
            <v>21</v>
          </cell>
          <cell r="AT199">
            <v>21</v>
          </cell>
        </row>
        <row r="200">
          <cell r="A200" t="str">
            <v>Foyleside</v>
          </cell>
          <cell r="B200" t="str">
            <v>5186</v>
          </cell>
          <cell r="AM200" t="str">
            <v>78 x 78mm Hinge Ticket Holder</v>
          </cell>
          <cell r="AN200">
            <v>15</v>
          </cell>
          <cell r="AO200">
            <v>15</v>
          </cell>
          <cell r="AP200">
            <v>30</v>
          </cell>
          <cell r="AQ200">
            <v>30</v>
          </cell>
          <cell r="AR200">
            <v>30</v>
          </cell>
          <cell r="AS200">
            <v>62</v>
          </cell>
          <cell r="AT200">
            <v>62</v>
          </cell>
        </row>
        <row r="201">
          <cell r="A201" t="str">
            <v xml:space="preserve">Fulham Island </v>
          </cell>
          <cell r="B201" t="str">
            <v>4239</v>
          </cell>
          <cell r="AM201" t="str">
            <v>25mm End of Arm Clamp</v>
          </cell>
          <cell r="AN201">
            <v>12</v>
          </cell>
          <cell r="AO201">
            <v>12</v>
          </cell>
          <cell r="AP201">
            <v>30</v>
          </cell>
          <cell r="AQ201">
            <v>30</v>
          </cell>
          <cell r="AR201">
            <v>30</v>
          </cell>
          <cell r="AS201">
            <v>62</v>
          </cell>
          <cell r="AT201">
            <v>62</v>
          </cell>
        </row>
        <row r="202">
          <cell r="A202" t="str">
            <v>Gainsborough Simply Food</v>
          </cell>
          <cell r="B202" t="str">
            <v>NW33</v>
          </cell>
        </row>
        <row r="203">
          <cell r="A203" t="str">
            <v>Galashiels Simply Food</v>
          </cell>
          <cell r="B203" t="str">
            <v>NW49</v>
          </cell>
        </row>
        <row r="204">
          <cell r="A204" t="str">
            <v>Galway</v>
          </cell>
          <cell r="B204" t="str">
            <v>1148</v>
          </cell>
        </row>
        <row r="205">
          <cell r="A205" t="str">
            <v xml:space="preserve">Gateshead Lifestore  </v>
          </cell>
          <cell r="B205" t="str">
            <v>7838</v>
          </cell>
        </row>
        <row r="206">
          <cell r="A206" t="str">
            <v xml:space="preserve">Gemini Restaurant </v>
          </cell>
          <cell r="B206" t="str">
            <v>5254</v>
          </cell>
        </row>
        <row r="207">
          <cell r="A207" t="str">
            <v xml:space="preserve">Glasgow Argyle St </v>
          </cell>
          <cell r="B207" t="str">
            <v>0657</v>
          </cell>
        </row>
        <row r="208">
          <cell r="A208" t="str">
            <v xml:space="preserve">Glasgow Central </v>
          </cell>
          <cell r="B208" t="str">
            <v>7566</v>
          </cell>
        </row>
        <row r="209">
          <cell r="A209" t="str">
            <v>Glasgow Fort</v>
          </cell>
          <cell r="B209" t="str">
            <v>9995</v>
          </cell>
        </row>
        <row r="210">
          <cell r="A210" t="str">
            <v>Glasgow Pollock</v>
          </cell>
          <cell r="B210" t="str">
            <v>9137</v>
          </cell>
        </row>
        <row r="211">
          <cell r="A211" t="str">
            <v xml:space="preserve">Glasgow Sauchiehall St </v>
          </cell>
          <cell r="B211" t="str">
            <v>2105</v>
          </cell>
        </row>
        <row r="212">
          <cell r="A212" t="str">
            <v>Glasgow, Bishopbriggs Simply Food</v>
          </cell>
          <cell r="B212" t="str">
            <v>NW51</v>
          </cell>
        </row>
        <row r="213">
          <cell r="A213" t="str">
            <v>Glasgow, Byres Road</v>
          </cell>
          <cell r="B213" t="str">
            <v>8332</v>
          </cell>
        </row>
        <row r="214">
          <cell r="A214" t="str">
            <v xml:space="preserve">Gloucester </v>
          </cell>
          <cell r="B214" t="str">
            <v>1135</v>
          </cell>
        </row>
        <row r="215">
          <cell r="A215" t="str">
            <v xml:space="preserve">Gloucester Satellite </v>
          </cell>
          <cell r="B215" t="str">
            <v>3625</v>
          </cell>
        </row>
        <row r="216">
          <cell r="A216" t="str">
            <v>Gloucester Simply Food</v>
          </cell>
          <cell r="B216" t="str">
            <v>NW27</v>
          </cell>
        </row>
        <row r="217">
          <cell r="A217" t="str">
            <v>Grafton Centre Cambridge</v>
          </cell>
          <cell r="B217" t="str">
            <v>9810</v>
          </cell>
        </row>
        <row r="218">
          <cell r="A218" t="str">
            <v xml:space="preserve">Grantham </v>
          </cell>
          <cell r="B218" t="str">
            <v>1494</v>
          </cell>
        </row>
        <row r="219">
          <cell r="A219" t="str">
            <v xml:space="preserve">Gravesend </v>
          </cell>
          <cell r="B219" t="str">
            <v>0385</v>
          </cell>
        </row>
        <row r="220">
          <cell r="A220" t="str">
            <v xml:space="preserve">Green Park </v>
          </cell>
          <cell r="B220" t="str">
            <v>7883</v>
          </cell>
        </row>
        <row r="221">
          <cell r="A221" t="str">
            <v xml:space="preserve">Greenock </v>
          </cell>
          <cell r="B221" t="str">
            <v>2273</v>
          </cell>
        </row>
        <row r="222">
          <cell r="A222" t="str">
            <v>Greenwich</v>
          </cell>
          <cell r="B222" t="str">
            <v>4637</v>
          </cell>
        </row>
        <row r="223">
          <cell r="A223" t="str">
            <v>Grimsby V.St</v>
          </cell>
          <cell r="B223" t="str">
            <v>0741</v>
          </cell>
        </row>
        <row r="224">
          <cell r="A224" t="str">
            <v xml:space="preserve">Guernsey  </v>
          </cell>
          <cell r="B224" t="str">
            <v>3531</v>
          </cell>
        </row>
        <row r="225">
          <cell r="A225" t="str">
            <v xml:space="preserve">Guildford </v>
          </cell>
          <cell r="B225" t="str">
            <v>1960</v>
          </cell>
        </row>
        <row r="226">
          <cell r="A226" t="str">
            <v>Guildford Ladymead</v>
          </cell>
          <cell r="B226" t="str">
            <v>NW64</v>
          </cell>
        </row>
        <row r="227">
          <cell r="A227" t="str">
            <v>Guiseley</v>
          </cell>
          <cell r="B227" t="str">
            <v>9153</v>
          </cell>
        </row>
        <row r="228">
          <cell r="A228" t="str">
            <v xml:space="preserve">Gyle </v>
          </cell>
          <cell r="B228" t="str">
            <v>0055</v>
          </cell>
        </row>
        <row r="229">
          <cell r="A229" t="str">
            <v xml:space="preserve">Hackney </v>
          </cell>
          <cell r="B229" t="str">
            <v>2286</v>
          </cell>
        </row>
        <row r="230">
          <cell r="A230" t="str">
            <v>Halifax</v>
          </cell>
          <cell r="B230" t="str">
            <v>2545</v>
          </cell>
        </row>
        <row r="231">
          <cell r="A231" t="str">
            <v xml:space="preserve">Hamilton </v>
          </cell>
          <cell r="B231" t="str">
            <v>2998</v>
          </cell>
        </row>
        <row r="232">
          <cell r="A232" t="str">
            <v xml:space="preserve">Hammersmith </v>
          </cell>
          <cell r="B232" t="str">
            <v>1290</v>
          </cell>
        </row>
        <row r="233">
          <cell r="A233" t="str">
            <v>Hampstead</v>
          </cell>
          <cell r="B233" t="str">
            <v>7553</v>
          </cell>
        </row>
        <row r="234">
          <cell r="A234" t="str">
            <v xml:space="preserve">Handforth </v>
          </cell>
          <cell r="B234" t="str">
            <v>0071</v>
          </cell>
        </row>
        <row r="235">
          <cell r="A235" t="str">
            <v xml:space="preserve">Handforth Restaurant </v>
          </cell>
          <cell r="B235" t="str">
            <v>5416</v>
          </cell>
        </row>
        <row r="236">
          <cell r="A236" t="str">
            <v xml:space="preserve">Harbourne </v>
          </cell>
          <cell r="B236" t="str">
            <v>4420</v>
          </cell>
        </row>
        <row r="237">
          <cell r="A237" t="str">
            <v xml:space="preserve">Harlow </v>
          </cell>
          <cell r="B237" t="str">
            <v>3010</v>
          </cell>
        </row>
        <row r="238">
          <cell r="A238" t="str">
            <v>Harpenden</v>
          </cell>
          <cell r="B238" t="str">
            <v>8853</v>
          </cell>
        </row>
        <row r="239">
          <cell r="A239" t="str">
            <v xml:space="preserve">Harrogate </v>
          </cell>
          <cell r="B239" t="str">
            <v>6499</v>
          </cell>
        </row>
        <row r="240">
          <cell r="A240" t="str">
            <v xml:space="preserve">Harrow </v>
          </cell>
          <cell r="B240" t="str">
            <v>3188</v>
          </cell>
        </row>
        <row r="241">
          <cell r="A241" t="str">
            <v xml:space="preserve">Harrow Satellite </v>
          </cell>
          <cell r="B241" t="str">
            <v>3599</v>
          </cell>
        </row>
        <row r="242">
          <cell r="A242" t="str">
            <v xml:space="preserve">Hartlepool </v>
          </cell>
          <cell r="B242" t="str">
            <v>0275</v>
          </cell>
        </row>
        <row r="243">
          <cell r="A243" t="str">
            <v>Hastings</v>
          </cell>
          <cell r="B243" t="str">
            <v>6334</v>
          </cell>
        </row>
        <row r="244">
          <cell r="A244" t="str">
            <v>Haswell Simply Food</v>
          </cell>
          <cell r="B244" t="str">
            <v>NW40</v>
          </cell>
        </row>
        <row r="245">
          <cell r="A245" t="str">
            <v>Hayes Bucks/Burton Furniture Returns</v>
          </cell>
          <cell r="B245" t="str">
            <v>4793</v>
          </cell>
        </row>
        <row r="246">
          <cell r="A246" t="str">
            <v>Hayle, West Cornwall</v>
          </cell>
          <cell r="B246" t="str">
            <v>6127</v>
          </cell>
        </row>
        <row r="247">
          <cell r="A247" t="str">
            <v xml:space="preserve">Haywards Heath </v>
          </cell>
          <cell r="B247" t="str">
            <v>0589</v>
          </cell>
        </row>
        <row r="248">
          <cell r="A248" t="str">
            <v xml:space="preserve">Hedge End </v>
          </cell>
          <cell r="B248" t="str">
            <v>1643</v>
          </cell>
        </row>
        <row r="249">
          <cell r="A249" t="str">
            <v xml:space="preserve">Hemel Hempstead </v>
          </cell>
          <cell r="B249" t="str">
            <v>3078</v>
          </cell>
        </row>
        <row r="250">
          <cell r="A250" t="str">
            <v xml:space="preserve">Hempstead Valley </v>
          </cell>
          <cell r="B250" t="str">
            <v>2752</v>
          </cell>
        </row>
        <row r="251">
          <cell r="A251" t="str">
            <v>Hereford</v>
          </cell>
          <cell r="B251" t="str">
            <v>0440</v>
          </cell>
        </row>
        <row r="252">
          <cell r="A252" t="str">
            <v>Hexham</v>
          </cell>
          <cell r="B252">
            <v>8036</v>
          </cell>
        </row>
        <row r="253">
          <cell r="A253" t="str">
            <v>High Holborn Simply food</v>
          </cell>
          <cell r="B253" t="str">
            <v>NW52</v>
          </cell>
        </row>
        <row r="254">
          <cell r="A254" t="str">
            <v xml:space="preserve">High Wycombe </v>
          </cell>
          <cell r="B254" t="str">
            <v>2901</v>
          </cell>
        </row>
        <row r="255">
          <cell r="A255" t="str">
            <v>Hitchin</v>
          </cell>
          <cell r="B255" t="str">
            <v>6813</v>
          </cell>
        </row>
        <row r="256">
          <cell r="A256" t="str">
            <v xml:space="preserve">Holloway Road </v>
          </cell>
          <cell r="B256" t="str">
            <v>2244</v>
          </cell>
        </row>
        <row r="257">
          <cell r="A257" t="str">
            <v xml:space="preserve">Horsham </v>
          </cell>
          <cell r="B257" t="str">
            <v>3298</v>
          </cell>
        </row>
        <row r="258">
          <cell r="A258" t="str">
            <v xml:space="preserve">Hounslow </v>
          </cell>
          <cell r="B258" t="str">
            <v>2037</v>
          </cell>
        </row>
        <row r="259">
          <cell r="A259" t="str">
            <v xml:space="preserve">Huddersfield </v>
          </cell>
          <cell r="B259" t="str">
            <v>1672</v>
          </cell>
        </row>
        <row r="260">
          <cell r="A260" t="str">
            <v xml:space="preserve">Huddersfield Satellite </v>
          </cell>
          <cell r="B260" t="str">
            <v>3434</v>
          </cell>
        </row>
        <row r="261">
          <cell r="A261" t="str">
            <v xml:space="preserve">Hull </v>
          </cell>
          <cell r="B261" t="str">
            <v>0916</v>
          </cell>
        </row>
        <row r="262">
          <cell r="A262" t="str">
            <v>Huntingdon</v>
          </cell>
          <cell r="B262" t="str">
            <v>8824</v>
          </cell>
        </row>
        <row r="263">
          <cell r="A263" t="str">
            <v xml:space="preserve">Ilford </v>
          </cell>
          <cell r="B263" t="str">
            <v>2956</v>
          </cell>
        </row>
        <row r="264">
          <cell r="A264" t="str">
            <v xml:space="preserve">Ilford Satellite </v>
          </cell>
          <cell r="B264" t="str">
            <v>0404</v>
          </cell>
        </row>
        <row r="265">
          <cell r="A265" t="str">
            <v>Imperial Wharf Simply Food</v>
          </cell>
          <cell r="B265" t="str">
            <v>9975</v>
          </cell>
        </row>
        <row r="266">
          <cell r="A266" t="str">
            <v xml:space="preserve">Inverness </v>
          </cell>
          <cell r="B266" t="str">
            <v>3175</v>
          </cell>
        </row>
        <row r="267">
          <cell r="A267" t="str">
            <v>Inverurie RP</v>
          </cell>
          <cell r="B267" t="str">
            <v>NW58</v>
          </cell>
        </row>
        <row r="268">
          <cell r="A268" t="str">
            <v xml:space="preserve">Ipswich </v>
          </cell>
          <cell r="B268" t="str">
            <v>0398</v>
          </cell>
        </row>
        <row r="269">
          <cell r="A269" t="str">
            <v xml:space="preserve">Islington </v>
          </cell>
          <cell r="B269" t="str">
            <v>0725</v>
          </cell>
        </row>
        <row r="270">
          <cell r="A270" t="str">
            <v xml:space="preserve">Jersey  </v>
          </cell>
          <cell r="B270" t="str">
            <v>3502</v>
          </cell>
        </row>
        <row r="271">
          <cell r="A271" t="str">
            <v>Jersey 2 - St. Peters</v>
          </cell>
          <cell r="B271" t="str">
            <v>NW57</v>
          </cell>
        </row>
        <row r="272">
          <cell r="A272" t="str">
            <v xml:space="preserve">Keighley </v>
          </cell>
          <cell r="B272" t="str">
            <v>1973</v>
          </cell>
        </row>
        <row r="273">
          <cell r="A273" t="str">
            <v xml:space="preserve">Kendal </v>
          </cell>
          <cell r="B273" t="str">
            <v>2008</v>
          </cell>
        </row>
        <row r="274">
          <cell r="A274" t="str">
            <v>Kenilworth</v>
          </cell>
          <cell r="B274" t="str">
            <v>NW04</v>
          </cell>
        </row>
        <row r="275">
          <cell r="A275" t="str">
            <v xml:space="preserve">Kensington </v>
          </cell>
          <cell r="B275" t="str">
            <v>3146</v>
          </cell>
        </row>
        <row r="276">
          <cell r="A276" t="str">
            <v>Kenton Bar</v>
          </cell>
          <cell r="B276" t="str">
            <v>9425</v>
          </cell>
        </row>
        <row r="277">
          <cell r="A277" t="str">
            <v xml:space="preserve">Kettering </v>
          </cell>
          <cell r="B277" t="str">
            <v>1177</v>
          </cell>
        </row>
        <row r="278">
          <cell r="A278" t="str">
            <v xml:space="preserve">Kew </v>
          </cell>
          <cell r="B278" t="str">
            <v>6444</v>
          </cell>
        </row>
        <row r="279">
          <cell r="A279" t="str">
            <v xml:space="preserve">Kidderminster </v>
          </cell>
          <cell r="B279" t="str">
            <v>1478</v>
          </cell>
        </row>
        <row r="280">
          <cell r="A280" t="str">
            <v>Kidderminster Weavers Wharf</v>
          </cell>
          <cell r="B280" t="str">
            <v>4323</v>
          </cell>
        </row>
        <row r="281">
          <cell r="A281" t="str">
            <v xml:space="preserve">Kilburn </v>
          </cell>
          <cell r="B281" t="str">
            <v>0563</v>
          </cell>
        </row>
        <row r="282">
          <cell r="A282" t="str">
            <v xml:space="preserve">Kilmarnock </v>
          </cell>
          <cell r="B282" t="str">
            <v>2215</v>
          </cell>
        </row>
        <row r="283">
          <cell r="A283" t="str">
            <v>Kings Heath Simply Food</v>
          </cell>
          <cell r="B283" t="str">
            <v>NW46</v>
          </cell>
        </row>
        <row r="284">
          <cell r="A284" t="str">
            <v xml:space="preserve">Kings Lynn </v>
          </cell>
          <cell r="B284" t="str">
            <v>1313</v>
          </cell>
        </row>
        <row r="285">
          <cell r="A285" t="str">
            <v>Kings Road</v>
          </cell>
          <cell r="B285" t="str">
            <v>2561</v>
          </cell>
        </row>
        <row r="286">
          <cell r="A286" t="str">
            <v>Kingsditch</v>
          </cell>
          <cell r="B286" t="str">
            <v>9991</v>
          </cell>
        </row>
        <row r="287">
          <cell r="A287" t="str">
            <v xml:space="preserve">Kingston </v>
          </cell>
          <cell r="B287" t="str">
            <v>1355</v>
          </cell>
        </row>
        <row r="288">
          <cell r="A288" t="str">
            <v>Kingston Lifestore</v>
          </cell>
          <cell r="B288" t="str">
            <v>9001</v>
          </cell>
        </row>
        <row r="289">
          <cell r="A289" t="str">
            <v xml:space="preserve">Kingston Satellite </v>
          </cell>
          <cell r="B289" t="str">
            <v>0405</v>
          </cell>
        </row>
        <row r="290">
          <cell r="A290" t="str">
            <v>Kingsway-Derby</v>
          </cell>
          <cell r="B290" t="str">
            <v>8785</v>
          </cell>
        </row>
        <row r="291">
          <cell r="A291" t="str">
            <v xml:space="preserve">Kirkcaldy </v>
          </cell>
          <cell r="B291" t="str">
            <v>2451</v>
          </cell>
        </row>
        <row r="292">
          <cell r="A292" t="str">
            <v xml:space="preserve">Lancaster </v>
          </cell>
          <cell r="B292" t="str">
            <v>1591</v>
          </cell>
        </row>
        <row r="293">
          <cell r="A293" t="str">
            <v xml:space="preserve">Leadenhall Court </v>
          </cell>
          <cell r="B293" t="str">
            <v>0877</v>
          </cell>
        </row>
        <row r="294">
          <cell r="A294" t="str">
            <v>Leamington Spa</v>
          </cell>
          <cell r="B294" t="str">
            <v>1902</v>
          </cell>
        </row>
        <row r="295">
          <cell r="A295" t="str">
            <v xml:space="preserve">Leamington Spa Satellite </v>
          </cell>
          <cell r="B295" t="str">
            <v>3586</v>
          </cell>
        </row>
        <row r="296">
          <cell r="A296" t="str">
            <v xml:space="preserve">Leeds </v>
          </cell>
          <cell r="B296" t="str">
            <v>2655</v>
          </cell>
        </row>
        <row r="297">
          <cell r="A297" t="str">
            <v>Leeds - Birstall</v>
          </cell>
          <cell r="B297" t="str">
            <v>NW28</v>
          </cell>
        </row>
        <row r="298">
          <cell r="A298" t="str">
            <v xml:space="preserve">Leeds Moortown </v>
          </cell>
          <cell r="B298" t="str">
            <v>2590</v>
          </cell>
        </row>
        <row r="299">
          <cell r="A299" t="str">
            <v xml:space="preserve">Leeds Satellite </v>
          </cell>
          <cell r="B299" t="str">
            <v>0408</v>
          </cell>
        </row>
        <row r="300">
          <cell r="A300" t="str">
            <v>Leeds Station</v>
          </cell>
          <cell r="B300" t="str">
            <v>6787</v>
          </cell>
        </row>
        <row r="301">
          <cell r="A301" t="str">
            <v>Leeds White Rose</v>
          </cell>
          <cell r="B301">
            <v>8065</v>
          </cell>
        </row>
        <row r="302">
          <cell r="A302" t="str">
            <v xml:space="preserve">Leicester </v>
          </cell>
          <cell r="B302" t="str">
            <v>0686</v>
          </cell>
        </row>
        <row r="303">
          <cell r="A303" t="str">
            <v>Letchworth</v>
          </cell>
          <cell r="B303" t="str">
            <v>5089</v>
          </cell>
        </row>
        <row r="304">
          <cell r="A304" t="str">
            <v>Letterkenny</v>
          </cell>
          <cell r="B304" t="str">
            <v>9996</v>
          </cell>
        </row>
        <row r="305">
          <cell r="A305" t="str">
            <v xml:space="preserve">Lewisham </v>
          </cell>
          <cell r="B305" t="str">
            <v>0628</v>
          </cell>
        </row>
        <row r="306">
          <cell r="A306" t="str">
            <v xml:space="preserve">Lichfield </v>
          </cell>
          <cell r="B306" t="str">
            <v>7935</v>
          </cell>
        </row>
        <row r="307">
          <cell r="A307" t="str">
            <v xml:space="preserve">Liffey Valley </v>
          </cell>
          <cell r="B307" t="str">
            <v>3955</v>
          </cell>
        </row>
        <row r="308">
          <cell r="A308" t="str">
            <v>Limerick</v>
          </cell>
          <cell r="B308" t="str">
            <v>0007</v>
          </cell>
        </row>
        <row r="309">
          <cell r="A309" t="str">
            <v xml:space="preserve">Lincoln </v>
          </cell>
          <cell r="B309" t="str">
            <v>0961</v>
          </cell>
        </row>
        <row r="310">
          <cell r="A310" t="str">
            <v xml:space="preserve">Lisburn </v>
          </cell>
          <cell r="B310" t="str">
            <v>0152</v>
          </cell>
        </row>
        <row r="311">
          <cell r="A311" t="str">
            <v>Lisburn - HOME</v>
          </cell>
          <cell r="B311" t="str">
            <v>NW29</v>
          </cell>
        </row>
        <row r="312">
          <cell r="A312" t="str">
            <v xml:space="preserve">Liverpool </v>
          </cell>
          <cell r="B312" t="str">
            <v>0437</v>
          </cell>
        </row>
        <row r="313">
          <cell r="A313" t="str">
            <v>Liverpool Lime St Simply Food</v>
          </cell>
          <cell r="B313" t="str">
            <v>8141</v>
          </cell>
        </row>
        <row r="314">
          <cell r="A314" t="str">
            <v>Liverpool St Station</v>
          </cell>
          <cell r="B314" t="str">
            <v>6774</v>
          </cell>
        </row>
        <row r="315">
          <cell r="A315" t="str">
            <v>Livingston</v>
          </cell>
          <cell r="B315" t="str">
            <v>5678</v>
          </cell>
        </row>
        <row r="316">
          <cell r="A316" t="str">
            <v>Livingstone, Almondvale</v>
          </cell>
          <cell r="B316">
            <v>8080</v>
          </cell>
        </row>
        <row r="317">
          <cell r="A317" t="str">
            <v xml:space="preserve">Llandudno </v>
          </cell>
          <cell r="B317" t="str">
            <v>2189</v>
          </cell>
        </row>
        <row r="318">
          <cell r="A318" t="str">
            <v xml:space="preserve">Llandudno Satellite </v>
          </cell>
          <cell r="B318" t="str">
            <v>3667</v>
          </cell>
        </row>
        <row r="319">
          <cell r="A319" t="str">
            <v xml:space="preserve">Llanelli </v>
          </cell>
          <cell r="B319" t="str">
            <v>2383</v>
          </cell>
        </row>
        <row r="320">
          <cell r="A320" t="str">
            <v>Llanelli - Parc Trostre</v>
          </cell>
          <cell r="B320" t="str">
            <v>8017</v>
          </cell>
        </row>
        <row r="321">
          <cell r="A321" t="str">
            <v>Llanishen</v>
          </cell>
          <cell r="B321" t="str">
            <v>4860</v>
          </cell>
        </row>
        <row r="322">
          <cell r="A322" t="str">
            <v xml:space="preserve">London Colney </v>
          </cell>
          <cell r="B322" t="str">
            <v>4734</v>
          </cell>
        </row>
        <row r="323">
          <cell r="A323" t="str">
            <v>Londonderry, Cresent Link Simply Food</v>
          </cell>
          <cell r="B323" t="str">
            <v>NW37</v>
          </cell>
        </row>
        <row r="324">
          <cell r="A324" t="str">
            <v>Loughborough</v>
          </cell>
          <cell r="B324" t="str">
            <v>8879</v>
          </cell>
        </row>
        <row r="325">
          <cell r="A325" t="str">
            <v>Loughton</v>
          </cell>
          <cell r="B325" t="str">
            <v>9124</v>
          </cell>
        </row>
        <row r="326">
          <cell r="A326" t="str">
            <v xml:space="preserve">Lower Early  </v>
          </cell>
          <cell r="B326" t="str">
            <v>5076</v>
          </cell>
        </row>
        <row r="327">
          <cell r="A327" t="str">
            <v xml:space="preserve">Lowestoft </v>
          </cell>
          <cell r="B327" t="str">
            <v>0453</v>
          </cell>
        </row>
        <row r="328">
          <cell r="A328" t="str">
            <v xml:space="preserve">Luton </v>
          </cell>
          <cell r="B328" t="str">
            <v>0039</v>
          </cell>
        </row>
        <row r="329">
          <cell r="A329" t="str">
            <v>Lymington Simply Food</v>
          </cell>
          <cell r="B329" t="str">
            <v>NW36</v>
          </cell>
        </row>
        <row r="330">
          <cell r="A330" t="str">
            <v xml:space="preserve">Macclesfield </v>
          </cell>
          <cell r="B330" t="str">
            <v>1520</v>
          </cell>
        </row>
        <row r="331">
          <cell r="A331" t="str">
            <v xml:space="preserve">Maidenhead </v>
          </cell>
          <cell r="B331" t="str">
            <v>1070</v>
          </cell>
        </row>
        <row r="332">
          <cell r="A332" t="str">
            <v xml:space="preserve">Maidstone </v>
          </cell>
          <cell r="B332" t="str">
            <v>2040</v>
          </cell>
        </row>
        <row r="333">
          <cell r="A333" t="str">
            <v xml:space="preserve">Maidstone Satellite </v>
          </cell>
          <cell r="B333" t="str">
            <v>3421</v>
          </cell>
        </row>
        <row r="334">
          <cell r="A334" t="str">
            <v>Malone Belfast</v>
          </cell>
          <cell r="B334" t="str">
            <v>9357</v>
          </cell>
        </row>
        <row r="335">
          <cell r="A335" t="str">
            <v>Malvern</v>
          </cell>
          <cell r="B335" t="str">
            <v>8037</v>
          </cell>
        </row>
        <row r="336">
          <cell r="A336" t="str">
            <v xml:space="preserve">Manchester </v>
          </cell>
          <cell r="B336" t="str">
            <v>6431</v>
          </cell>
        </row>
        <row r="337">
          <cell r="A337" t="str">
            <v>Manchester Airport Simply Foods</v>
          </cell>
          <cell r="B337" t="str">
            <v>8811</v>
          </cell>
        </row>
        <row r="338">
          <cell r="A338" t="str">
            <v>Manchester Barton Square (Trafford)</v>
          </cell>
          <cell r="B338">
            <v>8111</v>
          </cell>
        </row>
        <row r="339">
          <cell r="A339" t="str">
            <v xml:space="preserve">Manchester Landlord </v>
          </cell>
          <cell r="B339" t="str">
            <v>7777</v>
          </cell>
        </row>
        <row r="340">
          <cell r="A340" t="str">
            <v>Manchester Piccadilly</v>
          </cell>
          <cell r="B340" t="str">
            <v>9865</v>
          </cell>
        </row>
        <row r="341">
          <cell r="A341" t="str">
            <v xml:space="preserve">Mansfield </v>
          </cell>
          <cell r="B341" t="str">
            <v>2448</v>
          </cell>
        </row>
        <row r="342">
          <cell r="A342" t="str">
            <v>Mansfield Outlet at MacArthur Glen</v>
          </cell>
          <cell r="B342" t="str">
            <v>6680</v>
          </cell>
        </row>
        <row r="343">
          <cell r="A343" t="str">
            <v xml:space="preserve">Marble Arch </v>
          </cell>
          <cell r="B343" t="str">
            <v>0770</v>
          </cell>
        </row>
        <row r="344">
          <cell r="A344" t="str">
            <v>Marble Arch Flats</v>
          </cell>
          <cell r="B344" t="str">
            <v>8888</v>
          </cell>
        </row>
        <row r="345">
          <cell r="A345" t="str">
            <v xml:space="preserve">Margate </v>
          </cell>
          <cell r="B345" t="str">
            <v>2406</v>
          </cell>
        </row>
        <row r="346">
          <cell r="A346" t="str">
            <v xml:space="preserve">Marlow </v>
          </cell>
          <cell r="B346" t="str">
            <v>7919</v>
          </cell>
        </row>
        <row r="347">
          <cell r="A347" t="str">
            <v>Marylebone Station</v>
          </cell>
          <cell r="B347" t="str">
            <v>6761</v>
          </cell>
        </row>
        <row r="348">
          <cell r="A348" t="str">
            <v xml:space="preserve">Meadowhall </v>
          </cell>
          <cell r="B348" t="str">
            <v>0343</v>
          </cell>
        </row>
        <row r="349">
          <cell r="A349" t="str">
            <v>Menai, Bangor</v>
          </cell>
          <cell r="B349" t="str">
            <v>9399</v>
          </cell>
        </row>
        <row r="350">
          <cell r="A350" t="str">
            <v>Meole Brace Simply food</v>
          </cell>
          <cell r="B350" t="str">
            <v>NW43</v>
          </cell>
        </row>
        <row r="351">
          <cell r="A351" t="str">
            <v xml:space="preserve">Merry Hill </v>
          </cell>
          <cell r="B351" t="str">
            <v>0848</v>
          </cell>
        </row>
        <row r="352">
          <cell r="A352" t="str">
            <v xml:space="preserve">Merry Hill Satellite </v>
          </cell>
          <cell r="B352" t="str">
            <v>0406</v>
          </cell>
        </row>
        <row r="353">
          <cell r="A353" t="str">
            <v>Merthyr Tydfil</v>
          </cell>
          <cell r="B353" t="str">
            <v>NW65</v>
          </cell>
        </row>
        <row r="354">
          <cell r="A354" t="str">
            <v xml:space="preserve">Metro Centre </v>
          </cell>
          <cell r="B354" t="str">
            <v>3353</v>
          </cell>
        </row>
        <row r="355">
          <cell r="A355" t="str">
            <v xml:space="preserve">Metro Restaurant </v>
          </cell>
          <cell r="B355" t="str">
            <v>3476</v>
          </cell>
        </row>
        <row r="356">
          <cell r="A356" t="str">
            <v>Middlesborough</v>
          </cell>
          <cell r="B356" t="str">
            <v>1041</v>
          </cell>
        </row>
        <row r="357">
          <cell r="A357" t="str">
            <v xml:space="preserve">Mill Hill </v>
          </cell>
          <cell r="B357" t="str">
            <v>1119</v>
          </cell>
        </row>
        <row r="358">
          <cell r="A358" t="str">
            <v xml:space="preserve">Milngavie </v>
          </cell>
          <cell r="B358" t="str">
            <v>6525</v>
          </cell>
        </row>
        <row r="359">
          <cell r="A359" t="str">
            <v>Milton Keynes</v>
          </cell>
          <cell r="B359" t="str">
            <v>5322</v>
          </cell>
        </row>
        <row r="360">
          <cell r="A360" t="str">
            <v>Milton Keynes Kingston Retail Park</v>
          </cell>
          <cell r="B360" t="str">
            <v>6376</v>
          </cell>
        </row>
        <row r="361">
          <cell r="A361" t="str">
            <v>Monks Cross</v>
          </cell>
          <cell r="B361" t="str">
            <v>4394</v>
          </cell>
        </row>
        <row r="362">
          <cell r="A362" t="str">
            <v>Monmouth</v>
          </cell>
          <cell r="B362" t="str">
            <v>9946</v>
          </cell>
        </row>
        <row r="363">
          <cell r="A363" t="str">
            <v xml:space="preserve">Moorgate </v>
          </cell>
          <cell r="B363" t="str">
            <v>2765</v>
          </cell>
        </row>
        <row r="364">
          <cell r="A364" t="str">
            <v>Mullingar</v>
          </cell>
          <cell r="B364" t="str">
            <v>NW16</v>
          </cell>
        </row>
        <row r="365">
          <cell r="A365" t="str">
            <v xml:space="preserve">Muswell Hill </v>
          </cell>
          <cell r="B365" t="str">
            <v>1054</v>
          </cell>
        </row>
        <row r="366">
          <cell r="A366" t="str">
            <v>NAAS</v>
          </cell>
          <cell r="B366" t="str">
            <v>8837</v>
          </cell>
        </row>
        <row r="367">
          <cell r="A367" t="str">
            <v>Navan</v>
          </cell>
          <cell r="B367" t="str">
            <v>NW17</v>
          </cell>
        </row>
        <row r="368">
          <cell r="A368" t="str">
            <v xml:space="preserve">Neath </v>
          </cell>
          <cell r="B368" t="str">
            <v>2066</v>
          </cell>
        </row>
        <row r="369">
          <cell r="A369" t="str">
            <v>New Mersey</v>
          </cell>
          <cell r="B369" t="str">
            <v>8989</v>
          </cell>
        </row>
        <row r="370">
          <cell r="A370" t="str">
            <v xml:space="preserve">Newark </v>
          </cell>
          <cell r="B370" t="str">
            <v>1601</v>
          </cell>
        </row>
        <row r="371">
          <cell r="A371" t="str">
            <v>Newbridge</v>
          </cell>
          <cell r="B371" t="str">
            <v>9519</v>
          </cell>
        </row>
        <row r="372">
          <cell r="A372" t="str">
            <v xml:space="preserve">Newbury </v>
          </cell>
          <cell r="B372" t="str">
            <v>1999</v>
          </cell>
        </row>
        <row r="373">
          <cell r="A373" t="str">
            <v>Newcastle N.St.</v>
          </cell>
          <cell r="B373" t="str">
            <v>1300</v>
          </cell>
        </row>
        <row r="374">
          <cell r="A374" t="str">
            <v xml:space="preserve">Newcastle Restaurant </v>
          </cell>
          <cell r="B374" t="str">
            <v>5526</v>
          </cell>
        </row>
        <row r="375">
          <cell r="A375" t="str">
            <v xml:space="preserve">Newcastle Satellite </v>
          </cell>
          <cell r="B375" t="str">
            <v>0042</v>
          </cell>
        </row>
        <row r="376">
          <cell r="A376" t="str">
            <v xml:space="preserve">Newcastle Under Lyme </v>
          </cell>
          <cell r="B376" t="str">
            <v>7922</v>
          </cell>
        </row>
        <row r="377">
          <cell r="A377" t="str">
            <v xml:space="preserve">Newmarket </v>
          </cell>
          <cell r="B377" t="str">
            <v>1038</v>
          </cell>
        </row>
        <row r="378">
          <cell r="A378" t="str">
            <v xml:space="preserve">Newport </v>
          </cell>
          <cell r="B378" t="str">
            <v>1708</v>
          </cell>
        </row>
        <row r="379">
          <cell r="A379" t="str">
            <v>Newport, Isle Of Wight</v>
          </cell>
          <cell r="B379" t="str">
            <v>3324</v>
          </cell>
        </row>
        <row r="380">
          <cell r="A380" t="str">
            <v xml:space="preserve">Newry </v>
          </cell>
          <cell r="B380" t="str">
            <v>6486</v>
          </cell>
        </row>
        <row r="381">
          <cell r="A381" t="str">
            <v xml:space="preserve">Newton Abbott </v>
          </cell>
          <cell r="B381" t="str">
            <v>0505</v>
          </cell>
        </row>
        <row r="382">
          <cell r="A382" t="str">
            <v xml:space="preserve">Newton Mearns </v>
          </cell>
          <cell r="B382" t="str">
            <v>1258</v>
          </cell>
        </row>
        <row r="383">
          <cell r="A383" t="str">
            <v>Newtownbreda</v>
          </cell>
          <cell r="B383" t="str">
            <v>0165</v>
          </cell>
        </row>
        <row r="384">
          <cell r="A384" t="str">
            <v>North Finchley</v>
          </cell>
          <cell r="B384" t="str">
            <v>7485</v>
          </cell>
        </row>
        <row r="385">
          <cell r="A385" t="str">
            <v xml:space="preserve">Northampton </v>
          </cell>
          <cell r="B385" t="str">
            <v>0592</v>
          </cell>
        </row>
        <row r="386">
          <cell r="A386" t="str">
            <v xml:space="preserve">Northwich </v>
          </cell>
          <cell r="B386" t="str">
            <v>1465</v>
          </cell>
        </row>
        <row r="387">
          <cell r="A387" t="str">
            <v xml:space="preserve">Norwich </v>
          </cell>
          <cell r="B387" t="str">
            <v>2642</v>
          </cell>
        </row>
        <row r="388">
          <cell r="A388" t="str">
            <v xml:space="preserve">Norwich Satellite </v>
          </cell>
          <cell r="B388" t="str">
            <v>0407</v>
          </cell>
        </row>
        <row r="389">
          <cell r="A389" t="str">
            <v>Notting Hill Gate</v>
          </cell>
          <cell r="B389" t="str">
            <v>9438</v>
          </cell>
        </row>
        <row r="390">
          <cell r="A390" t="str">
            <v xml:space="preserve">Nottingham </v>
          </cell>
          <cell r="B390" t="str">
            <v>0644</v>
          </cell>
        </row>
        <row r="391">
          <cell r="A391" t="str">
            <v xml:space="preserve">Nottingham Satellite </v>
          </cell>
          <cell r="B391" t="str">
            <v>3395</v>
          </cell>
        </row>
        <row r="392">
          <cell r="A392" t="str">
            <v xml:space="preserve">Nuneaton </v>
          </cell>
          <cell r="B392" t="str">
            <v>1368</v>
          </cell>
        </row>
        <row r="393">
          <cell r="A393" t="str">
            <v xml:space="preserve">Ocean Terminal </v>
          </cell>
          <cell r="B393" t="str">
            <v>7773</v>
          </cell>
        </row>
        <row r="394">
          <cell r="A394" t="str">
            <v>Omagh</v>
          </cell>
          <cell r="B394" t="str">
            <v>7265</v>
          </cell>
        </row>
        <row r="395">
          <cell r="A395" t="str">
            <v xml:space="preserve">Orpington </v>
          </cell>
          <cell r="B395" t="str">
            <v>0796</v>
          </cell>
        </row>
        <row r="396">
          <cell r="A396" t="str">
            <v>Orpington, Nugent Park</v>
          </cell>
          <cell r="B396" t="str">
            <v>4747</v>
          </cell>
        </row>
        <row r="397">
          <cell r="A397" t="str">
            <v>Oswestry Simply Food</v>
          </cell>
          <cell r="B397" t="str">
            <v>NW41</v>
          </cell>
        </row>
        <row r="398">
          <cell r="A398" t="str">
            <v xml:space="preserve">Oxford </v>
          </cell>
          <cell r="B398" t="str">
            <v>2011</v>
          </cell>
        </row>
        <row r="399">
          <cell r="A399" t="str">
            <v>Oxford, Cowley Road Simply Food</v>
          </cell>
          <cell r="B399" t="str">
            <v>NW35</v>
          </cell>
        </row>
        <row r="400">
          <cell r="A400" t="str">
            <v>Paddington Simply Food</v>
          </cell>
          <cell r="B400" t="str">
            <v>7582</v>
          </cell>
        </row>
        <row r="401">
          <cell r="A401" t="str">
            <v xml:space="preserve">Paisley </v>
          </cell>
          <cell r="B401" t="str">
            <v>1012</v>
          </cell>
        </row>
        <row r="402">
          <cell r="A402" t="str">
            <v xml:space="preserve">Pantheon </v>
          </cell>
          <cell r="B402" t="str">
            <v>2480</v>
          </cell>
        </row>
        <row r="403">
          <cell r="A403" t="str">
            <v>Paternoster Square</v>
          </cell>
          <cell r="B403" t="str">
            <v>7948</v>
          </cell>
        </row>
        <row r="404">
          <cell r="A404" t="str">
            <v>Perth</v>
          </cell>
          <cell r="B404" t="str">
            <v>2943</v>
          </cell>
        </row>
        <row r="405">
          <cell r="A405" t="str">
            <v xml:space="preserve">Peterborough </v>
          </cell>
          <cell r="B405" t="str">
            <v>1083</v>
          </cell>
        </row>
        <row r="406">
          <cell r="A406" t="str">
            <v xml:space="preserve">Peterborough Satellite </v>
          </cell>
          <cell r="B406" t="str">
            <v>0409</v>
          </cell>
        </row>
        <row r="407">
          <cell r="A407" t="str">
            <v xml:space="preserve">Pinner </v>
          </cell>
          <cell r="B407" t="str">
            <v>0181</v>
          </cell>
        </row>
        <row r="408">
          <cell r="A408" t="str">
            <v xml:space="preserve">Plymouth </v>
          </cell>
          <cell r="B408" t="str">
            <v>2671</v>
          </cell>
        </row>
        <row r="409">
          <cell r="A409" t="str">
            <v>Plymouth - Crownhill RP</v>
          </cell>
          <cell r="B409" t="str">
            <v>NW48</v>
          </cell>
        </row>
        <row r="410">
          <cell r="A410" t="str">
            <v>Pontardulais</v>
          </cell>
          <cell r="B410" t="str">
            <v>9030</v>
          </cell>
        </row>
        <row r="411">
          <cell r="A411" t="str">
            <v xml:space="preserve">Pontefract </v>
          </cell>
          <cell r="B411" t="str">
            <v>1614</v>
          </cell>
        </row>
        <row r="412">
          <cell r="A412" t="str">
            <v xml:space="preserve">Pontypridd </v>
          </cell>
          <cell r="B412" t="str">
            <v>2493</v>
          </cell>
        </row>
        <row r="413">
          <cell r="A413" t="str">
            <v xml:space="preserve">Poole </v>
          </cell>
          <cell r="B413" t="str">
            <v>0851</v>
          </cell>
        </row>
        <row r="414">
          <cell r="A414" t="str">
            <v>Portsmouth</v>
          </cell>
          <cell r="B414" t="str">
            <v>0068</v>
          </cell>
        </row>
        <row r="415">
          <cell r="A415" t="str">
            <v xml:space="preserve">Preston </v>
          </cell>
          <cell r="B415" t="str">
            <v>0547</v>
          </cell>
        </row>
        <row r="416">
          <cell r="A416" t="str">
            <v>Preston Deepdale Retail Park</v>
          </cell>
          <cell r="B416" t="str">
            <v>5115</v>
          </cell>
        </row>
        <row r="417">
          <cell r="A417" t="str">
            <v xml:space="preserve">Prestwich </v>
          </cell>
          <cell r="B417" t="str">
            <v>7472</v>
          </cell>
        </row>
        <row r="418">
          <cell r="A418" t="str">
            <v>Princes Risborough,  Simply Food</v>
          </cell>
          <cell r="B418" t="str">
            <v>NW34</v>
          </cell>
        </row>
        <row r="419">
          <cell r="A419" t="str">
            <v xml:space="preserve">Princess Park </v>
          </cell>
          <cell r="B419" t="str">
            <v>3780</v>
          </cell>
        </row>
        <row r="420">
          <cell r="A420" t="str">
            <v>Pudsey Leeds</v>
          </cell>
          <cell r="B420" t="str">
            <v>0301</v>
          </cell>
        </row>
        <row r="421">
          <cell r="A421" t="str">
            <v>Purley Way</v>
          </cell>
          <cell r="B421" t="str">
            <v>9470</v>
          </cell>
        </row>
        <row r="422">
          <cell r="A422" t="str">
            <v xml:space="preserve">Putney </v>
          </cell>
          <cell r="B422" t="str">
            <v>1504</v>
          </cell>
        </row>
        <row r="423">
          <cell r="A423" t="str">
            <v xml:space="preserve">Reading </v>
          </cell>
          <cell r="B423" t="str">
            <v>0084</v>
          </cell>
        </row>
        <row r="424">
          <cell r="A424" t="str">
            <v xml:space="preserve">Redcar </v>
          </cell>
          <cell r="B424" t="str">
            <v>2422</v>
          </cell>
        </row>
        <row r="425">
          <cell r="A425" t="str">
            <v xml:space="preserve">Redditch </v>
          </cell>
          <cell r="B425" t="str">
            <v>3230</v>
          </cell>
        </row>
        <row r="426">
          <cell r="A426" t="str">
            <v xml:space="preserve">Redhill </v>
          </cell>
          <cell r="B426" t="str">
            <v>0660</v>
          </cell>
        </row>
        <row r="427">
          <cell r="A427" t="str">
            <v xml:space="preserve">Reigate </v>
          </cell>
          <cell r="B427" t="str">
            <v>0945</v>
          </cell>
        </row>
        <row r="428">
          <cell r="A428" t="str">
            <v>Rhyl</v>
          </cell>
          <cell r="B428" t="str">
            <v>1151</v>
          </cell>
        </row>
        <row r="429">
          <cell r="A429" t="str">
            <v xml:space="preserve">Richmond </v>
          </cell>
          <cell r="B429" t="str">
            <v>2817</v>
          </cell>
        </row>
        <row r="430">
          <cell r="A430" t="str">
            <v xml:space="preserve">Rickmansworth </v>
          </cell>
          <cell r="B430" t="str">
            <v>1274</v>
          </cell>
        </row>
        <row r="431">
          <cell r="A431" t="str">
            <v xml:space="preserve">Ripon </v>
          </cell>
          <cell r="B431" t="str">
            <v>7731</v>
          </cell>
        </row>
        <row r="432">
          <cell r="A432" t="str">
            <v xml:space="preserve">Rochdale </v>
          </cell>
          <cell r="B432" t="str">
            <v>1407</v>
          </cell>
        </row>
        <row r="433">
          <cell r="A433" t="str">
            <v xml:space="preserve">Romford </v>
          </cell>
          <cell r="B433" t="str">
            <v>1795</v>
          </cell>
        </row>
        <row r="434">
          <cell r="A434" t="str">
            <v xml:space="preserve">Rotherham </v>
          </cell>
          <cell r="B434" t="str">
            <v>1397</v>
          </cell>
        </row>
        <row r="435">
          <cell r="A435" t="str">
            <v>Rotherham Parkgate</v>
          </cell>
          <cell r="B435" t="str">
            <v>9072</v>
          </cell>
        </row>
        <row r="436">
          <cell r="A436" t="str">
            <v>Rotherham Parkgate (relocation)</v>
          </cell>
          <cell r="B436" t="str">
            <v>NW66</v>
          </cell>
        </row>
        <row r="437">
          <cell r="A437" t="str">
            <v xml:space="preserve">Rugby </v>
          </cell>
          <cell r="B437" t="str">
            <v>2354</v>
          </cell>
        </row>
        <row r="438">
          <cell r="A438" t="str">
            <v>Ruislip</v>
          </cell>
          <cell r="B438" t="str">
            <v>4802</v>
          </cell>
        </row>
        <row r="439">
          <cell r="A439" t="str">
            <v xml:space="preserve">Sale </v>
          </cell>
          <cell r="B439" t="str">
            <v>6538</v>
          </cell>
        </row>
        <row r="440">
          <cell r="A440" t="str">
            <v xml:space="preserve">Salford </v>
          </cell>
          <cell r="B440" t="str">
            <v>3049</v>
          </cell>
        </row>
        <row r="441">
          <cell r="A441" t="str">
            <v xml:space="preserve">Salisbury </v>
          </cell>
          <cell r="B441" t="str">
            <v>1931</v>
          </cell>
        </row>
        <row r="442">
          <cell r="A442" t="str">
            <v xml:space="preserve">Scarborough </v>
          </cell>
          <cell r="B442" t="str">
            <v>0673</v>
          </cell>
        </row>
        <row r="443">
          <cell r="A443" t="str">
            <v xml:space="preserve">Scunthorpe </v>
          </cell>
          <cell r="B443" t="str">
            <v>1326</v>
          </cell>
        </row>
        <row r="444">
          <cell r="A444" t="str">
            <v>Sevenoaks</v>
          </cell>
          <cell r="B444" t="str">
            <v>3874</v>
          </cell>
        </row>
        <row r="445">
          <cell r="A445" t="str">
            <v xml:space="preserve">Sheffield Fargate </v>
          </cell>
          <cell r="B445" t="str">
            <v>2639</v>
          </cell>
        </row>
        <row r="446">
          <cell r="A446" t="str">
            <v xml:space="preserve">Shirley  </v>
          </cell>
          <cell r="B446" t="str">
            <v>7443</v>
          </cell>
        </row>
        <row r="447">
          <cell r="A447" t="str">
            <v xml:space="preserve">Shoreham </v>
          </cell>
          <cell r="B447" t="str">
            <v>3104</v>
          </cell>
        </row>
        <row r="448">
          <cell r="A448" t="str">
            <v xml:space="preserve">Shrewsbury </v>
          </cell>
          <cell r="B448" t="str">
            <v>0262</v>
          </cell>
        </row>
        <row r="449">
          <cell r="A449" t="str">
            <v>Silverlink - Whitley Bay</v>
          </cell>
          <cell r="B449">
            <v>8030</v>
          </cell>
        </row>
        <row r="450">
          <cell r="A450" t="str">
            <v>Simply Food Bulk Ordering</v>
          </cell>
          <cell r="B450" t="str">
            <v>7524</v>
          </cell>
        </row>
        <row r="451">
          <cell r="A451" t="str">
            <v xml:space="preserve">Skegness </v>
          </cell>
          <cell r="B451" t="str">
            <v>2299</v>
          </cell>
        </row>
        <row r="452">
          <cell r="A452" t="str">
            <v>Skipton Simply Food</v>
          </cell>
          <cell r="B452" t="str">
            <v>NW47</v>
          </cell>
        </row>
        <row r="453">
          <cell r="A453" t="str">
            <v>Sligo</v>
          </cell>
          <cell r="B453" t="str">
            <v>NW02</v>
          </cell>
        </row>
        <row r="454">
          <cell r="A454" t="str">
            <v xml:space="preserve">Slough </v>
          </cell>
          <cell r="B454" t="str">
            <v>1559</v>
          </cell>
        </row>
        <row r="455">
          <cell r="A455" t="str">
            <v>Snipe</v>
          </cell>
          <cell r="B455" t="str">
            <v>6402</v>
          </cell>
        </row>
        <row r="456">
          <cell r="A456" t="str">
            <v xml:space="preserve">Solihull </v>
          </cell>
          <cell r="B456" t="str">
            <v>2969</v>
          </cell>
        </row>
        <row r="457">
          <cell r="A457" t="str">
            <v xml:space="preserve">South Shields </v>
          </cell>
          <cell r="B457" t="str">
            <v>1753</v>
          </cell>
        </row>
        <row r="458">
          <cell r="A458" t="str">
            <v>Southampton  Closed</v>
          </cell>
          <cell r="B458" t="str">
            <v>2707</v>
          </cell>
        </row>
        <row r="459">
          <cell r="A459" t="str">
            <v xml:space="preserve">Southampton West Quay </v>
          </cell>
          <cell r="B459" t="str">
            <v>4721</v>
          </cell>
        </row>
        <row r="460">
          <cell r="A460" t="str">
            <v xml:space="preserve">Southend </v>
          </cell>
          <cell r="B460" t="str">
            <v>0482</v>
          </cell>
        </row>
        <row r="461">
          <cell r="A461" t="str">
            <v xml:space="preserve">Southgate </v>
          </cell>
          <cell r="B461" t="str">
            <v>4433</v>
          </cell>
        </row>
        <row r="462">
          <cell r="A462" t="str">
            <v xml:space="preserve">Southport </v>
          </cell>
          <cell r="B462" t="str">
            <v>0314</v>
          </cell>
        </row>
        <row r="463">
          <cell r="A463" t="str">
            <v>Spalding</v>
          </cell>
          <cell r="B463" t="str">
            <v>9674</v>
          </cell>
        </row>
        <row r="464">
          <cell r="A464" t="str">
            <v>Speke</v>
          </cell>
          <cell r="B464" t="str">
            <v>9056</v>
          </cell>
        </row>
        <row r="465">
          <cell r="A465" t="str">
            <v xml:space="preserve">St Albans </v>
          </cell>
          <cell r="B465" t="str">
            <v>1423</v>
          </cell>
        </row>
        <row r="466">
          <cell r="A466" t="str">
            <v xml:space="preserve">St Brelades  </v>
          </cell>
          <cell r="B466" t="str">
            <v>3968</v>
          </cell>
        </row>
        <row r="467">
          <cell r="A467" t="str">
            <v xml:space="preserve">St Helens </v>
          </cell>
          <cell r="B467" t="str">
            <v>0411</v>
          </cell>
        </row>
        <row r="468">
          <cell r="A468" t="str">
            <v xml:space="preserve">Stafford </v>
          </cell>
          <cell r="B468" t="str">
            <v>1481</v>
          </cell>
        </row>
        <row r="469">
          <cell r="A469" t="str">
            <v xml:space="preserve">Staines </v>
          </cell>
          <cell r="B469" t="str">
            <v>1436</v>
          </cell>
        </row>
        <row r="470">
          <cell r="A470" t="str">
            <v xml:space="preserve">Stevenage </v>
          </cell>
          <cell r="B470" t="str">
            <v>3023</v>
          </cell>
        </row>
        <row r="471">
          <cell r="A471" t="str">
            <v xml:space="preserve">Stirling </v>
          </cell>
          <cell r="B471" t="str">
            <v>1889</v>
          </cell>
        </row>
        <row r="472">
          <cell r="A472" t="str">
            <v xml:space="preserve">Stockport </v>
          </cell>
          <cell r="B472" t="str">
            <v>1915</v>
          </cell>
        </row>
        <row r="473">
          <cell r="A473" t="str">
            <v xml:space="preserve">Stockton </v>
          </cell>
          <cell r="B473" t="str">
            <v>2435</v>
          </cell>
        </row>
        <row r="474">
          <cell r="A474" t="str">
            <v xml:space="preserve">Stoke-On-Trent </v>
          </cell>
          <cell r="B474" t="str">
            <v>1821</v>
          </cell>
        </row>
        <row r="475">
          <cell r="A475" t="str">
            <v xml:space="preserve">Stourbridge </v>
          </cell>
          <cell r="B475" t="str">
            <v>7757</v>
          </cell>
        </row>
        <row r="476">
          <cell r="A476" t="str">
            <v>Straiton Simply Food</v>
          </cell>
          <cell r="B476" t="str">
            <v>5597</v>
          </cell>
        </row>
        <row r="477">
          <cell r="A477" t="str">
            <v>Stratford City</v>
          </cell>
          <cell r="B477">
            <v>8016</v>
          </cell>
        </row>
        <row r="478">
          <cell r="A478" t="str">
            <v xml:space="preserve">Stratford-Upon-Avon </v>
          </cell>
          <cell r="B478" t="str">
            <v>3243</v>
          </cell>
        </row>
        <row r="479">
          <cell r="A479" t="str">
            <v>Summertown</v>
          </cell>
          <cell r="B479" t="str">
            <v>4514</v>
          </cell>
        </row>
        <row r="480">
          <cell r="A480" t="str">
            <v xml:space="preserve">Sunbury Cross </v>
          </cell>
          <cell r="B480" t="str">
            <v>7317</v>
          </cell>
        </row>
        <row r="481">
          <cell r="A481" t="str">
            <v xml:space="preserve">Sunderland </v>
          </cell>
          <cell r="B481" t="str">
            <v>0738</v>
          </cell>
        </row>
        <row r="482">
          <cell r="A482" t="str">
            <v xml:space="preserve">Surbiton </v>
          </cell>
          <cell r="B482" t="str">
            <v>6554</v>
          </cell>
        </row>
        <row r="483">
          <cell r="A483" t="str">
            <v xml:space="preserve">Sutton </v>
          </cell>
          <cell r="B483" t="str">
            <v>1216</v>
          </cell>
        </row>
        <row r="484">
          <cell r="A484" t="str">
            <v xml:space="preserve">Sutton Coldfield </v>
          </cell>
          <cell r="B484" t="str">
            <v>3117</v>
          </cell>
        </row>
        <row r="485">
          <cell r="A485" t="str">
            <v xml:space="preserve">Swansea </v>
          </cell>
          <cell r="B485" t="str">
            <v>2723</v>
          </cell>
        </row>
        <row r="486">
          <cell r="A486" t="str">
            <v xml:space="preserve">Swindon </v>
          </cell>
          <cell r="B486" t="str">
            <v>0880</v>
          </cell>
        </row>
        <row r="487">
          <cell r="A487" t="str">
            <v>Swindon Orbital</v>
          </cell>
          <cell r="B487">
            <v>8030</v>
          </cell>
        </row>
        <row r="488">
          <cell r="A488" t="str">
            <v xml:space="preserve">Swiss Cottage </v>
          </cell>
          <cell r="B488" t="str">
            <v>7841</v>
          </cell>
        </row>
        <row r="489">
          <cell r="A489" t="str">
            <v>Talbot Green</v>
          </cell>
          <cell r="B489" t="str">
            <v>6321</v>
          </cell>
        </row>
        <row r="490">
          <cell r="A490" t="str">
            <v>Tallaght</v>
          </cell>
          <cell r="B490" t="str">
            <v>1575</v>
          </cell>
        </row>
        <row r="491">
          <cell r="A491" t="str">
            <v>Tamworth</v>
          </cell>
          <cell r="B491" t="str">
            <v>2794</v>
          </cell>
        </row>
        <row r="492">
          <cell r="A492" t="str">
            <v xml:space="preserve">Taunton </v>
          </cell>
          <cell r="B492" t="str">
            <v>6415</v>
          </cell>
        </row>
        <row r="493">
          <cell r="A493" t="str">
            <v>Teddington</v>
          </cell>
          <cell r="B493" t="str">
            <v>6826</v>
          </cell>
        </row>
        <row r="494">
          <cell r="A494" t="str">
            <v>Teeside Retail Park</v>
          </cell>
          <cell r="B494" t="str">
            <v>6156</v>
          </cell>
        </row>
        <row r="495">
          <cell r="A495" t="str">
            <v xml:space="preserve">Telford </v>
          </cell>
          <cell r="B495" t="str">
            <v>0110</v>
          </cell>
        </row>
        <row r="496">
          <cell r="A496" t="str">
            <v xml:space="preserve">Temple Fortune </v>
          </cell>
          <cell r="B496" t="str">
            <v>3696</v>
          </cell>
        </row>
        <row r="497">
          <cell r="A497" t="str">
            <v>The More</v>
          </cell>
          <cell r="B497" t="str">
            <v>7980</v>
          </cell>
        </row>
        <row r="498">
          <cell r="A498" t="str">
            <v>Thurock Home Store</v>
          </cell>
          <cell r="B498" t="str">
            <v>7964</v>
          </cell>
        </row>
        <row r="499">
          <cell r="A499" t="str">
            <v xml:space="preserve">Thurrock </v>
          </cell>
          <cell r="B499" t="str">
            <v>0576</v>
          </cell>
        </row>
        <row r="500">
          <cell r="A500" t="str">
            <v>Toddington Service</v>
          </cell>
          <cell r="B500" t="str">
            <v>7430</v>
          </cell>
        </row>
        <row r="501">
          <cell r="A501" t="str">
            <v xml:space="preserve">Tolworth </v>
          </cell>
          <cell r="B501" t="str">
            <v>3670</v>
          </cell>
        </row>
        <row r="502">
          <cell r="A502" t="str">
            <v xml:space="preserve">Tooting </v>
          </cell>
          <cell r="B502" t="str">
            <v>1627</v>
          </cell>
        </row>
        <row r="503">
          <cell r="A503" t="str">
            <v xml:space="preserve">Torbay </v>
          </cell>
          <cell r="B503" t="str">
            <v>3926</v>
          </cell>
        </row>
        <row r="504">
          <cell r="A504" t="str">
            <v xml:space="preserve">Tottenham Court Rd </v>
          </cell>
          <cell r="B504" t="str">
            <v>4750</v>
          </cell>
        </row>
        <row r="505">
          <cell r="A505" t="str">
            <v>Trafford Centre</v>
          </cell>
          <cell r="B505" t="str">
            <v>4598</v>
          </cell>
        </row>
        <row r="506">
          <cell r="A506" t="str">
            <v>Tralee</v>
          </cell>
          <cell r="B506" t="str">
            <v>9998</v>
          </cell>
        </row>
        <row r="507">
          <cell r="A507" t="str">
            <v>Tring Simply Food</v>
          </cell>
          <cell r="B507" t="str">
            <v>NW44</v>
          </cell>
        </row>
        <row r="508">
          <cell r="A508" t="str">
            <v xml:space="preserve">Truro </v>
          </cell>
          <cell r="B508" t="str">
            <v>3162</v>
          </cell>
        </row>
        <row r="509">
          <cell r="A509" t="str">
            <v xml:space="preserve">Truro Lemon Quay </v>
          </cell>
          <cell r="B509" t="str">
            <v>4491</v>
          </cell>
        </row>
        <row r="510">
          <cell r="A510" t="str">
            <v xml:space="preserve">Truro Satellite </v>
          </cell>
          <cell r="B510" t="str">
            <v>3654</v>
          </cell>
        </row>
        <row r="511">
          <cell r="A511" t="str">
            <v xml:space="preserve">Tunbridge Wells </v>
          </cell>
          <cell r="B511" t="str">
            <v>0327</v>
          </cell>
        </row>
        <row r="512">
          <cell r="A512" t="str">
            <v xml:space="preserve">Twickenham </v>
          </cell>
          <cell r="B512" t="str">
            <v>6541</v>
          </cell>
        </row>
        <row r="513">
          <cell r="A513" t="str">
            <v>UKST</v>
          </cell>
          <cell r="B513" t="str">
            <v>9999</v>
          </cell>
        </row>
        <row r="514">
          <cell r="A514" t="str">
            <v>Upminster</v>
          </cell>
          <cell r="B514" t="str">
            <v>NW05</v>
          </cell>
        </row>
        <row r="515">
          <cell r="A515" t="str">
            <v xml:space="preserve">Uxbridge </v>
          </cell>
          <cell r="B515" t="str">
            <v>3081</v>
          </cell>
        </row>
        <row r="516">
          <cell r="A516" t="str">
            <v xml:space="preserve">Uxbridge Satellite </v>
          </cell>
          <cell r="B516" t="str">
            <v>3560</v>
          </cell>
        </row>
        <row r="517">
          <cell r="A517" t="str">
            <v>Uxbridge Support Centre</v>
          </cell>
          <cell r="B517" t="str">
            <v>5924</v>
          </cell>
        </row>
        <row r="518">
          <cell r="A518" t="str">
            <v>Valley Park Croyden</v>
          </cell>
          <cell r="B518" t="str">
            <v>0822</v>
          </cell>
        </row>
        <row r="519">
          <cell r="A519" t="str">
            <v>Victoria 1</v>
          </cell>
          <cell r="B519" t="str">
            <v>6758</v>
          </cell>
        </row>
        <row r="520">
          <cell r="A520" t="str">
            <v>Victoria 2 Simply Foods</v>
          </cell>
          <cell r="B520" t="str">
            <v>7579</v>
          </cell>
        </row>
        <row r="521">
          <cell r="A521" t="str">
            <v>Victoria Cardinal Place</v>
          </cell>
          <cell r="B521" t="str">
            <v>3858</v>
          </cell>
        </row>
        <row r="522">
          <cell r="A522" t="str">
            <v xml:space="preserve">Wakefield </v>
          </cell>
          <cell r="B522" t="str">
            <v>1863</v>
          </cell>
        </row>
        <row r="523">
          <cell r="A523" t="str">
            <v xml:space="preserve">Walsall </v>
          </cell>
          <cell r="B523" t="str">
            <v>1779</v>
          </cell>
        </row>
        <row r="524">
          <cell r="A524" t="str">
            <v xml:space="preserve">Walworth Road </v>
          </cell>
          <cell r="B524" t="str">
            <v>0754</v>
          </cell>
        </row>
        <row r="525">
          <cell r="A525" t="str">
            <v>Wandsworth</v>
          </cell>
          <cell r="B525" t="str">
            <v>NW20</v>
          </cell>
        </row>
        <row r="526">
          <cell r="A526" t="str">
            <v xml:space="preserve">Warrington </v>
          </cell>
          <cell r="B526" t="str">
            <v>1517</v>
          </cell>
        </row>
        <row r="527">
          <cell r="A527" t="str">
            <v>Warrington Gemini</v>
          </cell>
          <cell r="B527" t="str">
            <v>2781</v>
          </cell>
        </row>
        <row r="528">
          <cell r="A528" t="str">
            <v xml:space="preserve">Waterloo </v>
          </cell>
          <cell r="B528" t="str">
            <v>7595</v>
          </cell>
        </row>
        <row r="529">
          <cell r="A529" t="str">
            <v xml:space="preserve">Watford </v>
          </cell>
          <cell r="B529" t="str">
            <v>2228</v>
          </cell>
        </row>
        <row r="530">
          <cell r="A530" t="str">
            <v xml:space="preserve">Watford Satellite </v>
          </cell>
          <cell r="B530" t="str">
            <v>0460</v>
          </cell>
        </row>
        <row r="531">
          <cell r="A531" t="str">
            <v>Wednesbury</v>
          </cell>
          <cell r="B531">
            <v>8002</v>
          </cell>
        </row>
        <row r="532">
          <cell r="A532" t="str">
            <v xml:space="preserve">Welwyn Garden City </v>
          </cell>
          <cell r="B532" t="str">
            <v>0631</v>
          </cell>
        </row>
        <row r="533">
          <cell r="A533" t="str">
            <v xml:space="preserve">Wembley </v>
          </cell>
          <cell r="B533" t="str">
            <v>1944</v>
          </cell>
        </row>
        <row r="534">
          <cell r="A534" t="str">
            <v>West Bridgford</v>
          </cell>
          <cell r="B534" t="str">
            <v>1371</v>
          </cell>
        </row>
        <row r="535">
          <cell r="A535" t="str">
            <v xml:space="preserve">West Ealing (Closed) </v>
          </cell>
          <cell r="B535" t="str">
            <v>2477</v>
          </cell>
        </row>
        <row r="536">
          <cell r="A536" t="str">
            <v>West Wickham</v>
          </cell>
          <cell r="B536" t="str">
            <v>7498</v>
          </cell>
        </row>
        <row r="537">
          <cell r="A537" t="str">
            <v>Westbourne (Simply Food)</v>
          </cell>
          <cell r="B537" t="str">
            <v>NW32</v>
          </cell>
        </row>
        <row r="538">
          <cell r="A538" t="str">
            <v xml:space="preserve">Weston-Super-Mare </v>
          </cell>
          <cell r="B538" t="str">
            <v>2749</v>
          </cell>
        </row>
        <row r="539">
          <cell r="A539" t="str">
            <v>Westwood Cross</v>
          </cell>
          <cell r="B539" t="str">
            <v>4857</v>
          </cell>
        </row>
        <row r="540">
          <cell r="A540" t="str">
            <v xml:space="preserve">Weybridge </v>
          </cell>
          <cell r="B540" t="str">
            <v>7663</v>
          </cell>
        </row>
        <row r="541">
          <cell r="A541" t="str">
            <v xml:space="preserve">Weymouth </v>
          </cell>
          <cell r="B541" t="str">
            <v>1180</v>
          </cell>
        </row>
        <row r="542">
          <cell r="A542" t="str">
            <v xml:space="preserve">Whetstone </v>
          </cell>
          <cell r="B542" t="str">
            <v>6457</v>
          </cell>
        </row>
        <row r="543">
          <cell r="A543" t="str">
            <v>White City</v>
          </cell>
          <cell r="B543" t="str">
            <v>4297</v>
          </cell>
        </row>
        <row r="544">
          <cell r="A544" t="str">
            <v>White City Studio</v>
          </cell>
          <cell r="B544" t="str">
            <v>NW31</v>
          </cell>
        </row>
        <row r="545">
          <cell r="A545" t="str">
            <v>Whitley Bay</v>
          </cell>
          <cell r="B545" t="str">
            <v>9179</v>
          </cell>
        </row>
        <row r="546">
          <cell r="A546" t="str">
            <v xml:space="preserve">Wilmslow </v>
          </cell>
          <cell r="B546" t="str">
            <v>7692</v>
          </cell>
        </row>
        <row r="547">
          <cell r="A547" t="str">
            <v xml:space="preserve">Wimbledon </v>
          </cell>
          <cell r="B547" t="str">
            <v>3735</v>
          </cell>
        </row>
        <row r="548">
          <cell r="A548" t="str">
            <v xml:space="preserve">Winchester </v>
          </cell>
          <cell r="B548" t="str">
            <v>1782</v>
          </cell>
        </row>
        <row r="549">
          <cell r="A549" t="str">
            <v xml:space="preserve">Windsor </v>
          </cell>
          <cell r="B549" t="str">
            <v>1410</v>
          </cell>
        </row>
        <row r="550">
          <cell r="A550" t="str">
            <v>Witney</v>
          </cell>
          <cell r="B550" t="str">
            <v>NW62</v>
          </cell>
        </row>
        <row r="551">
          <cell r="A551" t="str">
            <v xml:space="preserve">Witney </v>
          </cell>
          <cell r="B551" t="str">
            <v>7702</v>
          </cell>
        </row>
        <row r="552">
          <cell r="A552" t="str">
            <v xml:space="preserve">Woking </v>
          </cell>
          <cell r="B552" t="str">
            <v>3719</v>
          </cell>
        </row>
        <row r="553">
          <cell r="A553" t="str">
            <v xml:space="preserve">Wokingham </v>
          </cell>
          <cell r="B553" t="str">
            <v>0194</v>
          </cell>
        </row>
        <row r="554">
          <cell r="A554" t="str">
            <v xml:space="preserve">Wolverhampton </v>
          </cell>
          <cell r="B554" t="str">
            <v>0534</v>
          </cell>
        </row>
        <row r="555">
          <cell r="A555" t="str">
            <v xml:space="preserve">Wood Green </v>
          </cell>
          <cell r="B555" t="str">
            <v>2464</v>
          </cell>
        </row>
        <row r="556">
          <cell r="A556" t="str">
            <v xml:space="preserve">Woolwich </v>
          </cell>
          <cell r="B556" t="str">
            <v>0178</v>
          </cell>
        </row>
        <row r="557">
          <cell r="A557" t="str">
            <v xml:space="preserve">Worcester </v>
          </cell>
          <cell r="B557" t="str">
            <v>0217</v>
          </cell>
        </row>
        <row r="558">
          <cell r="A558" t="str">
            <v>Worcester Park</v>
          </cell>
          <cell r="B558" t="str">
            <v>7812</v>
          </cell>
        </row>
        <row r="559">
          <cell r="A559" t="str">
            <v xml:space="preserve">Worcester Satellite </v>
          </cell>
          <cell r="B559" t="str">
            <v>0461</v>
          </cell>
        </row>
        <row r="560">
          <cell r="A560" t="str">
            <v xml:space="preserve">Workington </v>
          </cell>
          <cell r="B560" t="str">
            <v>2147</v>
          </cell>
        </row>
        <row r="561">
          <cell r="A561" t="str">
            <v>Workington Store</v>
          </cell>
          <cell r="B561" t="str">
            <v>3793</v>
          </cell>
        </row>
        <row r="562">
          <cell r="A562" t="str">
            <v xml:space="preserve">Worthing </v>
          </cell>
          <cell r="B562" t="str">
            <v>2202</v>
          </cell>
        </row>
        <row r="563">
          <cell r="A563" t="str">
            <v>Wrexham</v>
          </cell>
          <cell r="B563" t="str">
            <v>NW63</v>
          </cell>
        </row>
        <row r="564">
          <cell r="A564" t="str">
            <v xml:space="preserve">Wrexham </v>
          </cell>
          <cell r="B564" t="str">
            <v>2163</v>
          </cell>
        </row>
        <row r="565">
          <cell r="A565" t="str">
            <v>Wycombe Marsh</v>
          </cell>
          <cell r="B565" t="str">
            <v>9331</v>
          </cell>
        </row>
        <row r="566">
          <cell r="A566" t="str">
            <v xml:space="preserve">Yarmouth </v>
          </cell>
          <cell r="B566" t="str">
            <v>2684</v>
          </cell>
        </row>
        <row r="567">
          <cell r="A567" t="str">
            <v xml:space="preserve">Yeovil </v>
          </cell>
          <cell r="B567" t="str">
            <v>1630</v>
          </cell>
        </row>
        <row r="568">
          <cell r="A568" t="str">
            <v xml:space="preserve">York Coppergate </v>
          </cell>
          <cell r="B568" t="str">
            <v>0259</v>
          </cell>
        </row>
        <row r="569">
          <cell r="A569" t="str">
            <v>York Pavement</v>
          </cell>
          <cell r="B569" t="str">
            <v>0246</v>
          </cell>
        </row>
        <row r="570">
          <cell r="A570" t="str">
            <v>York Retail Park</v>
          </cell>
          <cell r="B570" t="str">
            <v>5717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Site Dev BOQ"/>
      <sheetName val="Model"/>
      <sheetName val="CONSTRUCTION COMPONENT"/>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_Direct_selling cost"/>
      <sheetName val="Fill this out first..."/>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H2O TREATMENT PLANT SITE(4.1)"/>
    </sheetNames>
    <sheetDataSet>
      <sheetData sheetId="0" refreshError="1">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H2O TREATMENT PLANT SITE(4.1)"/>
      <sheetName val="H2O_TREATMENT_PLANT_SITE(4_1)"/>
      <sheetName val="H2O_TREATMENT_PLANT_SITE(4_1)1"/>
      <sheetName val="Construction"/>
      <sheetName val="Bill 1-General"/>
    </sheetNames>
    <sheetDataSet>
      <sheetData sheetId="0" refreshError="1">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 sheetId="2"/>
      <sheetData sheetId="3"/>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s>
    <sheetDataSet>
      <sheetData sheetId="0"/>
      <sheetData sheetId="1"/>
      <sheetData sheetId="2"/>
      <sheetData sheetId="3" refreshError="1">
        <row r="40">
          <cell r="B40">
            <v>7.2499999999999995E-2</v>
          </cell>
        </row>
      </sheetData>
      <sheetData sheetId="4"/>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al Sum"/>
      <sheetName val="Detailed Cost Plan - M&amp;S Store "/>
    </sheetNames>
    <definedNames>
      <definedName name="ADDRESS" refersTo="#REF!"/>
      <definedName name="myRange" refersTo="#REF!"/>
      <definedName name="REMOVE" refersTo="#REF!"/>
    </defined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1"/>
      <sheetName val="AH Cash Flow"/>
    </sheetNames>
    <sheetDataSet>
      <sheetData sheetId="0" refreshError="1"/>
      <sheetData sheetId="1"/>
      <sheetData sheetId="2">
        <row r="20">
          <cell r="A20">
            <v>1</v>
          </cell>
          <cell r="B20">
            <v>39173</v>
          </cell>
          <cell r="C20">
            <v>5.7510041982330645E-2</v>
          </cell>
          <cell r="D20">
            <v>71000</v>
          </cell>
          <cell r="E20">
            <v>3600</v>
          </cell>
          <cell r="G20">
            <v>67400</v>
          </cell>
          <cell r="I20">
            <v>67400</v>
          </cell>
        </row>
        <row r="21">
          <cell r="A21">
            <v>2</v>
          </cell>
          <cell r="B21">
            <v>39203</v>
          </cell>
          <cell r="C21">
            <v>0.15147011057318072</v>
          </cell>
          <cell r="D21">
            <v>187000</v>
          </cell>
          <cell r="E21">
            <v>9400</v>
          </cell>
          <cell r="G21">
            <v>177600</v>
          </cell>
          <cell r="I21">
            <v>110200</v>
          </cell>
        </row>
        <row r="22">
          <cell r="A22">
            <v>3</v>
          </cell>
          <cell r="B22">
            <v>39234</v>
          </cell>
          <cell r="C22">
            <v>0.27135019808564459</v>
          </cell>
          <cell r="D22">
            <v>335000</v>
          </cell>
          <cell r="E22">
            <v>16800</v>
          </cell>
          <cell r="G22">
            <v>318200</v>
          </cell>
          <cell r="I22">
            <v>140600</v>
          </cell>
        </row>
        <row r="23">
          <cell r="A23">
            <v>4</v>
          </cell>
          <cell r="B23">
            <v>39264</v>
          </cell>
          <cell r="C23">
            <v>0.40743029742411713</v>
          </cell>
          <cell r="D23">
            <v>503000</v>
          </cell>
          <cell r="E23">
            <v>25200</v>
          </cell>
          <cell r="G23">
            <v>477800</v>
          </cell>
          <cell r="I23">
            <v>159600</v>
          </cell>
        </row>
        <row r="24">
          <cell r="A24">
            <v>5</v>
          </cell>
          <cell r="B24">
            <v>39295</v>
          </cell>
          <cell r="C24">
            <v>0.54999040149299305</v>
          </cell>
          <cell r="D24">
            <v>679000</v>
          </cell>
          <cell r="E24">
            <v>34000</v>
          </cell>
          <cell r="G24">
            <v>645000</v>
          </cell>
          <cell r="I24">
            <v>167200</v>
          </cell>
        </row>
        <row r="25">
          <cell r="A25">
            <v>6</v>
          </cell>
          <cell r="B25">
            <v>39326</v>
          </cell>
          <cell r="C25">
            <v>0.68769050201406645</v>
          </cell>
          <cell r="D25">
            <v>849000</v>
          </cell>
          <cell r="E25">
            <v>42500</v>
          </cell>
          <cell r="G25">
            <v>806500</v>
          </cell>
          <cell r="I25">
            <v>161500</v>
          </cell>
        </row>
        <row r="26">
          <cell r="A26">
            <v>7</v>
          </cell>
          <cell r="B26">
            <v>39356</v>
          </cell>
          <cell r="C26">
            <v>0.81243059307433296</v>
          </cell>
          <cell r="D26">
            <v>1003000</v>
          </cell>
          <cell r="E26">
            <v>50200</v>
          </cell>
          <cell r="G26">
            <v>952800</v>
          </cell>
          <cell r="I26">
            <v>146300</v>
          </cell>
        </row>
        <row r="27">
          <cell r="A27">
            <v>8</v>
          </cell>
          <cell r="B27">
            <v>39387</v>
          </cell>
          <cell r="C27">
            <v>0.91206066580428602</v>
          </cell>
          <cell r="D27">
            <v>1126000</v>
          </cell>
          <cell r="E27">
            <v>56300</v>
          </cell>
          <cell r="G27">
            <v>1069700</v>
          </cell>
          <cell r="I27">
            <v>116900</v>
          </cell>
        </row>
        <row r="28">
          <cell r="A28">
            <v>9</v>
          </cell>
          <cell r="B28">
            <v>39417</v>
          </cell>
          <cell r="C28">
            <v>0.97848071429092143</v>
          </cell>
          <cell r="D28">
            <v>1208000</v>
          </cell>
          <cell r="E28">
            <v>60400</v>
          </cell>
          <cell r="G28">
            <v>1147600</v>
          </cell>
          <cell r="I28">
            <v>77900</v>
          </cell>
        </row>
        <row r="29">
          <cell r="A29">
            <v>10</v>
          </cell>
          <cell r="B29">
            <v>39448</v>
          </cell>
          <cell r="C29">
            <v>1</v>
          </cell>
          <cell r="D29">
            <v>1234567</v>
          </cell>
          <cell r="E29">
            <v>61700</v>
          </cell>
          <cell r="G29">
            <v>1172867</v>
          </cell>
          <cell r="I29">
            <v>56117</v>
          </cell>
        </row>
        <row r="30">
          <cell r="A30">
            <v>0</v>
          </cell>
          <cell r="B30">
            <v>39479</v>
          </cell>
          <cell r="C30">
            <v>0</v>
          </cell>
          <cell r="D30">
            <v>0</v>
          </cell>
          <cell r="E30">
            <v>0</v>
          </cell>
          <cell r="G30">
            <v>0</v>
          </cell>
          <cell r="I30">
            <v>0</v>
          </cell>
        </row>
        <row r="31">
          <cell r="A31">
            <v>0</v>
          </cell>
          <cell r="B31">
            <v>39508</v>
          </cell>
          <cell r="C31">
            <v>0</v>
          </cell>
          <cell r="D31">
            <v>0</v>
          </cell>
          <cell r="E31">
            <v>0</v>
          </cell>
          <cell r="G31">
            <v>0</v>
          </cell>
          <cell r="I31">
            <v>0</v>
          </cell>
        </row>
        <row r="32">
          <cell r="A32">
            <v>0</v>
          </cell>
          <cell r="B32">
            <v>39539</v>
          </cell>
          <cell r="C32">
            <v>0</v>
          </cell>
          <cell r="D32">
            <v>0</v>
          </cell>
          <cell r="E32">
            <v>0</v>
          </cell>
          <cell r="G32">
            <v>0</v>
          </cell>
          <cell r="I32">
            <v>0</v>
          </cell>
        </row>
        <row r="33">
          <cell r="A33">
            <v>0</v>
          </cell>
          <cell r="B33">
            <v>39569</v>
          </cell>
          <cell r="C33">
            <v>0</v>
          </cell>
          <cell r="D33">
            <v>0</v>
          </cell>
          <cell r="E33">
            <v>0</v>
          </cell>
          <cell r="G33">
            <v>0</v>
          </cell>
          <cell r="I33">
            <v>0</v>
          </cell>
        </row>
        <row r="34">
          <cell r="B34">
            <v>39600</v>
          </cell>
          <cell r="I34">
            <v>0</v>
          </cell>
        </row>
        <row r="35">
          <cell r="B35">
            <v>39630</v>
          </cell>
          <cell r="I35">
            <v>0</v>
          </cell>
        </row>
        <row r="36">
          <cell r="B36">
            <v>39661</v>
          </cell>
          <cell r="I36">
            <v>0</v>
          </cell>
        </row>
        <row r="37">
          <cell r="B37">
            <v>39692</v>
          </cell>
          <cell r="I37">
            <v>0</v>
          </cell>
        </row>
        <row r="38">
          <cell r="B38">
            <v>39722</v>
          </cell>
          <cell r="I38">
            <v>0</v>
          </cell>
        </row>
        <row r="39">
          <cell r="B39">
            <v>39753</v>
          </cell>
          <cell r="I39">
            <v>0</v>
          </cell>
        </row>
        <row r="40">
          <cell r="B40">
            <v>39783</v>
          </cell>
          <cell r="I40">
            <v>0</v>
          </cell>
        </row>
        <row r="41">
          <cell r="B41">
            <v>39814</v>
          </cell>
          <cell r="I41">
            <v>30850</v>
          </cell>
        </row>
        <row r="42">
          <cell r="B42">
            <v>39845</v>
          </cell>
          <cell r="I42">
            <v>0</v>
          </cell>
        </row>
        <row r="43">
          <cell r="B43">
            <v>39873</v>
          </cell>
          <cell r="I43">
            <v>0</v>
          </cell>
        </row>
        <row r="44">
          <cell r="B44">
            <v>39904</v>
          </cell>
          <cell r="I44">
            <v>0</v>
          </cell>
        </row>
        <row r="45">
          <cell r="B45">
            <v>39934</v>
          </cell>
          <cell r="I45">
            <v>0</v>
          </cell>
        </row>
        <row r="46">
          <cell r="B46">
            <v>39965</v>
          </cell>
          <cell r="I46">
            <v>0</v>
          </cell>
        </row>
      </sheetData>
      <sheetData sheetId="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 val="Soft_Ware_Activities__(2)"/>
      <sheetName val="Grand_Summary"/>
      <sheetName val="General_Item"/>
      <sheetName val="General_Item_(2)"/>
      <sheetName val="Spring_intake"/>
      <sheetName val="Single_Tap_Stand_IN"/>
      <sheetName val="RES_40M3"/>
      <sheetName val="BPT_2"/>
      <sheetName val="BPT_3"/>
      <sheetName val="BPT_4"/>
      <sheetName val="PIPELINE_N"/>
      <sheetName val="Soft_Ware_Activities_"/>
      <sheetName val="Soft_Ware_Activities__(2)1"/>
      <sheetName val="Grand_Summary1"/>
      <sheetName val="General_Item1"/>
      <sheetName val="General_Item_(2)1"/>
      <sheetName val="Spring_intake1"/>
      <sheetName val="Single_Tap_Stand_IN1"/>
      <sheetName val="RES_40M31"/>
      <sheetName val="BPT_21"/>
      <sheetName val="BPT_31"/>
      <sheetName val="BPT_41"/>
      <sheetName val="PIPELINE_N1"/>
      <sheetName val="Soft_Ware_Activitie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 val="Summary"/>
    </sheetNames>
    <sheetDataSet>
      <sheetData sheetId="0" refreshError="1"/>
      <sheetData sheetId="1"/>
      <sheetData sheetId="2" refreshError="1">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 val="Summary"/>
      <sheetName val="fitting_rates"/>
      <sheetName val="H2O_TREATMENT_PLANT_SITE(4_1)"/>
      <sheetName val="fitting_rates1"/>
      <sheetName val="H2O_TREATMENT_PLANT_SITE(4_1)1"/>
      <sheetName val="Ragama"/>
    </sheetNames>
    <sheetDataSet>
      <sheetData sheetId="0" refreshError="1"/>
      <sheetData sheetId="1"/>
      <sheetData sheetId="2" refreshError="1">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 sheetId="6"/>
      <sheetData sheetId="7"/>
      <sheetData sheetId="8"/>
      <sheetData sheetId="9"/>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er"/>
      <sheetName val="Risk Levels"/>
    </sheetNames>
    <sheetDataSet>
      <sheetData sheetId="0" refreshError="1">
        <row r="1">
          <cell r="IV1" t="str">
            <v>RED</v>
          </cell>
        </row>
        <row r="2">
          <cell r="IV2" t="str">
            <v>AMBER</v>
          </cell>
        </row>
        <row r="3">
          <cell r="IV3" t="str">
            <v>GREEN</v>
          </cell>
        </row>
        <row r="4">
          <cell r="IV4" t="str">
            <v>Closed</v>
          </cell>
        </row>
        <row r="5">
          <cell r="IV5" t="str">
            <v>Moved</v>
          </cell>
        </row>
      </sheetData>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BOQ_Direct_selling cost"/>
      <sheetName val="Register"/>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 val="Sheet2"/>
      <sheetName val="GENERAL_ITEMS(1_1)"/>
      <sheetName val="DAYWORKS(1_2)"/>
      <sheetName val="M_R_CHARGES(1_3)"/>
      <sheetName val="INTAKE_SITE(2_1)"/>
      <sheetName val="INTAKE(2_2)"/>
      <sheetName val="RAW_H2O_MAIN(3_1)"/>
      <sheetName val="H2O_TREATMENT_PLANT_SITE(4_1)"/>
      <sheetName val="H2O_INLET_CHAMBER(4_2)"/>
      <sheetName val="CLARIFIERS(4_3)"/>
      <sheetName val="H2O_FLOW_DIVISION_CHAMBER(4_4)"/>
      <sheetName val="SLOW_SAND_FILTERS(4_5)"/>
      <sheetName val="H2O_OUTLET_CHAMBER(4_6)"/>
      <sheetName val="TREATED_H2O_TRANS(5_1)"/>
      <sheetName val="RESERVOIR&amp;BPTSite(6_1)"/>
      <sheetName val="RESERVOIRS(6_2)"/>
      <sheetName val="BPT(6_3)"/>
      <sheetName val="DISTR(7_1)"/>
      <sheetName val="DISTR(7_2)"/>
      <sheetName val="DISTR(7_3)"/>
      <sheetName val="DISTR(7_4)"/>
      <sheetName val="DISTR(7_5)"/>
      <sheetName val="DISTR(7_6)"/>
      <sheetName val="DISTR(7_7)"/>
      <sheetName val="DISTR(7_8)"/>
      <sheetName val="DISTR(7_9)"/>
      <sheetName val="INTENSIFICATION(7_10)"/>
      <sheetName val="SERVICE_CONNECTIONS(7_11)"/>
      <sheetName val="H2O_TREATMENT_PLANT_SITE_4_1_"/>
      <sheetName val="fitting_rates"/>
      <sheetName val="GENERAL_ITEMS(1_1)1"/>
      <sheetName val="DAYWORKS(1_2)1"/>
      <sheetName val="M_R_CHARGES(1_3)1"/>
      <sheetName val="INTAKE_SITE(2_1)1"/>
      <sheetName val="INTAKE(2_2)1"/>
      <sheetName val="RAW_H2O_MAIN(3_1)1"/>
      <sheetName val="H2O_TREATMENT_PLANT_SITE(4_1)1"/>
      <sheetName val="H2O_INLET_CHAMBER(4_2)1"/>
      <sheetName val="CLARIFIERS(4_3)1"/>
      <sheetName val="H2O_FLOW_DIVISION_CHAMBER(4_4)1"/>
      <sheetName val="SLOW_SAND_FILTERS(4_5)1"/>
      <sheetName val="H2O_OUTLET_CHAMBER(4_6)1"/>
      <sheetName val="TREATED_H2O_TRANS(5_1)1"/>
      <sheetName val="RESERVOIR&amp;BPTSite(6_1)1"/>
      <sheetName val="RESERVOIRS(6_2)1"/>
      <sheetName val="BPT(6_3)1"/>
      <sheetName val="DISTR(7_1)1"/>
      <sheetName val="DISTR(7_2)1"/>
      <sheetName val="DISTR(7_3)1"/>
      <sheetName val="DISTR(7_4)1"/>
      <sheetName val="DISTR(7_5)1"/>
      <sheetName val="DISTR(7_6)1"/>
      <sheetName val="DISTR(7_7)1"/>
      <sheetName val="DISTR(7_8)1"/>
      <sheetName val="DISTR(7_9)1"/>
      <sheetName val="INTENSIFICATION(7_10)1"/>
      <sheetName val="SERVICE_CONNECTIONS(7_11)1"/>
      <sheetName val="H2O_TREATMENT_PLANT_SITE_4_1_1"/>
      <sheetName val="fitting_rates1"/>
      <sheetName val="Cat A Change Control"/>
      <sheetName val="Schedules"/>
      <sheetName val="mech"/>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SE ONE"/>
      <sheetName val="PHASE TWO"/>
    </sheetNames>
    <sheetDataSet>
      <sheetData sheetId="0">
        <row r="71">
          <cell r="C71">
            <v>0</v>
          </cell>
          <cell r="D71">
            <v>0</v>
          </cell>
          <cell r="E71">
            <v>0</v>
          </cell>
          <cell r="F71">
            <v>0</v>
          </cell>
        </row>
        <row r="72">
          <cell r="D72">
            <v>169874.09826416074</v>
          </cell>
          <cell r="E72">
            <v>318724.40099317901</v>
          </cell>
          <cell r="F72">
            <v>607995.6514749577</v>
          </cell>
        </row>
        <row r="73">
          <cell r="D73">
            <v>555907.36813247448</v>
          </cell>
          <cell r="E73">
            <v>847748.81640638388</v>
          </cell>
          <cell r="F73">
            <v>1320889.8781300406</v>
          </cell>
        </row>
        <row r="74">
          <cell r="D74">
            <v>1096767.8958789024</v>
          </cell>
          <cell r="E74">
            <v>1483343.5401854562</v>
          </cell>
          <cell r="F74">
            <v>2051574.1087322936</v>
          </cell>
        </row>
        <row r="75">
          <cell r="D75">
            <v>1755420.2471250768</v>
          </cell>
          <cell r="E75">
            <v>2182556.4785221126</v>
          </cell>
          <cell r="F75">
            <v>2772266.515781078</v>
          </cell>
        </row>
        <row r="76">
          <cell r="D76">
            <v>2499926.9652125924</v>
          </cell>
          <cell r="E76">
            <v>2914798.2196310009</v>
          </cell>
          <cell r="F76">
            <v>3464140.5164601221</v>
          </cell>
        </row>
        <row r="77">
          <cell r="D77">
            <v>3297905.6387653258</v>
          </cell>
          <cell r="E77">
            <v>3652595.0974365533</v>
          </cell>
          <cell r="F77">
            <v>4109981.9944260055</v>
          </cell>
        </row>
        <row r="78">
          <cell r="D78">
            <v>4111409.0597768631</v>
          </cell>
          <cell r="E78">
            <v>4365870.7439076323</v>
          </cell>
          <cell r="F78">
            <v>4689872.659356025</v>
          </cell>
        </row>
        <row r="79">
          <cell r="D79">
            <v>4885922.5976549154</v>
          </cell>
          <cell r="E79">
            <v>5012319.2932413667</v>
          </cell>
          <cell r="F79">
            <v>5173824.5783552118</v>
          </cell>
        </row>
        <row r="80">
          <cell r="D80">
            <v>5479323</v>
          </cell>
          <cell r="E80">
            <v>5479323</v>
          </cell>
          <cell r="F80">
            <v>5479323</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f cash"/>
      <sheetName val="accom cash"/>
      <sheetName val="Sports cash"/>
      <sheetName val="train cash"/>
      <sheetName val="site cash "/>
      <sheetName val="Water cash"/>
      <sheetName val="CCTV cash"/>
      <sheetName val="Infrastructure"/>
      <sheetName val="Accommodation"/>
      <sheetName val="training"/>
      <sheetName val="siteworks"/>
    </sheetNames>
    <sheetDataSet>
      <sheetData sheetId="0"/>
      <sheetData sheetId="1"/>
      <sheetData sheetId="2" refreshError="1"/>
      <sheetData sheetId="3"/>
      <sheetData sheetId="4" refreshError="1">
        <row r="22">
          <cell r="A22">
            <v>1</v>
          </cell>
        </row>
        <row r="23">
          <cell r="A23">
            <v>2</v>
          </cell>
        </row>
        <row r="24">
          <cell r="A24">
            <v>3</v>
          </cell>
        </row>
        <row r="25">
          <cell r="A25">
            <v>4</v>
          </cell>
        </row>
        <row r="26">
          <cell r="A26">
            <v>5</v>
          </cell>
        </row>
        <row r="27">
          <cell r="A27">
            <v>6</v>
          </cell>
        </row>
        <row r="28">
          <cell r="A28">
            <v>7</v>
          </cell>
        </row>
        <row r="29">
          <cell r="A29">
            <v>8</v>
          </cell>
        </row>
        <row r="30">
          <cell r="A30">
            <v>9</v>
          </cell>
        </row>
        <row r="31">
          <cell r="A31">
            <v>10</v>
          </cell>
        </row>
        <row r="32">
          <cell r="A32">
            <v>11</v>
          </cell>
        </row>
      </sheetData>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tabSelected="1" view="pageBreakPreview" zoomScaleNormal="100" zoomScaleSheetLayoutView="100" workbookViewId="0">
      <pane ySplit="5" topLeftCell="A6" activePane="bottomLeft" state="frozen"/>
      <selection activeCell="D235" sqref="D235"/>
      <selection pane="bottomLeft" activeCell="A3" sqref="A3:E3"/>
    </sheetView>
  </sheetViews>
  <sheetFormatPr defaultColWidth="9.1796875" defaultRowHeight="12.5" x14ac:dyDescent="0.25"/>
  <cols>
    <col min="1" max="1" width="8.81640625" style="5" customWidth="1"/>
    <col min="2" max="2" width="37" style="837" customWidth="1"/>
    <col min="3" max="3" width="7.453125" style="837" customWidth="1"/>
    <col min="4" max="4" width="12.26953125" style="837" bestFit="1" customWidth="1"/>
    <col min="5" max="5" width="31.90625" style="4" customWidth="1"/>
    <col min="6" max="6" width="15.453125" style="4" bestFit="1" customWidth="1"/>
    <col min="7" max="7" width="15.36328125" style="4" bestFit="1" customWidth="1"/>
    <col min="8" max="8" width="15" style="4" bestFit="1" customWidth="1"/>
    <col min="9" max="9" width="20.81640625" style="4" bestFit="1" customWidth="1"/>
    <col min="10" max="10" width="25" style="4" bestFit="1" customWidth="1"/>
    <col min="11" max="11" width="17.7265625" style="4" bestFit="1" customWidth="1"/>
    <col min="12" max="12" width="22.54296875" style="4" bestFit="1" customWidth="1"/>
    <col min="13" max="13" width="16.26953125" style="4" bestFit="1" customWidth="1"/>
    <col min="14" max="16384" width="9.1796875" style="4"/>
  </cols>
  <sheetData>
    <row r="1" spans="1:13" s="837" customFormat="1" ht="12.75" customHeight="1" x14ac:dyDescent="0.25">
      <c r="A1" s="1063" t="s">
        <v>0</v>
      </c>
      <c r="B1" s="1063"/>
      <c r="C1" s="1063"/>
      <c r="D1" s="1063"/>
      <c r="E1" s="1063"/>
    </row>
    <row r="2" spans="1:13" s="837" customFormat="1" ht="12.75" customHeight="1" x14ac:dyDescent="0.25">
      <c r="A2" s="1067" t="s">
        <v>1475</v>
      </c>
      <c r="B2" s="1067"/>
      <c r="C2" s="1067"/>
      <c r="D2" s="1067"/>
      <c r="E2" s="1067"/>
      <c r="F2" s="1067"/>
      <c r="G2" s="838"/>
      <c r="H2" s="838"/>
    </row>
    <row r="3" spans="1:13" s="837" customFormat="1" ht="12.75" customHeight="1" x14ac:dyDescent="0.25">
      <c r="A3" s="1064" t="s">
        <v>1480</v>
      </c>
      <c r="B3" s="1064"/>
      <c r="C3" s="1064"/>
      <c r="D3" s="1064"/>
      <c r="E3" s="1064"/>
    </row>
    <row r="4" spans="1:13" s="837" customFormat="1" ht="12.75" customHeight="1" x14ac:dyDescent="0.3">
      <c r="A4" s="1065" t="s">
        <v>398</v>
      </c>
      <c r="B4" s="1065"/>
      <c r="C4" s="1065"/>
      <c r="D4" s="1065"/>
      <c r="E4" s="1065"/>
    </row>
    <row r="5" spans="1:13" s="840" customFormat="1" ht="13" x14ac:dyDescent="0.25">
      <c r="A5" s="839" t="s">
        <v>399</v>
      </c>
      <c r="B5" s="1053" t="s">
        <v>2</v>
      </c>
      <c r="C5" s="1068"/>
      <c r="D5" s="1069"/>
      <c r="E5" s="839" t="s">
        <v>400</v>
      </c>
    </row>
    <row r="6" spans="1:13" x14ac:dyDescent="0.25">
      <c r="A6" s="6"/>
      <c r="B6" s="1034" t="s">
        <v>401</v>
      </c>
      <c r="C6" s="1035"/>
      <c r="D6" s="1036"/>
      <c r="E6" s="79"/>
    </row>
    <row r="7" spans="1:13" x14ac:dyDescent="0.25">
      <c r="A7" s="845">
        <v>1</v>
      </c>
      <c r="B7" s="1043" t="s">
        <v>402</v>
      </c>
      <c r="C7" s="1044"/>
      <c r="D7" s="1045"/>
      <c r="E7" s="846">
        <f>'B1 - General Items'!F242</f>
        <v>110000000</v>
      </c>
    </row>
    <row r="8" spans="1:13" x14ac:dyDescent="0.25">
      <c r="A8" s="845">
        <v>2</v>
      </c>
      <c r="B8" s="1066" t="s">
        <v>403</v>
      </c>
      <c r="C8" s="1044"/>
      <c r="D8" s="1045"/>
      <c r="E8" s="847">
        <f>'B2 - DayWorks'!F187</f>
        <v>0</v>
      </c>
    </row>
    <row r="9" spans="1:13" x14ac:dyDescent="0.25">
      <c r="A9" s="629"/>
      <c r="B9" s="950"/>
      <c r="C9" s="951"/>
      <c r="D9" s="952"/>
      <c r="E9" s="949"/>
    </row>
    <row r="10" spans="1:13" ht="13" x14ac:dyDescent="0.25">
      <c r="A10" s="836"/>
      <c r="B10" s="953" t="s">
        <v>404</v>
      </c>
      <c r="C10" s="954"/>
      <c r="D10" s="955"/>
      <c r="E10" s="949"/>
    </row>
    <row r="11" spans="1:13" ht="13" x14ac:dyDescent="0.25">
      <c r="A11" s="836"/>
      <c r="B11" s="953"/>
      <c r="C11" s="954"/>
      <c r="D11" s="955"/>
      <c r="E11" s="949"/>
    </row>
    <row r="12" spans="1:13" ht="9" customHeight="1" x14ac:dyDescent="0.25">
      <c r="A12" s="835"/>
      <c r="B12" s="1070"/>
      <c r="C12" s="1038"/>
      <c r="D12" s="1039"/>
      <c r="E12" s="99"/>
      <c r="K12" s="68"/>
      <c r="L12" s="68"/>
      <c r="M12" s="68"/>
    </row>
    <row r="13" spans="1:13" ht="13" x14ac:dyDescent="0.25">
      <c r="A13" s="851">
        <v>3</v>
      </c>
      <c r="B13" s="1071" t="s">
        <v>1229</v>
      </c>
      <c r="C13" s="1041"/>
      <c r="D13" s="1042"/>
      <c r="E13" s="852"/>
      <c r="K13" s="68"/>
      <c r="L13" s="68"/>
      <c r="M13" s="68"/>
    </row>
    <row r="14" spans="1:13" x14ac:dyDescent="0.25">
      <c r="A14" s="849">
        <v>3.1</v>
      </c>
      <c r="B14" s="1043" t="s">
        <v>1449</v>
      </c>
      <c r="C14" s="1044"/>
      <c r="D14" s="1045"/>
      <c r="E14" s="848">
        <f>'B 3.1 Trans Any to Baribu BPT'!F212</f>
        <v>0</v>
      </c>
      <c r="F14" s="69"/>
      <c r="K14" s="68"/>
      <c r="L14" s="68"/>
      <c r="M14" s="68"/>
    </row>
    <row r="15" spans="1:13" ht="13" x14ac:dyDescent="0.3">
      <c r="A15" s="853">
        <v>3.2</v>
      </c>
      <c r="B15" s="1043" t="s">
        <v>1217</v>
      </c>
      <c r="C15" s="1044"/>
      <c r="D15" s="1045"/>
      <c r="E15" s="848">
        <f>'B 3.2 - BPT'!F303</f>
        <v>0</v>
      </c>
      <c r="F15" s="69"/>
      <c r="K15" s="3"/>
      <c r="M15" s="3"/>
    </row>
    <row r="16" spans="1:13" ht="13" x14ac:dyDescent="0.3">
      <c r="A16" s="853">
        <v>3.3</v>
      </c>
      <c r="B16" s="1026" t="s">
        <v>1455</v>
      </c>
      <c r="C16" s="1027"/>
      <c r="D16" s="1028"/>
      <c r="E16" s="848">
        <f>'Bill 3.3 - Baribu Dist'!F301</f>
        <v>0</v>
      </c>
      <c r="F16" s="69"/>
      <c r="K16" s="3"/>
      <c r="M16" s="3"/>
    </row>
    <row r="17" spans="1:13" ht="13.5" thickBot="1" x14ac:dyDescent="0.35">
      <c r="A17" s="849">
        <v>3.4</v>
      </c>
      <c r="B17" s="1043" t="s">
        <v>1214</v>
      </c>
      <c r="C17" s="1044"/>
      <c r="D17" s="1045"/>
      <c r="E17" s="848">
        <f>'Bill 3.4 - Baribu Tank '!F274</f>
        <v>0</v>
      </c>
      <c r="F17" s="69"/>
      <c r="K17" s="3"/>
      <c r="M17" s="3"/>
    </row>
    <row r="18" spans="1:13" ht="13.5" thickTop="1" x14ac:dyDescent="0.3">
      <c r="A18" s="948"/>
      <c r="B18" s="1054" t="s">
        <v>1322</v>
      </c>
      <c r="C18" s="1055"/>
      <c r="D18" s="1056"/>
      <c r="E18" s="842">
        <f>SUM(E14:E17)</f>
        <v>0</v>
      </c>
      <c r="F18" s="69"/>
      <c r="K18" s="68"/>
      <c r="L18" s="68"/>
      <c r="M18" s="68"/>
    </row>
    <row r="19" spans="1:13" ht="9.75" customHeight="1" x14ac:dyDescent="0.3">
      <c r="A19" s="835"/>
      <c r="B19" s="1072"/>
      <c r="C19" s="1073"/>
      <c r="D19" s="1074"/>
      <c r="E19" s="99"/>
      <c r="K19" s="3"/>
      <c r="M19" s="3"/>
    </row>
    <row r="20" spans="1:13" ht="13" x14ac:dyDescent="0.3">
      <c r="A20" s="836">
        <v>4</v>
      </c>
      <c r="B20" s="1037" t="s">
        <v>1233</v>
      </c>
      <c r="C20" s="1038"/>
      <c r="D20" s="1039"/>
      <c r="E20" s="99"/>
      <c r="K20" s="3"/>
      <c r="M20" s="3"/>
    </row>
    <row r="21" spans="1:13" x14ac:dyDescent="0.25">
      <c r="A21" s="856">
        <v>4.0999999999999996</v>
      </c>
      <c r="B21" s="1040" t="s">
        <v>1225</v>
      </c>
      <c r="C21" s="1041"/>
      <c r="D21" s="1042"/>
      <c r="E21" s="852">
        <f>'B 4.1 - Trans to Goli '!F233</f>
        <v>0</v>
      </c>
      <c r="F21" s="69"/>
      <c r="K21" s="68"/>
      <c r="L21" s="68"/>
      <c r="M21" s="68"/>
    </row>
    <row r="22" spans="1:13" ht="13" x14ac:dyDescent="0.3">
      <c r="A22" s="853">
        <v>4.2</v>
      </c>
      <c r="B22" s="1043" t="s">
        <v>1213</v>
      </c>
      <c r="C22" s="1044"/>
      <c r="D22" s="1045"/>
      <c r="E22" s="848">
        <f>'Bill 4.2 - Goli Tank '!F282</f>
        <v>0</v>
      </c>
      <c r="F22" s="69"/>
      <c r="K22" s="3"/>
      <c r="M22" s="3"/>
    </row>
    <row r="23" spans="1:13" ht="13" x14ac:dyDescent="0.3">
      <c r="A23" s="857">
        <v>4.3</v>
      </c>
      <c r="B23" s="1050" t="s">
        <v>1219</v>
      </c>
      <c r="C23" s="1051"/>
      <c r="D23" s="1052"/>
      <c r="E23" s="855">
        <f>'Bill 4.3 - Goli Dist'!F303</f>
        <v>0</v>
      </c>
      <c r="K23" s="3"/>
      <c r="M23" s="3"/>
    </row>
    <row r="24" spans="1:13" ht="13.5" thickTop="1" x14ac:dyDescent="0.3">
      <c r="A24" s="948"/>
      <c r="B24" s="1054" t="s">
        <v>1323</v>
      </c>
      <c r="C24" s="1055"/>
      <c r="D24" s="1056"/>
      <c r="E24" s="842">
        <f>SUM(E21:E23)</f>
        <v>0</v>
      </c>
      <c r="K24" s="3"/>
      <c r="M24" s="3"/>
    </row>
    <row r="25" spans="1:13" x14ac:dyDescent="0.25">
      <c r="A25" s="835"/>
      <c r="B25" s="1047"/>
      <c r="C25" s="1048"/>
      <c r="D25" s="1049"/>
      <c r="E25" s="99"/>
      <c r="F25" s="69"/>
      <c r="K25" s="68"/>
      <c r="L25" s="68"/>
      <c r="M25" s="68"/>
    </row>
    <row r="26" spans="1:13" ht="13" x14ac:dyDescent="0.25">
      <c r="A26" s="836">
        <v>5</v>
      </c>
      <c r="B26" s="1037" t="s">
        <v>1232</v>
      </c>
      <c r="C26" s="1038"/>
      <c r="D26" s="1039"/>
      <c r="E26" s="99"/>
      <c r="F26" s="69"/>
      <c r="K26" s="68"/>
      <c r="L26" s="68"/>
      <c r="M26" s="68"/>
    </row>
    <row r="27" spans="1:13" x14ac:dyDescent="0.25">
      <c r="A27" s="856">
        <v>5.0999999999999996</v>
      </c>
      <c r="B27" s="1040" t="s">
        <v>1226</v>
      </c>
      <c r="C27" s="1041"/>
      <c r="D27" s="1042"/>
      <c r="E27" s="852">
        <f>'Bill 5.1- Trans to Inde'!F234</f>
        <v>0</v>
      </c>
      <c r="F27" s="69"/>
      <c r="K27" s="68"/>
      <c r="L27" s="68"/>
      <c r="M27" s="68"/>
    </row>
    <row r="28" spans="1:13" ht="13" x14ac:dyDescent="0.3">
      <c r="A28" s="853">
        <v>5.2</v>
      </c>
      <c r="B28" s="1043" t="s">
        <v>1215</v>
      </c>
      <c r="C28" s="1044"/>
      <c r="D28" s="1045"/>
      <c r="E28" s="848">
        <f>'Bill 5.2 - Inde Tank '!F281</f>
        <v>0</v>
      </c>
      <c r="F28" s="69"/>
      <c r="K28" s="3"/>
      <c r="M28" s="3"/>
    </row>
    <row r="29" spans="1:13" ht="13" x14ac:dyDescent="0.3">
      <c r="A29" s="849">
        <v>5.3</v>
      </c>
      <c r="B29" s="1043" t="s">
        <v>1220</v>
      </c>
      <c r="C29" s="1044"/>
      <c r="D29" s="1045"/>
      <c r="E29" s="848">
        <f>'Bill 5.3 - Inde Dist'!F303</f>
        <v>0</v>
      </c>
      <c r="K29" s="3"/>
      <c r="M29" s="3"/>
    </row>
    <row r="30" spans="1:13" ht="13.5" thickBot="1" x14ac:dyDescent="0.35">
      <c r="A30" s="860">
        <v>8.1</v>
      </c>
      <c r="B30" s="1075" t="s">
        <v>1234</v>
      </c>
      <c r="C30" s="1076"/>
      <c r="D30" s="1077"/>
      <c r="E30" s="861">
        <f>'B 8.1 - Water Office Type 1'!F406</f>
        <v>0</v>
      </c>
      <c r="F30" s="69"/>
      <c r="K30" s="3"/>
      <c r="M30" s="3"/>
    </row>
    <row r="31" spans="1:13" ht="13.5" thickTop="1" x14ac:dyDescent="0.3">
      <c r="A31" s="948"/>
      <c r="B31" s="1054" t="s">
        <v>1324</v>
      </c>
      <c r="C31" s="1055"/>
      <c r="D31" s="1056"/>
      <c r="E31" s="842">
        <f>SUM(E27:E30)</f>
        <v>0</v>
      </c>
      <c r="F31" s="69"/>
      <c r="K31" s="3"/>
      <c r="M31" s="3"/>
    </row>
    <row r="32" spans="1:13" ht="13" x14ac:dyDescent="0.3">
      <c r="A32" s="917"/>
      <c r="B32" s="1034"/>
      <c r="C32" s="1035"/>
      <c r="D32" s="1036"/>
      <c r="E32" s="918"/>
      <c r="F32" s="69"/>
      <c r="K32" s="3"/>
      <c r="M32" s="3"/>
    </row>
    <row r="33" spans="1:13" ht="13" x14ac:dyDescent="0.3">
      <c r="A33" s="836">
        <v>6</v>
      </c>
      <c r="B33" s="1037" t="s">
        <v>1231</v>
      </c>
      <c r="C33" s="1038"/>
      <c r="D33" s="1039"/>
      <c r="E33" s="99"/>
      <c r="F33" s="69"/>
      <c r="K33" s="3"/>
      <c r="M33" s="3"/>
    </row>
    <row r="34" spans="1:13" ht="13" x14ac:dyDescent="0.3">
      <c r="A34" s="856">
        <v>6.1</v>
      </c>
      <c r="B34" s="1040" t="s">
        <v>1227</v>
      </c>
      <c r="C34" s="1041"/>
      <c r="D34" s="1042"/>
      <c r="E34" s="852">
        <f>'B 6.1 - Trans to Pawor'!F236</f>
        <v>0</v>
      </c>
      <c r="F34" s="69"/>
      <c r="K34" s="3"/>
      <c r="M34" s="3"/>
    </row>
    <row r="35" spans="1:13" ht="13" x14ac:dyDescent="0.3">
      <c r="A35" s="853">
        <v>6.2</v>
      </c>
      <c r="B35" s="1043" t="s">
        <v>1218</v>
      </c>
      <c r="C35" s="1044"/>
      <c r="D35" s="1045"/>
      <c r="E35" s="848">
        <f>'Bill 6.2 - Pawor Tank'!F281</f>
        <v>0</v>
      </c>
      <c r="F35" s="69"/>
      <c r="K35" s="3"/>
      <c r="M35" s="3"/>
    </row>
    <row r="36" spans="1:13" ht="13.5" thickBot="1" x14ac:dyDescent="0.35">
      <c r="A36" s="857">
        <v>6.3</v>
      </c>
      <c r="B36" s="1050" t="s">
        <v>1221</v>
      </c>
      <c r="C36" s="1051"/>
      <c r="D36" s="1052"/>
      <c r="E36" s="855">
        <f>'Bill 6.3 - Pawor Dist'!F303</f>
        <v>0</v>
      </c>
      <c r="F36" s="69"/>
      <c r="K36" s="3"/>
      <c r="M36" s="3"/>
    </row>
    <row r="37" spans="1:13" ht="13.5" thickTop="1" x14ac:dyDescent="0.3">
      <c r="A37" s="948"/>
      <c r="B37" s="1054" t="s">
        <v>1324</v>
      </c>
      <c r="C37" s="1055"/>
      <c r="D37" s="1056"/>
      <c r="E37" s="842">
        <f>SUM(E34:E36)</f>
        <v>0</v>
      </c>
      <c r="F37" s="69"/>
      <c r="K37" s="3"/>
      <c r="M37" s="3"/>
    </row>
    <row r="38" spans="1:13" ht="13" x14ac:dyDescent="0.3">
      <c r="A38" s="841"/>
      <c r="B38" s="1053"/>
      <c r="C38" s="1048"/>
      <c r="D38" s="1049"/>
      <c r="E38" s="843"/>
      <c r="F38" s="69"/>
      <c r="K38" s="3"/>
      <c r="M38" s="3"/>
    </row>
    <row r="39" spans="1:13" ht="13" x14ac:dyDescent="0.3">
      <c r="A39" s="836">
        <v>7</v>
      </c>
      <c r="B39" s="1037" t="s">
        <v>1230</v>
      </c>
      <c r="C39" s="1038"/>
      <c r="D39" s="1039"/>
      <c r="E39" s="99"/>
      <c r="F39" s="69"/>
      <c r="K39" s="3"/>
      <c r="M39" s="3"/>
    </row>
    <row r="40" spans="1:13" x14ac:dyDescent="0.25">
      <c r="A40" s="856">
        <v>7.1</v>
      </c>
      <c r="B40" s="1040" t="s">
        <v>1228</v>
      </c>
      <c r="C40" s="1041"/>
      <c r="D40" s="1042"/>
      <c r="E40" s="852">
        <f>'B 7.1 - Trans to Ogoko'!F234</f>
        <v>0</v>
      </c>
      <c r="F40" s="69"/>
      <c r="K40" s="68"/>
      <c r="L40" s="68"/>
      <c r="M40" s="68"/>
    </row>
    <row r="41" spans="1:13" ht="13" x14ac:dyDescent="0.3">
      <c r="A41" s="853">
        <v>7.2</v>
      </c>
      <c r="B41" s="1043" t="s">
        <v>1216</v>
      </c>
      <c r="C41" s="1044"/>
      <c r="D41" s="1045"/>
      <c r="E41" s="848">
        <f>'Bill 7.2 - Ogoko Tank'!F289</f>
        <v>0</v>
      </c>
      <c r="F41" s="69"/>
      <c r="K41" s="3"/>
      <c r="M41" s="3"/>
    </row>
    <row r="42" spans="1:13" ht="13.5" thickBot="1" x14ac:dyDescent="0.35">
      <c r="A42" s="857">
        <v>7.3</v>
      </c>
      <c r="B42" s="1050" t="s">
        <v>1222</v>
      </c>
      <c r="C42" s="1051"/>
      <c r="D42" s="1052"/>
      <c r="E42" s="855">
        <f>'Bill 7.3 - Ogoko Dist'!F303</f>
        <v>0</v>
      </c>
      <c r="K42" s="3"/>
      <c r="M42" s="3"/>
    </row>
    <row r="43" spans="1:13" ht="13.5" thickTop="1" x14ac:dyDescent="0.3">
      <c r="A43" s="948"/>
      <c r="B43" s="1054" t="s">
        <v>1324</v>
      </c>
      <c r="C43" s="1055"/>
      <c r="D43" s="1056"/>
      <c r="E43" s="842">
        <f>SUM(E40:E42)</f>
        <v>0</v>
      </c>
      <c r="K43" s="3"/>
      <c r="M43" s="3"/>
    </row>
    <row r="44" spans="1:13" x14ac:dyDescent="0.25">
      <c r="A44" s="835"/>
      <c r="B44" s="1047"/>
      <c r="C44" s="1048"/>
      <c r="D44" s="1049"/>
      <c r="E44" s="99"/>
      <c r="F44" s="69"/>
      <c r="K44" s="68"/>
      <c r="L44" s="68"/>
      <c r="M44" s="68"/>
    </row>
    <row r="45" spans="1:13" ht="13" x14ac:dyDescent="0.3">
      <c r="A45" s="835"/>
      <c r="B45" s="8" t="s">
        <v>1235</v>
      </c>
      <c r="C45" s="914" t="s">
        <v>1241</v>
      </c>
      <c r="D45" s="914" t="s">
        <v>1242</v>
      </c>
      <c r="E45" s="99"/>
      <c r="K45" s="3"/>
      <c r="M45" s="3"/>
    </row>
    <row r="46" spans="1:13" x14ac:dyDescent="0.25">
      <c r="A46" s="856">
        <v>9.1</v>
      </c>
      <c r="B46" s="858" t="s">
        <v>1245</v>
      </c>
      <c r="C46" s="910">
        <v>1</v>
      </c>
      <c r="D46" s="862">
        <f>'B 9.1 - SAN BOYS'!F318</f>
        <v>0</v>
      </c>
      <c r="E46" s="862">
        <f>+C46*D46</f>
        <v>0</v>
      </c>
    </row>
    <row r="47" spans="1:13" x14ac:dyDescent="0.25">
      <c r="A47" s="849">
        <v>9.1999999999999993</v>
      </c>
      <c r="B47" s="850" t="s">
        <v>1246</v>
      </c>
      <c r="C47" s="911">
        <v>1</v>
      </c>
      <c r="D47" s="863">
        <f>'B 9.2 - SAN GIRLS'!F312</f>
        <v>0</v>
      </c>
      <c r="E47" s="863">
        <f>+C47*D47</f>
        <v>0</v>
      </c>
    </row>
    <row r="48" spans="1:13" x14ac:dyDescent="0.25">
      <c r="A48" s="849">
        <v>9.3000000000000007</v>
      </c>
      <c r="B48" s="850" t="s">
        <v>1247</v>
      </c>
      <c r="C48" s="911">
        <v>1</v>
      </c>
      <c r="D48" s="863">
        <f>'B 9.3 - PUBLIC TOILET'!F294</f>
        <v>0</v>
      </c>
      <c r="E48" s="863">
        <f>+C48*D48</f>
        <v>0</v>
      </c>
    </row>
    <row r="49" spans="1:6" x14ac:dyDescent="0.25">
      <c r="A49" s="849"/>
      <c r="B49" s="850"/>
      <c r="C49" s="911"/>
      <c r="D49" s="863"/>
      <c r="E49" s="863"/>
    </row>
    <row r="50" spans="1:6" x14ac:dyDescent="0.25">
      <c r="A50" s="857"/>
      <c r="B50" s="854"/>
      <c r="C50" s="912"/>
      <c r="D50" s="859"/>
      <c r="E50" s="859"/>
    </row>
    <row r="51" spans="1:6" ht="13.5" thickTop="1" x14ac:dyDescent="0.25">
      <c r="A51" s="1058" t="s">
        <v>1325</v>
      </c>
      <c r="B51" s="1058"/>
      <c r="C51" s="1058"/>
      <c r="D51" s="1058"/>
      <c r="E51" s="960">
        <f>SUM(E46:E50)</f>
        <v>0</v>
      </c>
    </row>
    <row r="52" spans="1:6" ht="13" x14ac:dyDescent="0.25">
      <c r="A52" s="1029"/>
      <c r="B52" s="1029"/>
      <c r="C52" s="1029"/>
      <c r="D52" s="1029"/>
      <c r="E52" s="1030"/>
    </row>
    <row r="53" spans="1:6" s="1033" customFormat="1" ht="13" x14ac:dyDescent="0.25">
      <c r="A53" s="1031">
        <v>10.1</v>
      </c>
      <c r="B53" s="1031" t="s">
        <v>1472</v>
      </c>
      <c r="C53" s="1031"/>
      <c r="D53" s="1031"/>
      <c r="E53" s="1032">
        <f>'Bill 10 ESS'!F48</f>
        <v>0</v>
      </c>
    </row>
    <row r="54" spans="1:6" ht="17.25" customHeight="1" thickBot="1" x14ac:dyDescent="0.35">
      <c r="A54" s="913"/>
      <c r="B54" s="961"/>
      <c r="C54" s="961"/>
      <c r="D54" s="961"/>
      <c r="E54" s="962"/>
    </row>
    <row r="55" spans="1:6" ht="18" customHeight="1" thickTop="1" x14ac:dyDescent="0.25">
      <c r="A55" s="1059" t="s">
        <v>1326</v>
      </c>
      <c r="B55" s="1059"/>
      <c r="C55" s="1059"/>
      <c r="D55" s="1059"/>
      <c r="E55" s="963">
        <f>E51+E43+E37+E31+E24+E18+E8+E7+E53</f>
        <v>110000000</v>
      </c>
    </row>
    <row r="56" spans="1:6" ht="21" customHeight="1" thickBot="1" x14ac:dyDescent="0.3">
      <c r="A56" s="1060" t="s">
        <v>1327</v>
      </c>
      <c r="B56" s="1061"/>
      <c r="C56" s="1061"/>
      <c r="D56" s="1062"/>
      <c r="E56" s="964">
        <f>ROUNDUP(E55*10%,-3)</f>
        <v>11000000</v>
      </c>
    </row>
    <row r="57" spans="1:6" ht="18.75" customHeight="1" thickTop="1" x14ac:dyDescent="0.25">
      <c r="A57" s="1059" t="s">
        <v>1328</v>
      </c>
      <c r="B57" s="1059"/>
      <c r="C57" s="1059"/>
      <c r="D57" s="1059"/>
      <c r="E57" s="963">
        <f>SUM(E55:E56)</f>
        <v>121000000</v>
      </c>
      <c r="F57" s="1025"/>
    </row>
    <row r="58" spans="1:6" ht="18.75" customHeight="1" thickBot="1" x14ac:dyDescent="0.3">
      <c r="A58" s="1046" t="s">
        <v>1329</v>
      </c>
      <c r="B58" s="1046"/>
      <c r="C58" s="1046"/>
      <c r="D58" s="1046"/>
      <c r="E58" s="965">
        <f>18%*E57</f>
        <v>21780000</v>
      </c>
    </row>
    <row r="59" spans="1:6" ht="21" customHeight="1" thickTop="1" x14ac:dyDescent="0.25">
      <c r="A59" s="1057" t="s">
        <v>1330</v>
      </c>
      <c r="B59" s="1057"/>
      <c r="C59" s="1057"/>
      <c r="D59" s="1057"/>
      <c r="E59" s="966">
        <f>SUM(E57:E58)</f>
        <v>142780000</v>
      </c>
    </row>
    <row r="61" spans="1:6" x14ac:dyDescent="0.25">
      <c r="E61" s="96"/>
    </row>
    <row r="63" spans="1:6" x14ac:dyDescent="0.25">
      <c r="E63" s="96"/>
    </row>
  </sheetData>
  <mergeCells count="46">
    <mergeCell ref="B31:D31"/>
    <mergeCell ref="B19:D19"/>
    <mergeCell ref="B20:D20"/>
    <mergeCell ref="B21:D21"/>
    <mergeCell ref="B22:D22"/>
    <mergeCell ref="B23:D23"/>
    <mergeCell ref="B25:D25"/>
    <mergeCell ref="B26:D26"/>
    <mergeCell ref="B27:D27"/>
    <mergeCell ref="B28:D28"/>
    <mergeCell ref="B29:D29"/>
    <mergeCell ref="B30:D30"/>
    <mergeCell ref="B14:D14"/>
    <mergeCell ref="B15:D15"/>
    <mergeCell ref="B17:D17"/>
    <mergeCell ref="B18:D18"/>
    <mergeCell ref="B24:D24"/>
    <mergeCell ref="B8:D8"/>
    <mergeCell ref="A2:F2"/>
    <mergeCell ref="B5:D5"/>
    <mergeCell ref="B12:D12"/>
    <mergeCell ref="B13:D13"/>
    <mergeCell ref="A1:E1"/>
    <mergeCell ref="A3:E3"/>
    <mergeCell ref="A4:E4"/>
    <mergeCell ref="B6:D6"/>
    <mergeCell ref="B7:D7"/>
    <mergeCell ref="A59:D59"/>
    <mergeCell ref="A51:D51"/>
    <mergeCell ref="A55:D55"/>
    <mergeCell ref="A56:D56"/>
    <mergeCell ref="A57:D57"/>
    <mergeCell ref="B32:D32"/>
    <mergeCell ref="B33:D33"/>
    <mergeCell ref="B34:D34"/>
    <mergeCell ref="B35:D35"/>
    <mergeCell ref="A58:D58"/>
    <mergeCell ref="B44:D44"/>
    <mergeCell ref="B36:D36"/>
    <mergeCell ref="B38:D38"/>
    <mergeCell ref="B39:D39"/>
    <mergeCell ref="B40:D40"/>
    <mergeCell ref="B41:D41"/>
    <mergeCell ref="B42:D42"/>
    <mergeCell ref="B37:D37"/>
    <mergeCell ref="B43:D43"/>
  </mergeCells>
  <pageMargins left="0.70866141732283505" right="0.70866141732283505" top="0.74803149606299202" bottom="0.74803149606299202" header="0.31496062992126" footer="0.31496062992126"/>
  <pageSetup paperSize="9" scale="88" orientation="portrait" r:id="rId1"/>
  <headerFooter alignWithMargins="0">
    <oddFooter>&amp;A&amp;RPage &amp;P</oddFooter>
  </headerFooter>
  <rowBreaks count="1" manualBreakCount="1">
    <brk id="2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3"/>
  <sheetViews>
    <sheetView view="pageBreakPreview" zoomScaleNormal="100" zoomScaleSheetLayoutView="100" workbookViewId="0">
      <pane ySplit="5" topLeftCell="A6" activePane="bottomLeft" state="frozen"/>
      <selection activeCell="A3" sqref="A3:F3"/>
      <selection pane="bottomLeft" activeCell="E247" sqref="E247"/>
    </sheetView>
  </sheetViews>
  <sheetFormatPr defaultColWidth="8.81640625" defaultRowHeight="14.5" x14ac:dyDescent="0.35"/>
  <cols>
    <col min="1" max="1" width="10.7265625" style="922" customWidth="1"/>
    <col min="2" max="2" width="51.26953125" style="922" customWidth="1"/>
    <col min="3" max="3" width="7.1796875" style="922" customWidth="1"/>
    <col min="4" max="4" width="12.7265625" style="922" customWidth="1"/>
    <col min="5" max="5" width="15.7265625" style="922" customWidth="1"/>
    <col min="6" max="6" width="17" style="946" customWidth="1"/>
    <col min="7" max="7" width="13.1796875" style="921" customWidth="1"/>
    <col min="8" max="8" width="8.7265625" style="921" customWidth="1"/>
    <col min="9" max="9" width="8.81640625" style="921"/>
    <col min="10" max="16384" width="8.81640625" style="922"/>
  </cols>
  <sheetData>
    <row r="1" spans="1:9" s="104" customFormat="1" ht="13" x14ac:dyDescent="0.25">
      <c r="A1" s="1067" t="s">
        <v>0</v>
      </c>
      <c r="B1" s="1067"/>
      <c r="C1" s="1067"/>
      <c r="D1" s="1067"/>
      <c r="E1" s="1067"/>
      <c r="F1" s="1067"/>
      <c r="G1" s="625"/>
      <c r="H1" s="626"/>
      <c r="I1" s="626"/>
    </row>
    <row r="2" spans="1:9" s="104" customFormat="1" ht="13" x14ac:dyDescent="0.25">
      <c r="A2" s="1067" t="s">
        <v>1477</v>
      </c>
      <c r="B2" s="1067"/>
      <c r="C2" s="1067"/>
      <c r="D2" s="1067"/>
      <c r="E2" s="1067"/>
      <c r="F2" s="1067"/>
      <c r="G2" s="625"/>
      <c r="H2" s="626"/>
      <c r="I2" s="626"/>
    </row>
    <row r="3" spans="1:9" s="106" customFormat="1" ht="14" x14ac:dyDescent="0.3">
      <c r="A3" s="200" t="s">
        <v>1458</v>
      </c>
      <c r="B3" s="270"/>
      <c r="C3" s="270"/>
      <c r="D3" s="270"/>
      <c r="E3" s="270"/>
      <c r="F3" s="270"/>
      <c r="G3" s="624"/>
      <c r="H3" s="626"/>
      <c r="I3" s="626"/>
    </row>
    <row r="4" spans="1:9" s="104" customFormat="1" ht="12.75" customHeight="1" x14ac:dyDescent="0.25">
      <c r="A4" s="1092" t="s">
        <v>1314</v>
      </c>
      <c r="B4" s="1092"/>
      <c r="C4" s="1092"/>
      <c r="D4" s="1092"/>
      <c r="E4" s="1092"/>
      <c r="F4" s="1092"/>
      <c r="G4" s="627"/>
      <c r="H4" s="626"/>
      <c r="I4" s="626"/>
    </row>
    <row r="5" spans="1:9" s="104" customFormat="1" ht="13" x14ac:dyDescent="0.25">
      <c r="A5" s="275" t="s">
        <v>307</v>
      </c>
      <c r="B5" s="275" t="s">
        <v>308</v>
      </c>
      <c r="C5" s="275" t="s">
        <v>309</v>
      </c>
      <c r="D5" s="275" t="s">
        <v>310</v>
      </c>
      <c r="E5" s="275" t="s">
        <v>311</v>
      </c>
      <c r="F5" s="919" t="s">
        <v>312</v>
      </c>
      <c r="G5" s="627"/>
      <c r="H5" s="626"/>
      <c r="I5" s="626"/>
    </row>
    <row r="6" spans="1:9" x14ac:dyDescent="0.35">
      <c r="A6" s="194"/>
      <c r="B6" s="185" t="s">
        <v>82</v>
      </c>
      <c r="C6" s="194"/>
      <c r="D6" s="195"/>
      <c r="E6" s="195"/>
      <c r="F6" s="920"/>
    </row>
    <row r="7" spans="1:9" ht="37.5" x14ac:dyDescent="0.35">
      <c r="A7" s="194"/>
      <c r="B7" s="923" t="s">
        <v>1249</v>
      </c>
      <c r="C7" s="194"/>
      <c r="D7" s="195"/>
      <c r="E7" s="195"/>
      <c r="F7" s="920"/>
    </row>
    <row r="8" spans="1:9" x14ac:dyDescent="0.35">
      <c r="A8" s="194"/>
      <c r="B8" s="194"/>
      <c r="C8" s="194"/>
      <c r="D8" s="195"/>
      <c r="E8" s="195"/>
      <c r="F8" s="920"/>
    </row>
    <row r="9" spans="1:9" x14ac:dyDescent="0.35">
      <c r="A9" s="131"/>
      <c r="B9" s="132" t="s">
        <v>161</v>
      </c>
      <c r="C9" s="131"/>
      <c r="D9" s="133"/>
      <c r="E9" s="134"/>
      <c r="F9" s="924"/>
    </row>
    <row r="10" spans="1:9" x14ac:dyDescent="0.35">
      <c r="A10" s="131"/>
      <c r="B10" s="135"/>
      <c r="C10" s="131"/>
      <c r="D10" s="133"/>
      <c r="E10" s="134"/>
      <c r="F10" s="924"/>
    </row>
    <row r="11" spans="1:9" x14ac:dyDescent="0.35">
      <c r="A11" s="131"/>
      <c r="B11" s="132" t="s">
        <v>140</v>
      </c>
      <c r="C11" s="131"/>
      <c r="D11" s="133"/>
      <c r="E11" s="134"/>
      <c r="F11" s="924"/>
    </row>
    <row r="12" spans="1:9" x14ac:dyDescent="0.35">
      <c r="A12" s="131" t="s">
        <v>141</v>
      </c>
      <c r="B12" s="136" t="s">
        <v>942</v>
      </c>
      <c r="C12" s="131" t="s">
        <v>321</v>
      </c>
      <c r="D12" s="137">
        <f>1.2*6</f>
        <v>7.1999999999999993</v>
      </c>
      <c r="E12" s="134"/>
      <c r="F12" s="924">
        <f>D12*E12</f>
        <v>0</v>
      </c>
    </row>
    <row r="13" spans="1:9" x14ac:dyDescent="0.35">
      <c r="A13" s="131"/>
      <c r="B13" s="135"/>
      <c r="C13" s="131"/>
      <c r="D13" s="133"/>
      <c r="E13" s="134"/>
      <c r="F13" s="924"/>
    </row>
    <row r="14" spans="1:9" x14ac:dyDescent="0.35">
      <c r="A14" s="131"/>
      <c r="B14" s="132" t="s">
        <v>142</v>
      </c>
      <c r="C14" s="131"/>
      <c r="D14" s="133"/>
      <c r="E14" s="134"/>
      <c r="F14" s="924"/>
    </row>
    <row r="15" spans="1:9" x14ac:dyDescent="0.35">
      <c r="A15" s="131" t="s">
        <v>143</v>
      </c>
      <c r="B15" s="138" t="s">
        <v>144</v>
      </c>
      <c r="C15" s="131" t="s">
        <v>16</v>
      </c>
      <c r="D15" s="133">
        <v>4</v>
      </c>
      <c r="E15" s="134"/>
      <c r="F15" s="924">
        <f>D15*E15</f>
        <v>0</v>
      </c>
    </row>
    <row r="16" spans="1:9" x14ac:dyDescent="0.35">
      <c r="A16" s="131"/>
      <c r="B16" s="139"/>
      <c r="C16" s="131"/>
      <c r="D16" s="133"/>
      <c r="E16" s="134"/>
      <c r="F16" s="924"/>
    </row>
    <row r="17" spans="1:9" x14ac:dyDescent="0.35">
      <c r="A17" s="131"/>
      <c r="B17" s="132" t="s">
        <v>145</v>
      </c>
      <c r="C17" s="131"/>
      <c r="D17" s="133"/>
      <c r="E17" s="134"/>
      <c r="F17" s="924"/>
    </row>
    <row r="18" spans="1:9" x14ac:dyDescent="0.35">
      <c r="A18" s="131" t="s">
        <v>147</v>
      </c>
      <c r="B18" s="138" t="s">
        <v>148</v>
      </c>
      <c r="C18" s="131" t="s">
        <v>16</v>
      </c>
      <c r="D18" s="133">
        <v>4</v>
      </c>
      <c r="E18" s="134"/>
      <c r="F18" s="924">
        <f>D18*E18</f>
        <v>0</v>
      </c>
    </row>
    <row r="19" spans="1:9" x14ac:dyDescent="0.35">
      <c r="A19" s="131" t="s">
        <v>149</v>
      </c>
      <c r="B19" s="138" t="s">
        <v>150</v>
      </c>
      <c r="C19" s="131" t="s">
        <v>16</v>
      </c>
      <c r="D19" s="133">
        <v>4</v>
      </c>
      <c r="E19" s="134"/>
      <c r="F19" s="924">
        <f>D19*E19</f>
        <v>0</v>
      </c>
    </row>
    <row r="20" spans="1:9" x14ac:dyDescent="0.35">
      <c r="A20" s="131"/>
      <c r="B20" s="138"/>
      <c r="C20" s="131"/>
      <c r="D20" s="133"/>
      <c r="E20" s="134"/>
      <c r="F20" s="924"/>
    </row>
    <row r="21" spans="1:9" x14ac:dyDescent="0.35">
      <c r="A21" s="131"/>
      <c r="B21" s="140" t="s">
        <v>314</v>
      </c>
      <c r="C21" s="131"/>
      <c r="D21" s="133"/>
      <c r="E21" s="134"/>
      <c r="F21" s="924"/>
    </row>
    <row r="22" spans="1:9" x14ac:dyDescent="0.35">
      <c r="A22" s="131"/>
      <c r="B22" s="138"/>
      <c r="C22" s="131"/>
      <c r="D22" s="133"/>
      <c r="E22" s="134"/>
      <c r="F22" s="924"/>
    </row>
    <row r="23" spans="1:9" ht="39" x14ac:dyDescent="0.35">
      <c r="A23" s="131"/>
      <c r="B23" s="141" t="s">
        <v>1250</v>
      </c>
      <c r="C23" s="131"/>
      <c r="D23" s="133"/>
      <c r="E23" s="134"/>
      <c r="F23" s="925"/>
      <c r="G23" s="926"/>
      <c r="H23" s="927"/>
      <c r="I23" s="927"/>
    </row>
    <row r="24" spans="1:9" x14ac:dyDescent="0.35">
      <c r="A24" s="131"/>
      <c r="B24" s="141"/>
      <c r="C24" s="131"/>
      <c r="D24" s="133"/>
      <c r="E24" s="134"/>
      <c r="F24" s="925"/>
      <c r="G24" s="926"/>
      <c r="H24" s="927"/>
      <c r="I24" s="927"/>
    </row>
    <row r="25" spans="1:9" x14ac:dyDescent="0.35">
      <c r="A25" s="131"/>
      <c r="B25" s="928" t="s">
        <v>1251</v>
      </c>
      <c r="C25" s="184"/>
      <c r="D25" s="133"/>
      <c r="E25" s="134"/>
      <c r="F25" s="925"/>
      <c r="G25" s="926"/>
      <c r="H25" s="927"/>
      <c r="I25" s="927"/>
    </row>
    <row r="26" spans="1:9" x14ac:dyDescent="0.35">
      <c r="A26" s="181" t="s">
        <v>169</v>
      </c>
      <c r="B26" s="113" t="s">
        <v>152</v>
      </c>
      <c r="C26" s="131" t="s">
        <v>114</v>
      </c>
      <c r="D26" s="133">
        <v>0</v>
      </c>
      <c r="E26" s="134"/>
      <c r="F26" s="924">
        <f>D26*E26</f>
        <v>0</v>
      </c>
      <c r="G26" s="926"/>
      <c r="H26" s="927"/>
      <c r="I26" s="927"/>
    </row>
    <row r="27" spans="1:9" x14ac:dyDescent="0.35">
      <c r="A27" s="181" t="s">
        <v>170</v>
      </c>
      <c r="B27" s="113" t="s">
        <v>239</v>
      </c>
      <c r="C27" s="131" t="s">
        <v>114</v>
      </c>
      <c r="D27" s="133">
        <v>0</v>
      </c>
      <c r="E27" s="134"/>
      <c r="F27" s="924">
        <f>D27*E27</f>
        <v>0</v>
      </c>
      <c r="G27" s="926"/>
      <c r="H27" s="927"/>
      <c r="I27" s="927"/>
    </row>
    <row r="28" spans="1:9" x14ac:dyDescent="0.35">
      <c r="A28" s="181"/>
      <c r="B28" s="113"/>
      <c r="C28" s="131"/>
      <c r="D28" s="581"/>
      <c r="E28" s="561"/>
      <c r="F28" s="929"/>
      <c r="G28" s="926"/>
      <c r="H28" s="927"/>
      <c r="I28" s="927"/>
    </row>
    <row r="29" spans="1:9" x14ac:dyDescent="0.35">
      <c r="A29" s="131"/>
      <c r="B29" s="928" t="s">
        <v>1252</v>
      </c>
      <c r="C29" s="184"/>
      <c r="D29" s="133"/>
      <c r="E29" s="134"/>
      <c r="F29" s="925"/>
      <c r="G29" s="926"/>
      <c r="H29" s="927"/>
      <c r="I29" s="927"/>
    </row>
    <row r="30" spans="1:9" x14ac:dyDescent="0.35">
      <c r="A30" s="181" t="s">
        <v>171</v>
      </c>
      <c r="B30" s="113" t="s">
        <v>152</v>
      </c>
      <c r="C30" s="131" t="s">
        <v>114</v>
      </c>
      <c r="D30" s="133">
        <v>0</v>
      </c>
      <c r="E30" s="134"/>
      <c r="F30" s="924">
        <f>D30*E30</f>
        <v>0</v>
      </c>
      <c r="G30" s="926"/>
      <c r="H30" s="927"/>
      <c r="I30" s="927"/>
    </row>
    <row r="31" spans="1:9" x14ac:dyDescent="0.35">
      <c r="A31" s="181" t="s">
        <v>172</v>
      </c>
      <c r="B31" s="113" t="s">
        <v>239</v>
      </c>
      <c r="C31" s="131" t="s">
        <v>114</v>
      </c>
      <c r="D31" s="133">
        <v>0</v>
      </c>
      <c r="E31" s="134"/>
      <c r="F31" s="924">
        <f>D31*E31</f>
        <v>0</v>
      </c>
      <c r="G31" s="926"/>
      <c r="H31" s="927"/>
      <c r="I31" s="927"/>
    </row>
    <row r="32" spans="1:9" x14ac:dyDescent="0.35">
      <c r="A32" s="181"/>
      <c r="B32" s="113"/>
      <c r="C32" s="131"/>
      <c r="D32" s="133"/>
      <c r="E32" s="134"/>
      <c r="F32" s="925"/>
      <c r="G32" s="926"/>
      <c r="H32" s="927"/>
      <c r="I32" s="927"/>
    </row>
    <row r="33" spans="1:9" x14ac:dyDescent="0.35">
      <c r="A33" s="131"/>
      <c r="B33" s="928" t="s">
        <v>1253</v>
      </c>
      <c r="C33" s="184"/>
      <c r="D33" s="133"/>
      <c r="E33" s="134"/>
      <c r="F33" s="925"/>
      <c r="G33" s="926"/>
      <c r="H33" s="927"/>
      <c r="I33" s="927"/>
    </row>
    <row r="34" spans="1:9" x14ac:dyDescent="0.35">
      <c r="A34" s="181" t="s">
        <v>849</v>
      </c>
      <c r="B34" s="113" t="s">
        <v>152</v>
      </c>
      <c r="C34" s="131" t="s">
        <v>114</v>
      </c>
      <c r="D34" s="133">
        <v>0</v>
      </c>
      <c r="E34" s="134"/>
      <c r="F34" s="924">
        <f>D34*E34</f>
        <v>0</v>
      </c>
      <c r="G34" s="926"/>
      <c r="H34" s="927"/>
      <c r="I34" s="927"/>
    </row>
    <row r="35" spans="1:9" x14ac:dyDescent="0.35">
      <c r="A35" s="181" t="s">
        <v>850</v>
      </c>
      <c r="B35" s="113" t="s">
        <v>239</v>
      </c>
      <c r="C35" s="131" t="s">
        <v>114</v>
      </c>
      <c r="D35" s="133">
        <v>0</v>
      </c>
      <c r="E35" s="134"/>
      <c r="F35" s="924">
        <f>D35*E35</f>
        <v>0</v>
      </c>
      <c r="G35" s="926"/>
      <c r="H35" s="927"/>
      <c r="I35" s="927"/>
    </row>
    <row r="36" spans="1:9" x14ac:dyDescent="0.35">
      <c r="A36" s="181"/>
      <c r="B36" s="113"/>
      <c r="C36" s="131"/>
      <c r="D36" s="133"/>
      <c r="E36" s="134"/>
      <c r="F36" s="925"/>
      <c r="G36" s="926"/>
      <c r="H36" s="927"/>
      <c r="I36" s="927"/>
    </row>
    <row r="37" spans="1:9" x14ac:dyDescent="0.35">
      <c r="A37" s="131"/>
      <c r="B37" s="928" t="s">
        <v>1254</v>
      </c>
      <c r="C37" s="184"/>
      <c r="D37" s="133"/>
      <c r="E37" s="134"/>
      <c r="F37" s="925"/>
      <c r="G37" s="926"/>
      <c r="H37" s="927"/>
      <c r="I37" s="927"/>
    </row>
    <row r="38" spans="1:9" x14ac:dyDescent="0.35">
      <c r="A38" s="181" t="s">
        <v>907</v>
      </c>
      <c r="B38" s="113" t="s">
        <v>152</v>
      </c>
      <c r="C38" s="131" t="s">
        <v>114</v>
      </c>
      <c r="D38" s="133">
        <v>0</v>
      </c>
      <c r="E38" s="134"/>
      <c r="F38" s="924">
        <f>D38*E38</f>
        <v>0</v>
      </c>
      <c r="G38" s="926"/>
      <c r="H38" s="927"/>
      <c r="I38" s="927"/>
    </row>
    <row r="39" spans="1:9" x14ac:dyDescent="0.35">
      <c r="A39" s="181" t="s">
        <v>1255</v>
      </c>
      <c r="B39" s="113" t="s">
        <v>239</v>
      </c>
      <c r="C39" s="131" t="s">
        <v>114</v>
      </c>
      <c r="D39" s="133">
        <v>0</v>
      </c>
      <c r="E39" s="134"/>
      <c r="F39" s="924">
        <f>D39*E39</f>
        <v>0</v>
      </c>
      <c r="G39" s="926"/>
      <c r="H39" s="927"/>
      <c r="I39" s="927"/>
    </row>
    <row r="40" spans="1:9" x14ac:dyDescent="0.35">
      <c r="A40" s="181"/>
      <c r="B40" s="113"/>
      <c r="C40" s="131"/>
      <c r="D40" s="133"/>
      <c r="E40" s="134"/>
      <c r="F40" s="925"/>
      <c r="G40" s="926"/>
      <c r="H40" s="927"/>
      <c r="I40" s="927"/>
    </row>
    <row r="41" spans="1:9" ht="39" x14ac:dyDescent="0.35">
      <c r="A41" s="131"/>
      <c r="B41" s="180" t="s">
        <v>995</v>
      </c>
      <c r="C41" s="131"/>
      <c r="D41" s="133"/>
      <c r="E41" s="134"/>
      <c r="F41" s="925"/>
      <c r="G41" s="926"/>
      <c r="H41" s="927"/>
      <c r="I41" s="927"/>
    </row>
    <row r="42" spans="1:9" x14ac:dyDescent="0.35">
      <c r="A42" s="131"/>
      <c r="B42" s="141"/>
      <c r="C42" s="131"/>
      <c r="D42" s="133"/>
      <c r="E42" s="134"/>
      <c r="F42" s="925"/>
      <c r="G42" s="926"/>
      <c r="H42" s="927"/>
      <c r="I42" s="927"/>
    </row>
    <row r="43" spans="1:9" x14ac:dyDescent="0.35">
      <c r="A43" s="181" t="s">
        <v>844</v>
      </c>
      <c r="B43" s="113" t="s">
        <v>1256</v>
      </c>
      <c r="C43" s="131" t="s">
        <v>114</v>
      </c>
      <c r="D43" s="133">
        <v>2237</v>
      </c>
      <c r="E43" s="134"/>
      <c r="F43" s="924">
        <f t="shared" ref="F43:F51" si="0">D43*E43</f>
        <v>0</v>
      </c>
      <c r="G43" s="926"/>
      <c r="H43" s="927"/>
      <c r="I43" s="927"/>
    </row>
    <row r="44" spans="1:9" x14ac:dyDescent="0.35">
      <c r="A44" s="181" t="s">
        <v>845</v>
      </c>
      <c r="B44" s="113" t="s">
        <v>1257</v>
      </c>
      <c r="C44" s="131" t="s">
        <v>114</v>
      </c>
      <c r="D44" s="133">
        <v>4821</v>
      </c>
      <c r="E44" s="134"/>
      <c r="F44" s="924">
        <f t="shared" si="0"/>
        <v>0</v>
      </c>
      <c r="G44" s="926"/>
      <c r="H44" s="927"/>
      <c r="I44" s="927"/>
    </row>
    <row r="45" spans="1:9" x14ac:dyDescent="0.35">
      <c r="A45" s="181" t="s">
        <v>846</v>
      </c>
      <c r="B45" s="190" t="s">
        <v>1258</v>
      </c>
      <c r="C45" s="131" t="s">
        <v>114</v>
      </c>
      <c r="D45" s="133">
        <v>0</v>
      </c>
      <c r="E45" s="134"/>
      <c r="F45" s="924">
        <f t="shared" si="0"/>
        <v>0</v>
      </c>
      <c r="G45" s="926"/>
      <c r="H45" s="927"/>
      <c r="I45" s="927"/>
    </row>
    <row r="46" spans="1:9" x14ac:dyDescent="0.35">
      <c r="A46" s="181" t="s">
        <v>1259</v>
      </c>
      <c r="B46" s="113" t="s">
        <v>1260</v>
      </c>
      <c r="C46" s="131" t="s">
        <v>114</v>
      </c>
      <c r="D46" s="133">
        <v>0</v>
      </c>
      <c r="E46" s="134"/>
      <c r="F46" s="924">
        <f t="shared" si="0"/>
        <v>0</v>
      </c>
      <c r="G46" s="926"/>
      <c r="H46" s="927"/>
      <c r="I46" s="927"/>
    </row>
    <row r="47" spans="1:9" x14ac:dyDescent="0.35">
      <c r="A47" s="181" t="s">
        <v>1261</v>
      </c>
      <c r="B47" s="190" t="s">
        <v>1262</v>
      </c>
      <c r="C47" s="131" t="s">
        <v>114</v>
      </c>
      <c r="D47" s="133">
        <v>5607</v>
      </c>
      <c r="E47" s="134"/>
      <c r="F47" s="924">
        <f t="shared" si="0"/>
        <v>0</v>
      </c>
      <c r="G47" s="926"/>
      <c r="H47" s="927"/>
      <c r="I47" s="927"/>
    </row>
    <row r="48" spans="1:9" x14ac:dyDescent="0.35">
      <c r="A48" s="181" t="s">
        <v>1263</v>
      </c>
      <c r="B48" s="113" t="s">
        <v>1264</v>
      </c>
      <c r="C48" s="131" t="s">
        <v>114</v>
      </c>
      <c r="D48" s="133">
        <v>200</v>
      </c>
      <c r="E48" s="134"/>
      <c r="F48" s="924">
        <f t="shared" si="0"/>
        <v>0</v>
      </c>
      <c r="G48" s="926"/>
      <c r="H48" s="927"/>
      <c r="I48" s="927"/>
    </row>
    <row r="49" spans="1:9" x14ac:dyDescent="0.35">
      <c r="A49" s="181" t="s">
        <v>1265</v>
      </c>
      <c r="B49" s="113" t="s">
        <v>1266</v>
      </c>
      <c r="C49" s="131" t="s">
        <v>114</v>
      </c>
      <c r="D49" s="133">
        <v>200</v>
      </c>
      <c r="E49" s="134"/>
      <c r="F49" s="924">
        <f t="shared" si="0"/>
        <v>0</v>
      </c>
      <c r="G49" s="926"/>
      <c r="H49" s="927"/>
      <c r="I49" s="927"/>
    </row>
    <row r="50" spans="1:9" x14ac:dyDescent="0.35">
      <c r="A50" s="181" t="s">
        <v>1267</v>
      </c>
      <c r="B50" s="190" t="s">
        <v>1268</v>
      </c>
      <c r="C50" s="131" t="s">
        <v>114</v>
      </c>
      <c r="D50" s="133">
        <v>900</v>
      </c>
      <c r="E50" s="134"/>
      <c r="F50" s="924">
        <f t="shared" si="0"/>
        <v>0</v>
      </c>
      <c r="G50" s="926"/>
      <c r="H50" s="927"/>
      <c r="I50" s="927"/>
    </row>
    <row r="51" spans="1:9" x14ac:dyDescent="0.35">
      <c r="A51" s="181" t="s">
        <v>1269</v>
      </c>
      <c r="B51" s="113" t="s">
        <v>1270</v>
      </c>
      <c r="C51" s="131" t="s">
        <v>114</v>
      </c>
      <c r="D51" s="133">
        <v>12000</v>
      </c>
      <c r="E51" s="134"/>
      <c r="F51" s="924">
        <f t="shared" si="0"/>
        <v>0</v>
      </c>
      <c r="G51" s="926"/>
      <c r="H51" s="927"/>
      <c r="I51" s="927"/>
    </row>
    <row r="52" spans="1:9" x14ac:dyDescent="0.35">
      <c r="A52" s="181"/>
      <c r="B52" s="113"/>
      <c r="C52" s="131"/>
      <c r="D52" s="133"/>
      <c r="E52" s="134"/>
      <c r="F52" s="924"/>
      <c r="G52" s="927"/>
      <c r="H52" s="927"/>
      <c r="I52" s="927"/>
    </row>
    <row r="53" spans="1:9" x14ac:dyDescent="0.35">
      <c r="A53" s="181"/>
      <c r="B53" s="113"/>
      <c r="C53" s="131"/>
      <c r="D53" s="133"/>
      <c r="E53" s="134"/>
      <c r="F53" s="924"/>
      <c r="G53" s="927"/>
      <c r="H53" s="927"/>
      <c r="I53" s="927"/>
    </row>
    <row r="54" spans="1:9" s="921" customFormat="1" ht="12.5" x14ac:dyDescent="0.25">
      <c r="A54" s="131"/>
      <c r="B54" s="138"/>
      <c r="C54" s="131"/>
      <c r="D54" s="148"/>
      <c r="E54" s="134"/>
      <c r="F54" s="924"/>
    </row>
    <row r="55" spans="1:9" s="921" customFormat="1" ht="18" customHeight="1" x14ac:dyDescent="0.25">
      <c r="A55" s="1096" t="s">
        <v>99</v>
      </c>
      <c r="B55" s="1097"/>
      <c r="C55" s="1097"/>
      <c r="D55" s="1097"/>
      <c r="E55" s="1098"/>
      <c r="F55" s="930">
        <f>SUM(F9:F51)</f>
        <v>0</v>
      </c>
    </row>
    <row r="56" spans="1:9" s="921" customFormat="1" ht="13" x14ac:dyDescent="0.25">
      <c r="A56" s="152"/>
      <c r="B56" s="152"/>
      <c r="C56" s="152"/>
      <c r="D56" s="152"/>
      <c r="E56" s="152"/>
      <c r="F56" s="931"/>
    </row>
    <row r="57" spans="1:9" s="921" customFormat="1" ht="13" x14ac:dyDescent="0.25">
      <c r="A57" s="144"/>
      <c r="B57" s="132" t="s">
        <v>127</v>
      </c>
      <c r="C57" s="131"/>
      <c r="D57" s="133"/>
      <c r="E57" s="134"/>
      <c r="F57" s="924"/>
    </row>
    <row r="58" spans="1:9" s="921" customFormat="1" ht="13" x14ac:dyDescent="0.25">
      <c r="A58" s="153"/>
      <c r="B58" s="154"/>
      <c r="C58" s="131"/>
      <c r="D58" s="133"/>
      <c r="E58" s="134"/>
      <c r="F58" s="924"/>
    </row>
    <row r="59" spans="1:9" s="921" customFormat="1" ht="26" x14ac:dyDescent="0.25">
      <c r="A59" s="131"/>
      <c r="B59" s="155" t="s">
        <v>947</v>
      </c>
      <c r="C59" s="131"/>
      <c r="D59" s="133"/>
      <c r="E59" s="134"/>
      <c r="F59" s="924"/>
    </row>
    <row r="60" spans="1:9" s="921" customFormat="1" ht="13" x14ac:dyDescent="0.25">
      <c r="A60" s="131"/>
      <c r="B60" s="155"/>
      <c r="C60" s="131"/>
      <c r="D60" s="133"/>
      <c r="E60" s="134"/>
      <c r="F60" s="924"/>
    </row>
    <row r="61" spans="1:9" s="921" customFormat="1" ht="12.5" x14ac:dyDescent="0.25">
      <c r="A61" s="131"/>
      <c r="B61" s="932" t="s">
        <v>1271</v>
      </c>
      <c r="C61" s="131"/>
      <c r="D61" s="182"/>
      <c r="E61" s="149"/>
      <c r="F61" s="924"/>
    </row>
    <row r="62" spans="1:9" s="921" customFormat="1" ht="12.5" x14ac:dyDescent="0.25">
      <c r="A62" s="131" t="s">
        <v>1272</v>
      </c>
      <c r="B62" s="190" t="s">
        <v>1273</v>
      </c>
      <c r="C62" s="131" t="s">
        <v>16</v>
      </c>
      <c r="D62" s="182">
        <v>0</v>
      </c>
      <c r="E62" s="134"/>
      <c r="F62" s="924">
        <f>D62*E62</f>
        <v>0</v>
      </c>
    </row>
    <row r="63" spans="1:9" s="921" customFormat="1" ht="12.5" x14ac:dyDescent="0.25">
      <c r="A63" s="131" t="s">
        <v>1274</v>
      </c>
      <c r="B63" s="190" t="s">
        <v>1275</v>
      </c>
      <c r="C63" s="131" t="s">
        <v>16</v>
      </c>
      <c r="D63" s="182">
        <v>0</v>
      </c>
      <c r="E63" s="134"/>
      <c r="F63" s="924">
        <f>D63*E63</f>
        <v>0</v>
      </c>
    </row>
    <row r="64" spans="1:9" s="921" customFormat="1" ht="12.5" x14ac:dyDescent="0.25">
      <c r="A64" s="131" t="s">
        <v>1276</v>
      </c>
      <c r="B64" s="190" t="s">
        <v>1277</v>
      </c>
      <c r="C64" s="131" t="s">
        <v>16</v>
      </c>
      <c r="D64" s="182">
        <v>0</v>
      </c>
      <c r="E64" s="134"/>
      <c r="F64" s="924">
        <f>D64*E64</f>
        <v>0</v>
      </c>
    </row>
    <row r="65" spans="1:6" s="921" customFormat="1" ht="12.5" x14ac:dyDescent="0.25">
      <c r="A65" s="131" t="s">
        <v>1278</v>
      </c>
      <c r="B65" s="190" t="s">
        <v>1279</v>
      </c>
      <c r="C65" s="131" t="s">
        <v>16</v>
      </c>
      <c r="D65" s="182">
        <v>0</v>
      </c>
      <c r="E65" s="134"/>
      <c r="F65" s="924">
        <f>D65*E65</f>
        <v>0</v>
      </c>
    </row>
    <row r="66" spans="1:6" s="921" customFormat="1" ht="12.5" x14ac:dyDescent="0.25">
      <c r="A66" s="131" t="s">
        <v>1280</v>
      </c>
      <c r="B66" s="190" t="s">
        <v>1281</v>
      </c>
      <c r="C66" s="131" t="s">
        <v>16</v>
      </c>
      <c r="D66" s="182">
        <v>0</v>
      </c>
      <c r="E66" s="134"/>
      <c r="F66" s="924">
        <f>D66*E66</f>
        <v>0</v>
      </c>
    </row>
    <row r="67" spans="1:6" s="921" customFormat="1" ht="13" x14ac:dyDescent="0.25">
      <c r="A67" s="131"/>
      <c r="B67" s="155"/>
      <c r="C67" s="131"/>
      <c r="D67" s="133"/>
      <c r="E67" s="134"/>
      <c r="F67" s="924"/>
    </row>
    <row r="68" spans="1:6" s="921" customFormat="1" ht="13" x14ac:dyDescent="0.25">
      <c r="A68" s="131"/>
      <c r="B68" s="151" t="s">
        <v>948</v>
      </c>
      <c r="C68" s="131"/>
      <c r="D68" s="133"/>
      <c r="E68" s="134"/>
      <c r="F68" s="924"/>
    </row>
    <row r="69" spans="1:6" s="921" customFormat="1" ht="12.5" x14ac:dyDescent="0.25">
      <c r="A69" s="131" t="s">
        <v>943</v>
      </c>
      <c r="B69" s="135" t="s">
        <v>950</v>
      </c>
      <c r="C69" s="131" t="s">
        <v>16</v>
      </c>
      <c r="D69" s="133">
        <v>0</v>
      </c>
      <c r="E69" s="134"/>
      <c r="F69" s="924">
        <f t="shared" ref="F69:F74" si="1">D69*E69</f>
        <v>0</v>
      </c>
    </row>
    <row r="70" spans="1:6" s="921" customFormat="1" ht="12.5" x14ac:dyDescent="0.25">
      <c r="A70" s="131" t="s">
        <v>944</v>
      </c>
      <c r="B70" s="135" t="s">
        <v>951</v>
      </c>
      <c r="C70" s="131" t="s">
        <v>16</v>
      </c>
      <c r="D70" s="133">
        <v>5</v>
      </c>
      <c r="E70" s="149"/>
      <c r="F70" s="924">
        <f t="shared" si="1"/>
        <v>0</v>
      </c>
    </row>
    <row r="71" spans="1:6" s="921" customFormat="1" ht="12.5" x14ac:dyDescent="0.25">
      <c r="A71" s="131" t="s">
        <v>1030</v>
      </c>
      <c r="B71" s="135" t="s">
        <v>952</v>
      </c>
      <c r="C71" s="131" t="s">
        <v>16</v>
      </c>
      <c r="D71" s="133">
        <v>0</v>
      </c>
      <c r="E71" s="134"/>
      <c r="F71" s="924">
        <f t="shared" si="1"/>
        <v>0</v>
      </c>
    </row>
    <row r="72" spans="1:6" s="921" customFormat="1" ht="12.5" x14ac:dyDescent="0.25">
      <c r="A72" s="131" t="s">
        <v>946</v>
      </c>
      <c r="B72" s="135" t="s">
        <v>953</v>
      </c>
      <c r="C72" s="131" t="s">
        <v>16</v>
      </c>
      <c r="D72" s="133">
        <v>0</v>
      </c>
      <c r="E72" s="149"/>
      <c r="F72" s="924">
        <f t="shared" si="1"/>
        <v>0</v>
      </c>
    </row>
    <row r="73" spans="1:6" s="921" customFormat="1" ht="12.5" x14ac:dyDescent="0.25">
      <c r="A73" s="131" t="s">
        <v>1095</v>
      </c>
      <c r="B73" s="135" t="s">
        <v>954</v>
      </c>
      <c r="C73" s="131" t="s">
        <v>16</v>
      </c>
      <c r="D73" s="133">
        <v>0</v>
      </c>
      <c r="E73" s="149"/>
      <c r="F73" s="924">
        <f t="shared" si="1"/>
        <v>0</v>
      </c>
    </row>
    <row r="74" spans="1:6" s="921" customFormat="1" ht="12.5" x14ac:dyDescent="0.25">
      <c r="A74" s="131" t="s">
        <v>1096</v>
      </c>
      <c r="B74" s="135" t="s">
        <v>955</v>
      </c>
      <c r="C74" s="131" t="s">
        <v>16</v>
      </c>
      <c r="D74" s="133">
        <v>0</v>
      </c>
      <c r="E74" s="149"/>
      <c r="F74" s="924">
        <f t="shared" si="1"/>
        <v>0</v>
      </c>
    </row>
    <row r="75" spans="1:6" s="921" customFormat="1" ht="12.5" x14ac:dyDescent="0.25">
      <c r="A75" s="131"/>
      <c r="B75" s="135"/>
      <c r="C75" s="131"/>
      <c r="D75" s="133"/>
      <c r="E75" s="149"/>
      <c r="F75" s="924"/>
    </row>
    <row r="76" spans="1:6" s="921" customFormat="1" ht="12.5" x14ac:dyDescent="0.25">
      <c r="A76" s="131"/>
      <c r="B76" s="932" t="s">
        <v>1282</v>
      </c>
      <c r="C76" s="131"/>
      <c r="D76" s="133"/>
      <c r="E76" s="149"/>
      <c r="F76" s="924"/>
    </row>
    <row r="77" spans="1:6" s="921" customFormat="1" ht="12.5" x14ac:dyDescent="0.25">
      <c r="A77" s="131" t="s">
        <v>1283</v>
      </c>
      <c r="B77" s="135" t="s">
        <v>952</v>
      </c>
      <c r="C77" s="131" t="s">
        <v>16</v>
      </c>
      <c r="D77" s="182">
        <v>0</v>
      </c>
      <c r="E77" s="149"/>
      <c r="F77" s="924">
        <f>D77*E77</f>
        <v>0</v>
      </c>
    </row>
    <row r="78" spans="1:6" s="921" customFormat="1" ht="12.5" x14ac:dyDescent="0.25">
      <c r="A78" s="131" t="s">
        <v>1284</v>
      </c>
      <c r="B78" s="190" t="s">
        <v>1285</v>
      </c>
      <c r="C78" s="131" t="s">
        <v>16</v>
      </c>
      <c r="D78" s="182">
        <v>0</v>
      </c>
      <c r="E78" s="149"/>
      <c r="F78" s="924">
        <f>D78*E78</f>
        <v>0</v>
      </c>
    </row>
    <row r="79" spans="1:6" s="921" customFormat="1" ht="12.5" x14ac:dyDescent="0.25">
      <c r="A79" s="131"/>
      <c r="B79" s="135"/>
      <c r="C79" s="131"/>
      <c r="D79" s="133"/>
      <c r="E79" s="149"/>
      <c r="F79" s="924"/>
    </row>
    <row r="80" spans="1:6" s="921" customFormat="1" ht="26" x14ac:dyDescent="0.25">
      <c r="A80" s="131"/>
      <c r="B80" s="180" t="s">
        <v>1286</v>
      </c>
      <c r="C80" s="131"/>
      <c r="D80" s="179"/>
      <c r="E80" s="126"/>
      <c r="F80" s="924"/>
    </row>
    <row r="81" spans="1:6" s="921" customFormat="1" ht="12.5" x14ac:dyDescent="0.25">
      <c r="A81" s="131"/>
      <c r="B81" s="190"/>
      <c r="C81" s="131"/>
      <c r="D81" s="179"/>
      <c r="E81" s="126"/>
      <c r="F81" s="924"/>
    </row>
    <row r="82" spans="1:6" s="921" customFormat="1" ht="12.5" x14ac:dyDescent="0.25">
      <c r="A82" s="131"/>
      <c r="B82" s="932" t="s">
        <v>1287</v>
      </c>
      <c r="C82" s="131"/>
      <c r="D82" s="179"/>
      <c r="E82" s="126"/>
      <c r="F82" s="924"/>
    </row>
    <row r="83" spans="1:6" s="921" customFormat="1" ht="12.5" x14ac:dyDescent="0.25">
      <c r="A83" s="131" t="s">
        <v>1288</v>
      </c>
      <c r="B83" s="190" t="s">
        <v>949</v>
      </c>
      <c r="C83" s="131" t="s">
        <v>16</v>
      </c>
      <c r="D83" s="179">
        <v>0</v>
      </c>
      <c r="E83" s="126"/>
      <c r="F83" s="924">
        <f>D83*E83</f>
        <v>0</v>
      </c>
    </row>
    <row r="84" spans="1:6" s="921" customFormat="1" ht="12.5" x14ac:dyDescent="0.25">
      <c r="A84" s="131" t="s">
        <v>1289</v>
      </c>
      <c r="B84" s="190" t="s">
        <v>956</v>
      </c>
      <c r="C84" s="131" t="s">
        <v>16</v>
      </c>
      <c r="D84" s="179">
        <v>2</v>
      </c>
      <c r="E84" s="126"/>
      <c r="F84" s="924">
        <f>D84*E84</f>
        <v>0</v>
      </c>
    </row>
    <row r="85" spans="1:6" s="921" customFormat="1" ht="12.5" x14ac:dyDescent="0.25">
      <c r="A85" s="131" t="s">
        <v>1290</v>
      </c>
      <c r="B85" s="190" t="s">
        <v>1291</v>
      </c>
      <c r="C85" s="131" t="s">
        <v>16</v>
      </c>
      <c r="D85" s="179">
        <v>2</v>
      </c>
      <c r="E85" s="126"/>
      <c r="F85" s="924">
        <f>D85*E85</f>
        <v>0</v>
      </c>
    </row>
    <row r="86" spans="1:6" s="921" customFormat="1" ht="12.5" x14ac:dyDescent="0.25">
      <c r="A86" s="131" t="s">
        <v>1292</v>
      </c>
      <c r="B86" s="190" t="s">
        <v>1293</v>
      </c>
      <c r="C86" s="131" t="s">
        <v>16</v>
      </c>
      <c r="D86" s="179">
        <v>2</v>
      </c>
      <c r="E86" s="126"/>
      <c r="F86" s="924">
        <f>D86*E86</f>
        <v>0</v>
      </c>
    </row>
    <row r="87" spans="1:6" s="921" customFormat="1" ht="12.5" x14ac:dyDescent="0.25">
      <c r="A87" s="131"/>
      <c r="B87" s="190"/>
      <c r="C87" s="131"/>
      <c r="D87" s="179"/>
      <c r="E87" s="126"/>
      <c r="F87" s="924"/>
    </row>
    <row r="88" spans="1:6" s="921" customFormat="1" ht="12.5" x14ac:dyDescent="0.25">
      <c r="A88" s="131"/>
      <c r="B88" s="932" t="s">
        <v>1294</v>
      </c>
      <c r="C88" s="131"/>
      <c r="D88" s="179"/>
      <c r="E88" s="126"/>
      <c r="F88" s="924"/>
    </row>
    <row r="89" spans="1:6" s="921" customFormat="1" ht="12.5" x14ac:dyDescent="0.25">
      <c r="A89" s="131" t="s">
        <v>1295</v>
      </c>
      <c r="B89" s="190" t="s">
        <v>949</v>
      </c>
      <c r="C89" s="131" t="s">
        <v>16</v>
      </c>
      <c r="D89" s="179">
        <v>0</v>
      </c>
      <c r="E89" s="126"/>
      <c r="F89" s="924">
        <f>D89*E89</f>
        <v>0</v>
      </c>
    </row>
    <row r="90" spans="1:6" s="921" customFormat="1" ht="12.5" x14ac:dyDescent="0.25">
      <c r="A90" s="131" t="s">
        <v>1296</v>
      </c>
      <c r="B90" s="190" t="s">
        <v>956</v>
      </c>
      <c r="C90" s="131" t="s">
        <v>16</v>
      </c>
      <c r="D90" s="179">
        <v>2</v>
      </c>
      <c r="E90" s="126"/>
      <c r="F90" s="924">
        <f>D90*E90</f>
        <v>0</v>
      </c>
    </row>
    <row r="91" spans="1:6" s="921" customFormat="1" ht="12.5" x14ac:dyDescent="0.25">
      <c r="A91" s="131" t="s">
        <v>1297</v>
      </c>
      <c r="B91" s="190" t="s">
        <v>1291</v>
      </c>
      <c r="C91" s="131" t="s">
        <v>16</v>
      </c>
      <c r="D91" s="179">
        <v>2</v>
      </c>
      <c r="E91" s="126"/>
      <c r="F91" s="924">
        <f>D91*E91</f>
        <v>0</v>
      </c>
    </row>
    <row r="92" spans="1:6" s="921" customFormat="1" ht="12.5" x14ac:dyDescent="0.25">
      <c r="A92" s="131" t="s">
        <v>1298</v>
      </c>
      <c r="B92" s="190" t="s">
        <v>1293</v>
      </c>
      <c r="C92" s="131" t="s">
        <v>16</v>
      </c>
      <c r="D92" s="179">
        <v>2</v>
      </c>
      <c r="E92" s="126"/>
      <c r="F92" s="924">
        <f>D92*E92</f>
        <v>0</v>
      </c>
    </row>
    <row r="93" spans="1:6" s="921" customFormat="1" ht="12.5" x14ac:dyDescent="0.25">
      <c r="A93" s="131"/>
      <c r="B93" s="190"/>
      <c r="C93" s="131"/>
      <c r="D93" s="179"/>
      <c r="E93" s="126"/>
      <c r="F93" s="924"/>
    </row>
    <row r="94" spans="1:6" s="921" customFormat="1" ht="12.5" x14ac:dyDescent="0.25">
      <c r="A94" s="131"/>
      <c r="B94" s="932" t="s">
        <v>1299</v>
      </c>
      <c r="C94" s="131"/>
      <c r="D94" s="179"/>
      <c r="E94" s="126"/>
      <c r="F94" s="924"/>
    </row>
    <row r="95" spans="1:6" s="921" customFormat="1" ht="12.5" x14ac:dyDescent="0.25">
      <c r="A95" s="933" t="s">
        <v>1300</v>
      </c>
      <c r="B95" s="934" t="s">
        <v>1301</v>
      </c>
      <c r="C95" s="933" t="s">
        <v>16</v>
      </c>
      <c r="D95" s="935">
        <v>2</v>
      </c>
      <c r="E95" s="936"/>
      <c r="F95" s="924">
        <f>D95*E95</f>
        <v>0</v>
      </c>
    </row>
    <row r="96" spans="1:6" s="921" customFormat="1" ht="12.5" x14ac:dyDescent="0.25">
      <c r="A96" s="131" t="s">
        <v>1302</v>
      </c>
      <c r="B96" s="190" t="s">
        <v>1303</v>
      </c>
      <c r="C96" s="131" t="s">
        <v>16</v>
      </c>
      <c r="D96" s="179">
        <v>2</v>
      </c>
      <c r="E96" s="126"/>
      <c r="F96" s="924">
        <f>D96*E96</f>
        <v>0</v>
      </c>
    </row>
    <row r="97" spans="1:6" s="921" customFormat="1" ht="12.5" x14ac:dyDescent="0.25">
      <c r="A97" s="131" t="s">
        <v>1304</v>
      </c>
      <c r="B97" s="190" t="s">
        <v>1305</v>
      </c>
      <c r="C97" s="131" t="s">
        <v>16</v>
      </c>
      <c r="D97" s="179">
        <v>2</v>
      </c>
      <c r="E97" s="126"/>
      <c r="F97" s="924">
        <f>D97*E97</f>
        <v>0</v>
      </c>
    </row>
    <row r="98" spans="1:6" s="921" customFormat="1" ht="12.5" x14ac:dyDescent="0.25">
      <c r="A98" s="131" t="s">
        <v>1306</v>
      </c>
      <c r="B98" s="190" t="s">
        <v>1307</v>
      </c>
      <c r="C98" s="131" t="s">
        <v>16</v>
      </c>
      <c r="D98" s="179">
        <v>5</v>
      </c>
      <c r="E98" s="126"/>
      <c r="F98" s="924">
        <f>D98*E98</f>
        <v>0</v>
      </c>
    </row>
    <row r="99" spans="1:6" s="921" customFormat="1" ht="12.5" x14ac:dyDescent="0.25">
      <c r="A99" s="131"/>
      <c r="B99" s="190"/>
      <c r="C99" s="131"/>
      <c r="D99" s="179"/>
      <c r="E99" s="126"/>
      <c r="F99" s="924"/>
    </row>
    <row r="100" spans="1:6" s="921" customFormat="1" ht="12.5" x14ac:dyDescent="0.25">
      <c r="A100" s="131"/>
      <c r="B100" s="932" t="s">
        <v>1282</v>
      </c>
      <c r="C100" s="131"/>
      <c r="D100" s="179"/>
      <c r="E100" s="126"/>
      <c r="F100" s="924"/>
    </row>
    <row r="101" spans="1:6" s="921" customFormat="1" ht="12.5" x14ac:dyDescent="0.25">
      <c r="A101" s="131" t="s">
        <v>1308</v>
      </c>
      <c r="B101" s="190" t="s">
        <v>951</v>
      </c>
      <c r="C101" s="131" t="s">
        <v>16</v>
      </c>
      <c r="D101" s="179">
        <v>5</v>
      </c>
      <c r="E101" s="126"/>
      <c r="F101" s="924">
        <f t="shared" ref="F101:F106" si="2">D101*E101</f>
        <v>0</v>
      </c>
    </row>
    <row r="102" spans="1:6" s="921" customFormat="1" ht="12.5" x14ac:dyDescent="0.25">
      <c r="A102" s="131" t="s">
        <v>1309</v>
      </c>
      <c r="B102" s="190" t="s">
        <v>950</v>
      </c>
      <c r="C102" s="131" t="s">
        <v>16</v>
      </c>
      <c r="D102" s="179">
        <v>0</v>
      </c>
      <c r="E102" s="126"/>
      <c r="F102" s="924">
        <f t="shared" si="2"/>
        <v>0</v>
      </c>
    </row>
    <row r="103" spans="1:6" s="921" customFormat="1" ht="12.5" x14ac:dyDescent="0.25">
      <c r="A103" s="131" t="s">
        <v>1310</v>
      </c>
      <c r="B103" s="190" t="s">
        <v>949</v>
      </c>
      <c r="C103" s="131" t="s">
        <v>16</v>
      </c>
      <c r="D103" s="179">
        <v>0</v>
      </c>
      <c r="E103" s="126"/>
      <c r="F103" s="924">
        <f t="shared" si="2"/>
        <v>0</v>
      </c>
    </row>
    <row r="104" spans="1:6" s="921" customFormat="1" ht="12.5" x14ac:dyDescent="0.25">
      <c r="A104" s="131" t="s">
        <v>1311</v>
      </c>
      <c r="B104" s="190" t="s">
        <v>956</v>
      </c>
      <c r="C104" s="131" t="s">
        <v>16</v>
      </c>
      <c r="D104" s="179">
        <v>5</v>
      </c>
      <c r="E104" s="126"/>
      <c r="F104" s="924">
        <f t="shared" si="2"/>
        <v>0</v>
      </c>
    </row>
    <row r="105" spans="1:6" s="921" customFormat="1" ht="12.5" x14ac:dyDescent="0.25">
      <c r="A105" s="131" t="s">
        <v>1312</v>
      </c>
      <c r="B105" s="190" t="s">
        <v>1291</v>
      </c>
      <c r="C105" s="131" t="s">
        <v>16</v>
      </c>
      <c r="D105" s="179">
        <v>2</v>
      </c>
      <c r="E105" s="126"/>
      <c r="F105" s="924">
        <f t="shared" si="2"/>
        <v>0</v>
      </c>
    </row>
    <row r="106" spans="1:6" s="921" customFormat="1" ht="12.5" x14ac:dyDescent="0.25">
      <c r="A106" s="131" t="s">
        <v>1313</v>
      </c>
      <c r="B106" s="190" t="s">
        <v>1293</v>
      </c>
      <c r="C106" s="131" t="s">
        <v>16</v>
      </c>
      <c r="D106" s="179">
        <v>5</v>
      </c>
      <c r="E106" s="126"/>
      <c r="F106" s="924">
        <f t="shared" si="2"/>
        <v>0</v>
      </c>
    </row>
    <row r="107" spans="1:6" s="921" customFormat="1" ht="12.5" x14ac:dyDescent="0.25">
      <c r="A107" s="131"/>
      <c r="B107" s="135"/>
      <c r="C107" s="131"/>
      <c r="D107" s="148"/>
      <c r="E107" s="134"/>
      <c r="F107" s="924"/>
    </row>
    <row r="108" spans="1:6" s="921" customFormat="1" ht="13" x14ac:dyDescent="0.25">
      <c r="A108" s="131"/>
      <c r="B108" s="132" t="s">
        <v>134</v>
      </c>
      <c r="C108" s="131"/>
      <c r="D108" s="156"/>
      <c r="E108" s="134"/>
      <c r="F108" s="924"/>
    </row>
    <row r="109" spans="1:6" s="921" customFormat="1" ht="25" x14ac:dyDescent="0.25">
      <c r="A109" s="131"/>
      <c r="B109" s="157" t="s">
        <v>957</v>
      </c>
      <c r="C109" s="131"/>
      <c r="D109" s="156"/>
      <c r="E109" s="134"/>
      <c r="F109" s="924"/>
    </row>
    <row r="110" spans="1:6" s="921" customFormat="1" ht="12.5" x14ac:dyDescent="0.25">
      <c r="A110" s="131" t="s">
        <v>207</v>
      </c>
      <c r="B110" s="138" t="s">
        <v>1097</v>
      </c>
      <c r="C110" s="131" t="s">
        <v>16</v>
      </c>
      <c r="D110" s="133">
        <v>0</v>
      </c>
      <c r="E110" s="134"/>
      <c r="F110" s="924">
        <f t="shared" ref="F110:F115" si="3">D110*E110</f>
        <v>0</v>
      </c>
    </row>
    <row r="111" spans="1:6" s="921" customFormat="1" ht="12.5" x14ac:dyDescent="0.25">
      <c r="A111" s="131" t="s">
        <v>208</v>
      </c>
      <c r="B111" s="138" t="s">
        <v>1098</v>
      </c>
      <c r="C111" s="131" t="s">
        <v>16</v>
      </c>
      <c r="D111" s="133">
        <v>2</v>
      </c>
      <c r="E111" s="134"/>
      <c r="F111" s="924">
        <f t="shared" si="3"/>
        <v>0</v>
      </c>
    </row>
    <row r="112" spans="1:6" s="921" customFormat="1" ht="12.5" x14ac:dyDescent="0.25">
      <c r="A112" s="131" t="s">
        <v>220</v>
      </c>
      <c r="B112" s="138" t="s">
        <v>346</v>
      </c>
      <c r="C112" s="131" t="s">
        <v>16</v>
      </c>
      <c r="D112" s="133">
        <v>0</v>
      </c>
      <c r="E112" s="134"/>
      <c r="F112" s="924">
        <f t="shared" si="3"/>
        <v>0</v>
      </c>
    </row>
    <row r="113" spans="1:6" s="921" customFormat="1" ht="12.5" x14ac:dyDescent="0.25">
      <c r="A113" s="131" t="s">
        <v>224</v>
      </c>
      <c r="B113" s="138" t="s">
        <v>945</v>
      </c>
      <c r="C113" s="131" t="s">
        <v>16</v>
      </c>
      <c r="D113" s="133">
        <v>0</v>
      </c>
      <c r="E113" s="134"/>
      <c r="F113" s="924">
        <f t="shared" si="3"/>
        <v>0</v>
      </c>
    </row>
    <row r="114" spans="1:6" s="921" customFormat="1" ht="12.5" x14ac:dyDescent="0.25">
      <c r="A114" s="131" t="s">
        <v>1099</v>
      </c>
      <c r="B114" s="138" t="s">
        <v>919</v>
      </c>
      <c r="C114" s="131" t="s">
        <v>16</v>
      </c>
      <c r="D114" s="133">
        <v>0</v>
      </c>
      <c r="E114" s="134"/>
      <c r="F114" s="924">
        <f t="shared" si="3"/>
        <v>0</v>
      </c>
    </row>
    <row r="115" spans="1:6" s="921" customFormat="1" ht="12.5" x14ac:dyDescent="0.25">
      <c r="A115" s="131" t="s">
        <v>1100</v>
      </c>
      <c r="B115" s="138" t="s">
        <v>343</v>
      </c>
      <c r="C115" s="131" t="s">
        <v>16</v>
      </c>
      <c r="D115" s="133">
        <v>0</v>
      </c>
      <c r="E115" s="134"/>
      <c r="F115" s="924">
        <f t="shared" si="3"/>
        <v>0</v>
      </c>
    </row>
    <row r="116" spans="1:6" s="921" customFormat="1" ht="12.5" x14ac:dyDescent="0.25">
      <c r="A116" s="131"/>
      <c r="B116" s="138"/>
      <c r="C116" s="131"/>
      <c r="D116" s="133"/>
      <c r="E116" s="134"/>
      <c r="F116" s="924"/>
    </row>
    <row r="117" spans="1:6" s="921" customFormat="1" ht="12.5" x14ac:dyDescent="0.25">
      <c r="A117" s="131"/>
      <c r="B117" s="159" t="s">
        <v>958</v>
      </c>
      <c r="C117" s="131"/>
      <c r="D117" s="133"/>
      <c r="E117" s="134"/>
      <c r="F117" s="924"/>
    </row>
    <row r="118" spans="1:6" s="921" customFormat="1" ht="12.5" x14ac:dyDescent="0.25">
      <c r="A118" s="131" t="s">
        <v>209</v>
      </c>
      <c r="B118" s="138" t="s">
        <v>346</v>
      </c>
      <c r="C118" s="131" t="s">
        <v>337</v>
      </c>
      <c r="D118" s="133">
        <v>1</v>
      </c>
      <c r="E118" s="134"/>
      <c r="F118" s="924">
        <f>D118*E118</f>
        <v>0</v>
      </c>
    </row>
    <row r="119" spans="1:6" s="921" customFormat="1" ht="12.5" x14ac:dyDescent="0.25">
      <c r="A119" s="131" t="s">
        <v>210</v>
      </c>
      <c r="B119" s="135" t="s">
        <v>959</v>
      </c>
      <c r="C119" s="131" t="s">
        <v>16</v>
      </c>
      <c r="D119" s="133">
        <v>0</v>
      </c>
      <c r="E119" s="134"/>
      <c r="F119" s="924">
        <f>D119*E119</f>
        <v>0</v>
      </c>
    </row>
    <row r="120" spans="1:6" s="921" customFormat="1" ht="12.5" x14ac:dyDescent="0.25">
      <c r="A120" s="131"/>
      <c r="B120" s="135"/>
      <c r="C120" s="131"/>
      <c r="D120" s="133"/>
      <c r="E120" s="733"/>
      <c r="F120" s="924"/>
    </row>
    <row r="121" spans="1:6" s="921" customFormat="1" ht="18" customHeight="1" x14ac:dyDescent="0.25">
      <c r="A121" s="1096" t="s">
        <v>99</v>
      </c>
      <c r="B121" s="1097"/>
      <c r="C121" s="1097"/>
      <c r="D121" s="1097"/>
      <c r="E121" s="1098"/>
      <c r="F121" s="930">
        <f>SUM(F60:F119)</f>
        <v>0</v>
      </c>
    </row>
    <row r="122" spans="1:6" s="921" customFormat="1" ht="12.5" x14ac:dyDescent="0.25">
      <c r="A122" s="131"/>
      <c r="B122" s="135"/>
      <c r="C122" s="131"/>
      <c r="D122" s="133"/>
      <c r="E122" s="733"/>
      <c r="F122" s="924"/>
    </row>
    <row r="123" spans="1:6" s="921" customFormat="1" ht="18.75" customHeight="1" x14ac:dyDescent="0.25">
      <c r="A123" s="131"/>
      <c r="B123" s="160" t="s">
        <v>187</v>
      </c>
      <c r="C123" s="131"/>
      <c r="D123" s="156"/>
      <c r="E123" s="134"/>
      <c r="F123" s="924"/>
    </row>
    <row r="124" spans="1:6" s="921" customFormat="1" ht="12.5" x14ac:dyDescent="0.25">
      <c r="A124" s="161"/>
      <c r="B124" s="138"/>
      <c r="C124" s="131"/>
      <c r="D124" s="133"/>
      <c r="E124" s="134"/>
      <c r="F124" s="924"/>
    </row>
    <row r="125" spans="1:6" s="921" customFormat="1" ht="13" x14ac:dyDescent="0.25">
      <c r="A125" s="161"/>
      <c r="B125" s="132" t="s">
        <v>960</v>
      </c>
      <c r="C125" s="131"/>
      <c r="D125" s="133"/>
      <c r="E125" s="134"/>
      <c r="F125" s="924"/>
    </row>
    <row r="126" spans="1:6" s="921" customFormat="1" ht="12.5" x14ac:dyDescent="0.25">
      <c r="A126" s="131" t="s">
        <v>158</v>
      </c>
      <c r="B126" s="138" t="s">
        <v>961</v>
      </c>
      <c r="C126" s="131" t="s">
        <v>16</v>
      </c>
      <c r="D126" s="133">
        <f>D118</f>
        <v>1</v>
      </c>
      <c r="E126" s="134"/>
      <c r="F126" s="924">
        <f>D126*E126</f>
        <v>0</v>
      </c>
    </row>
    <row r="127" spans="1:6" s="921" customFormat="1" ht="12.5" x14ac:dyDescent="0.25">
      <c r="A127" s="131" t="s">
        <v>814</v>
      </c>
      <c r="B127" s="158" t="s">
        <v>962</v>
      </c>
      <c r="C127" s="131" t="s">
        <v>16</v>
      </c>
      <c r="D127" s="133">
        <f>D126</f>
        <v>1</v>
      </c>
      <c r="E127" s="134"/>
      <c r="F127" s="924">
        <f>D127*E127</f>
        <v>0</v>
      </c>
    </row>
    <row r="128" spans="1:6" s="921" customFormat="1" ht="12.5" x14ac:dyDescent="0.25">
      <c r="A128" s="161" t="s">
        <v>929</v>
      </c>
      <c r="B128" s="162" t="s">
        <v>963</v>
      </c>
      <c r="C128" s="131" t="s">
        <v>16</v>
      </c>
      <c r="D128" s="133">
        <f>SUM(D110:D116)</f>
        <v>2</v>
      </c>
      <c r="E128" s="134"/>
      <c r="F128" s="924">
        <f>D128*E128</f>
        <v>0</v>
      </c>
    </row>
    <row r="129" spans="1:6" s="921" customFormat="1" ht="12.5" x14ac:dyDescent="0.25">
      <c r="A129" s="161"/>
      <c r="B129" s="162"/>
      <c r="C129" s="131"/>
      <c r="D129" s="133"/>
      <c r="E129" s="134"/>
      <c r="F129" s="924"/>
    </row>
    <row r="130" spans="1:6" s="921" customFormat="1" ht="13" x14ac:dyDescent="0.25">
      <c r="A130" s="161"/>
      <c r="B130" s="140" t="s">
        <v>964</v>
      </c>
      <c r="C130" s="131"/>
      <c r="D130" s="133"/>
      <c r="E130" s="134"/>
      <c r="F130" s="924"/>
    </row>
    <row r="131" spans="1:6" s="921" customFormat="1" x14ac:dyDescent="0.25">
      <c r="A131" s="131" t="s">
        <v>317</v>
      </c>
      <c r="B131" s="138" t="s">
        <v>965</v>
      </c>
      <c r="C131" s="131" t="s">
        <v>114</v>
      </c>
      <c r="D131" s="133">
        <v>13</v>
      </c>
      <c r="E131" s="134"/>
      <c r="F131" s="924">
        <f>D131*E131</f>
        <v>0</v>
      </c>
    </row>
    <row r="132" spans="1:6" s="921" customFormat="1" x14ac:dyDescent="0.25">
      <c r="A132" s="131" t="s">
        <v>318</v>
      </c>
      <c r="B132" s="138" t="s">
        <v>316</v>
      </c>
      <c r="C132" s="131" t="s">
        <v>114</v>
      </c>
      <c r="D132" s="133">
        <v>7</v>
      </c>
      <c r="E132" s="134"/>
      <c r="F132" s="924">
        <f>D132*E132</f>
        <v>0</v>
      </c>
    </row>
    <row r="133" spans="1:6" s="921" customFormat="1" ht="12.5" x14ac:dyDescent="0.25">
      <c r="A133" s="131"/>
      <c r="B133" s="138"/>
      <c r="C133" s="131"/>
      <c r="D133" s="133"/>
      <c r="E133" s="134"/>
      <c r="F133" s="924"/>
    </row>
    <row r="134" spans="1:6" s="921" customFormat="1" ht="13" x14ac:dyDescent="0.25">
      <c r="A134" s="131"/>
      <c r="B134" s="132" t="s">
        <v>966</v>
      </c>
      <c r="C134" s="131"/>
      <c r="D134" s="133"/>
      <c r="E134" s="134"/>
      <c r="F134" s="924"/>
    </row>
    <row r="135" spans="1:6" s="921" customFormat="1" ht="12.5" x14ac:dyDescent="0.25">
      <c r="A135" s="131" t="s">
        <v>967</v>
      </c>
      <c r="B135" s="135" t="s">
        <v>968</v>
      </c>
      <c r="C135" s="131" t="s">
        <v>16</v>
      </c>
      <c r="D135" s="133">
        <v>1</v>
      </c>
      <c r="E135" s="134"/>
      <c r="F135" s="924">
        <f>D135*E135</f>
        <v>0</v>
      </c>
    </row>
    <row r="136" spans="1:6" s="921" customFormat="1" ht="12.5" x14ac:dyDescent="0.25">
      <c r="A136" s="131" t="s">
        <v>969</v>
      </c>
      <c r="B136" s="135" t="s">
        <v>970</v>
      </c>
      <c r="C136" s="131" t="s">
        <v>16</v>
      </c>
      <c r="D136" s="133">
        <v>2</v>
      </c>
      <c r="E136" s="134"/>
      <c r="F136" s="924">
        <f>D136*E136</f>
        <v>0</v>
      </c>
    </row>
    <row r="137" spans="1:6" s="921" customFormat="1" ht="12.5" x14ac:dyDescent="0.25">
      <c r="A137" s="131" t="s">
        <v>971</v>
      </c>
      <c r="B137" s="135" t="s">
        <v>593</v>
      </c>
      <c r="C137" s="131" t="s">
        <v>16</v>
      </c>
      <c r="D137" s="133">
        <v>2</v>
      </c>
      <c r="E137" s="134"/>
      <c r="F137" s="924">
        <f>D137*E137</f>
        <v>0</v>
      </c>
    </row>
    <row r="138" spans="1:6" s="921" customFormat="1" ht="12.5" x14ac:dyDescent="0.25">
      <c r="A138" s="131"/>
      <c r="B138" s="135"/>
      <c r="C138" s="131"/>
      <c r="D138" s="133"/>
      <c r="E138" s="134"/>
      <c r="F138" s="924"/>
    </row>
    <row r="139" spans="1:6" s="921" customFormat="1" ht="26" x14ac:dyDescent="0.25">
      <c r="A139" s="131"/>
      <c r="B139" s="155" t="s">
        <v>972</v>
      </c>
      <c r="C139" s="131"/>
      <c r="D139" s="133"/>
      <c r="E139" s="134"/>
      <c r="F139" s="924"/>
    </row>
    <row r="140" spans="1:6" s="921" customFormat="1" ht="12.5" x14ac:dyDescent="0.25">
      <c r="A140" s="161" t="s">
        <v>364</v>
      </c>
      <c r="B140" s="158" t="s">
        <v>973</v>
      </c>
      <c r="C140" s="131" t="s">
        <v>114</v>
      </c>
      <c r="D140" s="133">
        <v>36</v>
      </c>
      <c r="E140" s="134"/>
      <c r="F140" s="924">
        <f>D140*E140</f>
        <v>0</v>
      </c>
    </row>
    <row r="141" spans="1:6" s="921" customFormat="1" ht="12.5" x14ac:dyDescent="0.25">
      <c r="A141" s="161" t="s">
        <v>365</v>
      </c>
      <c r="B141" s="158" t="s">
        <v>974</v>
      </c>
      <c r="C141" s="131" t="s">
        <v>114</v>
      </c>
      <c r="D141" s="133">
        <v>0</v>
      </c>
      <c r="E141" s="134"/>
      <c r="F141" s="924">
        <f>D141*E141</f>
        <v>0</v>
      </c>
    </row>
    <row r="142" spans="1:6" s="921" customFormat="1" ht="12.5" x14ac:dyDescent="0.25">
      <c r="A142" s="131" t="s">
        <v>975</v>
      </c>
      <c r="B142" s="158" t="s">
        <v>976</v>
      </c>
      <c r="C142" s="131" t="s">
        <v>114</v>
      </c>
      <c r="D142" s="133">
        <v>5</v>
      </c>
      <c r="E142" s="134"/>
      <c r="F142" s="924">
        <f>D142*E142</f>
        <v>0</v>
      </c>
    </row>
    <row r="143" spans="1:6" s="921" customFormat="1" ht="12.5" x14ac:dyDescent="0.25">
      <c r="A143" s="131" t="s">
        <v>977</v>
      </c>
      <c r="B143" s="158" t="s">
        <v>373</v>
      </c>
      <c r="C143" s="131" t="s">
        <v>114</v>
      </c>
      <c r="D143" s="133">
        <v>0</v>
      </c>
      <c r="E143" s="134"/>
      <c r="F143" s="924">
        <f>D143*E143</f>
        <v>0</v>
      </c>
    </row>
    <row r="144" spans="1:6" s="921" customFormat="1" ht="12.5" x14ac:dyDescent="0.25">
      <c r="A144" s="161"/>
      <c r="B144" s="138"/>
      <c r="C144" s="131"/>
      <c r="D144" s="133"/>
      <c r="E144" s="134"/>
      <c r="F144" s="924"/>
    </row>
    <row r="145" spans="1:6" s="921" customFormat="1" ht="13" x14ac:dyDescent="0.25">
      <c r="A145" s="161"/>
      <c r="B145" s="140" t="s">
        <v>159</v>
      </c>
      <c r="C145" s="131"/>
      <c r="D145" s="133"/>
      <c r="E145" s="134"/>
      <c r="F145" s="924"/>
    </row>
    <row r="146" spans="1:6" s="921" customFormat="1" ht="12.5" x14ac:dyDescent="0.25">
      <c r="A146" s="161" t="s">
        <v>376</v>
      </c>
      <c r="B146" s="163" t="s">
        <v>978</v>
      </c>
      <c r="C146" s="131" t="s">
        <v>16</v>
      </c>
      <c r="D146" s="133">
        <f>D126</f>
        <v>1</v>
      </c>
      <c r="E146" s="134"/>
      <c r="F146" s="924">
        <f>D146*E146</f>
        <v>0</v>
      </c>
    </row>
    <row r="147" spans="1:6" s="921" customFormat="1" ht="12.5" x14ac:dyDescent="0.25">
      <c r="A147" s="150" t="s">
        <v>378</v>
      </c>
      <c r="B147" s="163" t="s">
        <v>979</v>
      </c>
      <c r="C147" s="131" t="s">
        <v>16</v>
      </c>
      <c r="D147" s="133">
        <v>4</v>
      </c>
      <c r="E147" s="134"/>
      <c r="F147" s="924">
        <f>D147*E147</f>
        <v>0</v>
      </c>
    </row>
    <row r="148" spans="1:6" s="921" customFormat="1" ht="12.5" x14ac:dyDescent="0.25">
      <c r="A148" s="161"/>
      <c r="B148" s="138"/>
      <c r="C148" s="131"/>
      <c r="D148" s="133"/>
      <c r="E148" s="134"/>
      <c r="F148" s="924"/>
    </row>
    <row r="149" spans="1:6" s="921" customFormat="1" ht="13" x14ac:dyDescent="0.25">
      <c r="A149" s="161"/>
      <c r="B149" s="154" t="s">
        <v>996</v>
      </c>
      <c r="C149" s="120"/>
      <c r="D149" s="179"/>
      <c r="E149" s="126"/>
      <c r="F149" s="937"/>
    </row>
    <row r="150" spans="1:6" s="921" customFormat="1" ht="13" x14ac:dyDescent="0.25">
      <c r="A150" s="161"/>
      <c r="B150" s="154"/>
      <c r="C150" s="120"/>
      <c r="D150" s="179"/>
      <c r="E150" s="126"/>
      <c r="F150" s="937"/>
    </row>
    <row r="151" spans="1:6" s="921" customFormat="1" ht="37.5" x14ac:dyDescent="0.25">
      <c r="A151" s="120"/>
      <c r="B151" s="159" t="s">
        <v>1178</v>
      </c>
      <c r="C151" s="120"/>
      <c r="D151" s="938"/>
      <c r="E151" s="126"/>
      <c r="F151" s="937"/>
    </row>
    <row r="152" spans="1:6" s="921" customFormat="1" ht="12.5" x14ac:dyDescent="0.25">
      <c r="A152" s="120" t="s">
        <v>997</v>
      </c>
      <c r="B152" s="183" t="s">
        <v>954</v>
      </c>
      <c r="C152" s="131" t="s">
        <v>16</v>
      </c>
      <c r="D152" s="179">
        <v>0</v>
      </c>
      <c r="E152" s="126"/>
      <c r="F152" s="937">
        <f t="shared" ref="F152:F158" si="4">D152*E152</f>
        <v>0</v>
      </c>
    </row>
    <row r="153" spans="1:6" s="921" customFormat="1" ht="12.5" x14ac:dyDescent="0.25">
      <c r="A153" s="120" t="s">
        <v>998</v>
      </c>
      <c r="B153" s="183" t="s">
        <v>953</v>
      </c>
      <c r="C153" s="131" t="s">
        <v>16</v>
      </c>
      <c r="D153" s="179">
        <v>0</v>
      </c>
      <c r="E153" s="126"/>
      <c r="F153" s="937">
        <f t="shared" si="4"/>
        <v>0</v>
      </c>
    </row>
    <row r="154" spans="1:6" s="921" customFormat="1" ht="12.5" x14ac:dyDescent="0.25">
      <c r="A154" s="120" t="s">
        <v>999</v>
      </c>
      <c r="B154" s="138" t="s">
        <v>952</v>
      </c>
      <c r="C154" s="131" t="s">
        <v>16</v>
      </c>
      <c r="D154" s="179">
        <v>20</v>
      </c>
      <c r="E154" s="126"/>
      <c r="F154" s="937">
        <f t="shared" si="4"/>
        <v>0</v>
      </c>
    </row>
    <row r="155" spans="1:6" s="921" customFormat="1" ht="12.5" x14ac:dyDescent="0.25">
      <c r="A155" s="120" t="s">
        <v>1000</v>
      </c>
      <c r="B155" s="183" t="s">
        <v>951</v>
      </c>
      <c r="C155" s="131" t="s">
        <v>16</v>
      </c>
      <c r="D155" s="179">
        <v>30</v>
      </c>
      <c r="E155" s="126"/>
      <c r="F155" s="937">
        <f t="shared" si="4"/>
        <v>0</v>
      </c>
    </row>
    <row r="156" spans="1:6" s="921" customFormat="1" ht="12.5" x14ac:dyDescent="0.25">
      <c r="A156" s="120" t="s">
        <v>1001</v>
      </c>
      <c r="B156" s="138" t="s">
        <v>950</v>
      </c>
      <c r="C156" s="131" t="s">
        <v>16</v>
      </c>
      <c r="D156" s="179">
        <v>10</v>
      </c>
      <c r="E156" s="126"/>
      <c r="F156" s="937">
        <f t="shared" si="4"/>
        <v>0</v>
      </c>
    </row>
    <row r="157" spans="1:6" s="921" customFormat="1" ht="12.5" x14ac:dyDescent="0.25">
      <c r="A157" s="120" t="s">
        <v>1002</v>
      </c>
      <c r="B157" s="138" t="s">
        <v>949</v>
      </c>
      <c r="C157" s="131" t="s">
        <v>16</v>
      </c>
      <c r="D157" s="179">
        <v>20</v>
      </c>
      <c r="E157" s="126"/>
      <c r="F157" s="937">
        <f t="shared" si="4"/>
        <v>0</v>
      </c>
    </row>
    <row r="158" spans="1:6" s="921" customFormat="1" ht="12.5" x14ac:dyDescent="0.25">
      <c r="A158" s="120" t="s">
        <v>1003</v>
      </c>
      <c r="B158" s="138" t="s">
        <v>956</v>
      </c>
      <c r="C158" s="131" t="s">
        <v>16</v>
      </c>
      <c r="D158" s="179">
        <v>20</v>
      </c>
      <c r="E158" s="126"/>
      <c r="F158" s="937">
        <f t="shared" si="4"/>
        <v>0</v>
      </c>
    </row>
    <row r="159" spans="1:6" s="921" customFormat="1" ht="12.5" x14ac:dyDescent="0.25">
      <c r="A159" s="120"/>
      <c r="B159" s="138"/>
      <c r="C159" s="131"/>
      <c r="D159" s="179"/>
      <c r="E159" s="126"/>
      <c r="F159" s="937"/>
    </row>
    <row r="160" spans="1:6" s="921" customFormat="1" ht="37.5" x14ac:dyDescent="0.25">
      <c r="A160" s="120"/>
      <c r="B160" s="159" t="s">
        <v>1004</v>
      </c>
      <c r="C160" s="131"/>
      <c r="D160" s="179"/>
      <c r="E160" s="126"/>
      <c r="F160" s="937"/>
    </row>
    <row r="161" spans="1:6" s="921" customFormat="1" ht="12.5" x14ac:dyDescent="0.25">
      <c r="A161" s="120" t="s">
        <v>1005</v>
      </c>
      <c r="B161" s="183" t="s">
        <v>954</v>
      </c>
      <c r="C161" s="131" t="s">
        <v>16</v>
      </c>
      <c r="D161" s="179">
        <v>0</v>
      </c>
      <c r="E161" s="126"/>
      <c r="F161" s="937">
        <f t="shared" ref="F161:F167" si="5">D161*E161</f>
        <v>0</v>
      </c>
    </row>
    <row r="162" spans="1:6" s="921" customFormat="1" ht="12.5" x14ac:dyDescent="0.25">
      <c r="A162" s="120" t="s">
        <v>1006</v>
      </c>
      <c r="B162" s="183" t="s">
        <v>953</v>
      </c>
      <c r="C162" s="131" t="s">
        <v>16</v>
      </c>
      <c r="D162" s="179">
        <v>0</v>
      </c>
      <c r="E162" s="126"/>
      <c r="F162" s="937">
        <f t="shared" si="5"/>
        <v>0</v>
      </c>
    </row>
    <row r="163" spans="1:6" s="921" customFormat="1" ht="12.5" x14ac:dyDescent="0.25">
      <c r="A163" s="120" t="s">
        <v>1007</v>
      </c>
      <c r="B163" s="138" t="s">
        <v>952</v>
      </c>
      <c r="C163" s="131" t="s">
        <v>16</v>
      </c>
      <c r="D163" s="179">
        <v>20</v>
      </c>
      <c r="E163" s="126"/>
      <c r="F163" s="937">
        <f t="shared" si="5"/>
        <v>0</v>
      </c>
    </row>
    <row r="164" spans="1:6" s="921" customFormat="1" ht="12.5" x14ac:dyDescent="0.25">
      <c r="A164" s="120" t="s">
        <v>1008</v>
      </c>
      <c r="B164" s="183" t="s">
        <v>951</v>
      </c>
      <c r="C164" s="131" t="s">
        <v>16</v>
      </c>
      <c r="D164" s="179">
        <v>30</v>
      </c>
      <c r="E164" s="126"/>
      <c r="F164" s="937">
        <f t="shared" si="5"/>
        <v>0</v>
      </c>
    </row>
    <row r="165" spans="1:6" s="921" customFormat="1" ht="12.5" x14ac:dyDescent="0.25">
      <c r="A165" s="120" t="s">
        <v>1009</v>
      </c>
      <c r="B165" s="138" t="s">
        <v>950</v>
      </c>
      <c r="C165" s="131" t="s">
        <v>16</v>
      </c>
      <c r="D165" s="179">
        <v>30</v>
      </c>
      <c r="E165" s="126"/>
      <c r="F165" s="937">
        <f t="shared" si="5"/>
        <v>0</v>
      </c>
    </row>
    <row r="166" spans="1:6" s="921" customFormat="1" ht="12.5" x14ac:dyDescent="0.25">
      <c r="A166" s="120" t="s">
        <v>1010</v>
      </c>
      <c r="B166" s="138" t="s">
        <v>949</v>
      </c>
      <c r="C166" s="131" t="s">
        <v>16</v>
      </c>
      <c r="D166" s="179">
        <v>30</v>
      </c>
      <c r="E166" s="126"/>
      <c r="F166" s="937">
        <f t="shared" si="5"/>
        <v>0</v>
      </c>
    </row>
    <row r="167" spans="1:6" s="921" customFormat="1" ht="12.5" x14ac:dyDescent="0.25">
      <c r="A167" s="120" t="s">
        <v>1179</v>
      </c>
      <c r="B167" s="138" t="s">
        <v>956</v>
      </c>
      <c r="C167" s="131" t="s">
        <v>16</v>
      </c>
      <c r="D167" s="179">
        <v>30</v>
      </c>
      <c r="E167" s="126"/>
      <c r="F167" s="937">
        <f t="shared" si="5"/>
        <v>0</v>
      </c>
    </row>
    <row r="168" spans="1:6" s="921" customFormat="1" ht="12.5" x14ac:dyDescent="0.25">
      <c r="A168" s="120"/>
      <c r="B168" s="138"/>
      <c r="C168" s="131"/>
      <c r="D168" s="179"/>
      <c r="E168" s="126"/>
      <c r="F168" s="937"/>
    </row>
    <row r="169" spans="1:6" s="921" customFormat="1" ht="13" x14ac:dyDescent="0.25">
      <c r="A169" s="120"/>
      <c r="B169" s="165" t="s">
        <v>1011</v>
      </c>
      <c r="C169" s="120"/>
      <c r="D169" s="179"/>
      <c r="E169" s="126"/>
      <c r="F169" s="937"/>
    </row>
    <row r="170" spans="1:6" s="921" customFormat="1" ht="13" x14ac:dyDescent="0.25">
      <c r="A170" s="120"/>
      <c r="B170" s="165"/>
      <c r="C170" s="120"/>
      <c r="D170" s="179"/>
      <c r="E170" s="126"/>
      <c r="F170" s="937"/>
    </row>
    <row r="171" spans="1:6" s="921" customFormat="1" ht="37.5" x14ac:dyDescent="0.25">
      <c r="A171" s="120" t="s">
        <v>380</v>
      </c>
      <c r="B171" s="183" t="s">
        <v>1180</v>
      </c>
      <c r="C171" s="790" t="s">
        <v>16</v>
      </c>
      <c r="D171" s="146">
        <f>SUM(D152:D170)</f>
        <v>240</v>
      </c>
      <c r="E171" s="147"/>
      <c r="F171" s="939">
        <f>D171*E171</f>
        <v>0</v>
      </c>
    </row>
    <row r="172" spans="1:6" s="921" customFormat="1" ht="12.5" x14ac:dyDescent="0.25">
      <c r="A172" s="120"/>
      <c r="B172" s="190"/>
      <c r="C172" s="120"/>
      <c r="D172" s="938"/>
      <c r="E172" s="126"/>
      <c r="F172" s="937"/>
    </row>
    <row r="173" spans="1:6" s="921" customFormat="1" ht="50" x14ac:dyDescent="0.25">
      <c r="A173" s="120" t="s">
        <v>1012</v>
      </c>
      <c r="B173" s="183" t="s">
        <v>1013</v>
      </c>
      <c r="C173" s="790" t="s">
        <v>16</v>
      </c>
      <c r="D173" s="791">
        <v>9</v>
      </c>
      <c r="E173" s="147"/>
      <c r="F173" s="939">
        <f>D173*E173</f>
        <v>0</v>
      </c>
    </row>
    <row r="174" spans="1:6" s="921" customFormat="1" ht="12.5" x14ac:dyDescent="0.25">
      <c r="A174" s="120"/>
      <c r="B174" s="183"/>
      <c r="C174" s="790"/>
      <c r="D174" s="940"/>
      <c r="E174" s="147"/>
      <c r="F174" s="939"/>
    </row>
    <row r="175" spans="1:6" s="921" customFormat="1" ht="12.5" x14ac:dyDescent="0.25">
      <c r="A175" s="120"/>
      <c r="B175" s="183"/>
      <c r="C175" s="790"/>
      <c r="D175" s="146"/>
      <c r="E175" s="147"/>
      <c r="F175" s="939"/>
    </row>
    <row r="176" spans="1:6" s="921" customFormat="1" ht="18" customHeight="1" x14ac:dyDescent="0.25">
      <c r="A176" s="1096" t="s">
        <v>99</v>
      </c>
      <c r="B176" s="1097"/>
      <c r="C176" s="1097"/>
      <c r="D176" s="1097"/>
      <c r="E176" s="1098"/>
      <c r="F176" s="930">
        <f>SUM(F123:F173)</f>
        <v>0</v>
      </c>
    </row>
    <row r="177" spans="1:6" s="921" customFormat="1" ht="12.5" x14ac:dyDescent="0.25">
      <c r="A177" s="120"/>
      <c r="B177" s="183"/>
      <c r="C177" s="790"/>
      <c r="D177" s="146"/>
      <c r="E177" s="147"/>
      <c r="F177" s="939"/>
    </row>
    <row r="178" spans="1:6" s="921" customFormat="1" ht="26" x14ac:dyDescent="0.25">
      <c r="A178" s="131"/>
      <c r="B178" s="160" t="s">
        <v>980</v>
      </c>
      <c r="C178" s="131"/>
      <c r="D178" s="156"/>
      <c r="E178" s="134"/>
      <c r="F178" s="924"/>
    </row>
    <row r="179" spans="1:6" s="921" customFormat="1" ht="12.5" x14ac:dyDescent="0.25">
      <c r="A179" s="131"/>
      <c r="B179" s="135"/>
      <c r="C179" s="131"/>
      <c r="D179" s="156"/>
      <c r="E179" s="134"/>
      <c r="F179" s="924"/>
    </row>
    <row r="180" spans="1:6" s="921" customFormat="1" ht="13" x14ac:dyDescent="0.25">
      <c r="A180" s="131"/>
      <c r="B180" s="132" t="s">
        <v>981</v>
      </c>
      <c r="C180" s="131"/>
      <c r="D180" s="156"/>
      <c r="E180" s="134"/>
      <c r="F180" s="924"/>
    </row>
    <row r="181" spans="1:6" s="921" customFormat="1" ht="12.5" x14ac:dyDescent="0.25">
      <c r="A181" s="131" t="s">
        <v>160</v>
      </c>
      <c r="B181" s="135" t="s">
        <v>982</v>
      </c>
      <c r="C181" s="131" t="s">
        <v>39</v>
      </c>
      <c r="D181" s="133">
        <v>37</v>
      </c>
      <c r="E181" s="134"/>
      <c r="F181" s="924">
        <f>D181*E181</f>
        <v>0</v>
      </c>
    </row>
    <row r="182" spans="1:6" s="921" customFormat="1" ht="12.5" x14ac:dyDescent="0.25">
      <c r="A182" s="131"/>
      <c r="B182" s="135"/>
      <c r="C182" s="131"/>
      <c r="D182" s="133"/>
      <c r="E182" s="134"/>
      <c r="F182" s="924"/>
    </row>
    <row r="183" spans="1:6" s="921" customFormat="1" ht="25" x14ac:dyDescent="0.25">
      <c r="A183" s="131" t="s">
        <v>983</v>
      </c>
      <c r="B183" s="158" t="s">
        <v>984</v>
      </c>
      <c r="C183" s="145" t="s">
        <v>39</v>
      </c>
      <c r="D183" s="146">
        <f>D181*2</f>
        <v>74</v>
      </c>
      <c r="E183" s="147"/>
      <c r="F183" s="941">
        <f>D183*E183</f>
        <v>0</v>
      </c>
    </row>
    <row r="184" spans="1:6" s="921" customFormat="1" ht="12.5" x14ac:dyDescent="0.25">
      <c r="A184" s="131"/>
      <c r="B184" s="135"/>
      <c r="C184" s="131"/>
      <c r="D184" s="156"/>
      <c r="E184" s="134"/>
      <c r="F184" s="924"/>
    </row>
    <row r="185" spans="1:6" s="921" customFormat="1" ht="13" x14ac:dyDescent="0.25">
      <c r="A185" s="131"/>
      <c r="B185" s="132" t="s">
        <v>985</v>
      </c>
      <c r="C185" s="131"/>
      <c r="D185" s="156"/>
      <c r="E185" s="134"/>
      <c r="F185" s="924"/>
    </row>
    <row r="186" spans="1:6" s="921" customFormat="1" ht="12.5" x14ac:dyDescent="0.25">
      <c r="A186" s="131" t="s">
        <v>986</v>
      </c>
      <c r="B186" s="138" t="s">
        <v>987</v>
      </c>
      <c r="C186" s="131" t="s">
        <v>114</v>
      </c>
      <c r="D186" s="164">
        <v>251</v>
      </c>
      <c r="E186" s="134"/>
      <c r="F186" s="924">
        <f>D186*E186</f>
        <v>0</v>
      </c>
    </row>
    <row r="187" spans="1:6" s="921" customFormat="1" ht="12.5" x14ac:dyDescent="0.25">
      <c r="A187" s="161" t="s">
        <v>848</v>
      </c>
      <c r="B187" s="138" t="s">
        <v>988</v>
      </c>
      <c r="C187" s="131" t="s">
        <v>114</v>
      </c>
      <c r="D187" s="164">
        <v>62</v>
      </c>
      <c r="E187" s="134"/>
      <c r="F187" s="924">
        <f>D187*E187</f>
        <v>0</v>
      </c>
    </row>
    <row r="188" spans="1:6" s="921" customFormat="1" ht="12.5" x14ac:dyDescent="0.25">
      <c r="A188" s="131"/>
      <c r="B188" s="135"/>
      <c r="C188" s="131"/>
      <c r="D188" s="156"/>
      <c r="E188" s="134"/>
      <c r="F188" s="924"/>
    </row>
    <row r="189" spans="1:6" s="921" customFormat="1" ht="26" x14ac:dyDescent="0.25">
      <c r="A189" s="131"/>
      <c r="B189" s="155" t="s">
        <v>989</v>
      </c>
      <c r="C189" s="131"/>
      <c r="D189" s="156"/>
      <c r="E189" s="134"/>
      <c r="F189" s="924"/>
    </row>
    <row r="190" spans="1:6" s="921" customFormat="1" ht="12.5" x14ac:dyDescent="0.25">
      <c r="A190" s="131" t="s">
        <v>990</v>
      </c>
      <c r="B190" s="138" t="s">
        <v>991</v>
      </c>
      <c r="C190" s="131" t="s">
        <v>16</v>
      </c>
      <c r="D190" s="133">
        <v>0</v>
      </c>
      <c r="E190" s="134"/>
      <c r="F190" s="924">
        <f>D190*E190</f>
        <v>0</v>
      </c>
    </row>
    <row r="191" spans="1:6" s="921" customFormat="1" ht="13" x14ac:dyDescent="0.25">
      <c r="A191" s="131"/>
      <c r="B191" s="165"/>
      <c r="C191" s="131"/>
      <c r="D191" s="156"/>
      <c r="E191" s="134"/>
      <c r="F191" s="924"/>
    </row>
    <row r="192" spans="1:6" s="921" customFormat="1" ht="13" x14ac:dyDescent="0.25">
      <c r="A192" s="131"/>
      <c r="B192" s="140" t="s">
        <v>992</v>
      </c>
      <c r="C192" s="131"/>
      <c r="D192" s="133"/>
      <c r="E192" s="134"/>
      <c r="F192" s="924"/>
    </row>
    <row r="193" spans="1:6" s="921" customFormat="1" ht="12.5" x14ac:dyDescent="0.25">
      <c r="A193" s="131" t="s">
        <v>993</v>
      </c>
      <c r="B193" s="138" t="s">
        <v>1177</v>
      </c>
      <c r="C193" s="131" t="s">
        <v>114</v>
      </c>
      <c r="D193" s="133">
        <v>0</v>
      </c>
      <c r="E193" s="134"/>
      <c r="F193" s="924">
        <f>D193*E193</f>
        <v>0</v>
      </c>
    </row>
    <row r="194" spans="1:6" s="921" customFormat="1" ht="12.5" x14ac:dyDescent="0.25">
      <c r="A194" s="131" t="s">
        <v>994</v>
      </c>
      <c r="B194" s="138" t="s">
        <v>1031</v>
      </c>
      <c r="C194" s="131" t="s">
        <v>114</v>
      </c>
      <c r="D194" s="133">
        <v>0</v>
      </c>
      <c r="E194" s="134"/>
      <c r="F194" s="924">
        <f>D194*E194</f>
        <v>0</v>
      </c>
    </row>
    <row r="195" spans="1:6" s="921" customFormat="1" ht="12.5" x14ac:dyDescent="0.25">
      <c r="A195" s="131"/>
      <c r="B195" s="138"/>
      <c r="C195" s="131"/>
      <c r="D195" s="133"/>
      <c r="E195" s="134"/>
      <c r="F195" s="924"/>
    </row>
    <row r="196" spans="1:6" s="921" customFormat="1" ht="12.5" x14ac:dyDescent="0.25">
      <c r="A196" s="131"/>
      <c r="B196" s="138"/>
      <c r="C196" s="131"/>
      <c r="D196" s="133"/>
      <c r="E196" s="134"/>
      <c r="F196" s="924"/>
    </row>
    <row r="197" spans="1:6" s="921" customFormat="1" ht="12.5" x14ac:dyDescent="0.25">
      <c r="A197" s="131"/>
      <c r="B197" s="138"/>
      <c r="C197" s="131"/>
      <c r="D197" s="133"/>
      <c r="E197" s="134"/>
      <c r="F197" s="924"/>
    </row>
    <row r="198" spans="1:6" s="921" customFormat="1" ht="12.5" x14ac:dyDescent="0.25">
      <c r="A198" s="131"/>
      <c r="B198" s="138"/>
      <c r="C198" s="131"/>
      <c r="D198" s="133"/>
      <c r="E198" s="134"/>
      <c r="F198" s="924"/>
    </row>
    <row r="199" spans="1:6" s="921" customFormat="1" ht="12.5" x14ac:dyDescent="0.25">
      <c r="A199" s="131"/>
      <c r="B199" s="138"/>
      <c r="C199" s="131"/>
      <c r="D199" s="133"/>
      <c r="E199" s="134"/>
      <c r="F199" s="924"/>
    </row>
    <row r="200" spans="1:6" s="921" customFormat="1" ht="12.5" x14ac:dyDescent="0.25">
      <c r="A200" s="131"/>
      <c r="B200" s="138"/>
      <c r="C200" s="131"/>
      <c r="D200" s="133"/>
      <c r="E200" s="134"/>
      <c r="F200" s="924"/>
    </row>
    <row r="201" spans="1:6" s="921" customFormat="1" ht="12.5" x14ac:dyDescent="0.25">
      <c r="A201" s="131"/>
      <c r="B201" s="138"/>
      <c r="C201" s="131"/>
      <c r="D201" s="133"/>
      <c r="E201" s="134"/>
      <c r="F201" s="924"/>
    </row>
    <row r="202" spans="1:6" s="921" customFormat="1" ht="12.5" x14ac:dyDescent="0.25">
      <c r="A202" s="131"/>
      <c r="B202" s="138"/>
      <c r="C202" s="131"/>
      <c r="D202" s="133"/>
      <c r="E202" s="134"/>
      <c r="F202" s="924"/>
    </row>
    <row r="203" spans="1:6" s="921" customFormat="1" ht="12.5" x14ac:dyDescent="0.25">
      <c r="A203" s="131"/>
      <c r="B203" s="138"/>
      <c r="C203" s="131"/>
      <c r="D203" s="133"/>
      <c r="E203" s="134"/>
      <c r="F203" s="924"/>
    </row>
    <row r="204" spans="1:6" s="921" customFormat="1" ht="12.5" x14ac:dyDescent="0.25">
      <c r="A204" s="131"/>
      <c r="B204" s="138"/>
      <c r="C204" s="131"/>
      <c r="D204" s="133"/>
      <c r="E204" s="134"/>
      <c r="F204" s="924"/>
    </row>
    <row r="205" spans="1:6" s="921" customFormat="1" ht="12.5" x14ac:dyDescent="0.25">
      <c r="A205" s="131"/>
      <c r="B205" s="138"/>
      <c r="C205" s="131"/>
      <c r="D205" s="133"/>
      <c r="E205" s="134"/>
      <c r="F205" s="924"/>
    </row>
    <row r="206" spans="1:6" s="921" customFormat="1" ht="12.5" x14ac:dyDescent="0.25">
      <c r="A206" s="131"/>
      <c r="B206" s="138"/>
      <c r="C206" s="131"/>
      <c r="D206" s="133"/>
      <c r="E206" s="134"/>
      <c r="F206" s="924"/>
    </row>
    <row r="207" spans="1:6" s="921" customFormat="1" ht="12.5" x14ac:dyDescent="0.25">
      <c r="A207" s="131"/>
      <c r="B207" s="138"/>
      <c r="C207" s="131"/>
      <c r="D207" s="133"/>
      <c r="E207" s="134"/>
      <c r="F207" s="924"/>
    </row>
    <row r="208" spans="1:6" s="921" customFormat="1" ht="12.5" x14ac:dyDescent="0.25">
      <c r="A208" s="131"/>
      <c r="B208" s="138"/>
      <c r="C208" s="131"/>
      <c r="D208" s="133"/>
      <c r="E208" s="134"/>
      <c r="F208" s="924"/>
    </row>
    <row r="209" spans="1:6" s="921" customFormat="1" ht="12.5" x14ac:dyDescent="0.25">
      <c r="A209" s="131"/>
      <c r="B209" s="138"/>
      <c r="C209" s="131"/>
      <c r="D209" s="133"/>
      <c r="E209" s="134"/>
      <c r="F209" s="924"/>
    </row>
    <row r="210" spans="1:6" s="921" customFormat="1" ht="12.5" x14ac:dyDescent="0.25">
      <c r="A210" s="131"/>
      <c r="B210" s="138"/>
      <c r="C210" s="131"/>
      <c r="D210" s="133"/>
      <c r="E210" s="134"/>
      <c r="F210" s="924"/>
    </row>
    <row r="211" spans="1:6" s="921" customFormat="1" ht="12.5" x14ac:dyDescent="0.25">
      <c r="A211" s="131"/>
      <c r="B211" s="138"/>
      <c r="C211" s="131"/>
      <c r="D211" s="133"/>
      <c r="E211" s="134"/>
      <c r="F211" s="924"/>
    </row>
    <row r="212" spans="1:6" s="921" customFormat="1" ht="12.5" x14ac:dyDescent="0.25">
      <c r="A212" s="131"/>
      <c r="B212" s="138"/>
      <c r="C212" s="131"/>
      <c r="D212" s="133"/>
      <c r="E212" s="134"/>
      <c r="F212" s="924"/>
    </row>
    <row r="213" spans="1:6" s="921" customFormat="1" ht="12.5" x14ac:dyDescent="0.25">
      <c r="A213" s="131"/>
      <c r="B213" s="138"/>
      <c r="C213" s="131"/>
      <c r="D213" s="133"/>
      <c r="E213" s="134"/>
      <c r="F213" s="924"/>
    </row>
    <row r="214" spans="1:6" s="921" customFormat="1" ht="12.5" x14ac:dyDescent="0.25">
      <c r="A214" s="131"/>
      <c r="B214" s="138"/>
      <c r="C214" s="131"/>
      <c r="D214" s="133"/>
      <c r="E214" s="134"/>
      <c r="F214" s="924"/>
    </row>
    <row r="215" spans="1:6" s="921" customFormat="1" ht="12.5" x14ac:dyDescent="0.25">
      <c r="A215" s="131"/>
      <c r="B215" s="138"/>
      <c r="C215" s="131"/>
      <c r="D215" s="133"/>
      <c r="E215" s="134"/>
      <c r="F215" s="924"/>
    </row>
    <row r="216" spans="1:6" s="921" customFormat="1" ht="12.5" x14ac:dyDescent="0.25">
      <c r="A216" s="131"/>
      <c r="B216" s="138"/>
      <c r="C216" s="131"/>
      <c r="D216" s="133"/>
      <c r="E216" s="134"/>
      <c r="F216" s="924"/>
    </row>
    <row r="217" spans="1:6" s="921" customFormat="1" ht="12.5" x14ac:dyDescent="0.25">
      <c r="A217" s="131"/>
      <c r="B217" s="138"/>
      <c r="C217" s="131"/>
      <c r="D217" s="133"/>
      <c r="E217" s="134"/>
      <c r="F217" s="924"/>
    </row>
    <row r="218" spans="1:6" s="921" customFormat="1" ht="12.5" x14ac:dyDescent="0.25">
      <c r="A218" s="131"/>
      <c r="B218" s="138"/>
      <c r="C218" s="131"/>
      <c r="D218" s="133"/>
      <c r="E218" s="134"/>
      <c r="F218" s="924"/>
    </row>
    <row r="219" spans="1:6" s="921" customFormat="1" ht="12.5" x14ac:dyDescent="0.25">
      <c r="A219" s="131"/>
      <c r="B219" s="138"/>
      <c r="C219" s="131"/>
      <c r="D219" s="133"/>
      <c r="E219" s="134"/>
      <c r="F219" s="924"/>
    </row>
    <row r="220" spans="1:6" s="921" customFormat="1" ht="12.5" x14ac:dyDescent="0.25">
      <c r="A220" s="131"/>
      <c r="B220" s="138"/>
      <c r="C220" s="131"/>
      <c r="D220" s="133"/>
      <c r="E220" s="134"/>
      <c r="F220" s="924"/>
    </row>
    <row r="221" spans="1:6" s="921" customFormat="1" ht="12.5" x14ac:dyDescent="0.25">
      <c r="A221" s="131"/>
      <c r="B221" s="138"/>
      <c r="C221" s="131"/>
      <c r="D221" s="133"/>
      <c r="E221" s="134"/>
      <c r="F221" s="924"/>
    </row>
    <row r="222" spans="1:6" s="921" customFormat="1" ht="12.5" x14ac:dyDescent="0.25">
      <c r="A222" s="131"/>
      <c r="B222" s="138"/>
      <c r="C222" s="131"/>
      <c r="D222" s="133"/>
      <c r="E222" s="134"/>
      <c r="F222" s="924"/>
    </row>
    <row r="223" spans="1:6" s="921" customFormat="1" ht="12.5" x14ac:dyDescent="0.25">
      <c r="A223" s="131"/>
      <c r="B223" s="138"/>
      <c r="C223" s="131"/>
      <c r="D223" s="133"/>
      <c r="E223" s="134"/>
      <c r="F223" s="924"/>
    </row>
    <row r="224" spans="1:6" s="921" customFormat="1" ht="12.5" x14ac:dyDescent="0.25">
      <c r="A224" s="131"/>
      <c r="B224" s="138"/>
      <c r="C224" s="131"/>
      <c r="D224" s="133"/>
      <c r="E224" s="134"/>
      <c r="F224" s="924"/>
    </row>
    <row r="225" spans="1:6" s="921" customFormat="1" ht="12.5" x14ac:dyDescent="0.25">
      <c r="A225" s="131"/>
      <c r="B225" s="138"/>
      <c r="C225" s="131"/>
      <c r="D225" s="133"/>
      <c r="E225" s="134"/>
      <c r="F225" s="924"/>
    </row>
    <row r="226" spans="1:6" s="921" customFormat="1" ht="12.5" x14ac:dyDescent="0.25">
      <c r="A226" s="131"/>
      <c r="B226" s="138"/>
      <c r="C226" s="131"/>
      <c r="D226" s="133"/>
      <c r="E226" s="134"/>
      <c r="F226" s="924"/>
    </row>
    <row r="227" spans="1:6" s="921" customFormat="1" ht="12.5" x14ac:dyDescent="0.25">
      <c r="A227" s="131"/>
      <c r="B227" s="138"/>
      <c r="C227" s="131"/>
      <c r="D227" s="133"/>
      <c r="E227" s="134"/>
      <c r="F227" s="924"/>
    </row>
    <row r="228" spans="1:6" s="921" customFormat="1" ht="12.5" x14ac:dyDescent="0.25">
      <c r="A228" s="131"/>
      <c r="B228" s="138"/>
      <c r="C228" s="131"/>
      <c r="D228" s="133"/>
      <c r="E228" s="134"/>
      <c r="F228" s="924"/>
    </row>
    <row r="229" spans="1:6" s="921" customFormat="1" ht="12.5" x14ac:dyDescent="0.25">
      <c r="A229" s="131"/>
      <c r="B229" s="138"/>
      <c r="C229" s="131"/>
      <c r="D229" s="133"/>
      <c r="E229" s="134"/>
      <c r="F229" s="924"/>
    </row>
    <row r="230" spans="1:6" s="921" customFormat="1" ht="12.5" x14ac:dyDescent="0.25">
      <c r="A230" s="131"/>
      <c r="B230" s="138"/>
      <c r="C230" s="131"/>
      <c r="D230" s="133"/>
      <c r="E230" s="134"/>
      <c r="F230" s="924"/>
    </row>
    <row r="231" spans="1:6" s="921" customFormat="1" ht="12.5" x14ac:dyDescent="0.25">
      <c r="A231" s="131"/>
      <c r="B231" s="138"/>
      <c r="C231" s="131"/>
      <c r="D231" s="133"/>
      <c r="E231" s="134"/>
      <c r="F231" s="924"/>
    </row>
    <row r="232" spans="1:6" s="921" customFormat="1" ht="12.5" x14ac:dyDescent="0.25">
      <c r="A232" s="131"/>
      <c r="B232" s="138"/>
      <c r="C232" s="131"/>
      <c r="D232" s="133"/>
      <c r="E232" s="134"/>
      <c r="F232" s="924"/>
    </row>
    <row r="233" spans="1:6" s="921" customFormat="1" ht="12.5" x14ac:dyDescent="0.25">
      <c r="A233" s="131"/>
      <c r="B233" s="138"/>
      <c r="C233" s="131"/>
      <c r="D233" s="133"/>
      <c r="E233" s="134"/>
      <c r="F233" s="924"/>
    </row>
    <row r="234" spans="1:6" s="921" customFormat="1" ht="12.5" x14ac:dyDescent="0.25">
      <c r="A234" s="131"/>
      <c r="B234" s="138"/>
      <c r="C234" s="131"/>
      <c r="D234" s="133"/>
      <c r="E234" s="134"/>
      <c r="F234" s="924"/>
    </row>
    <row r="235" spans="1:6" s="921" customFormat="1" ht="12.5" x14ac:dyDescent="0.25">
      <c r="A235" s="131"/>
      <c r="B235" s="138"/>
      <c r="C235" s="131"/>
      <c r="D235" s="133"/>
      <c r="E235" s="134"/>
      <c r="F235" s="924"/>
    </row>
    <row r="236" spans="1:6" s="921" customFormat="1" ht="12.5" x14ac:dyDescent="0.25">
      <c r="A236" s="131"/>
      <c r="B236" s="138"/>
      <c r="C236" s="131"/>
      <c r="D236" s="133"/>
      <c r="E236" s="134"/>
      <c r="F236" s="924"/>
    </row>
    <row r="237" spans="1:6" s="921" customFormat="1" ht="12.5" x14ac:dyDescent="0.25">
      <c r="A237" s="131"/>
      <c r="B237" s="138"/>
      <c r="C237" s="131"/>
      <c r="D237" s="133"/>
      <c r="E237" s="134"/>
      <c r="F237" s="924"/>
    </row>
    <row r="238" spans="1:6" s="921" customFormat="1" ht="12.5" x14ac:dyDescent="0.25">
      <c r="A238" s="131"/>
      <c r="B238" s="138"/>
      <c r="C238" s="131"/>
      <c r="D238" s="133"/>
      <c r="E238" s="134"/>
      <c r="F238" s="924"/>
    </row>
    <row r="239" spans="1:6" s="921" customFormat="1" ht="12.5" x14ac:dyDescent="0.25">
      <c r="A239" s="131"/>
      <c r="B239" s="138"/>
      <c r="C239" s="131"/>
      <c r="D239" s="133"/>
      <c r="E239" s="134"/>
      <c r="F239" s="924"/>
    </row>
    <row r="240" spans="1:6" s="921" customFormat="1" ht="12.5" x14ac:dyDescent="0.25">
      <c r="A240" s="131"/>
      <c r="B240" s="138"/>
      <c r="C240" s="131"/>
      <c r="D240" s="133"/>
      <c r="E240" s="134"/>
      <c r="F240" s="924"/>
    </row>
    <row r="241" spans="1:6" s="921" customFormat="1" ht="18" customHeight="1" x14ac:dyDescent="0.25">
      <c r="A241" s="1096" t="s">
        <v>99</v>
      </c>
      <c r="B241" s="1097"/>
      <c r="C241" s="1097"/>
      <c r="D241" s="1097"/>
      <c r="E241" s="1098"/>
      <c r="F241" s="930">
        <f>SUM(F179:F240)</f>
        <v>0</v>
      </c>
    </row>
    <row r="242" spans="1:6" s="921" customFormat="1" ht="13" x14ac:dyDescent="0.25">
      <c r="A242" s="166"/>
      <c r="B242" s="167"/>
      <c r="C242" s="166"/>
      <c r="D242" s="168"/>
      <c r="E242" s="169"/>
      <c r="F242" s="942"/>
    </row>
    <row r="243" spans="1:6" s="921" customFormat="1" ht="12.5" x14ac:dyDescent="0.25">
      <c r="A243" s="166"/>
      <c r="B243" s="170"/>
      <c r="C243" s="166"/>
      <c r="D243" s="168"/>
      <c r="E243" s="169"/>
      <c r="F243" s="942"/>
    </row>
    <row r="244" spans="1:6" s="921" customFormat="1" ht="13" x14ac:dyDescent="0.25">
      <c r="A244" s="142"/>
      <c r="B244" s="171" t="s">
        <v>1397</v>
      </c>
      <c r="C244" s="142"/>
      <c r="D244" s="172"/>
      <c r="E244" s="173"/>
      <c r="F244" s="943"/>
    </row>
    <row r="245" spans="1:6" s="921" customFormat="1" ht="13" x14ac:dyDescent="0.25">
      <c r="A245" s="142"/>
      <c r="B245" s="171"/>
      <c r="C245" s="142"/>
      <c r="D245" s="172"/>
      <c r="E245" s="173"/>
      <c r="F245" s="943"/>
    </row>
    <row r="246" spans="1:6" s="921" customFormat="1" ht="13" x14ac:dyDescent="0.25">
      <c r="A246" s="142"/>
      <c r="B246" s="174" t="s">
        <v>319</v>
      </c>
      <c r="C246" s="142"/>
      <c r="D246" s="172"/>
      <c r="E246" s="173"/>
      <c r="F246" s="943"/>
    </row>
    <row r="247" spans="1:6" s="921" customFormat="1" ht="12.5" x14ac:dyDescent="0.25">
      <c r="A247" s="142"/>
      <c r="B247" s="135"/>
      <c r="C247" s="142"/>
      <c r="D247" s="172"/>
      <c r="E247" s="173"/>
      <c r="F247" s="943"/>
    </row>
    <row r="248" spans="1:6" s="921" customFormat="1" ht="12.5" x14ac:dyDescent="0.25">
      <c r="A248" s="142"/>
      <c r="B248" s="175" t="s">
        <v>480</v>
      </c>
      <c r="C248" s="142"/>
      <c r="D248" s="172"/>
      <c r="E248" s="173"/>
      <c r="F248" s="943">
        <f>F55</f>
        <v>0</v>
      </c>
    </row>
    <row r="249" spans="1:6" s="921" customFormat="1" ht="12.5" x14ac:dyDescent="0.25">
      <c r="A249" s="142"/>
      <c r="B249" s="175"/>
      <c r="C249" s="142"/>
      <c r="D249" s="172"/>
      <c r="E249" s="173"/>
      <c r="F249" s="943"/>
    </row>
    <row r="250" spans="1:6" s="921" customFormat="1" ht="12.5" x14ac:dyDescent="0.25">
      <c r="A250" s="142"/>
      <c r="B250" s="175" t="s">
        <v>481</v>
      </c>
      <c r="C250" s="142"/>
      <c r="D250" s="172"/>
      <c r="E250" s="173"/>
      <c r="F250" s="943">
        <f>F121</f>
        <v>0</v>
      </c>
    </row>
    <row r="251" spans="1:6" s="921" customFormat="1" ht="12.5" x14ac:dyDescent="0.25">
      <c r="A251" s="142"/>
      <c r="B251" s="175"/>
      <c r="C251" s="142"/>
      <c r="D251" s="172"/>
      <c r="E251" s="173"/>
      <c r="F251" s="943"/>
    </row>
    <row r="252" spans="1:6" s="921" customFormat="1" ht="12.5" x14ac:dyDescent="0.25">
      <c r="A252" s="176"/>
      <c r="B252" s="175" t="s">
        <v>482</v>
      </c>
      <c r="C252" s="176"/>
      <c r="D252" s="177"/>
      <c r="E252" s="178"/>
      <c r="F252" s="924">
        <f>F241</f>
        <v>0</v>
      </c>
    </row>
    <row r="253" spans="1:6" s="921" customFormat="1" ht="12.5" x14ac:dyDescent="0.25">
      <c r="A253" s="176"/>
      <c r="B253" s="175"/>
      <c r="C253" s="176"/>
      <c r="D253" s="177"/>
      <c r="E253" s="178"/>
      <c r="F253" s="924"/>
    </row>
    <row r="254" spans="1:6" s="921" customFormat="1" ht="12.5" x14ac:dyDescent="0.25">
      <c r="A254" s="131"/>
      <c r="B254" s="175"/>
      <c r="C254" s="131"/>
      <c r="D254" s="133"/>
      <c r="E254" s="134"/>
      <c r="F254" s="924"/>
    </row>
    <row r="255" spans="1:6" s="921" customFormat="1" ht="12.5" x14ac:dyDescent="0.25">
      <c r="A255" s="131"/>
      <c r="B255" s="175"/>
      <c r="C255" s="131"/>
      <c r="D255" s="133"/>
      <c r="E255" s="134"/>
      <c r="F255" s="924"/>
    </row>
    <row r="256" spans="1:6" s="921" customFormat="1" ht="12.5" x14ac:dyDescent="0.25">
      <c r="A256" s="131"/>
      <c r="B256" s="158"/>
      <c r="C256" s="131"/>
      <c r="D256" s="133"/>
      <c r="E256" s="134"/>
      <c r="F256" s="924"/>
    </row>
    <row r="257" spans="1:6" s="921" customFormat="1" ht="12.5" x14ac:dyDescent="0.25">
      <c r="A257" s="131"/>
      <c r="B257" s="175"/>
      <c r="C257" s="131"/>
      <c r="D257" s="133"/>
      <c r="E257" s="134"/>
      <c r="F257" s="924"/>
    </row>
    <row r="258" spans="1:6" s="921" customFormat="1" ht="12.5" x14ac:dyDescent="0.25">
      <c r="A258" s="131"/>
      <c r="B258" s="158"/>
      <c r="C258" s="131"/>
      <c r="D258" s="133"/>
      <c r="E258" s="134"/>
      <c r="F258" s="924"/>
    </row>
    <row r="259" spans="1:6" s="921" customFormat="1" ht="12.5" x14ac:dyDescent="0.25">
      <c r="A259" s="131"/>
      <c r="B259" s="158"/>
      <c r="C259" s="131"/>
      <c r="D259" s="133"/>
      <c r="E259" s="134"/>
      <c r="F259" s="924"/>
    </row>
    <row r="260" spans="1:6" s="921" customFormat="1" ht="12.5" x14ac:dyDescent="0.25">
      <c r="A260" s="131"/>
      <c r="B260" s="158"/>
      <c r="C260" s="131"/>
      <c r="D260" s="133"/>
      <c r="E260" s="134"/>
      <c r="F260" s="924"/>
    </row>
    <row r="261" spans="1:6" s="921" customFormat="1" ht="12.5" x14ac:dyDescent="0.25">
      <c r="A261" s="131"/>
      <c r="B261" s="158"/>
      <c r="C261" s="131"/>
      <c r="D261" s="133"/>
      <c r="E261" s="134"/>
      <c r="F261" s="924"/>
    </row>
    <row r="262" spans="1:6" s="921" customFormat="1" ht="12.5" x14ac:dyDescent="0.25">
      <c r="A262" s="131"/>
      <c r="B262" s="158"/>
      <c r="C262" s="131"/>
      <c r="D262" s="133"/>
      <c r="E262" s="134"/>
      <c r="F262" s="924"/>
    </row>
    <row r="263" spans="1:6" s="921" customFormat="1" ht="12.5" x14ac:dyDescent="0.25">
      <c r="A263" s="131"/>
      <c r="B263" s="158"/>
      <c r="C263" s="131"/>
      <c r="D263" s="133"/>
      <c r="E263" s="134"/>
      <c r="F263" s="924"/>
    </row>
    <row r="264" spans="1:6" s="921" customFormat="1" ht="12.5" x14ac:dyDescent="0.25">
      <c r="A264" s="131"/>
      <c r="B264" s="158"/>
      <c r="C264" s="131"/>
      <c r="D264" s="133"/>
      <c r="E264" s="134"/>
      <c r="F264" s="924"/>
    </row>
    <row r="265" spans="1:6" s="921" customFormat="1" ht="12.5" x14ac:dyDescent="0.25">
      <c r="A265" s="131"/>
      <c r="B265" s="158"/>
      <c r="C265" s="131"/>
      <c r="D265" s="133"/>
      <c r="E265" s="134"/>
      <c r="F265" s="924"/>
    </row>
    <row r="266" spans="1:6" s="921" customFormat="1" ht="12.5" x14ac:dyDescent="0.25">
      <c r="A266" s="131"/>
      <c r="B266" s="158"/>
      <c r="C266" s="131"/>
      <c r="D266" s="133"/>
      <c r="E266" s="134"/>
      <c r="F266" s="924"/>
    </row>
    <row r="267" spans="1:6" s="921" customFormat="1" ht="12.5" x14ac:dyDescent="0.25">
      <c r="A267" s="131"/>
      <c r="B267" s="158"/>
      <c r="C267" s="131"/>
      <c r="D267" s="133"/>
      <c r="E267" s="134"/>
      <c r="F267" s="924"/>
    </row>
    <row r="268" spans="1:6" s="921" customFormat="1" ht="12.5" x14ac:dyDescent="0.25">
      <c r="A268" s="131"/>
      <c r="B268" s="158"/>
      <c r="C268" s="131"/>
      <c r="D268" s="133"/>
      <c r="E268" s="134"/>
      <c r="F268" s="924"/>
    </row>
    <row r="269" spans="1:6" s="921" customFormat="1" ht="12.5" x14ac:dyDescent="0.25">
      <c r="A269" s="131"/>
      <c r="B269" s="158"/>
      <c r="C269" s="131"/>
      <c r="D269" s="133"/>
      <c r="E269" s="134"/>
      <c r="F269" s="924"/>
    </row>
    <row r="270" spans="1:6" s="921" customFormat="1" ht="12.5" x14ac:dyDescent="0.25">
      <c r="A270" s="131"/>
      <c r="B270" s="138"/>
      <c r="C270" s="131"/>
      <c r="D270" s="133"/>
      <c r="E270" s="143"/>
      <c r="F270" s="944"/>
    </row>
    <row r="271" spans="1:6" s="921" customFormat="1" ht="12.5" x14ac:dyDescent="0.25">
      <c r="A271" s="131"/>
      <c r="B271" s="138"/>
      <c r="C271" s="131"/>
      <c r="D271" s="133"/>
      <c r="E271" s="143"/>
      <c r="F271" s="944"/>
    </row>
    <row r="272" spans="1:6" s="921" customFormat="1" ht="12.5" x14ac:dyDescent="0.25">
      <c r="A272" s="131"/>
      <c r="B272" s="138"/>
      <c r="C272" s="131"/>
      <c r="D272" s="133"/>
      <c r="E272" s="143"/>
      <c r="F272" s="944"/>
    </row>
    <row r="273" spans="1:6" s="921" customFormat="1" ht="12.5" x14ac:dyDescent="0.25">
      <c r="A273" s="131"/>
      <c r="B273" s="138"/>
      <c r="C273" s="131"/>
      <c r="D273" s="133"/>
      <c r="E273" s="143"/>
      <c r="F273" s="944"/>
    </row>
    <row r="274" spans="1:6" s="921" customFormat="1" ht="12.5" x14ac:dyDescent="0.25">
      <c r="A274" s="131"/>
      <c r="B274" s="138"/>
      <c r="C274" s="131"/>
      <c r="D274" s="133"/>
      <c r="E274" s="143"/>
      <c r="F274" s="944"/>
    </row>
    <row r="275" spans="1:6" s="921" customFormat="1" ht="12.5" x14ac:dyDescent="0.25">
      <c r="A275" s="131"/>
      <c r="B275" s="138"/>
      <c r="C275" s="131"/>
      <c r="D275" s="133"/>
      <c r="E275" s="143"/>
      <c r="F275" s="944"/>
    </row>
    <row r="276" spans="1:6" s="921" customFormat="1" ht="12.5" x14ac:dyDescent="0.25">
      <c r="A276" s="131"/>
      <c r="B276" s="138"/>
      <c r="C276" s="131"/>
      <c r="D276" s="133"/>
      <c r="E276" s="143"/>
      <c r="F276" s="944"/>
    </row>
    <row r="277" spans="1:6" s="921" customFormat="1" ht="12.5" x14ac:dyDescent="0.25">
      <c r="A277" s="131"/>
      <c r="B277" s="138"/>
      <c r="C277" s="131"/>
      <c r="D277" s="133"/>
      <c r="E277" s="143"/>
      <c r="F277" s="944"/>
    </row>
    <row r="278" spans="1:6" s="921" customFormat="1" ht="12.5" x14ac:dyDescent="0.25">
      <c r="A278" s="131"/>
      <c r="B278" s="138"/>
      <c r="C278" s="131"/>
      <c r="D278" s="133"/>
      <c r="E278" s="143"/>
      <c r="F278" s="944"/>
    </row>
    <row r="279" spans="1:6" s="921" customFormat="1" ht="12.5" x14ac:dyDescent="0.25">
      <c r="A279" s="131"/>
      <c r="B279" s="138"/>
      <c r="C279" s="131"/>
      <c r="D279" s="133"/>
      <c r="E279" s="143"/>
      <c r="F279" s="944"/>
    </row>
    <row r="280" spans="1:6" s="921" customFormat="1" ht="12.5" x14ac:dyDescent="0.25">
      <c r="A280" s="131"/>
      <c r="B280" s="138"/>
      <c r="C280" s="131"/>
      <c r="D280" s="133"/>
      <c r="E280" s="143"/>
      <c r="F280" s="944"/>
    </row>
    <row r="281" spans="1:6" s="921" customFormat="1" ht="12.5" x14ac:dyDescent="0.25">
      <c r="A281" s="131"/>
      <c r="B281" s="138"/>
      <c r="C281" s="131"/>
      <c r="D281" s="133"/>
      <c r="E281" s="143"/>
      <c r="F281" s="944"/>
    </row>
    <row r="282" spans="1:6" s="921" customFormat="1" ht="12.5" x14ac:dyDescent="0.25">
      <c r="A282" s="131"/>
      <c r="B282" s="138"/>
      <c r="C282" s="131"/>
      <c r="D282" s="133"/>
      <c r="E282" s="143"/>
      <c r="F282" s="944"/>
    </row>
    <row r="283" spans="1:6" s="921" customFormat="1" ht="12.5" x14ac:dyDescent="0.25">
      <c r="A283" s="131"/>
      <c r="B283" s="138"/>
      <c r="C283" s="131"/>
      <c r="D283" s="133"/>
      <c r="E283" s="143"/>
      <c r="F283" s="944"/>
    </row>
    <row r="284" spans="1:6" s="921" customFormat="1" ht="12.5" x14ac:dyDescent="0.25">
      <c r="A284" s="131"/>
      <c r="B284" s="138"/>
      <c r="C284" s="131"/>
      <c r="D284" s="133"/>
      <c r="E284" s="143"/>
      <c r="F284" s="944"/>
    </row>
    <row r="285" spans="1:6" s="921" customFormat="1" ht="12.5" x14ac:dyDescent="0.25">
      <c r="A285" s="131"/>
      <c r="B285" s="138"/>
      <c r="C285" s="131"/>
      <c r="D285" s="133"/>
      <c r="E285" s="143"/>
      <c r="F285" s="944"/>
    </row>
    <row r="286" spans="1:6" s="921" customFormat="1" ht="12.5" x14ac:dyDescent="0.25">
      <c r="A286" s="131"/>
      <c r="B286" s="138"/>
      <c r="C286" s="131"/>
      <c r="D286" s="133"/>
      <c r="E286" s="143"/>
      <c r="F286" s="944"/>
    </row>
    <row r="287" spans="1:6" s="921" customFormat="1" ht="12.5" x14ac:dyDescent="0.25">
      <c r="A287" s="131"/>
      <c r="B287" s="138"/>
      <c r="C287" s="131"/>
      <c r="D287" s="133"/>
      <c r="E287" s="143"/>
      <c r="F287" s="944"/>
    </row>
    <row r="288" spans="1:6" s="921" customFormat="1" ht="12.5" x14ac:dyDescent="0.25">
      <c r="A288" s="131"/>
      <c r="B288" s="138"/>
      <c r="C288" s="131"/>
      <c r="D288" s="133"/>
      <c r="E288" s="143"/>
      <c r="F288" s="944"/>
    </row>
    <row r="289" spans="1:6" s="921" customFormat="1" ht="12.5" x14ac:dyDescent="0.25">
      <c r="A289" s="131"/>
      <c r="B289" s="138"/>
      <c r="C289" s="131"/>
      <c r="D289" s="133"/>
      <c r="E289" s="143"/>
      <c r="F289" s="944"/>
    </row>
    <row r="290" spans="1:6" s="921" customFormat="1" ht="12.5" x14ac:dyDescent="0.25">
      <c r="A290" s="131"/>
      <c r="B290" s="138"/>
      <c r="C290" s="131"/>
      <c r="D290" s="133"/>
      <c r="E290" s="143"/>
      <c r="F290" s="944"/>
    </row>
    <row r="291" spans="1:6" s="921" customFormat="1" ht="12.5" x14ac:dyDescent="0.25">
      <c r="A291" s="131"/>
      <c r="B291" s="138"/>
      <c r="C291" s="131"/>
      <c r="D291" s="133"/>
      <c r="E291" s="143"/>
      <c r="F291" s="944"/>
    </row>
    <row r="292" spans="1:6" s="921" customFormat="1" ht="12.5" x14ac:dyDescent="0.25">
      <c r="A292" s="131"/>
      <c r="B292" s="138"/>
      <c r="C292" s="131"/>
      <c r="D292" s="133"/>
      <c r="E292" s="143"/>
      <c r="F292" s="944"/>
    </row>
    <row r="293" spans="1:6" s="921" customFormat="1" ht="12.5" x14ac:dyDescent="0.25">
      <c r="A293" s="131"/>
      <c r="B293" s="138"/>
      <c r="C293" s="131"/>
      <c r="D293" s="133"/>
      <c r="E293" s="143"/>
      <c r="F293" s="944"/>
    </row>
    <row r="294" spans="1:6" s="921" customFormat="1" ht="12.5" x14ac:dyDescent="0.25">
      <c r="A294" s="131"/>
      <c r="B294" s="138"/>
      <c r="C294" s="131"/>
      <c r="D294" s="133"/>
      <c r="E294" s="143"/>
      <c r="F294" s="944"/>
    </row>
    <row r="295" spans="1:6" s="921" customFormat="1" ht="12.5" x14ac:dyDescent="0.25">
      <c r="A295" s="131"/>
      <c r="B295" s="138"/>
      <c r="C295" s="131"/>
      <c r="D295" s="133"/>
      <c r="E295" s="143"/>
      <c r="F295" s="944"/>
    </row>
    <row r="296" spans="1:6" s="921" customFormat="1" ht="12.5" x14ac:dyDescent="0.25">
      <c r="A296" s="131"/>
      <c r="B296" s="138"/>
      <c r="C296" s="131"/>
      <c r="D296" s="133"/>
      <c r="E296" s="143"/>
      <c r="F296" s="944"/>
    </row>
    <row r="297" spans="1:6" s="921" customFormat="1" ht="12.5" x14ac:dyDescent="0.25">
      <c r="A297" s="131"/>
      <c r="B297" s="138"/>
      <c r="C297" s="131"/>
      <c r="D297" s="133"/>
      <c r="E297" s="143"/>
      <c r="F297" s="944"/>
    </row>
    <row r="298" spans="1:6" s="921" customFormat="1" ht="12.5" x14ac:dyDescent="0.25">
      <c r="A298" s="131"/>
      <c r="B298" s="138"/>
      <c r="C298" s="131"/>
      <c r="D298" s="133"/>
      <c r="E298" s="143"/>
      <c r="F298" s="944"/>
    </row>
    <row r="299" spans="1:6" s="921" customFormat="1" ht="12.5" x14ac:dyDescent="0.25">
      <c r="A299" s="131"/>
      <c r="B299" s="138"/>
      <c r="C299" s="131"/>
      <c r="D299" s="133"/>
      <c r="E299" s="143"/>
      <c r="F299" s="944"/>
    </row>
    <row r="300" spans="1:6" s="921" customFormat="1" ht="12.5" x14ac:dyDescent="0.25">
      <c r="A300" s="131"/>
      <c r="B300" s="138"/>
      <c r="C300" s="131"/>
      <c r="D300" s="133"/>
      <c r="E300" s="143"/>
      <c r="F300" s="944"/>
    </row>
    <row r="301" spans="1:6" s="921" customFormat="1" ht="12.5" x14ac:dyDescent="0.25">
      <c r="A301" s="131"/>
      <c r="B301" s="138"/>
      <c r="C301" s="131"/>
      <c r="D301" s="133"/>
      <c r="E301" s="143"/>
      <c r="F301" s="944"/>
    </row>
    <row r="302" spans="1:6" s="921" customFormat="1" ht="12.5" x14ac:dyDescent="0.25">
      <c r="A302" s="131"/>
      <c r="B302" s="138"/>
      <c r="C302" s="131"/>
      <c r="D302" s="133"/>
      <c r="E302" s="143"/>
      <c r="F302" s="944"/>
    </row>
    <row r="303" spans="1:6" s="921" customFormat="1" ht="19.899999999999999" customHeight="1" x14ac:dyDescent="0.25">
      <c r="A303" s="1099" t="s">
        <v>260</v>
      </c>
      <c r="B303" s="1100"/>
      <c r="C303" s="1100"/>
      <c r="D303" s="1100"/>
      <c r="E303" s="1101"/>
      <c r="F303" s="945">
        <f>SUM(F243:F254)</f>
        <v>0</v>
      </c>
    </row>
  </sheetData>
  <mergeCells count="8">
    <mergeCell ref="A241:E241"/>
    <mergeCell ref="A303:E303"/>
    <mergeCell ref="A1:F1"/>
    <mergeCell ref="A2:F2"/>
    <mergeCell ref="A4:F4"/>
    <mergeCell ref="A55:E55"/>
    <mergeCell ref="A121:E121"/>
    <mergeCell ref="A176:E176"/>
  </mergeCells>
  <pageMargins left="0.74803149606299202" right="0.35433070866141703" top="0.98425196850393704" bottom="0.98425196850393704" header="0.511811023622047" footer="0.511811023622047"/>
  <pageSetup paperSize="9" scale="81" fitToHeight="0" orientation="portrait" r:id="rId1"/>
  <headerFooter alignWithMargins="0">
    <oddFooter>&amp;A&amp;RPage &amp;P</oddFooter>
  </headerFooter>
  <rowBreaks count="4" manualBreakCount="4">
    <brk id="55" max="5" man="1"/>
    <brk id="121" max="5" man="1"/>
    <brk id="176" max="5" man="1"/>
    <brk id="241"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2346"/>
  <sheetViews>
    <sheetView defaultGridColor="0" view="pageBreakPreview" colorId="22" zoomScale="90" zoomScaleNormal="75" zoomScaleSheetLayoutView="90" workbookViewId="0">
      <pane ySplit="5" topLeftCell="A6" activePane="bottomLeft" state="frozen"/>
      <selection activeCell="A5" sqref="A5:F5"/>
      <selection pane="bottomLeft" activeCell="F140" sqref="F140"/>
    </sheetView>
  </sheetViews>
  <sheetFormatPr defaultColWidth="9.1796875" defaultRowHeight="12.5" x14ac:dyDescent="0.25"/>
  <cols>
    <col min="1" max="1" width="8.7265625" style="150" customWidth="1"/>
    <col min="2" max="2" width="66.81640625" style="538" customWidth="1"/>
    <col min="3" max="3" width="7.54296875" style="150" customWidth="1"/>
    <col min="4" max="4" width="9.453125" style="608" customWidth="1"/>
    <col min="5" max="5" width="12.1796875" style="876" customWidth="1"/>
    <col min="6" max="6" width="15" style="876" bestFit="1" customWidth="1"/>
    <col min="7" max="7" width="17" style="610" customWidth="1"/>
    <col min="8" max="8" width="15.54296875" style="564" customWidth="1"/>
    <col min="9" max="9" width="14.453125" style="563" customWidth="1"/>
    <col min="10" max="16384" width="9.1796875" style="111"/>
  </cols>
  <sheetData>
    <row r="1" spans="1:8" ht="13" x14ac:dyDescent="0.25">
      <c r="A1" s="1067" t="s">
        <v>0</v>
      </c>
      <c r="B1" s="1067"/>
      <c r="C1" s="1067"/>
      <c r="D1" s="1067"/>
      <c r="E1" s="1067"/>
      <c r="F1" s="1067"/>
      <c r="G1" s="270"/>
      <c r="H1" s="563"/>
    </row>
    <row r="2" spans="1:8" ht="13" x14ac:dyDescent="0.25">
      <c r="A2" s="1067" t="s">
        <v>1475</v>
      </c>
      <c r="B2" s="1067"/>
      <c r="C2" s="1067"/>
      <c r="D2" s="1067"/>
      <c r="E2" s="1067"/>
      <c r="F2" s="1067"/>
      <c r="G2" s="270"/>
    </row>
    <row r="3" spans="1:8" ht="13" x14ac:dyDescent="0.25">
      <c r="A3" s="1080" t="s">
        <v>1244</v>
      </c>
      <c r="B3" s="1080"/>
      <c r="C3" s="1080"/>
      <c r="D3" s="1080"/>
      <c r="E3" s="1080"/>
      <c r="F3" s="1080"/>
      <c r="G3" s="270"/>
    </row>
    <row r="4" spans="1:8" ht="13.9" customHeight="1" x14ac:dyDescent="0.25">
      <c r="A4" s="1092" t="s">
        <v>1459</v>
      </c>
      <c r="B4" s="1092"/>
      <c r="C4" s="111"/>
      <c r="D4" s="565"/>
      <c r="E4" s="864"/>
      <c r="F4" s="713"/>
      <c r="G4" s="567"/>
      <c r="H4" s="568"/>
    </row>
    <row r="5" spans="1:8" ht="13" x14ac:dyDescent="0.25">
      <c r="A5" s="275" t="s">
        <v>307</v>
      </c>
      <c r="B5" s="275" t="s">
        <v>308</v>
      </c>
      <c r="C5" s="275" t="s">
        <v>309</v>
      </c>
      <c r="D5" s="275" t="s">
        <v>310</v>
      </c>
      <c r="E5" s="714" t="s">
        <v>311</v>
      </c>
      <c r="F5" s="714" t="s">
        <v>312</v>
      </c>
      <c r="G5" s="567"/>
      <c r="H5" s="568"/>
    </row>
    <row r="6" spans="1:8" ht="13" x14ac:dyDescent="0.25">
      <c r="A6" s="189"/>
      <c r="B6" s="188"/>
      <c r="C6" s="189"/>
      <c r="D6" s="189"/>
      <c r="E6" s="865"/>
      <c r="F6" s="866"/>
      <c r="G6" s="642"/>
      <c r="H6" s="568"/>
    </row>
    <row r="7" spans="1:8" ht="13.15" customHeight="1" x14ac:dyDescent="0.25">
      <c r="A7" s="120"/>
      <c r="B7" s="570" t="s">
        <v>161</v>
      </c>
      <c r="C7" s="120"/>
      <c r="D7" s="571"/>
      <c r="E7" s="576"/>
      <c r="F7" s="576"/>
      <c r="G7" s="148"/>
    </row>
    <row r="8" spans="1:8" ht="13.15" customHeight="1" x14ac:dyDescent="0.25">
      <c r="A8" s="120"/>
      <c r="B8" s="183"/>
      <c r="C8" s="120"/>
      <c r="D8" s="571"/>
      <c r="E8" s="576"/>
      <c r="F8" s="576"/>
      <c r="G8" s="148"/>
    </row>
    <row r="9" spans="1:8" ht="13.15" customHeight="1" x14ac:dyDescent="0.25">
      <c r="A9" s="120"/>
      <c r="B9" s="570" t="s">
        <v>140</v>
      </c>
      <c r="C9" s="120"/>
      <c r="D9" s="571"/>
      <c r="E9" s="576"/>
      <c r="F9" s="576"/>
      <c r="G9" s="148"/>
    </row>
    <row r="10" spans="1:8" ht="13.15" customHeight="1" x14ac:dyDescent="0.25">
      <c r="A10" s="120" t="s">
        <v>141</v>
      </c>
      <c r="B10" s="183" t="s">
        <v>320</v>
      </c>
      <c r="C10" s="120" t="s">
        <v>321</v>
      </c>
      <c r="D10" s="572">
        <v>2.8</v>
      </c>
      <c r="E10" s="577"/>
      <c r="F10" s="722">
        <f>D10*E10</f>
        <v>0</v>
      </c>
      <c r="G10" s="553"/>
    </row>
    <row r="11" spans="1:8" ht="13.15" customHeight="1" x14ac:dyDescent="0.25">
      <c r="A11" s="120"/>
      <c r="B11" s="183"/>
      <c r="C11" s="120"/>
      <c r="D11" s="571"/>
      <c r="E11" s="577"/>
      <c r="F11" s="577"/>
      <c r="G11" s="149"/>
    </row>
    <row r="12" spans="1:8" ht="13.15" customHeight="1" x14ac:dyDescent="0.25">
      <c r="A12" s="120"/>
      <c r="B12" s="570" t="s">
        <v>142</v>
      </c>
      <c r="C12" s="120"/>
      <c r="D12" s="571"/>
      <c r="E12" s="577"/>
      <c r="F12" s="577"/>
      <c r="G12" s="149"/>
    </row>
    <row r="13" spans="1:8" ht="13.15" customHeight="1" x14ac:dyDescent="0.25">
      <c r="A13" s="120" t="s">
        <v>143</v>
      </c>
      <c r="B13" s="113" t="s">
        <v>144</v>
      </c>
      <c r="C13" s="120" t="s">
        <v>16</v>
      </c>
      <c r="D13" s="179">
        <v>12</v>
      </c>
      <c r="E13" s="577"/>
      <c r="F13" s="722">
        <f>D13*E13</f>
        <v>0</v>
      </c>
      <c r="G13" s="553"/>
    </row>
    <row r="14" spans="1:8" ht="13.15" customHeight="1" x14ac:dyDescent="0.25">
      <c r="A14" s="120"/>
      <c r="B14" s="113"/>
      <c r="C14" s="120"/>
      <c r="D14" s="179"/>
      <c r="E14" s="577"/>
      <c r="F14" s="577"/>
      <c r="G14" s="149"/>
    </row>
    <row r="15" spans="1:8" ht="13.15" customHeight="1" x14ac:dyDescent="0.25">
      <c r="A15" s="120"/>
      <c r="B15" s="570" t="s">
        <v>145</v>
      </c>
      <c r="C15" s="120"/>
      <c r="D15" s="179"/>
      <c r="E15" s="577"/>
      <c r="F15" s="577"/>
      <c r="G15" s="149"/>
    </row>
    <row r="16" spans="1:8" ht="13.15" customHeight="1" x14ac:dyDescent="0.25">
      <c r="A16" s="120" t="s">
        <v>147</v>
      </c>
      <c r="B16" s="113" t="s">
        <v>148</v>
      </c>
      <c r="C16" s="120" t="s">
        <v>16</v>
      </c>
      <c r="D16" s="179">
        <v>16</v>
      </c>
      <c r="E16" s="577"/>
      <c r="F16" s="722">
        <f>D16*E16</f>
        <v>0</v>
      </c>
      <c r="G16" s="553"/>
    </row>
    <row r="17" spans="1:9" ht="13.15" customHeight="1" x14ac:dyDescent="0.25">
      <c r="A17" s="120"/>
      <c r="B17" s="573"/>
      <c r="C17" s="120"/>
      <c r="D17" s="179"/>
      <c r="E17" s="577"/>
      <c r="F17" s="577"/>
      <c r="G17" s="149"/>
    </row>
    <row r="18" spans="1:9" ht="13.15" customHeight="1" x14ac:dyDescent="0.25">
      <c r="A18" s="120"/>
      <c r="B18" s="113"/>
      <c r="C18" s="120"/>
      <c r="D18" s="179"/>
      <c r="E18" s="577"/>
      <c r="F18" s="577"/>
      <c r="G18" s="149"/>
    </row>
    <row r="19" spans="1:9" ht="13.15" customHeight="1" x14ac:dyDescent="0.25">
      <c r="A19" s="120"/>
      <c r="B19" s="185" t="s">
        <v>168</v>
      </c>
      <c r="C19" s="120"/>
      <c r="D19" s="179"/>
      <c r="E19" s="577"/>
      <c r="F19" s="577"/>
      <c r="G19" s="149"/>
    </row>
    <row r="20" spans="1:9" x14ac:dyDescent="0.25">
      <c r="A20" s="120"/>
      <c r="B20" s="113"/>
      <c r="C20" s="120"/>
      <c r="D20" s="179"/>
      <c r="E20" s="577"/>
      <c r="F20" s="577"/>
      <c r="G20" s="149"/>
    </row>
    <row r="21" spans="1:9" ht="13" x14ac:dyDescent="0.25">
      <c r="A21" s="120"/>
      <c r="B21" s="574" t="s">
        <v>1181</v>
      </c>
      <c r="C21" s="120"/>
      <c r="D21" s="179"/>
      <c r="E21" s="867"/>
      <c r="F21" s="577"/>
      <c r="G21" s="149"/>
    </row>
    <row r="22" spans="1:9" ht="13" x14ac:dyDescent="0.25">
      <c r="A22" s="120"/>
      <c r="B22" s="575" t="s">
        <v>322</v>
      </c>
      <c r="C22" s="120"/>
      <c r="D22" s="179"/>
      <c r="E22" s="867"/>
      <c r="F22" s="577"/>
      <c r="G22" s="149"/>
    </row>
    <row r="23" spans="1:9" ht="15.75" customHeight="1" x14ac:dyDescent="0.25">
      <c r="A23" s="120" t="s">
        <v>323</v>
      </c>
      <c r="B23" s="105" t="s">
        <v>324</v>
      </c>
      <c r="C23" s="120" t="s">
        <v>114</v>
      </c>
      <c r="D23" s="179" t="s">
        <v>275</v>
      </c>
      <c r="E23" s="867"/>
      <c r="F23" s="577"/>
      <c r="G23" s="149"/>
      <c r="H23" s="778"/>
      <c r="I23" s="778"/>
    </row>
    <row r="24" spans="1:9" ht="15.75" customHeight="1" x14ac:dyDescent="0.25">
      <c r="A24" s="120" t="s">
        <v>325</v>
      </c>
      <c r="B24" s="105" t="s">
        <v>1022</v>
      </c>
      <c r="C24" s="120" t="s">
        <v>114</v>
      </c>
      <c r="D24" s="179" t="s">
        <v>275</v>
      </c>
      <c r="E24" s="867"/>
      <c r="F24" s="577"/>
      <c r="G24" s="149"/>
      <c r="H24" s="778"/>
      <c r="I24" s="778"/>
    </row>
    <row r="25" spans="1:9" x14ac:dyDescent="0.25">
      <c r="A25" s="120"/>
      <c r="B25" s="105"/>
      <c r="C25" s="120"/>
      <c r="D25" s="179"/>
      <c r="E25" s="867"/>
      <c r="F25" s="577"/>
      <c r="G25" s="149"/>
      <c r="H25" s="778"/>
      <c r="I25" s="778"/>
    </row>
    <row r="26" spans="1:9" ht="13" x14ac:dyDescent="0.25">
      <c r="A26" s="120"/>
      <c r="B26" s="575" t="s">
        <v>326</v>
      </c>
      <c r="C26" s="120"/>
      <c r="D26" s="179"/>
      <c r="E26" s="867"/>
      <c r="F26" s="577"/>
      <c r="G26" s="149"/>
      <c r="H26" s="778"/>
      <c r="I26" s="778"/>
    </row>
    <row r="27" spans="1:9" ht="17.25" customHeight="1" x14ac:dyDescent="0.25">
      <c r="A27" s="120" t="s">
        <v>1060</v>
      </c>
      <c r="B27" s="113" t="s">
        <v>327</v>
      </c>
      <c r="C27" s="120" t="s">
        <v>114</v>
      </c>
      <c r="D27" s="179" t="s">
        <v>275</v>
      </c>
      <c r="E27" s="722"/>
      <c r="F27" s="722"/>
      <c r="G27" s="553"/>
      <c r="H27" s="778"/>
      <c r="I27" s="778"/>
    </row>
    <row r="28" spans="1:9" ht="17.25" customHeight="1" x14ac:dyDescent="0.25">
      <c r="A28" s="120" t="s">
        <v>1183</v>
      </c>
      <c r="B28" s="113" t="s">
        <v>328</v>
      </c>
      <c r="C28" s="120" t="s">
        <v>114</v>
      </c>
      <c r="D28" s="179" t="s">
        <v>275</v>
      </c>
      <c r="E28" s="722"/>
      <c r="F28" s="722"/>
      <c r="G28" s="553"/>
      <c r="H28" s="778"/>
      <c r="I28" s="778"/>
    </row>
    <row r="29" spans="1:9" ht="17.25" customHeight="1" x14ac:dyDescent="0.25">
      <c r="A29" s="120" t="s">
        <v>1061</v>
      </c>
      <c r="B29" s="113" t="s">
        <v>1182</v>
      </c>
      <c r="C29" s="120" t="s">
        <v>114</v>
      </c>
      <c r="D29" s="179" t="s">
        <v>275</v>
      </c>
      <c r="E29" s="722"/>
      <c r="F29" s="722"/>
      <c r="G29" s="553"/>
      <c r="H29" s="778"/>
      <c r="I29" s="778"/>
    </row>
    <row r="30" spans="1:9" ht="17.25" customHeight="1" x14ac:dyDescent="0.25">
      <c r="A30" s="120" t="s">
        <v>1184</v>
      </c>
      <c r="B30" s="113" t="s">
        <v>1063</v>
      </c>
      <c r="C30" s="120" t="s">
        <v>114</v>
      </c>
      <c r="D30" s="179" t="s">
        <v>275</v>
      </c>
      <c r="E30" s="722"/>
      <c r="F30" s="722"/>
      <c r="G30" s="553"/>
      <c r="H30" s="778"/>
      <c r="I30" s="778"/>
    </row>
    <row r="31" spans="1:9" ht="17.25" customHeight="1" x14ac:dyDescent="0.25">
      <c r="A31" s="120" t="s">
        <v>1184</v>
      </c>
      <c r="B31" s="113" t="s">
        <v>1064</v>
      </c>
      <c r="C31" s="120" t="s">
        <v>114</v>
      </c>
      <c r="D31" s="179" t="s">
        <v>275</v>
      </c>
      <c r="E31" s="722"/>
      <c r="F31" s="722"/>
      <c r="G31" s="553"/>
      <c r="H31" s="778"/>
      <c r="I31" s="778"/>
    </row>
    <row r="32" spans="1:9" ht="17.25" customHeight="1" x14ac:dyDescent="0.25">
      <c r="A32" s="120" t="s">
        <v>1185</v>
      </c>
      <c r="B32" s="113" t="s">
        <v>1065</v>
      </c>
      <c r="C32" s="120" t="s">
        <v>114</v>
      </c>
      <c r="D32" s="179" t="s">
        <v>275</v>
      </c>
      <c r="E32" s="722"/>
      <c r="F32" s="722"/>
      <c r="G32" s="553"/>
      <c r="H32" s="778"/>
      <c r="I32" s="778"/>
    </row>
    <row r="33" spans="1:9" ht="17.25" customHeight="1" x14ac:dyDescent="0.25">
      <c r="A33" s="120" t="s">
        <v>1186</v>
      </c>
      <c r="B33" s="113" t="s">
        <v>1187</v>
      </c>
      <c r="C33" s="120" t="s">
        <v>114</v>
      </c>
      <c r="D33" s="179" t="s">
        <v>275</v>
      </c>
      <c r="E33" s="722"/>
      <c r="F33" s="722"/>
      <c r="G33" s="553"/>
      <c r="H33" s="778"/>
      <c r="I33" s="778"/>
    </row>
    <row r="34" spans="1:9" ht="13.15" customHeight="1" x14ac:dyDescent="0.25">
      <c r="A34" s="120"/>
      <c r="B34" s="113"/>
      <c r="C34" s="120"/>
      <c r="D34" s="576"/>
      <c r="E34" s="722"/>
      <c r="F34" s="722"/>
      <c r="G34" s="553"/>
      <c r="H34" s="778"/>
      <c r="I34" s="778"/>
    </row>
    <row r="35" spans="1:9" ht="13.15" customHeight="1" x14ac:dyDescent="0.25">
      <c r="A35" s="120"/>
      <c r="B35" s="105"/>
      <c r="C35" s="120"/>
      <c r="D35" s="576"/>
      <c r="E35" s="725"/>
      <c r="F35" s="722"/>
      <c r="G35" s="553"/>
      <c r="H35" s="641"/>
      <c r="I35" s="641"/>
    </row>
    <row r="36" spans="1:9" ht="26" x14ac:dyDescent="0.25">
      <c r="A36" s="120"/>
      <c r="B36" s="165" t="s">
        <v>329</v>
      </c>
      <c r="C36" s="120"/>
      <c r="D36" s="576"/>
      <c r="E36" s="725"/>
      <c r="F36" s="722"/>
      <c r="G36" s="553"/>
      <c r="H36" s="641"/>
      <c r="I36" s="779"/>
    </row>
    <row r="37" spans="1:9" ht="18" customHeight="1" x14ac:dyDescent="0.25">
      <c r="A37" s="120" t="s">
        <v>331</v>
      </c>
      <c r="B37" s="113" t="s">
        <v>1190</v>
      </c>
      <c r="C37" s="120" t="s">
        <v>114</v>
      </c>
      <c r="D37" s="576">
        <v>3729</v>
      </c>
      <c r="E37" s="725"/>
      <c r="F37" s="722">
        <f>D37*E37</f>
        <v>0</v>
      </c>
      <c r="G37" s="553"/>
      <c r="H37" s="641"/>
      <c r="I37" s="779"/>
    </row>
    <row r="38" spans="1:9" ht="18" customHeight="1" x14ac:dyDescent="0.25">
      <c r="A38" s="120" t="s">
        <v>332</v>
      </c>
      <c r="B38" s="113" t="s">
        <v>1191</v>
      </c>
      <c r="C38" s="120" t="s">
        <v>114</v>
      </c>
      <c r="D38" s="576">
        <v>1467</v>
      </c>
      <c r="E38" s="722"/>
      <c r="F38" s="722">
        <f>D38*E38</f>
        <v>0</v>
      </c>
      <c r="G38" s="553"/>
      <c r="H38" s="641"/>
      <c r="I38" s="779"/>
    </row>
    <row r="39" spans="1:9" ht="18" customHeight="1" x14ac:dyDescent="0.25">
      <c r="A39" s="120" t="s">
        <v>1188</v>
      </c>
      <c r="B39" s="113" t="s">
        <v>1066</v>
      </c>
      <c r="C39" s="120" t="s">
        <v>114</v>
      </c>
      <c r="D39" s="576">
        <v>3170</v>
      </c>
      <c r="E39" s="722"/>
      <c r="F39" s="722">
        <f>D39*E39</f>
        <v>0</v>
      </c>
      <c r="G39" s="553"/>
      <c r="H39" s="641"/>
      <c r="I39" s="641"/>
    </row>
    <row r="40" spans="1:9" ht="18" customHeight="1" x14ac:dyDescent="0.25">
      <c r="A40" s="120" t="s">
        <v>1193</v>
      </c>
      <c r="B40" s="113" t="s">
        <v>1209</v>
      </c>
      <c r="C40" s="120" t="s">
        <v>114</v>
      </c>
      <c r="D40" s="576">
        <v>6634</v>
      </c>
      <c r="E40" s="722"/>
      <c r="F40" s="722">
        <f>D40*E40</f>
        <v>0</v>
      </c>
      <c r="G40" s="553"/>
      <c r="H40" s="641"/>
      <c r="I40" s="641"/>
    </row>
    <row r="41" spans="1:9" ht="13.15" customHeight="1" x14ac:dyDescent="0.25">
      <c r="A41" s="120"/>
      <c r="B41" s="113"/>
      <c r="C41" s="120"/>
      <c r="D41" s="576"/>
      <c r="E41" s="722"/>
      <c r="F41" s="722"/>
      <c r="G41" s="553"/>
      <c r="H41" s="641"/>
      <c r="I41" s="641"/>
    </row>
    <row r="42" spans="1:9" ht="39" x14ac:dyDescent="0.25">
      <c r="A42" s="120"/>
      <c r="B42" s="180" t="s">
        <v>995</v>
      </c>
      <c r="C42" s="120"/>
      <c r="D42" s="576"/>
      <c r="E42" s="722"/>
      <c r="F42" s="722"/>
      <c r="G42" s="553"/>
      <c r="H42" s="641"/>
      <c r="I42" s="641"/>
    </row>
    <row r="43" spans="1:9" ht="17.25" customHeight="1" x14ac:dyDescent="0.25">
      <c r="A43" s="181" t="s">
        <v>844</v>
      </c>
      <c r="B43" s="113" t="s">
        <v>1122</v>
      </c>
      <c r="C43" s="120" t="s">
        <v>114</v>
      </c>
      <c r="D43" s="179" t="s">
        <v>275</v>
      </c>
      <c r="E43" s="722"/>
      <c r="F43" s="722"/>
      <c r="G43" s="553"/>
      <c r="H43" s="641"/>
      <c r="I43" s="641"/>
    </row>
    <row r="44" spans="1:9" ht="17.25" customHeight="1" x14ac:dyDescent="0.25">
      <c r="A44" s="181" t="s">
        <v>845</v>
      </c>
      <c r="B44" s="113" t="s">
        <v>1069</v>
      </c>
      <c r="C44" s="120" t="s">
        <v>114</v>
      </c>
      <c r="D44" s="179" t="s">
        <v>275</v>
      </c>
      <c r="E44" s="722"/>
      <c r="F44" s="722"/>
      <c r="G44" s="553"/>
    </row>
    <row r="45" spans="1:9" ht="17.25" customHeight="1" x14ac:dyDescent="0.25">
      <c r="A45" s="181" t="s">
        <v>846</v>
      </c>
      <c r="B45" s="113" t="s">
        <v>1070</v>
      </c>
      <c r="C45" s="120" t="s">
        <v>114</v>
      </c>
      <c r="D45" s="179" t="s">
        <v>275</v>
      </c>
      <c r="E45" s="722"/>
      <c r="F45" s="722"/>
      <c r="G45" s="553"/>
    </row>
    <row r="46" spans="1:9" ht="13.15" customHeight="1" x14ac:dyDescent="0.25">
      <c r="A46" s="120"/>
      <c r="B46" s="113"/>
      <c r="C46" s="120"/>
      <c r="D46" s="576"/>
      <c r="E46" s="722"/>
      <c r="F46" s="722"/>
      <c r="G46" s="553"/>
    </row>
    <row r="47" spans="1:9" ht="13.15" customHeight="1" x14ac:dyDescent="0.25">
      <c r="A47" s="120"/>
      <c r="B47" s="573"/>
      <c r="C47" s="120"/>
      <c r="D47" s="576"/>
      <c r="E47" s="722"/>
      <c r="F47" s="722"/>
      <c r="G47" s="553"/>
    </row>
    <row r="48" spans="1:9" ht="13.15" customHeight="1" x14ac:dyDescent="0.25">
      <c r="A48" s="120"/>
      <c r="B48" s="113"/>
      <c r="C48" s="120"/>
      <c r="D48" s="577"/>
      <c r="E48" s="722"/>
      <c r="F48" s="722"/>
      <c r="G48" s="553"/>
    </row>
    <row r="49" spans="1:10" ht="13.15" customHeight="1" x14ac:dyDescent="0.25">
      <c r="A49" s="120"/>
      <c r="B49" s="570" t="s">
        <v>127</v>
      </c>
      <c r="C49" s="120"/>
      <c r="D49" s="179"/>
      <c r="E49" s="722"/>
      <c r="F49" s="577"/>
      <c r="G49" s="149"/>
    </row>
    <row r="50" spans="1:10" s="266" customFormat="1" x14ac:dyDescent="0.25">
      <c r="A50" s="120"/>
      <c r="B50" s="538"/>
      <c r="C50" s="120"/>
      <c r="D50" s="179"/>
      <c r="E50" s="725"/>
      <c r="F50" s="577"/>
      <c r="G50" s="149"/>
      <c r="H50" s="564"/>
      <c r="I50" s="622"/>
      <c r="J50" s="578"/>
    </row>
    <row r="51" spans="1:10" s="266" customFormat="1" ht="13" x14ac:dyDescent="0.25">
      <c r="A51" s="120"/>
      <c r="B51" s="556" t="s">
        <v>1023</v>
      </c>
      <c r="C51" s="120"/>
      <c r="D51" s="179"/>
      <c r="E51" s="577"/>
      <c r="F51" s="577"/>
      <c r="G51" s="149"/>
      <c r="H51" s="564"/>
      <c r="I51" s="622"/>
      <c r="J51" s="578"/>
    </row>
    <row r="52" spans="1:10" s="266" customFormat="1" ht="13" x14ac:dyDescent="0.25">
      <c r="A52" s="120"/>
      <c r="B52" s="579"/>
      <c r="C52" s="120"/>
      <c r="D52" s="179"/>
      <c r="E52" s="577"/>
      <c r="F52" s="577"/>
      <c r="G52" s="149"/>
      <c r="H52" s="564"/>
      <c r="I52" s="622"/>
      <c r="J52" s="578"/>
    </row>
    <row r="53" spans="1:10" s="266" customFormat="1" ht="13" x14ac:dyDescent="0.25">
      <c r="A53" s="557"/>
      <c r="B53" s="580" t="s">
        <v>153</v>
      </c>
      <c r="C53" s="557"/>
      <c r="D53" s="581"/>
      <c r="E53" s="722"/>
      <c r="F53" s="722"/>
      <c r="G53" s="553"/>
      <c r="H53" s="582"/>
      <c r="I53" s="622"/>
    </row>
    <row r="54" spans="1:10" ht="14.5" x14ac:dyDescent="0.25">
      <c r="A54" s="557" t="s">
        <v>173</v>
      </c>
      <c r="B54" s="583" t="s">
        <v>1024</v>
      </c>
      <c r="C54" s="557" t="s">
        <v>16</v>
      </c>
      <c r="D54" s="179" t="s">
        <v>275</v>
      </c>
      <c r="E54" s="722"/>
      <c r="F54" s="722"/>
      <c r="G54" s="643"/>
      <c r="H54" s="621"/>
      <c r="I54" s="622"/>
      <c r="J54" s="584"/>
    </row>
    <row r="55" spans="1:10" ht="13" x14ac:dyDescent="0.3">
      <c r="A55" s="557"/>
      <c r="B55" s="585" t="s">
        <v>333</v>
      </c>
      <c r="C55" s="557"/>
      <c r="D55" s="558"/>
      <c r="E55" s="722"/>
      <c r="F55" s="722"/>
      <c r="G55" s="643"/>
      <c r="H55" s="621"/>
      <c r="I55" s="622"/>
      <c r="J55" s="584"/>
    </row>
    <row r="56" spans="1:10" ht="17.25" customHeight="1" x14ac:dyDescent="0.25">
      <c r="A56" s="557" t="s">
        <v>175</v>
      </c>
      <c r="B56" s="583" t="s">
        <v>334</v>
      </c>
      <c r="C56" s="557" t="s">
        <v>16</v>
      </c>
      <c r="D56" s="179" t="s">
        <v>275</v>
      </c>
      <c r="E56" s="722"/>
      <c r="F56" s="722"/>
      <c r="G56" s="643"/>
      <c r="H56" s="621"/>
      <c r="I56" s="622"/>
      <c r="J56" s="584"/>
    </row>
    <row r="57" spans="1:10" s="266" customFormat="1" ht="17.25" customHeight="1" x14ac:dyDescent="0.25">
      <c r="A57" s="557" t="s">
        <v>177</v>
      </c>
      <c r="B57" s="583" t="s">
        <v>335</v>
      </c>
      <c r="C57" s="557" t="s">
        <v>16</v>
      </c>
      <c r="D57" s="179" t="s">
        <v>275</v>
      </c>
      <c r="E57" s="722"/>
      <c r="F57" s="722"/>
      <c r="G57" s="643"/>
      <c r="H57" s="621"/>
      <c r="I57" s="622"/>
      <c r="J57" s="578"/>
    </row>
    <row r="58" spans="1:10" s="266" customFormat="1" ht="17.25" customHeight="1" x14ac:dyDescent="0.25">
      <c r="A58" s="557" t="s">
        <v>154</v>
      </c>
      <c r="B58" s="583" t="s">
        <v>336</v>
      </c>
      <c r="C58" s="557" t="s">
        <v>337</v>
      </c>
      <c r="D58" s="179" t="s">
        <v>275</v>
      </c>
      <c r="E58" s="722"/>
      <c r="F58" s="722"/>
      <c r="G58" s="643"/>
      <c r="H58" s="621"/>
      <c r="I58" s="622"/>
      <c r="J58" s="578"/>
    </row>
    <row r="59" spans="1:10" s="266" customFormat="1" ht="17.25" customHeight="1" x14ac:dyDescent="0.25">
      <c r="A59" s="557" t="s">
        <v>1071</v>
      </c>
      <c r="B59" s="583" t="s">
        <v>1025</v>
      </c>
      <c r="C59" s="557" t="s">
        <v>337</v>
      </c>
      <c r="D59" s="179" t="s">
        <v>275</v>
      </c>
      <c r="E59" s="722"/>
      <c r="F59" s="722"/>
      <c r="G59" s="643"/>
      <c r="H59" s="621"/>
      <c r="I59" s="622"/>
      <c r="J59" s="578"/>
    </row>
    <row r="60" spans="1:10" s="266" customFormat="1" ht="17.25" customHeight="1" x14ac:dyDescent="0.25">
      <c r="A60" s="181" t="s">
        <v>194</v>
      </c>
      <c r="B60" s="586" t="s">
        <v>1194</v>
      </c>
      <c r="C60" s="109" t="s">
        <v>16</v>
      </c>
      <c r="D60" s="179" t="s">
        <v>275</v>
      </c>
      <c r="E60" s="577"/>
      <c r="F60" s="722"/>
      <c r="G60" s="643"/>
      <c r="H60" s="621"/>
      <c r="I60" s="622"/>
      <c r="J60" s="578"/>
    </row>
    <row r="61" spans="1:10" s="266" customFormat="1" ht="13" thickBot="1" x14ac:dyDescent="0.3">
      <c r="A61" s="181"/>
      <c r="B61" s="586"/>
      <c r="C61" s="109"/>
      <c r="D61" s="150"/>
      <c r="E61" s="577"/>
      <c r="F61" s="722"/>
      <c r="G61" s="643"/>
      <c r="H61" s="621"/>
      <c r="I61" s="622"/>
      <c r="J61" s="578"/>
    </row>
    <row r="62" spans="1:10" s="266" customFormat="1" ht="13.5" thickTop="1" x14ac:dyDescent="0.25">
      <c r="A62" s="1110" t="s">
        <v>99</v>
      </c>
      <c r="B62" s="1110"/>
      <c r="C62" s="1110"/>
      <c r="D62" s="1110"/>
      <c r="E62" s="1110"/>
      <c r="F62" s="878">
        <f>SUM(F8:F60)</f>
        <v>0</v>
      </c>
      <c r="G62" s="553"/>
      <c r="H62" s="621"/>
      <c r="I62" s="622"/>
      <c r="J62" s="578"/>
    </row>
    <row r="63" spans="1:10" s="266" customFormat="1" x14ac:dyDescent="0.25">
      <c r="A63" s="181"/>
      <c r="B63" s="586"/>
      <c r="C63" s="109"/>
      <c r="D63" s="150"/>
      <c r="E63" s="577"/>
      <c r="F63" s="722"/>
      <c r="G63" s="643"/>
      <c r="H63" s="621"/>
      <c r="I63" s="622"/>
      <c r="J63" s="578"/>
    </row>
    <row r="64" spans="1:10" s="266" customFormat="1" ht="16.5" customHeight="1" x14ac:dyDescent="0.25">
      <c r="A64" s="181" t="s">
        <v>196</v>
      </c>
      <c r="B64" s="586" t="s">
        <v>1198</v>
      </c>
      <c r="C64" s="109" t="s">
        <v>16</v>
      </c>
      <c r="D64" s="150">
        <v>2</v>
      </c>
      <c r="E64" s="577"/>
      <c r="F64" s="722">
        <f t="shared" ref="F64:F66" si="0">D64*E64</f>
        <v>0</v>
      </c>
      <c r="G64" s="643"/>
      <c r="H64" s="621"/>
      <c r="I64" s="622"/>
      <c r="J64" s="578"/>
    </row>
    <row r="65" spans="1:10" s="266" customFormat="1" ht="16.5" customHeight="1" x14ac:dyDescent="0.25">
      <c r="A65" s="181" t="s">
        <v>212</v>
      </c>
      <c r="B65" s="586" t="s">
        <v>1199</v>
      </c>
      <c r="C65" s="109" t="s">
        <v>16</v>
      </c>
      <c r="D65" s="150">
        <v>2</v>
      </c>
      <c r="E65" s="577"/>
      <c r="F65" s="722">
        <f t="shared" si="0"/>
        <v>0</v>
      </c>
      <c r="G65" s="643"/>
      <c r="H65" s="621"/>
      <c r="I65" s="622"/>
      <c r="J65" s="578"/>
    </row>
    <row r="66" spans="1:10" s="266" customFormat="1" ht="16.5" customHeight="1" x14ac:dyDescent="0.25">
      <c r="A66" s="181" t="s">
        <v>262</v>
      </c>
      <c r="B66" s="586" t="s">
        <v>1200</v>
      </c>
      <c r="C66" s="109" t="s">
        <v>16</v>
      </c>
      <c r="D66" s="150">
        <v>1</v>
      </c>
      <c r="E66" s="577"/>
      <c r="F66" s="722">
        <f t="shared" si="0"/>
        <v>0</v>
      </c>
      <c r="G66" s="643"/>
      <c r="H66" s="621"/>
      <c r="I66" s="622"/>
      <c r="J66" s="578"/>
    </row>
    <row r="67" spans="1:10" s="266" customFormat="1" ht="16.5" customHeight="1" x14ac:dyDescent="0.25">
      <c r="A67" s="181" t="s">
        <v>1075</v>
      </c>
      <c r="B67" s="586" t="s">
        <v>1072</v>
      </c>
      <c r="C67" s="109" t="s">
        <v>16</v>
      </c>
      <c r="D67" s="179" t="s">
        <v>275</v>
      </c>
      <c r="E67" s="577"/>
      <c r="F67" s="722"/>
      <c r="G67" s="643"/>
      <c r="H67" s="621"/>
      <c r="I67" s="622"/>
      <c r="J67" s="578"/>
    </row>
    <row r="68" spans="1:10" s="266" customFormat="1" ht="16.5" customHeight="1" x14ac:dyDescent="0.25">
      <c r="A68" s="181" t="s">
        <v>1076</v>
      </c>
      <c r="B68" s="586" t="s">
        <v>1073</v>
      </c>
      <c r="C68" s="109" t="s">
        <v>16</v>
      </c>
      <c r="D68" s="179" t="s">
        <v>275</v>
      </c>
      <c r="E68" s="577"/>
      <c r="F68" s="722"/>
      <c r="G68" s="643"/>
      <c r="H68" s="621"/>
      <c r="I68" s="622"/>
      <c r="J68" s="578"/>
    </row>
    <row r="69" spans="1:10" s="266" customFormat="1" ht="16.5" customHeight="1" x14ac:dyDescent="0.25">
      <c r="A69" s="181" t="s">
        <v>1077</v>
      </c>
      <c r="B69" s="586" t="s">
        <v>1074</v>
      </c>
      <c r="C69" s="109" t="s">
        <v>16</v>
      </c>
      <c r="D69" s="179" t="s">
        <v>275</v>
      </c>
      <c r="E69" s="577"/>
      <c r="F69" s="722"/>
      <c r="G69" s="643"/>
      <c r="H69" s="621"/>
      <c r="I69" s="622"/>
      <c r="J69" s="578"/>
    </row>
    <row r="70" spans="1:10" s="266" customFormat="1" x14ac:dyDescent="0.25">
      <c r="A70" s="557"/>
      <c r="B70" s="586"/>
      <c r="C70" s="109"/>
      <c r="D70" s="150"/>
      <c r="E70" s="867"/>
      <c r="F70" s="722"/>
      <c r="G70" s="643"/>
      <c r="H70" s="621"/>
      <c r="I70" s="622"/>
      <c r="J70" s="578"/>
    </row>
    <row r="71" spans="1:10" s="266" customFormat="1" ht="13" x14ac:dyDescent="0.25">
      <c r="A71" s="557"/>
      <c r="B71" s="587" t="s">
        <v>338</v>
      </c>
      <c r="C71" s="557"/>
      <c r="D71" s="558"/>
      <c r="E71" s="722"/>
      <c r="F71" s="722"/>
      <c r="G71" s="643"/>
      <c r="H71" s="621"/>
      <c r="I71" s="622"/>
      <c r="J71" s="578"/>
    </row>
    <row r="72" spans="1:10" s="266" customFormat="1" ht="17.25" customHeight="1" x14ac:dyDescent="0.25">
      <c r="A72" s="557" t="s">
        <v>179</v>
      </c>
      <c r="B72" s="403" t="s">
        <v>1078</v>
      </c>
      <c r="C72" s="557" t="s">
        <v>337</v>
      </c>
      <c r="D72" s="179" t="s">
        <v>275</v>
      </c>
      <c r="E72" s="722"/>
      <c r="F72" s="722"/>
      <c r="G72" s="643"/>
      <c r="H72" s="621"/>
      <c r="I72" s="622"/>
      <c r="J72" s="578"/>
    </row>
    <row r="73" spans="1:10" s="266" customFormat="1" ht="17.25" customHeight="1" x14ac:dyDescent="0.25">
      <c r="A73" s="557" t="s">
        <v>180</v>
      </c>
      <c r="B73" s="403" t="s">
        <v>1079</v>
      </c>
      <c r="C73" s="557" t="s">
        <v>337</v>
      </c>
      <c r="D73" s="179" t="s">
        <v>275</v>
      </c>
      <c r="E73" s="722"/>
      <c r="F73" s="722"/>
      <c r="G73" s="643"/>
      <c r="H73" s="621"/>
      <c r="I73" s="622"/>
      <c r="J73" s="578"/>
    </row>
    <row r="74" spans="1:10" s="266" customFormat="1" ht="17.25" customHeight="1" x14ac:dyDescent="0.25">
      <c r="A74" s="557" t="s">
        <v>181</v>
      </c>
      <c r="B74" s="403" t="s">
        <v>1080</v>
      </c>
      <c r="C74" s="557" t="s">
        <v>337</v>
      </c>
      <c r="D74" s="179" t="s">
        <v>275</v>
      </c>
      <c r="E74" s="722"/>
      <c r="F74" s="722"/>
      <c r="G74" s="643"/>
      <c r="H74" s="621"/>
      <c r="I74" s="622"/>
      <c r="J74" s="578"/>
    </row>
    <row r="75" spans="1:10" s="266" customFormat="1" ht="17.25" customHeight="1" x14ac:dyDescent="0.25">
      <c r="A75" s="557" t="s">
        <v>1081</v>
      </c>
      <c r="B75" s="403" t="s">
        <v>1201</v>
      </c>
      <c r="C75" s="557" t="s">
        <v>337</v>
      </c>
      <c r="D75" s="179" t="s">
        <v>275</v>
      </c>
      <c r="E75" s="722"/>
      <c r="F75" s="722"/>
      <c r="G75" s="643"/>
      <c r="H75" s="621"/>
      <c r="I75" s="622"/>
      <c r="J75" s="578"/>
    </row>
    <row r="76" spans="1:10" s="266" customFormat="1" x14ac:dyDescent="0.25">
      <c r="A76" s="557"/>
      <c r="B76" s="403"/>
      <c r="C76" s="557"/>
      <c r="D76" s="558"/>
      <c r="E76" s="722"/>
      <c r="F76" s="722"/>
      <c r="G76" s="643"/>
      <c r="H76" s="621"/>
      <c r="I76" s="622"/>
      <c r="J76" s="578"/>
    </row>
    <row r="77" spans="1:10" s="266" customFormat="1" ht="13" x14ac:dyDescent="0.25">
      <c r="A77" s="557"/>
      <c r="B77" s="587" t="s">
        <v>340</v>
      </c>
      <c r="C77" s="557"/>
      <c r="D77" s="558"/>
      <c r="E77" s="722"/>
      <c r="F77" s="722"/>
      <c r="G77" s="643"/>
      <c r="H77" s="621"/>
      <c r="I77" s="622"/>
    </row>
    <row r="78" spans="1:10" ht="17.25" customHeight="1" x14ac:dyDescent="0.25">
      <c r="A78" s="557" t="s">
        <v>1082</v>
      </c>
      <c r="B78" s="403" t="s">
        <v>1083</v>
      </c>
      <c r="C78" s="557" t="s">
        <v>16</v>
      </c>
      <c r="D78" s="558">
        <v>1</v>
      </c>
      <c r="E78" s="722"/>
      <c r="F78" s="722">
        <f>D78*E78</f>
        <v>0</v>
      </c>
      <c r="G78" s="643"/>
      <c r="H78" s="621"/>
      <c r="I78" s="564"/>
    </row>
    <row r="79" spans="1:10" ht="17.25" customHeight="1" x14ac:dyDescent="0.25">
      <c r="A79" s="557" t="s">
        <v>1084</v>
      </c>
      <c r="B79" s="403" t="s">
        <v>1085</v>
      </c>
      <c r="C79" s="557" t="s">
        <v>16</v>
      </c>
      <c r="D79" s="179" t="s">
        <v>275</v>
      </c>
      <c r="E79" s="722"/>
      <c r="F79" s="722"/>
      <c r="G79" s="643"/>
      <c r="H79" s="621"/>
      <c r="I79" s="564"/>
    </row>
    <row r="80" spans="1:10" ht="17.25" customHeight="1" x14ac:dyDescent="0.25">
      <c r="A80" s="557" t="s">
        <v>1086</v>
      </c>
      <c r="B80" s="403" t="s">
        <v>1087</v>
      </c>
      <c r="C80" s="557" t="s">
        <v>16</v>
      </c>
      <c r="D80" s="179" t="s">
        <v>275</v>
      </c>
      <c r="E80" s="722"/>
      <c r="F80" s="722"/>
      <c r="G80" s="643"/>
      <c r="H80" s="621"/>
      <c r="I80" s="564"/>
    </row>
    <row r="81" spans="1:13" ht="17.25" customHeight="1" x14ac:dyDescent="0.25">
      <c r="A81" s="557" t="s">
        <v>1086</v>
      </c>
      <c r="B81" s="403" t="s">
        <v>1088</v>
      </c>
      <c r="C81" s="557" t="s">
        <v>16</v>
      </c>
      <c r="D81" s="179" t="s">
        <v>275</v>
      </c>
      <c r="E81" s="722"/>
      <c r="F81" s="722"/>
      <c r="G81" s="643"/>
      <c r="H81" s="621"/>
      <c r="I81" s="564"/>
    </row>
    <row r="82" spans="1:13" x14ac:dyDescent="0.25">
      <c r="A82" s="559"/>
      <c r="B82" s="562"/>
      <c r="C82" s="557"/>
      <c r="D82" s="558"/>
      <c r="E82" s="722"/>
      <c r="F82" s="722"/>
      <c r="G82" s="643"/>
      <c r="H82" s="621"/>
      <c r="I82" s="582"/>
      <c r="J82" s="584"/>
    </row>
    <row r="83" spans="1:13" ht="13.15" customHeight="1" x14ac:dyDescent="0.25">
      <c r="A83" s="120"/>
      <c r="B83" s="570" t="s">
        <v>127</v>
      </c>
      <c r="C83" s="120"/>
      <c r="D83" s="179"/>
      <c r="E83" s="722"/>
      <c r="F83" s="577"/>
      <c r="G83" s="149"/>
    </row>
    <row r="84" spans="1:13" s="150" customFormat="1" x14ac:dyDescent="0.25">
      <c r="A84" s="120"/>
      <c r="B84" s="183"/>
      <c r="C84" s="120"/>
      <c r="D84" s="179"/>
      <c r="E84" s="722"/>
      <c r="F84" s="577"/>
      <c r="G84" s="149"/>
      <c r="H84" s="564"/>
      <c r="I84" s="594"/>
    </row>
    <row r="85" spans="1:13" ht="13.15" customHeight="1" x14ac:dyDescent="0.25">
      <c r="A85" s="120"/>
      <c r="B85" s="570" t="s">
        <v>134</v>
      </c>
      <c r="C85" s="120"/>
      <c r="D85" s="179"/>
      <c r="E85" s="577"/>
      <c r="F85" s="577"/>
      <c r="G85" s="149"/>
      <c r="I85" s="594"/>
      <c r="J85" s="150"/>
      <c r="K85" s="150"/>
      <c r="L85" s="150"/>
    </row>
    <row r="86" spans="1:13" ht="26" x14ac:dyDescent="0.25">
      <c r="A86" s="120"/>
      <c r="B86" s="588" t="s">
        <v>345</v>
      </c>
      <c r="C86" s="120"/>
      <c r="D86" s="179"/>
      <c r="E86" s="577"/>
      <c r="F86" s="577"/>
      <c r="G86" s="149"/>
      <c r="I86" s="594"/>
      <c r="J86" s="150"/>
      <c r="K86" s="150"/>
      <c r="L86" s="150"/>
    </row>
    <row r="87" spans="1:13" ht="13.15" customHeight="1" x14ac:dyDescent="0.25">
      <c r="A87" s="559" t="s">
        <v>157</v>
      </c>
      <c r="B87" s="560" t="s">
        <v>346</v>
      </c>
      <c r="C87" s="559" t="s">
        <v>16</v>
      </c>
      <c r="D87" s="581">
        <v>1</v>
      </c>
      <c r="E87" s="722"/>
      <c r="F87" s="722">
        <f>D87*E87</f>
        <v>0</v>
      </c>
      <c r="G87" s="553"/>
      <c r="I87" s="594"/>
      <c r="J87" s="150"/>
      <c r="K87" s="150"/>
      <c r="L87" s="150"/>
    </row>
    <row r="88" spans="1:13" s="150" customFormat="1" x14ac:dyDescent="0.25">
      <c r="A88" s="559"/>
      <c r="B88" s="562"/>
      <c r="C88" s="559"/>
      <c r="D88" s="581"/>
      <c r="E88" s="722"/>
      <c r="F88" s="722"/>
      <c r="G88" s="553"/>
      <c r="H88" s="564"/>
      <c r="I88" s="594"/>
    </row>
    <row r="89" spans="1:13" s="150" customFormat="1" ht="26" x14ac:dyDescent="0.25">
      <c r="A89" s="559"/>
      <c r="B89" s="589" t="s">
        <v>347</v>
      </c>
      <c r="C89" s="559"/>
      <c r="D89" s="581"/>
      <c r="E89" s="722"/>
      <c r="F89" s="722"/>
      <c r="G89" s="553"/>
      <c r="H89" s="564"/>
      <c r="I89" s="594"/>
    </row>
    <row r="90" spans="1:13" s="150" customFormat="1" ht="18" customHeight="1" x14ac:dyDescent="0.25">
      <c r="A90" s="559" t="s">
        <v>1026</v>
      </c>
      <c r="B90" s="562" t="s">
        <v>344</v>
      </c>
      <c r="C90" s="559" t="s">
        <v>16</v>
      </c>
      <c r="D90" s="179" t="s">
        <v>275</v>
      </c>
      <c r="E90" s="722"/>
      <c r="F90" s="722"/>
      <c r="G90" s="553"/>
      <c r="H90" s="564"/>
      <c r="I90" s="594"/>
    </row>
    <row r="91" spans="1:13" s="150" customFormat="1" ht="18" customHeight="1" x14ac:dyDescent="0.25">
      <c r="A91" s="559" t="s">
        <v>1089</v>
      </c>
      <c r="B91" s="562" t="s">
        <v>1202</v>
      </c>
      <c r="C91" s="559" t="s">
        <v>16</v>
      </c>
      <c r="D91" s="179" t="s">
        <v>275</v>
      </c>
      <c r="E91" s="722"/>
      <c r="F91" s="722"/>
      <c r="G91" s="553"/>
      <c r="H91" s="564"/>
      <c r="I91" s="594"/>
    </row>
    <row r="92" spans="1:13" s="150" customFormat="1" x14ac:dyDescent="0.25">
      <c r="A92" s="559"/>
      <c r="B92" s="562"/>
      <c r="C92" s="559"/>
      <c r="D92" s="581"/>
      <c r="E92" s="722"/>
      <c r="F92" s="722"/>
      <c r="G92" s="553"/>
      <c r="H92" s="564"/>
      <c r="I92" s="594"/>
    </row>
    <row r="93" spans="1:13" s="150" customFormat="1" ht="25.5" x14ac:dyDescent="0.25">
      <c r="A93" s="590" t="s">
        <v>348</v>
      </c>
      <c r="B93" s="560" t="s">
        <v>349</v>
      </c>
      <c r="C93" s="591" t="s">
        <v>16</v>
      </c>
      <c r="D93" s="592">
        <v>2</v>
      </c>
      <c r="E93" s="868"/>
      <c r="F93" s="868">
        <f>D93*E93</f>
        <v>0</v>
      </c>
      <c r="G93" s="645"/>
      <c r="H93" s="594"/>
      <c r="I93" s="623"/>
      <c r="J93" s="122"/>
      <c r="K93" s="122"/>
      <c r="L93" s="122"/>
      <c r="M93" s="122"/>
    </row>
    <row r="94" spans="1:13" s="150" customFormat="1" x14ac:dyDescent="0.25">
      <c r="A94" s="590"/>
      <c r="B94" s="560"/>
      <c r="C94" s="591"/>
      <c r="D94" s="592"/>
      <c r="E94" s="868"/>
      <c r="F94" s="868"/>
      <c r="G94" s="645"/>
      <c r="H94" s="594"/>
      <c r="I94" s="623"/>
      <c r="J94" s="122"/>
      <c r="K94" s="122"/>
      <c r="L94" s="122"/>
      <c r="M94" s="122"/>
    </row>
    <row r="95" spans="1:13" s="150" customFormat="1" x14ac:dyDescent="0.25">
      <c r="A95" s="774" t="s">
        <v>1145</v>
      </c>
      <c r="B95" s="775" t="s">
        <v>1147</v>
      </c>
      <c r="C95" s="774" t="s">
        <v>16</v>
      </c>
      <c r="D95" s="776">
        <v>1</v>
      </c>
      <c r="E95" s="869"/>
      <c r="F95" s="869">
        <f>D95*E95</f>
        <v>0</v>
      </c>
      <c r="G95" s="553"/>
      <c r="H95" s="564"/>
      <c r="I95" s="594"/>
    </row>
    <row r="96" spans="1:13" s="150" customFormat="1" x14ac:dyDescent="0.25">
      <c r="A96" s="774"/>
      <c r="B96" s="775"/>
      <c r="C96" s="774"/>
      <c r="D96" s="776"/>
      <c r="E96" s="869"/>
      <c r="F96" s="869"/>
      <c r="G96" s="553"/>
      <c r="H96" s="564"/>
      <c r="I96" s="594"/>
    </row>
    <row r="97" spans="1:256" s="150" customFormat="1" x14ac:dyDescent="0.25">
      <c r="A97" s="559" t="s">
        <v>350</v>
      </c>
      <c r="B97" s="560" t="s">
        <v>351</v>
      </c>
      <c r="C97" s="559" t="s">
        <v>16</v>
      </c>
      <c r="D97" s="581">
        <v>2</v>
      </c>
      <c r="E97" s="722"/>
      <c r="F97" s="722">
        <f>D97*E97</f>
        <v>0</v>
      </c>
      <c r="G97" s="553"/>
      <c r="H97" s="594"/>
      <c r="I97" s="623"/>
      <c r="J97" s="122"/>
      <c r="K97" s="122"/>
      <c r="L97" s="122"/>
      <c r="M97" s="122"/>
    </row>
    <row r="98" spans="1:256" x14ac:dyDescent="0.25">
      <c r="A98" s="559"/>
      <c r="B98" s="595"/>
      <c r="C98" s="559"/>
      <c r="D98" s="581"/>
      <c r="E98" s="722"/>
      <c r="F98" s="722"/>
      <c r="G98" s="553"/>
      <c r="H98" s="594"/>
    </row>
    <row r="99" spans="1:256" s="150" customFormat="1" ht="13" x14ac:dyDescent="0.25">
      <c r="A99" s="120"/>
      <c r="B99" s="596" t="s">
        <v>187</v>
      </c>
      <c r="C99" s="120"/>
      <c r="D99" s="179"/>
      <c r="E99" s="577"/>
      <c r="F99" s="577"/>
      <c r="G99" s="149"/>
      <c r="H99" s="594"/>
      <c r="I99" s="601"/>
      <c r="J99" s="565"/>
      <c r="K99" s="565"/>
      <c r="L99" s="565"/>
      <c r="M99" s="565"/>
    </row>
    <row r="100" spans="1:256" s="565" customFormat="1" ht="13" x14ac:dyDescent="0.25">
      <c r="A100" s="559"/>
      <c r="B100" s="579" t="s">
        <v>352</v>
      </c>
      <c r="C100" s="559"/>
      <c r="D100" s="581"/>
      <c r="E100" s="722"/>
      <c r="F100" s="722"/>
      <c r="G100" s="553"/>
      <c r="H100" s="773"/>
      <c r="I100" s="594"/>
      <c r="J100" s="150"/>
      <c r="K100" s="150"/>
      <c r="L100" s="150"/>
      <c r="M100" s="150"/>
    </row>
    <row r="101" spans="1:256" s="565" customFormat="1" ht="18" customHeight="1" x14ac:dyDescent="0.25">
      <c r="A101" s="557" t="s">
        <v>158</v>
      </c>
      <c r="B101" s="403" t="s">
        <v>353</v>
      </c>
      <c r="C101" s="591" t="s">
        <v>16</v>
      </c>
      <c r="D101" s="592">
        <v>2</v>
      </c>
      <c r="E101" s="868"/>
      <c r="F101" s="868">
        <f>D101*E101</f>
        <v>0</v>
      </c>
      <c r="G101" s="645"/>
      <c r="H101" s="773"/>
      <c r="I101" s="594"/>
      <c r="J101" s="150"/>
      <c r="K101" s="150"/>
      <c r="L101" s="150"/>
      <c r="M101" s="150"/>
    </row>
    <row r="102" spans="1:256" s="565" customFormat="1" ht="18" customHeight="1" x14ac:dyDescent="0.25">
      <c r="A102" s="557" t="s">
        <v>354</v>
      </c>
      <c r="B102" s="472" t="s">
        <v>355</v>
      </c>
      <c r="C102" s="557" t="s">
        <v>16</v>
      </c>
      <c r="D102" s="558">
        <v>1</v>
      </c>
      <c r="E102" s="722"/>
      <c r="F102" s="722">
        <f>D102*E102</f>
        <v>0</v>
      </c>
      <c r="G102" s="553"/>
      <c r="H102" s="564"/>
      <c r="I102" s="594"/>
      <c r="J102" s="150"/>
      <c r="K102" s="150"/>
      <c r="L102" s="150"/>
      <c r="M102" s="150"/>
    </row>
    <row r="103" spans="1:256" s="565" customFormat="1" ht="13" x14ac:dyDescent="0.25">
      <c r="A103" s="559"/>
      <c r="B103" s="562"/>
      <c r="C103" s="559"/>
      <c r="D103" s="581"/>
      <c r="E103" s="722"/>
      <c r="F103" s="722"/>
      <c r="G103" s="553"/>
      <c r="H103" s="594"/>
      <c r="I103" s="594"/>
      <c r="J103" s="150"/>
      <c r="K103" s="150"/>
      <c r="L103" s="150"/>
      <c r="M103" s="150"/>
    </row>
    <row r="104" spans="1:256" s="150" customFormat="1" ht="13" x14ac:dyDescent="0.25">
      <c r="A104" s="590"/>
      <c r="B104" s="579" t="s">
        <v>356</v>
      </c>
      <c r="C104" s="559"/>
      <c r="D104" s="581"/>
      <c r="E104" s="722"/>
      <c r="F104" s="722"/>
      <c r="G104" s="553"/>
      <c r="H104" s="597"/>
      <c r="I104" s="594"/>
    </row>
    <row r="105" spans="1:256" s="150" customFormat="1" ht="17.25" customHeight="1" x14ac:dyDescent="0.25">
      <c r="A105" s="559" t="s">
        <v>317</v>
      </c>
      <c r="B105" s="560" t="s">
        <v>357</v>
      </c>
      <c r="C105" s="559" t="s">
        <v>114</v>
      </c>
      <c r="D105" s="581">
        <v>30</v>
      </c>
      <c r="E105" s="722"/>
      <c r="F105" s="722">
        <f>D105*E105</f>
        <v>0</v>
      </c>
      <c r="G105" s="553"/>
      <c r="H105" s="594"/>
      <c r="I105" s="594"/>
    </row>
    <row r="106" spans="1:256" s="150" customFormat="1" ht="17.25" customHeight="1" x14ac:dyDescent="0.25">
      <c r="A106" s="559" t="s">
        <v>318</v>
      </c>
      <c r="B106" s="560" t="s">
        <v>358</v>
      </c>
      <c r="C106" s="559" t="s">
        <v>114</v>
      </c>
      <c r="D106" s="581">
        <v>20</v>
      </c>
      <c r="E106" s="722"/>
      <c r="F106" s="722">
        <f>D106*E106</f>
        <v>0</v>
      </c>
      <c r="G106" s="553"/>
      <c r="H106" s="594"/>
      <c r="I106" s="772"/>
    </row>
    <row r="107" spans="1:256" s="150" customFormat="1" x14ac:dyDescent="0.25">
      <c r="A107" s="559"/>
      <c r="B107" s="560"/>
      <c r="C107" s="559"/>
      <c r="D107" s="581"/>
      <c r="E107" s="722"/>
      <c r="F107" s="722"/>
      <c r="G107" s="553"/>
      <c r="H107" s="597"/>
      <c r="I107" s="563"/>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M107" s="111"/>
      <c r="EN107" s="111"/>
      <c r="EO107" s="111"/>
      <c r="EP107" s="111"/>
      <c r="EQ107" s="111"/>
      <c r="ER107" s="111"/>
      <c r="ES107" s="111"/>
      <c r="ET107" s="111"/>
      <c r="EU107" s="111"/>
      <c r="EV107" s="111"/>
      <c r="EW107" s="111"/>
      <c r="EX107" s="111"/>
      <c r="EY107" s="111"/>
      <c r="EZ107" s="111"/>
      <c r="FA107" s="111"/>
      <c r="FB107" s="111"/>
      <c r="FC107" s="111"/>
      <c r="FD107" s="111"/>
      <c r="FE107" s="111"/>
      <c r="FF107" s="111"/>
      <c r="FG107" s="111"/>
      <c r="FH107" s="111"/>
      <c r="FI107" s="111"/>
      <c r="FJ107" s="111"/>
      <c r="FK107" s="111"/>
      <c r="FL107" s="111"/>
      <c r="FM107" s="111"/>
      <c r="FN107" s="111"/>
      <c r="FO107" s="111"/>
      <c r="FP107" s="111"/>
      <c r="FQ107" s="111"/>
      <c r="FR107" s="111"/>
      <c r="FS107" s="111"/>
      <c r="FT107" s="111"/>
      <c r="FU107" s="111"/>
      <c r="FV107" s="111"/>
      <c r="FW107" s="111"/>
      <c r="FX107" s="111"/>
      <c r="FY107" s="111"/>
      <c r="FZ107" s="111"/>
      <c r="GA107" s="111"/>
      <c r="GB107" s="111"/>
      <c r="GC107" s="111"/>
      <c r="GD107" s="111"/>
      <c r="GE107" s="111"/>
      <c r="GF107" s="111"/>
      <c r="GG107" s="111"/>
      <c r="GH107" s="111"/>
      <c r="GI107" s="111"/>
      <c r="GJ107" s="111"/>
      <c r="GK107" s="111"/>
      <c r="GL107" s="111"/>
      <c r="GM107" s="111"/>
      <c r="GN107" s="111"/>
      <c r="GO107" s="111"/>
      <c r="GP107" s="111"/>
      <c r="GQ107" s="111"/>
      <c r="GR107" s="111"/>
      <c r="GS107" s="111"/>
      <c r="GT107" s="111"/>
      <c r="GU107" s="111"/>
      <c r="GV107" s="111"/>
      <c r="GW107" s="111"/>
      <c r="GX107" s="111"/>
      <c r="GY107" s="111"/>
      <c r="GZ107" s="111"/>
      <c r="HA107" s="111"/>
      <c r="HB107" s="111"/>
      <c r="HC107" s="111"/>
      <c r="HD107" s="111"/>
      <c r="HE107" s="111"/>
      <c r="HF107" s="111"/>
      <c r="HG107" s="111"/>
      <c r="HH107" s="111"/>
      <c r="HI107" s="111"/>
      <c r="HJ107" s="111"/>
      <c r="HK107" s="111"/>
      <c r="HL107" s="111"/>
      <c r="HM107" s="111"/>
      <c r="HN107" s="111"/>
      <c r="HO107" s="111"/>
      <c r="HP107" s="111"/>
      <c r="HQ107" s="111"/>
      <c r="HR107" s="111"/>
      <c r="HS107" s="111"/>
      <c r="HT107" s="111"/>
      <c r="HU107" s="111"/>
      <c r="HV107" s="111"/>
      <c r="HW107" s="111"/>
      <c r="HX107" s="111"/>
      <c r="HY107" s="111"/>
      <c r="HZ107" s="111"/>
      <c r="IA107" s="111"/>
      <c r="IB107" s="111"/>
      <c r="IC107" s="111"/>
      <c r="ID107" s="111"/>
      <c r="IE107" s="111"/>
      <c r="IF107" s="111"/>
      <c r="IG107" s="111"/>
      <c r="IH107" s="111"/>
      <c r="II107" s="111"/>
      <c r="IJ107" s="111"/>
      <c r="IK107" s="111"/>
      <c r="IL107" s="111"/>
      <c r="IM107" s="111"/>
      <c r="IN107" s="111"/>
      <c r="IO107" s="111"/>
      <c r="IP107" s="111"/>
      <c r="IQ107" s="111"/>
      <c r="IR107" s="111"/>
      <c r="IS107" s="111"/>
      <c r="IT107" s="111"/>
      <c r="IU107" s="111"/>
      <c r="IV107" s="111"/>
    </row>
    <row r="108" spans="1:256" s="150" customFormat="1" ht="13" x14ac:dyDescent="0.25">
      <c r="A108" s="598"/>
      <c r="B108" s="599" t="s">
        <v>1208</v>
      </c>
      <c r="C108" s="559"/>
      <c r="D108" s="559"/>
      <c r="E108" s="870"/>
      <c r="F108" s="721"/>
      <c r="G108" s="646"/>
      <c r="H108" s="601"/>
      <c r="I108" s="563"/>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M108" s="111"/>
      <c r="EN108" s="111"/>
      <c r="EO108" s="111"/>
      <c r="EP108" s="111"/>
      <c r="EQ108" s="111"/>
      <c r="ER108" s="111"/>
      <c r="ES108" s="111"/>
      <c r="ET108" s="111"/>
      <c r="EU108" s="111"/>
      <c r="EV108" s="111"/>
      <c r="EW108" s="111"/>
      <c r="EX108" s="111"/>
      <c r="EY108" s="111"/>
      <c r="EZ108" s="111"/>
      <c r="FA108" s="111"/>
      <c r="FB108" s="111"/>
      <c r="FC108" s="111"/>
      <c r="FD108" s="111"/>
      <c r="FE108" s="111"/>
      <c r="FF108" s="111"/>
      <c r="FG108" s="111"/>
      <c r="FH108" s="111"/>
      <c r="FI108" s="111"/>
      <c r="FJ108" s="111"/>
      <c r="FK108" s="111"/>
      <c r="FL108" s="111"/>
      <c r="FM108" s="111"/>
      <c r="FN108" s="111"/>
      <c r="FO108" s="111"/>
      <c r="FP108" s="111"/>
      <c r="FQ108" s="111"/>
      <c r="FR108" s="111"/>
      <c r="FS108" s="111"/>
      <c r="FT108" s="111"/>
      <c r="FU108" s="111"/>
      <c r="FV108" s="111"/>
      <c r="FW108" s="111"/>
      <c r="FX108" s="111"/>
      <c r="FY108" s="111"/>
      <c r="FZ108" s="111"/>
      <c r="GA108" s="111"/>
      <c r="GB108" s="111"/>
      <c r="GC108" s="111"/>
      <c r="GD108" s="111"/>
      <c r="GE108" s="111"/>
      <c r="GF108" s="111"/>
      <c r="GG108" s="111"/>
      <c r="GH108" s="111"/>
      <c r="GI108" s="111"/>
      <c r="GJ108" s="111"/>
      <c r="GK108" s="111"/>
      <c r="GL108" s="111"/>
      <c r="GM108" s="111"/>
      <c r="GN108" s="111"/>
      <c r="GO108" s="111"/>
      <c r="GP108" s="111"/>
      <c r="GQ108" s="111"/>
      <c r="GR108" s="111"/>
      <c r="GS108" s="111"/>
      <c r="GT108" s="111"/>
      <c r="GU108" s="111"/>
      <c r="GV108" s="111"/>
      <c r="GW108" s="111"/>
      <c r="GX108" s="111"/>
      <c r="GY108" s="111"/>
      <c r="GZ108" s="111"/>
      <c r="HA108" s="111"/>
      <c r="HB108" s="111"/>
      <c r="HC108" s="111"/>
      <c r="HD108" s="111"/>
      <c r="HE108" s="111"/>
      <c r="HF108" s="111"/>
      <c r="HG108" s="111"/>
      <c r="HH108" s="111"/>
      <c r="HI108" s="111"/>
      <c r="HJ108" s="111"/>
      <c r="HK108" s="111"/>
      <c r="HL108" s="111"/>
      <c r="HM108" s="111"/>
      <c r="HN108" s="111"/>
      <c r="HO108" s="111"/>
      <c r="HP108" s="111"/>
      <c r="HQ108" s="111"/>
      <c r="HR108" s="111"/>
      <c r="HS108" s="111"/>
      <c r="HT108" s="111"/>
      <c r="HU108" s="111"/>
      <c r="HV108" s="111"/>
      <c r="HW108" s="111"/>
      <c r="HX108" s="111"/>
      <c r="HY108" s="111"/>
      <c r="HZ108" s="111"/>
      <c r="IA108" s="111"/>
      <c r="IB108" s="111"/>
      <c r="IC108" s="111"/>
      <c r="ID108" s="111"/>
      <c r="IE108" s="111"/>
      <c r="IF108" s="111"/>
      <c r="IG108" s="111"/>
      <c r="IH108" s="111"/>
      <c r="II108" s="111"/>
      <c r="IJ108" s="111"/>
      <c r="IK108" s="111"/>
      <c r="IL108" s="111"/>
      <c r="IM108" s="111"/>
      <c r="IN108" s="111"/>
      <c r="IO108" s="111"/>
      <c r="IP108" s="111"/>
      <c r="IQ108" s="111"/>
      <c r="IR108" s="111"/>
      <c r="IS108" s="111"/>
      <c r="IT108" s="111"/>
      <c r="IU108" s="111"/>
      <c r="IV108" s="111"/>
    </row>
    <row r="109" spans="1:256" s="150" customFormat="1" ht="15" customHeight="1" x14ac:dyDescent="0.25">
      <c r="A109" s="559" t="s">
        <v>359</v>
      </c>
      <c r="B109" s="560" t="s">
        <v>360</v>
      </c>
      <c r="C109" s="559" t="s">
        <v>16</v>
      </c>
      <c r="D109" s="559">
        <v>5</v>
      </c>
      <c r="E109" s="722"/>
      <c r="F109" s="722">
        <f>E109*D109</f>
        <v>0</v>
      </c>
      <c r="G109" s="553"/>
      <c r="H109" s="601"/>
      <c r="I109" s="563"/>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M109" s="111"/>
      <c r="EN109" s="111"/>
      <c r="EO109" s="111"/>
      <c r="EP109" s="111"/>
      <c r="EQ109" s="111"/>
      <c r="ER109" s="111"/>
      <c r="ES109" s="111"/>
      <c r="ET109" s="111"/>
      <c r="EU109" s="111"/>
      <c r="EV109" s="111"/>
      <c r="EW109" s="111"/>
      <c r="EX109" s="111"/>
      <c r="EY109" s="111"/>
      <c r="EZ109" s="111"/>
      <c r="FA109" s="111"/>
      <c r="FB109" s="111"/>
      <c r="FC109" s="111"/>
      <c r="FD109" s="111"/>
      <c r="FE109" s="111"/>
      <c r="FF109" s="111"/>
      <c r="FG109" s="111"/>
      <c r="FH109" s="111"/>
      <c r="FI109" s="111"/>
      <c r="FJ109" s="111"/>
      <c r="FK109" s="111"/>
      <c r="FL109" s="111"/>
      <c r="FM109" s="111"/>
      <c r="FN109" s="111"/>
      <c r="FO109" s="111"/>
      <c r="FP109" s="111"/>
      <c r="FQ109" s="111"/>
      <c r="FR109" s="111"/>
      <c r="FS109" s="111"/>
      <c r="FT109" s="111"/>
      <c r="FU109" s="111"/>
      <c r="FV109" s="111"/>
      <c r="FW109" s="111"/>
      <c r="FX109" s="111"/>
      <c r="FY109" s="111"/>
      <c r="FZ109" s="111"/>
      <c r="GA109" s="111"/>
      <c r="GB109" s="111"/>
      <c r="GC109" s="111"/>
      <c r="GD109" s="111"/>
      <c r="GE109" s="111"/>
      <c r="GF109" s="111"/>
      <c r="GG109" s="111"/>
      <c r="GH109" s="111"/>
      <c r="GI109" s="111"/>
      <c r="GJ109" s="111"/>
      <c r="GK109" s="111"/>
      <c r="GL109" s="111"/>
      <c r="GM109" s="111"/>
      <c r="GN109" s="111"/>
      <c r="GO109" s="111"/>
      <c r="GP109" s="111"/>
      <c r="GQ109" s="111"/>
      <c r="GR109" s="111"/>
      <c r="GS109" s="111"/>
      <c r="GT109" s="111"/>
      <c r="GU109" s="111"/>
      <c r="GV109" s="111"/>
      <c r="GW109" s="111"/>
      <c r="GX109" s="111"/>
      <c r="GY109" s="111"/>
      <c r="GZ109" s="111"/>
      <c r="HA109" s="111"/>
      <c r="HB109" s="111"/>
      <c r="HC109" s="111"/>
      <c r="HD109" s="111"/>
      <c r="HE109" s="111"/>
      <c r="HF109" s="111"/>
      <c r="HG109" s="111"/>
      <c r="HH109" s="111"/>
      <c r="HI109" s="111"/>
      <c r="HJ109" s="111"/>
      <c r="HK109" s="111"/>
      <c r="HL109" s="111"/>
      <c r="HM109" s="111"/>
      <c r="HN109" s="111"/>
      <c r="HO109" s="111"/>
      <c r="HP109" s="111"/>
      <c r="HQ109" s="111"/>
      <c r="HR109" s="111"/>
      <c r="HS109" s="111"/>
      <c r="HT109" s="111"/>
      <c r="HU109" s="111"/>
      <c r="HV109" s="111"/>
      <c r="HW109" s="111"/>
      <c r="HX109" s="111"/>
      <c r="HY109" s="111"/>
      <c r="HZ109" s="111"/>
      <c r="IA109" s="111"/>
      <c r="IB109" s="111"/>
      <c r="IC109" s="111"/>
      <c r="ID109" s="111"/>
      <c r="IE109" s="111"/>
      <c r="IF109" s="111"/>
      <c r="IG109" s="111"/>
      <c r="IH109" s="111"/>
      <c r="II109" s="111"/>
      <c r="IJ109" s="111"/>
      <c r="IK109" s="111"/>
      <c r="IL109" s="111"/>
      <c r="IM109" s="111"/>
      <c r="IN109" s="111"/>
      <c r="IO109" s="111"/>
      <c r="IP109" s="111"/>
      <c r="IQ109" s="111"/>
      <c r="IR109" s="111"/>
      <c r="IS109" s="111"/>
      <c r="IT109" s="111"/>
      <c r="IU109" s="111"/>
      <c r="IV109" s="111"/>
    </row>
    <row r="110" spans="1:256" s="150" customFormat="1" ht="15" customHeight="1" x14ac:dyDescent="0.25">
      <c r="A110" s="559" t="s">
        <v>361</v>
      </c>
      <c r="B110" s="560" t="s">
        <v>362</v>
      </c>
      <c r="C110" s="559" t="s">
        <v>16</v>
      </c>
      <c r="D110" s="559">
        <v>6</v>
      </c>
      <c r="E110" s="722"/>
      <c r="F110" s="722">
        <f>E110*D110</f>
        <v>0</v>
      </c>
      <c r="G110" s="553"/>
      <c r="H110" s="601"/>
      <c r="I110" s="563"/>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M110" s="111"/>
      <c r="EN110" s="111"/>
      <c r="EO110" s="111"/>
      <c r="EP110" s="111"/>
      <c r="EQ110" s="111"/>
      <c r="ER110" s="111"/>
      <c r="ES110" s="111"/>
      <c r="ET110" s="111"/>
      <c r="EU110" s="111"/>
      <c r="EV110" s="111"/>
      <c r="EW110" s="111"/>
      <c r="EX110" s="111"/>
      <c r="EY110" s="111"/>
      <c r="EZ110" s="111"/>
      <c r="FA110" s="111"/>
      <c r="FB110" s="111"/>
      <c r="FC110" s="111"/>
      <c r="FD110" s="111"/>
      <c r="FE110" s="111"/>
      <c r="FF110" s="111"/>
      <c r="FG110" s="111"/>
      <c r="FH110" s="111"/>
      <c r="FI110" s="111"/>
      <c r="FJ110" s="111"/>
      <c r="FK110" s="111"/>
      <c r="FL110" s="111"/>
      <c r="FM110" s="111"/>
      <c r="FN110" s="111"/>
      <c r="FO110" s="111"/>
      <c r="FP110" s="111"/>
      <c r="FQ110" s="111"/>
      <c r="FR110" s="111"/>
      <c r="FS110" s="111"/>
      <c r="FT110" s="111"/>
      <c r="FU110" s="111"/>
      <c r="FV110" s="111"/>
      <c r="FW110" s="111"/>
      <c r="FX110" s="111"/>
      <c r="FY110" s="111"/>
      <c r="FZ110" s="111"/>
      <c r="GA110" s="111"/>
      <c r="GB110" s="111"/>
      <c r="GC110" s="111"/>
      <c r="GD110" s="111"/>
      <c r="GE110" s="111"/>
      <c r="GF110" s="111"/>
      <c r="GG110" s="111"/>
      <c r="GH110" s="111"/>
      <c r="GI110" s="111"/>
      <c r="GJ110" s="111"/>
      <c r="GK110" s="111"/>
      <c r="GL110" s="111"/>
      <c r="GM110" s="111"/>
      <c r="GN110" s="111"/>
      <c r="GO110" s="111"/>
      <c r="GP110" s="111"/>
      <c r="GQ110" s="111"/>
      <c r="GR110" s="111"/>
      <c r="GS110" s="111"/>
      <c r="GT110" s="111"/>
      <c r="GU110" s="111"/>
      <c r="GV110" s="111"/>
      <c r="GW110" s="111"/>
      <c r="GX110" s="111"/>
      <c r="GY110" s="111"/>
      <c r="GZ110" s="111"/>
      <c r="HA110" s="111"/>
      <c r="HB110" s="111"/>
      <c r="HC110" s="111"/>
      <c r="HD110" s="111"/>
      <c r="HE110" s="111"/>
      <c r="HF110" s="111"/>
      <c r="HG110" s="111"/>
      <c r="HH110" s="111"/>
      <c r="HI110" s="111"/>
      <c r="HJ110" s="111"/>
      <c r="HK110" s="111"/>
      <c r="HL110" s="111"/>
      <c r="HM110" s="111"/>
      <c r="HN110" s="111"/>
      <c r="HO110" s="111"/>
      <c r="HP110" s="111"/>
      <c r="HQ110" s="111"/>
      <c r="HR110" s="111"/>
      <c r="HS110" s="111"/>
      <c r="HT110" s="111"/>
      <c r="HU110" s="111"/>
      <c r="HV110" s="111"/>
      <c r="HW110" s="111"/>
      <c r="HX110" s="111"/>
      <c r="HY110" s="111"/>
      <c r="HZ110" s="111"/>
      <c r="IA110" s="111"/>
      <c r="IB110" s="111"/>
      <c r="IC110" s="111"/>
      <c r="ID110" s="111"/>
      <c r="IE110" s="111"/>
      <c r="IF110" s="111"/>
      <c r="IG110" s="111"/>
      <c r="IH110" s="111"/>
      <c r="II110" s="111"/>
      <c r="IJ110" s="111"/>
      <c r="IK110" s="111"/>
      <c r="IL110" s="111"/>
      <c r="IM110" s="111"/>
      <c r="IN110" s="111"/>
      <c r="IO110" s="111"/>
      <c r="IP110" s="111"/>
      <c r="IQ110" s="111"/>
      <c r="IR110" s="111"/>
      <c r="IS110" s="111"/>
      <c r="IT110" s="111"/>
      <c r="IU110" s="111"/>
      <c r="IV110" s="111"/>
    </row>
    <row r="111" spans="1:256" s="266" customFormat="1" x14ac:dyDescent="0.25">
      <c r="A111" s="559"/>
      <c r="B111" s="560"/>
      <c r="C111" s="559"/>
      <c r="D111" s="559"/>
      <c r="E111" s="870"/>
      <c r="F111" s="721"/>
      <c r="G111" s="646"/>
      <c r="H111" s="601"/>
      <c r="I111" s="582"/>
    </row>
    <row r="112" spans="1:256" s="266" customFormat="1" ht="26" x14ac:dyDescent="0.25">
      <c r="A112" s="559"/>
      <c r="B112" s="599" t="s">
        <v>363</v>
      </c>
      <c r="C112" s="559"/>
      <c r="D112" s="559"/>
      <c r="E112" s="870"/>
      <c r="F112" s="721"/>
      <c r="G112" s="646"/>
      <c r="H112" s="601"/>
      <c r="I112" s="582"/>
    </row>
    <row r="113" spans="1:9" s="266" customFormat="1" ht="19.5" customHeight="1" x14ac:dyDescent="0.25">
      <c r="A113" s="590" t="s">
        <v>364</v>
      </c>
      <c r="B113" s="560" t="s">
        <v>1027</v>
      </c>
      <c r="C113" s="559" t="s">
        <v>114</v>
      </c>
      <c r="D113" s="581">
        <v>28</v>
      </c>
      <c r="E113" s="722"/>
      <c r="F113" s="722">
        <f>D113*E113</f>
        <v>0</v>
      </c>
      <c r="G113" s="553"/>
      <c r="H113" s="582"/>
      <c r="I113" s="582"/>
    </row>
    <row r="114" spans="1:9" s="266" customFormat="1" ht="19.5" customHeight="1" x14ac:dyDescent="0.25">
      <c r="A114" s="590" t="s">
        <v>365</v>
      </c>
      <c r="B114" s="560" t="s">
        <v>1028</v>
      </c>
      <c r="C114" s="559" t="s">
        <v>114</v>
      </c>
      <c r="D114" s="179" t="s">
        <v>275</v>
      </c>
      <c r="E114" s="725"/>
      <c r="F114" s="722"/>
      <c r="G114" s="553"/>
      <c r="H114" s="582"/>
      <c r="I114" s="582"/>
    </row>
    <row r="115" spans="1:9" s="266" customFormat="1" x14ac:dyDescent="0.25">
      <c r="A115" s="590"/>
      <c r="B115" s="560"/>
      <c r="C115" s="559"/>
      <c r="D115" s="581"/>
      <c r="E115" s="871"/>
      <c r="F115" s="722"/>
      <c r="G115" s="553"/>
      <c r="H115" s="582"/>
      <c r="I115" s="582"/>
    </row>
    <row r="116" spans="1:9" s="266" customFormat="1" x14ac:dyDescent="0.25">
      <c r="A116" s="559" t="s">
        <v>366</v>
      </c>
      <c r="B116" s="560" t="s">
        <v>367</v>
      </c>
      <c r="C116" s="559" t="s">
        <v>114</v>
      </c>
      <c r="D116" s="559">
        <v>20</v>
      </c>
      <c r="E116" s="722"/>
      <c r="F116" s="722">
        <f>D116*E116</f>
        <v>0</v>
      </c>
      <c r="G116" s="553"/>
      <c r="H116" s="582"/>
      <c r="I116" s="582"/>
    </row>
    <row r="117" spans="1:9" s="266" customFormat="1" ht="13" thickBot="1" x14ac:dyDescent="0.3">
      <c r="A117" s="559"/>
      <c r="B117" s="560"/>
      <c r="C117" s="559"/>
      <c r="D117" s="559"/>
      <c r="E117" s="722"/>
      <c r="F117" s="722"/>
      <c r="G117" s="553"/>
      <c r="H117" s="582"/>
      <c r="I117" s="582"/>
    </row>
    <row r="118" spans="1:9" s="266" customFormat="1" ht="13.5" thickTop="1" x14ac:dyDescent="0.25">
      <c r="A118" s="1110" t="s">
        <v>99</v>
      </c>
      <c r="B118" s="1110"/>
      <c r="C118" s="1110"/>
      <c r="D118" s="1110"/>
      <c r="E118" s="1110"/>
      <c r="F118" s="878">
        <f>SUM(F64:F117)</f>
        <v>0</v>
      </c>
      <c r="G118" s="553"/>
      <c r="H118" s="582"/>
      <c r="I118" s="582"/>
    </row>
    <row r="119" spans="1:9" s="150" customFormat="1" x14ac:dyDescent="0.25">
      <c r="A119" s="559"/>
      <c r="B119" s="560"/>
      <c r="C119" s="559"/>
      <c r="D119" s="559"/>
      <c r="E119" s="870"/>
      <c r="F119" s="722"/>
      <c r="G119" s="553"/>
      <c r="H119" s="582"/>
      <c r="I119" s="594"/>
    </row>
    <row r="120" spans="1:9" s="150" customFormat="1" ht="13" x14ac:dyDescent="0.25">
      <c r="A120" s="598"/>
      <c r="B120" s="602" t="s">
        <v>368</v>
      </c>
      <c r="C120" s="559"/>
      <c r="D120" s="559"/>
      <c r="E120" s="870"/>
      <c r="F120" s="722"/>
      <c r="G120" s="553"/>
      <c r="H120" s="582"/>
      <c r="I120" s="594"/>
    </row>
    <row r="121" spans="1:9" s="150" customFormat="1" ht="15.75" customHeight="1" x14ac:dyDescent="0.25">
      <c r="A121" s="559" t="s">
        <v>369</v>
      </c>
      <c r="B121" s="560" t="s">
        <v>370</v>
      </c>
      <c r="C121" s="559" t="s">
        <v>114</v>
      </c>
      <c r="D121" s="581">
        <v>40</v>
      </c>
      <c r="E121" s="722"/>
      <c r="F121" s="722">
        <f>D121*E121</f>
        <v>0</v>
      </c>
      <c r="G121" s="553"/>
      <c r="H121" s="594"/>
      <c r="I121" s="594"/>
    </row>
    <row r="122" spans="1:9" s="150" customFormat="1" ht="15.75" customHeight="1" x14ac:dyDescent="0.25">
      <c r="A122" s="559" t="s">
        <v>371</v>
      </c>
      <c r="B122" s="560" t="s">
        <v>372</v>
      </c>
      <c r="C122" s="559" t="s">
        <v>16</v>
      </c>
      <c r="D122" s="559">
        <v>14</v>
      </c>
      <c r="E122" s="722"/>
      <c r="F122" s="722">
        <f>D122*E122</f>
        <v>0</v>
      </c>
      <c r="G122" s="553"/>
      <c r="H122" s="594"/>
      <c r="I122" s="594"/>
    </row>
    <row r="123" spans="1:9" s="150" customFormat="1" x14ac:dyDescent="0.25">
      <c r="A123" s="598"/>
      <c r="B123" s="560"/>
      <c r="C123" s="559"/>
      <c r="D123" s="559"/>
      <c r="E123" s="722"/>
      <c r="F123" s="722"/>
      <c r="G123" s="553"/>
      <c r="H123" s="594"/>
      <c r="I123" s="594"/>
    </row>
    <row r="124" spans="1:9" s="150" customFormat="1" x14ac:dyDescent="0.25">
      <c r="A124" s="559" t="s">
        <v>374</v>
      </c>
      <c r="B124" s="560" t="s">
        <v>375</v>
      </c>
      <c r="C124" s="559" t="s">
        <v>114</v>
      </c>
      <c r="D124" s="179" t="s">
        <v>275</v>
      </c>
      <c r="E124" s="722"/>
      <c r="F124" s="722">
        <f>D124*E124</f>
        <v>0</v>
      </c>
      <c r="G124" s="553"/>
      <c r="H124" s="594"/>
      <c r="I124" s="594"/>
    </row>
    <row r="125" spans="1:9" s="150" customFormat="1" ht="13" x14ac:dyDescent="0.25">
      <c r="A125" s="559"/>
      <c r="B125" s="579"/>
      <c r="C125" s="559"/>
      <c r="D125" s="581"/>
      <c r="E125" s="722"/>
      <c r="F125" s="722"/>
      <c r="G125" s="553"/>
      <c r="H125" s="594"/>
      <c r="I125" s="594"/>
    </row>
    <row r="126" spans="1:9" s="150" customFormat="1" ht="13" x14ac:dyDescent="0.25">
      <c r="A126" s="598"/>
      <c r="B126" s="603" t="s">
        <v>1203</v>
      </c>
      <c r="C126" s="559"/>
      <c r="D126" s="559"/>
      <c r="E126" s="870"/>
      <c r="F126" s="721"/>
      <c r="G126" s="646"/>
      <c r="H126" s="594"/>
      <c r="I126" s="594"/>
    </row>
    <row r="127" spans="1:9" s="150" customFormat="1" ht="18" customHeight="1" x14ac:dyDescent="0.25">
      <c r="A127" s="559" t="s">
        <v>376</v>
      </c>
      <c r="B127" s="560" t="s">
        <v>377</v>
      </c>
      <c r="C127" s="559" t="s">
        <v>16</v>
      </c>
      <c r="D127" s="559">
        <v>6</v>
      </c>
      <c r="E127" s="722"/>
      <c r="F127" s="721">
        <f>E127*D127</f>
        <v>0</v>
      </c>
      <c r="G127" s="646"/>
      <c r="H127" s="594"/>
      <c r="I127" s="594"/>
    </row>
    <row r="128" spans="1:9" s="150" customFormat="1" ht="18" customHeight="1" x14ac:dyDescent="0.25">
      <c r="A128" s="559" t="s">
        <v>378</v>
      </c>
      <c r="B128" s="560" t="s">
        <v>379</v>
      </c>
      <c r="C128" s="559" t="s">
        <v>16</v>
      </c>
      <c r="D128" s="559">
        <v>4</v>
      </c>
      <c r="E128" s="722"/>
      <c r="F128" s="721">
        <f>E128*D128</f>
        <v>0</v>
      </c>
      <c r="G128" s="646"/>
      <c r="H128" s="594"/>
      <c r="I128" s="594"/>
    </row>
    <row r="129" spans="1:9" s="266" customFormat="1" x14ac:dyDescent="0.25">
      <c r="A129" s="598"/>
      <c r="B129" s="604"/>
      <c r="C129" s="559"/>
      <c r="D129" s="559"/>
      <c r="E129" s="870"/>
      <c r="F129" s="721"/>
      <c r="G129" s="646"/>
      <c r="H129" s="594"/>
      <c r="I129" s="582"/>
    </row>
    <row r="130" spans="1:9" s="266" customFormat="1" x14ac:dyDescent="0.25">
      <c r="A130" s="559" t="s">
        <v>380</v>
      </c>
      <c r="B130" s="560" t="s">
        <v>851</v>
      </c>
      <c r="C130" s="559" t="s">
        <v>16</v>
      </c>
      <c r="D130" s="559">
        <v>2</v>
      </c>
      <c r="E130" s="722"/>
      <c r="F130" s="721">
        <f>E130*D130</f>
        <v>0</v>
      </c>
      <c r="G130" s="646"/>
      <c r="H130" s="582"/>
      <c r="I130" s="582"/>
    </row>
    <row r="131" spans="1:9" s="266" customFormat="1" x14ac:dyDescent="0.25">
      <c r="A131" s="559"/>
      <c r="B131" s="595"/>
      <c r="C131" s="559"/>
      <c r="D131" s="559"/>
      <c r="E131" s="870"/>
      <c r="F131" s="721"/>
      <c r="G131" s="646"/>
      <c r="H131" s="582"/>
      <c r="I131" s="582"/>
    </row>
    <row r="132" spans="1:9" s="266" customFormat="1" x14ac:dyDescent="0.25">
      <c r="A132" s="559"/>
      <c r="B132" s="560"/>
      <c r="C132" s="559"/>
      <c r="D132" s="559"/>
      <c r="E132" s="870"/>
      <c r="F132" s="721"/>
      <c r="G132" s="646"/>
      <c r="H132" s="582"/>
      <c r="I132" s="582"/>
    </row>
    <row r="133" spans="1:9" s="266" customFormat="1" ht="26" x14ac:dyDescent="0.25">
      <c r="A133" s="598"/>
      <c r="B133" s="579" t="s">
        <v>381</v>
      </c>
      <c r="C133" s="559"/>
      <c r="D133" s="559"/>
      <c r="E133" s="870"/>
      <c r="F133" s="721"/>
      <c r="G133" s="646"/>
      <c r="H133" s="582"/>
      <c r="I133" s="582"/>
    </row>
    <row r="134" spans="1:9" s="266" customFormat="1" x14ac:dyDescent="0.25">
      <c r="A134" s="598"/>
      <c r="B134" s="560"/>
      <c r="C134" s="559"/>
      <c r="D134" s="559"/>
      <c r="E134" s="870"/>
      <c r="F134" s="721"/>
      <c r="G134" s="646"/>
      <c r="H134" s="582"/>
      <c r="I134" s="582"/>
    </row>
    <row r="135" spans="1:9" s="266" customFormat="1" ht="13" x14ac:dyDescent="0.25">
      <c r="A135" s="598"/>
      <c r="B135" s="579" t="s">
        <v>382</v>
      </c>
      <c r="C135" s="559"/>
      <c r="D135" s="559"/>
      <c r="E135" s="870"/>
      <c r="F135" s="721"/>
      <c r="G135" s="646"/>
      <c r="H135" s="582"/>
      <c r="I135" s="582"/>
    </row>
    <row r="136" spans="1:9" s="266" customFormat="1" ht="17.25" customHeight="1" x14ac:dyDescent="0.25">
      <c r="A136" s="559" t="s">
        <v>160</v>
      </c>
      <c r="B136" s="560" t="s">
        <v>383</v>
      </c>
      <c r="C136" s="559" t="s">
        <v>384</v>
      </c>
      <c r="D136" s="559">
        <v>6</v>
      </c>
      <c r="E136" s="722"/>
      <c r="F136" s="721">
        <f>E136*D136</f>
        <v>0</v>
      </c>
      <c r="G136" s="646"/>
      <c r="H136" s="582"/>
      <c r="I136" s="582"/>
    </row>
    <row r="137" spans="1:9" s="266" customFormat="1" ht="17.25" customHeight="1" x14ac:dyDescent="0.25">
      <c r="A137" s="559" t="s">
        <v>385</v>
      </c>
      <c r="B137" s="560" t="s">
        <v>386</v>
      </c>
      <c r="C137" s="559" t="s">
        <v>384</v>
      </c>
      <c r="D137" s="559">
        <v>1</v>
      </c>
      <c r="E137" s="722"/>
      <c r="F137" s="721">
        <f>E137*D137</f>
        <v>0</v>
      </c>
      <c r="G137" s="646"/>
      <c r="H137" s="582"/>
      <c r="I137" s="582"/>
    </row>
    <row r="138" spans="1:9" s="266" customFormat="1" x14ac:dyDescent="0.25">
      <c r="A138" s="559"/>
      <c r="B138" s="560"/>
      <c r="C138" s="559"/>
      <c r="D138" s="559"/>
      <c r="E138" s="722"/>
      <c r="F138" s="721"/>
      <c r="G138" s="646"/>
      <c r="H138" s="582"/>
      <c r="I138" s="582"/>
    </row>
    <row r="139" spans="1:9" s="266" customFormat="1" ht="13" x14ac:dyDescent="0.25">
      <c r="B139" s="579" t="s">
        <v>1138</v>
      </c>
      <c r="C139" s="559"/>
      <c r="D139" s="559"/>
      <c r="E139" s="722"/>
      <c r="F139" s="721"/>
      <c r="G139" s="646"/>
      <c r="H139" s="582"/>
      <c r="I139" s="582"/>
    </row>
    <row r="140" spans="1:9" s="266" customFormat="1" x14ac:dyDescent="0.25">
      <c r="A140" s="559" t="s">
        <v>1136</v>
      </c>
      <c r="B140" s="560" t="s">
        <v>1137</v>
      </c>
      <c r="C140" s="559" t="s">
        <v>114</v>
      </c>
      <c r="D140" s="179" t="s">
        <v>275</v>
      </c>
      <c r="E140" s="722"/>
      <c r="F140" s="721"/>
      <c r="G140" s="646"/>
      <c r="H140" s="582"/>
      <c r="I140" s="582"/>
    </row>
    <row r="141" spans="1:9" s="266" customFormat="1" x14ac:dyDescent="0.25">
      <c r="A141" s="559"/>
      <c r="B141" s="560"/>
      <c r="C141" s="559"/>
      <c r="D141" s="559"/>
      <c r="E141" s="722"/>
      <c r="F141" s="721"/>
      <c r="G141" s="646"/>
      <c r="H141" s="582"/>
      <c r="I141" s="582"/>
    </row>
    <row r="142" spans="1:9" s="266" customFormat="1" ht="13" x14ac:dyDescent="0.25">
      <c r="A142" s="598"/>
      <c r="B142" s="579" t="s">
        <v>852</v>
      </c>
      <c r="C142" s="559"/>
      <c r="D142" s="559"/>
      <c r="E142" s="870"/>
      <c r="F142" s="721"/>
      <c r="G142" s="646"/>
      <c r="H142" s="582"/>
      <c r="I142" s="582"/>
    </row>
    <row r="143" spans="1:9" s="266" customFormat="1" x14ac:dyDescent="0.25">
      <c r="A143" s="559" t="s">
        <v>387</v>
      </c>
      <c r="B143" s="560" t="s">
        <v>388</v>
      </c>
      <c r="C143" s="559" t="s">
        <v>114</v>
      </c>
      <c r="D143" s="559">
        <v>39</v>
      </c>
      <c r="E143" s="722"/>
      <c r="F143" s="721">
        <f>E143*D143</f>
        <v>0</v>
      </c>
      <c r="G143" s="646"/>
      <c r="H143" s="564"/>
      <c r="I143" s="582"/>
    </row>
    <row r="144" spans="1:9" s="266" customFormat="1" x14ac:dyDescent="0.25">
      <c r="A144" s="559"/>
      <c r="B144" s="560"/>
      <c r="C144" s="559"/>
      <c r="D144" s="559"/>
      <c r="E144" s="722"/>
      <c r="F144" s="872"/>
      <c r="G144" s="646"/>
      <c r="H144" s="582"/>
      <c r="I144" s="582"/>
    </row>
    <row r="145" spans="1:10" s="266" customFormat="1" ht="13" x14ac:dyDescent="0.25">
      <c r="A145" s="559"/>
      <c r="B145" s="579" t="s">
        <v>389</v>
      </c>
      <c r="C145" s="559"/>
      <c r="D145" s="559"/>
      <c r="E145" s="722"/>
      <c r="F145" s="721"/>
      <c r="G145" s="646"/>
      <c r="H145" s="582"/>
      <c r="I145" s="582"/>
    </row>
    <row r="146" spans="1:10" s="266" customFormat="1" ht="19.5" customHeight="1" x14ac:dyDescent="0.25">
      <c r="A146" s="559" t="s">
        <v>390</v>
      </c>
      <c r="B146" s="560" t="s">
        <v>391</v>
      </c>
      <c r="C146" s="559" t="s">
        <v>16</v>
      </c>
      <c r="D146" s="559">
        <v>2</v>
      </c>
      <c r="E146" s="722"/>
      <c r="F146" s="721">
        <f>E146*D146</f>
        <v>0</v>
      </c>
      <c r="G146" s="646"/>
      <c r="H146" s="582"/>
      <c r="I146" s="582"/>
    </row>
    <row r="147" spans="1:10" s="266" customFormat="1" ht="19.5" customHeight="1" x14ac:dyDescent="0.25">
      <c r="A147" s="559" t="s">
        <v>392</v>
      </c>
      <c r="B147" s="560" t="s">
        <v>393</v>
      </c>
      <c r="C147" s="559" t="s">
        <v>16</v>
      </c>
      <c r="D147" s="559">
        <v>4</v>
      </c>
      <c r="E147" s="722"/>
      <c r="F147" s="721">
        <f>E147*D147</f>
        <v>0</v>
      </c>
      <c r="G147" s="646"/>
      <c r="H147" s="582"/>
      <c r="I147" s="582"/>
    </row>
    <row r="148" spans="1:10" s="266" customFormat="1" ht="19.5" customHeight="1" x14ac:dyDescent="0.25">
      <c r="A148" s="559" t="s">
        <v>394</v>
      </c>
      <c r="B148" s="560" t="s">
        <v>395</v>
      </c>
      <c r="C148" s="559" t="s">
        <v>16</v>
      </c>
      <c r="D148" s="558">
        <v>2</v>
      </c>
      <c r="E148" s="722"/>
      <c r="F148" s="722">
        <f>D148*E148</f>
        <v>0</v>
      </c>
      <c r="G148" s="553"/>
      <c r="H148" s="582"/>
      <c r="I148" s="582"/>
      <c r="J148" s="605"/>
    </row>
    <row r="149" spans="1:10" s="266" customFormat="1" x14ac:dyDescent="0.25">
      <c r="A149" s="559"/>
      <c r="B149" s="560"/>
      <c r="C149" s="559"/>
      <c r="D149" s="606"/>
      <c r="E149" s="722"/>
      <c r="F149" s="721"/>
      <c r="G149" s="646"/>
      <c r="H149" s="582"/>
      <c r="I149" s="582"/>
      <c r="J149" s="605"/>
    </row>
    <row r="150" spans="1:10" s="266" customFormat="1" ht="13" x14ac:dyDescent="0.25">
      <c r="A150" s="559"/>
      <c r="B150" s="579" t="s">
        <v>1204</v>
      </c>
      <c r="C150" s="559"/>
      <c r="D150" s="559"/>
      <c r="E150" s="722"/>
      <c r="F150" s="721"/>
      <c r="G150" s="646"/>
      <c r="H150" s="582"/>
      <c r="I150" s="582"/>
    </row>
    <row r="151" spans="1:10" s="266" customFormat="1" x14ac:dyDescent="0.25">
      <c r="A151" s="559"/>
      <c r="B151" s="560"/>
      <c r="C151" s="559"/>
      <c r="D151" s="558"/>
      <c r="E151" s="722"/>
      <c r="F151" s="722"/>
      <c r="G151" s="646"/>
      <c r="H151" s="582"/>
      <c r="I151" s="582"/>
    </row>
    <row r="152" spans="1:10" s="266" customFormat="1" ht="37.5" x14ac:dyDescent="0.25">
      <c r="A152" s="559"/>
      <c r="B152" s="560" t="s">
        <v>1062</v>
      </c>
      <c r="C152" s="559"/>
      <c r="D152" s="559"/>
      <c r="E152" s="722"/>
      <c r="F152" s="721"/>
      <c r="G152" s="646"/>
      <c r="H152" s="582"/>
      <c r="I152" s="582"/>
    </row>
    <row r="153" spans="1:10" s="266" customFormat="1" x14ac:dyDescent="0.25">
      <c r="A153" s="559"/>
      <c r="B153" s="560"/>
      <c r="C153" s="559"/>
      <c r="D153" s="559"/>
      <c r="E153" s="722"/>
      <c r="F153" s="721"/>
      <c r="G153" s="646"/>
      <c r="H153" s="582"/>
      <c r="I153" s="582"/>
    </row>
    <row r="154" spans="1:10" s="266" customFormat="1" ht="18" customHeight="1" x14ac:dyDescent="0.25">
      <c r="A154" s="559" t="s">
        <v>803</v>
      </c>
      <c r="B154" s="560" t="s">
        <v>804</v>
      </c>
      <c r="C154" s="559" t="s">
        <v>16</v>
      </c>
      <c r="D154" s="559">
        <v>6</v>
      </c>
      <c r="E154" s="722"/>
      <c r="F154" s="721">
        <f>D154*E155</f>
        <v>0</v>
      </c>
      <c r="G154" s="646"/>
      <c r="H154" s="582"/>
      <c r="I154" s="582"/>
    </row>
    <row r="155" spans="1:10" s="266" customFormat="1" ht="18" customHeight="1" x14ac:dyDescent="0.25">
      <c r="A155" s="559" t="s">
        <v>805</v>
      </c>
      <c r="B155" s="560" t="s">
        <v>807</v>
      </c>
      <c r="C155" s="559" t="s">
        <v>16</v>
      </c>
      <c r="D155" s="179" t="s">
        <v>275</v>
      </c>
      <c r="E155" s="722"/>
      <c r="F155" s="721"/>
      <c r="G155" s="646"/>
      <c r="H155" s="582"/>
      <c r="I155" s="582"/>
    </row>
    <row r="156" spans="1:10" s="266" customFormat="1" ht="18" customHeight="1" x14ac:dyDescent="0.25">
      <c r="A156" s="559" t="s">
        <v>806</v>
      </c>
      <c r="B156" s="560" t="s">
        <v>808</v>
      </c>
      <c r="C156" s="559" t="s">
        <v>16</v>
      </c>
      <c r="D156" s="179" t="s">
        <v>275</v>
      </c>
      <c r="E156" s="722"/>
      <c r="F156" s="721"/>
      <c r="G156" s="646"/>
      <c r="H156" s="582"/>
      <c r="I156" s="582"/>
    </row>
    <row r="157" spans="1:10" s="266" customFormat="1" x14ac:dyDescent="0.25">
      <c r="A157" s="559"/>
      <c r="B157" s="560"/>
      <c r="C157" s="559"/>
      <c r="D157" s="559"/>
      <c r="E157" s="722"/>
      <c r="F157" s="721"/>
      <c r="G157" s="646"/>
      <c r="H157" s="582"/>
      <c r="I157" s="582"/>
    </row>
    <row r="158" spans="1:10" s="266" customFormat="1" ht="13" x14ac:dyDescent="0.25">
      <c r="A158" s="559"/>
      <c r="B158" s="579" t="s">
        <v>1112</v>
      </c>
      <c r="C158" s="559"/>
      <c r="D158" s="559"/>
      <c r="E158" s="722"/>
      <c r="F158" s="721"/>
      <c r="G158" s="646"/>
      <c r="H158" s="582"/>
      <c r="I158" s="582"/>
    </row>
    <row r="159" spans="1:10" s="266" customFormat="1" x14ac:dyDescent="0.25">
      <c r="A159" s="559"/>
      <c r="B159" s="560"/>
      <c r="C159" s="559"/>
      <c r="D159" s="559"/>
      <c r="E159" s="722"/>
      <c r="F159" s="722"/>
      <c r="G159" s="646"/>
      <c r="H159" s="582"/>
      <c r="I159" s="582"/>
    </row>
    <row r="160" spans="1:10" s="266" customFormat="1" ht="37.5" x14ac:dyDescent="0.25">
      <c r="A160" s="559"/>
      <c r="B160" s="560" t="s">
        <v>1113</v>
      </c>
      <c r="C160" s="559"/>
      <c r="D160" s="559"/>
      <c r="E160" s="722"/>
      <c r="F160" s="721"/>
      <c r="G160" s="646"/>
      <c r="H160" s="582"/>
      <c r="I160" s="582"/>
    </row>
    <row r="161" spans="1:256" s="266" customFormat="1" x14ac:dyDescent="0.25">
      <c r="A161" s="559"/>
      <c r="B161" s="560"/>
      <c r="C161" s="559"/>
      <c r="D161" s="559"/>
      <c r="E161" s="722"/>
      <c r="F161" s="721"/>
      <c r="G161" s="646"/>
      <c r="H161" s="582"/>
      <c r="I161" s="582"/>
    </row>
    <row r="162" spans="1:256" s="266" customFormat="1" ht="17.25" customHeight="1" x14ac:dyDescent="0.25">
      <c r="A162" s="559" t="s">
        <v>1114</v>
      </c>
      <c r="B162" s="560" t="s">
        <v>1115</v>
      </c>
      <c r="C162" s="559" t="s">
        <v>16</v>
      </c>
      <c r="D162" s="179" t="s">
        <v>275</v>
      </c>
      <c r="E162" s="722"/>
      <c r="F162" s="722"/>
      <c r="G162" s="646"/>
      <c r="H162" s="582"/>
      <c r="I162" s="582"/>
    </row>
    <row r="163" spans="1:256" s="266" customFormat="1" ht="17.25" customHeight="1" x14ac:dyDescent="0.25">
      <c r="A163" s="559" t="s">
        <v>1116</v>
      </c>
      <c r="B163" s="560" t="s">
        <v>1117</v>
      </c>
      <c r="C163" s="559" t="s">
        <v>16</v>
      </c>
      <c r="D163" s="179" t="s">
        <v>275</v>
      </c>
      <c r="E163" s="722"/>
      <c r="F163" s="721"/>
      <c r="G163" s="646"/>
      <c r="H163" s="582"/>
      <c r="I163" s="582"/>
    </row>
    <row r="164" spans="1:256" s="266" customFormat="1" ht="17.25" customHeight="1" x14ac:dyDescent="0.25">
      <c r="A164" s="559" t="s">
        <v>1118</v>
      </c>
      <c r="B164" s="560" t="s">
        <v>1119</v>
      </c>
      <c r="C164" s="559" t="s">
        <v>16</v>
      </c>
      <c r="D164" s="179" t="s">
        <v>275</v>
      </c>
      <c r="E164" s="722"/>
      <c r="F164" s="721"/>
      <c r="G164" s="646"/>
      <c r="H164" s="582"/>
      <c r="I164" s="582"/>
    </row>
    <row r="165" spans="1:256" s="266" customFormat="1" ht="17.25" customHeight="1" x14ac:dyDescent="0.25">
      <c r="A165" s="559" t="s">
        <v>1120</v>
      </c>
      <c r="B165" s="560" t="s">
        <v>1121</v>
      </c>
      <c r="C165" s="559" t="s">
        <v>16</v>
      </c>
      <c r="D165" s="179" t="s">
        <v>275</v>
      </c>
      <c r="E165" s="722"/>
      <c r="F165" s="722"/>
      <c r="G165" s="646"/>
      <c r="H165" s="582"/>
      <c r="I165" s="582"/>
    </row>
    <row r="166" spans="1:256" s="266" customFormat="1" x14ac:dyDescent="0.25">
      <c r="A166" s="559"/>
      <c r="B166" s="560"/>
      <c r="C166" s="559"/>
      <c r="D166" s="606"/>
      <c r="E166" s="722"/>
      <c r="F166" s="722"/>
      <c r="G166" s="646"/>
      <c r="H166" s="582"/>
      <c r="I166" s="582"/>
    </row>
    <row r="167" spans="1:256" s="266" customFormat="1" x14ac:dyDescent="0.25">
      <c r="A167" s="559"/>
      <c r="B167" s="560"/>
      <c r="C167" s="559"/>
      <c r="D167" s="606"/>
      <c r="E167" s="722"/>
      <c r="F167" s="722"/>
      <c r="G167" s="646"/>
      <c r="H167" s="582"/>
      <c r="I167" s="582"/>
    </row>
    <row r="168" spans="1:256" s="266" customFormat="1" x14ac:dyDescent="0.25">
      <c r="A168" s="559"/>
      <c r="B168" s="560"/>
      <c r="C168" s="559"/>
      <c r="D168" s="559"/>
      <c r="E168" s="722"/>
      <c r="F168" s="721"/>
      <c r="G168" s="646"/>
      <c r="H168" s="582"/>
      <c r="I168" s="582"/>
    </row>
    <row r="169" spans="1:256" s="266" customFormat="1" ht="13" thickBot="1" x14ac:dyDescent="0.3">
      <c r="A169" s="559"/>
      <c r="B169" s="560"/>
      <c r="C169" s="591"/>
      <c r="D169" s="591"/>
      <c r="E169" s="868"/>
      <c r="F169" s="873"/>
      <c r="G169" s="202"/>
      <c r="H169" s="582"/>
      <c r="I169" s="582"/>
    </row>
    <row r="170" spans="1:256" s="266" customFormat="1" ht="19.149999999999999" customHeight="1" thickTop="1" x14ac:dyDescent="0.25">
      <c r="A170" s="1110" t="s">
        <v>99</v>
      </c>
      <c r="B170" s="1110"/>
      <c r="C170" s="1110"/>
      <c r="D170" s="1110"/>
      <c r="E170" s="1110"/>
      <c r="F170" s="878">
        <f>SUM(F121:F169)</f>
        <v>0</v>
      </c>
      <c r="G170" s="644"/>
      <c r="H170" s="582"/>
      <c r="I170" s="582"/>
    </row>
    <row r="171" spans="1:256" ht="13" x14ac:dyDescent="0.25">
      <c r="A171" s="120"/>
      <c r="B171" s="596"/>
      <c r="C171" s="120"/>
      <c r="D171" s="179"/>
      <c r="E171" s="577"/>
      <c r="F171" s="577"/>
      <c r="G171" s="149"/>
      <c r="H171" s="582"/>
      <c r="I171" s="582"/>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c r="DM171" s="266"/>
      <c r="DN171" s="266"/>
      <c r="DO171" s="266"/>
      <c r="DP171" s="266"/>
      <c r="DQ171" s="266"/>
      <c r="DR171" s="266"/>
      <c r="DS171" s="266"/>
      <c r="DT171" s="266"/>
      <c r="DU171" s="266"/>
      <c r="DV171" s="266"/>
      <c r="DW171" s="266"/>
      <c r="DX171" s="266"/>
      <c r="DY171" s="266"/>
      <c r="DZ171" s="266"/>
      <c r="EA171" s="266"/>
      <c r="EB171" s="266"/>
      <c r="EC171" s="266"/>
      <c r="ED171" s="266"/>
      <c r="EE171" s="266"/>
      <c r="EF171" s="266"/>
      <c r="EG171" s="266"/>
      <c r="EH171" s="266"/>
      <c r="EI171" s="266"/>
      <c r="EJ171" s="266"/>
      <c r="EK171" s="266"/>
      <c r="EL171" s="266"/>
      <c r="EM171" s="266"/>
      <c r="EN171" s="266"/>
      <c r="EO171" s="266"/>
      <c r="EP171" s="266"/>
      <c r="EQ171" s="266"/>
      <c r="ER171" s="266"/>
      <c r="ES171" s="266"/>
      <c r="ET171" s="266"/>
      <c r="EU171" s="266"/>
      <c r="EV171" s="266"/>
      <c r="EW171" s="266"/>
      <c r="EX171" s="266"/>
      <c r="EY171" s="266"/>
      <c r="EZ171" s="266"/>
      <c r="FA171" s="266"/>
      <c r="FB171" s="266"/>
      <c r="FC171" s="266"/>
      <c r="FD171" s="266"/>
      <c r="FE171" s="266"/>
      <c r="FF171" s="266"/>
      <c r="FG171" s="266"/>
      <c r="FH171" s="266"/>
      <c r="FI171" s="266"/>
      <c r="FJ171" s="266"/>
      <c r="FK171" s="266"/>
      <c r="FL171" s="266"/>
      <c r="FM171" s="266"/>
      <c r="FN171" s="266"/>
      <c r="FO171" s="266"/>
      <c r="FP171" s="266"/>
      <c r="FQ171" s="266"/>
      <c r="FR171" s="266"/>
      <c r="FS171" s="266"/>
      <c r="FT171" s="266"/>
      <c r="FU171" s="266"/>
      <c r="FV171" s="266"/>
      <c r="FW171" s="266"/>
      <c r="FX171" s="266"/>
      <c r="FY171" s="266"/>
      <c r="FZ171" s="266"/>
      <c r="GA171" s="266"/>
      <c r="GB171" s="266"/>
      <c r="GC171" s="266"/>
      <c r="GD171" s="266"/>
      <c r="GE171" s="266"/>
      <c r="GF171" s="266"/>
      <c r="GG171" s="266"/>
      <c r="GH171" s="266"/>
      <c r="GI171" s="266"/>
      <c r="GJ171" s="266"/>
      <c r="GK171" s="266"/>
      <c r="GL171" s="266"/>
      <c r="GM171" s="266"/>
      <c r="GN171" s="266"/>
      <c r="GO171" s="266"/>
      <c r="GP171" s="266"/>
      <c r="GQ171" s="266"/>
      <c r="GR171" s="266"/>
      <c r="GS171" s="266"/>
      <c r="GT171" s="266"/>
      <c r="GU171" s="266"/>
      <c r="GV171" s="266"/>
      <c r="GW171" s="266"/>
      <c r="GX171" s="266"/>
      <c r="GY171" s="266"/>
      <c r="GZ171" s="266"/>
      <c r="HA171" s="266"/>
      <c r="HB171" s="266"/>
      <c r="HC171" s="266"/>
      <c r="HD171" s="266"/>
      <c r="HE171" s="266"/>
      <c r="HF171" s="266"/>
      <c r="HG171" s="266"/>
      <c r="HH171" s="266"/>
      <c r="HI171" s="266"/>
      <c r="HJ171" s="266"/>
      <c r="HK171" s="266"/>
      <c r="HL171" s="266"/>
      <c r="HM171" s="266"/>
      <c r="HN171" s="266"/>
      <c r="HO171" s="266"/>
      <c r="HP171" s="266"/>
      <c r="HQ171" s="266"/>
      <c r="HR171" s="266"/>
      <c r="HS171" s="266"/>
      <c r="HT171" s="266"/>
      <c r="HU171" s="266"/>
      <c r="HV171" s="266"/>
      <c r="HW171" s="266"/>
      <c r="HX171" s="266"/>
      <c r="HY171" s="266"/>
      <c r="HZ171" s="266"/>
      <c r="IA171" s="266"/>
      <c r="IB171" s="266"/>
      <c r="IC171" s="266"/>
      <c r="ID171" s="266"/>
      <c r="IE171" s="266"/>
      <c r="IF171" s="266"/>
      <c r="IG171" s="266"/>
      <c r="IH171" s="266"/>
      <c r="II171" s="266"/>
      <c r="IJ171" s="266"/>
      <c r="IK171" s="266"/>
      <c r="IL171" s="266"/>
      <c r="IM171" s="266"/>
      <c r="IN171" s="266"/>
      <c r="IO171" s="266"/>
      <c r="IP171" s="266"/>
      <c r="IQ171" s="266"/>
      <c r="IR171" s="266"/>
      <c r="IS171" s="266"/>
      <c r="IT171" s="266"/>
      <c r="IU171" s="266"/>
      <c r="IV171" s="266"/>
    </row>
    <row r="172" spans="1:256" ht="25.15" customHeight="1" x14ac:dyDescent="0.25">
      <c r="A172" s="120"/>
      <c r="B172" s="183"/>
      <c r="C172" s="120"/>
      <c r="D172" s="179"/>
      <c r="E172" s="577"/>
      <c r="F172" s="577"/>
      <c r="G172" s="149"/>
      <c r="H172" s="582"/>
      <c r="I172" s="582"/>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c r="DM172" s="266"/>
      <c r="DN172" s="266"/>
      <c r="DO172" s="266"/>
      <c r="DP172" s="266"/>
      <c r="DQ172" s="266"/>
      <c r="DR172" s="266"/>
      <c r="DS172" s="266"/>
      <c r="DT172" s="266"/>
      <c r="DU172" s="266"/>
      <c r="DV172" s="266"/>
      <c r="DW172" s="266"/>
      <c r="DX172" s="266"/>
      <c r="DY172" s="266"/>
      <c r="DZ172" s="266"/>
      <c r="EA172" s="266"/>
      <c r="EB172" s="266"/>
      <c r="EC172" s="266"/>
      <c r="ED172" s="266"/>
      <c r="EE172" s="266"/>
      <c r="EF172" s="266"/>
      <c r="EG172" s="266"/>
      <c r="EH172" s="266"/>
      <c r="EI172" s="266"/>
      <c r="EJ172" s="266"/>
      <c r="EK172" s="266"/>
      <c r="EL172" s="266"/>
      <c r="EM172" s="266"/>
      <c r="EN172" s="266"/>
      <c r="EO172" s="266"/>
      <c r="EP172" s="266"/>
      <c r="EQ172" s="266"/>
      <c r="ER172" s="266"/>
      <c r="ES172" s="266"/>
      <c r="ET172" s="266"/>
      <c r="EU172" s="266"/>
      <c r="EV172" s="266"/>
      <c r="EW172" s="266"/>
      <c r="EX172" s="266"/>
      <c r="EY172" s="266"/>
      <c r="EZ172" s="266"/>
      <c r="FA172" s="266"/>
      <c r="FB172" s="266"/>
      <c r="FC172" s="266"/>
      <c r="FD172" s="266"/>
      <c r="FE172" s="266"/>
      <c r="FF172" s="266"/>
      <c r="FG172" s="266"/>
      <c r="FH172" s="266"/>
      <c r="FI172" s="266"/>
      <c r="FJ172" s="266"/>
      <c r="FK172" s="266"/>
      <c r="FL172" s="266"/>
      <c r="FM172" s="266"/>
      <c r="FN172" s="266"/>
      <c r="FO172" s="266"/>
      <c r="FP172" s="266"/>
      <c r="FQ172" s="266"/>
      <c r="FR172" s="266"/>
      <c r="FS172" s="266"/>
      <c r="FT172" s="266"/>
      <c r="FU172" s="266"/>
      <c r="FV172" s="266"/>
      <c r="FW172" s="266"/>
      <c r="FX172" s="266"/>
      <c r="FY172" s="266"/>
      <c r="FZ172" s="266"/>
      <c r="GA172" s="266"/>
      <c r="GB172" s="266"/>
      <c r="GC172" s="266"/>
      <c r="GD172" s="266"/>
      <c r="GE172" s="266"/>
      <c r="GF172" s="266"/>
      <c r="GG172" s="266"/>
      <c r="GH172" s="266"/>
      <c r="GI172" s="266"/>
      <c r="GJ172" s="266"/>
      <c r="GK172" s="266"/>
      <c r="GL172" s="266"/>
      <c r="GM172" s="266"/>
      <c r="GN172" s="266"/>
      <c r="GO172" s="266"/>
      <c r="GP172" s="266"/>
      <c r="GQ172" s="266"/>
      <c r="GR172" s="266"/>
      <c r="GS172" s="266"/>
      <c r="GT172" s="266"/>
      <c r="GU172" s="266"/>
      <c r="GV172" s="266"/>
      <c r="GW172" s="266"/>
      <c r="GX172" s="266"/>
      <c r="GY172" s="266"/>
      <c r="GZ172" s="266"/>
      <c r="HA172" s="266"/>
      <c r="HB172" s="266"/>
      <c r="HC172" s="266"/>
      <c r="HD172" s="266"/>
      <c r="HE172" s="266"/>
      <c r="HF172" s="266"/>
      <c r="HG172" s="266"/>
      <c r="HH172" s="266"/>
      <c r="HI172" s="266"/>
      <c r="HJ172" s="266"/>
      <c r="HK172" s="266"/>
      <c r="HL172" s="266"/>
      <c r="HM172" s="266"/>
      <c r="HN172" s="266"/>
      <c r="HO172" s="266"/>
      <c r="HP172" s="266"/>
      <c r="HQ172" s="266"/>
      <c r="HR172" s="266"/>
      <c r="HS172" s="266"/>
      <c r="HT172" s="266"/>
      <c r="HU172" s="266"/>
      <c r="HV172" s="266"/>
      <c r="HW172" s="266"/>
      <c r="HX172" s="266"/>
      <c r="HY172" s="266"/>
      <c r="HZ172" s="266"/>
      <c r="IA172" s="266"/>
      <c r="IB172" s="266"/>
      <c r="IC172" s="266"/>
      <c r="ID172" s="266"/>
      <c r="IE172" s="266"/>
      <c r="IF172" s="266"/>
      <c r="IG172" s="266"/>
      <c r="IH172" s="266"/>
      <c r="II172" s="266"/>
      <c r="IJ172" s="266"/>
      <c r="IK172" s="266"/>
      <c r="IL172" s="266"/>
      <c r="IM172" s="266"/>
      <c r="IN172" s="266"/>
      <c r="IO172" s="266"/>
      <c r="IP172" s="266"/>
      <c r="IQ172" s="266"/>
      <c r="IR172" s="266"/>
      <c r="IS172" s="266"/>
      <c r="IT172" s="266"/>
      <c r="IU172" s="266"/>
      <c r="IV172" s="266"/>
    </row>
    <row r="173" spans="1:256" ht="13" x14ac:dyDescent="0.25">
      <c r="A173" s="120"/>
      <c r="B173" s="188" t="s">
        <v>1398</v>
      </c>
      <c r="C173" s="120"/>
      <c r="D173" s="607"/>
      <c r="E173" s="874"/>
      <c r="F173" s="874"/>
      <c r="G173" s="647"/>
      <c r="H173" s="582"/>
      <c r="I173" s="582"/>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c r="DM173" s="266"/>
      <c r="DN173" s="266"/>
      <c r="DO173" s="266"/>
      <c r="DP173" s="266"/>
      <c r="DQ173" s="266"/>
      <c r="DR173" s="266"/>
      <c r="DS173" s="266"/>
      <c r="DT173" s="266"/>
      <c r="DU173" s="266"/>
      <c r="DV173" s="266"/>
      <c r="DW173" s="266"/>
      <c r="DX173" s="266"/>
      <c r="DY173" s="266"/>
      <c r="DZ173" s="266"/>
      <c r="EA173" s="266"/>
      <c r="EB173" s="266"/>
      <c r="EC173" s="266"/>
      <c r="ED173" s="266"/>
      <c r="EE173" s="266"/>
      <c r="EF173" s="266"/>
      <c r="EG173" s="266"/>
      <c r="EH173" s="266"/>
      <c r="EI173" s="266"/>
      <c r="EJ173" s="266"/>
      <c r="EK173" s="266"/>
      <c r="EL173" s="266"/>
      <c r="EM173" s="266"/>
      <c r="EN173" s="266"/>
      <c r="EO173" s="266"/>
      <c r="EP173" s="266"/>
      <c r="EQ173" s="266"/>
      <c r="ER173" s="266"/>
      <c r="ES173" s="266"/>
      <c r="ET173" s="266"/>
      <c r="EU173" s="266"/>
      <c r="EV173" s="266"/>
      <c r="EW173" s="266"/>
      <c r="EX173" s="266"/>
      <c r="EY173" s="266"/>
      <c r="EZ173" s="266"/>
      <c r="FA173" s="266"/>
      <c r="FB173" s="266"/>
      <c r="FC173" s="266"/>
      <c r="FD173" s="266"/>
      <c r="FE173" s="266"/>
      <c r="FF173" s="266"/>
      <c r="FG173" s="266"/>
      <c r="FH173" s="266"/>
      <c r="FI173" s="266"/>
      <c r="FJ173" s="266"/>
      <c r="FK173" s="266"/>
      <c r="FL173" s="266"/>
      <c r="FM173" s="266"/>
      <c r="FN173" s="266"/>
      <c r="FO173" s="266"/>
      <c r="FP173" s="266"/>
      <c r="FQ173" s="266"/>
      <c r="FR173" s="266"/>
      <c r="FS173" s="266"/>
      <c r="FT173" s="266"/>
      <c r="FU173" s="266"/>
      <c r="FV173" s="266"/>
      <c r="FW173" s="266"/>
      <c r="FX173" s="266"/>
      <c r="FY173" s="266"/>
      <c r="FZ173" s="266"/>
      <c r="GA173" s="266"/>
      <c r="GB173" s="266"/>
      <c r="GC173" s="266"/>
      <c r="GD173" s="266"/>
      <c r="GE173" s="266"/>
      <c r="GF173" s="266"/>
      <c r="GG173" s="266"/>
      <c r="GH173" s="266"/>
      <c r="GI173" s="266"/>
      <c r="GJ173" s="266"/>
      <c r="GK173" s="266"/>
      <c r="GL173" s="266"/>
      <c r="GM173" s="266"/>
      <c r="GN173" s="266"/>
      <c r="GO173" s="266"/>
      <c r="GP173" s="266"/>
      <c r="GQ173" s="266"/>
      <c r="GR173" s="266"/>
      <c r="GS173" s="266"/>
      <c r="GT173" s="266"/>
      <c r="GU173" s="266"/>
      <c r="GV173" s="266"/>
      <c r="GW173" s="266"/>
      <c r="GX173" s="266"/>
      <c r="GY173" s="266"/>
      <c r="GZ173" s="266"/>
      <c r="HA173" s="266"/>
      <c r="HB173" s="266"/>
      <c r="HC173" s="266"/>
      <c r="HD173" s="266"/>
      <c r="HE173" s="266"/>
      <c r="HF173" s="266"/>
      <c r="HG173" s="266"/>
      <c r="HH173" s="266"/>
      <c r="HI173" s="266"/>
      <c r="HJ173" s="266"/>
      <c r="HK173" s="266"/>
      <c r="HL173" s="266"/>
      <c r="HM173" s="266"/>
      <c r="HN173" s="266"/>
      <c r="HO173" s="266"/>
      <c r="HP173" s="266"/>
      <c r="HQ173" s="266"/>
      <c r="HR173" s="266"/>
      <c r="HS173" s="266"/>
      <c r="HT173" s="266"/>
      <c r="HU173" s="266"/>
      <c r="HV173" s="266"/>
      <c r="HW173" s="266"/>
      <c r="HX173" s="266"/>
      <c r="HY173" s="266"/>
      <c r="HZ173" s="266"/>
      <c r="IA173" s="266"/>
      <c r="IB173" s="266"/>
      <c r="IC173" s="266"/>
      <c r="ID173" s="266"/>
      <c r="IE173" s="266"/>
      <c r="IF173" s="266"/>
      <c r="IG173" s="266"/>
      <c r="IH173" s="266"/>
      <c r="II173" s="266"/>
      <c r="IJ173" s="266"/>
      <c r="IK173" s="266"/>
      <c r="IL173" s="266"/>
      <c r="IM173" s="266"/>
      <c r="IN173" s="266"/>
      <c r="IO173" s="266"/>
      <c r="IP173" s="266"/>
      <c r="IQ173" s="266"/>
      <c r="IR173" s="266"/>
      <c r="IS173" s="266"/>
      <c r="IT173" s="266"/>
      <c r="IU173" s="266"/>
      <c r="IV173" s="266"/>
    </row>
    <row r="174" spans="1:256" ht="25.15" customHeight="1" x14ac:dyDescent="0.25">
      <c r="A174" s="120"/>
      <c r="B174" s="188"/>
      <c r="C174" s="120"/>
      <c r="D174" s="607"/>
      <c r="E174" s="874"/>
      <c r="F174" s="874"/>
      <c r="G174" s="647"/>
      <c r="H174" s="582"/>
    </row>
    <row r="175" spans="1:256" ht="13" x14ac:dyDescent="0.25">
      <c r="A175" s="120"/>
      <c r="B175" s="188" t="s">
        <v>319</v>
      </c>
      <c r="C175" s="120"/>
      <c r="D175" s="607"/>
      <c r="E175" s="874"/>
      <c r="F175" s="874"/>
      <c r="G175" s="647"/>
      <c r="H175" s="582"/>
    </row>
    <row r="176" spans="1:256" x14ac:dyDescent="0.25">
      <c r="A176" s="120"/>
      <c r="B176" s="183"/>
      <c r="C176" s="120"/>
      <c r="D176" s="607"/>
      <c r="E176" s="874"/>
      <c r="F176" s="874"/>
      <c r="G176" s="647"/>
    </row>
    <row r="177" spans="1:7" x14ac:dyDescent="0.25">
      <c r="A177" s="120"/>
      <c r="B177" s="192" t="s">
        <v>396</v>
      </c>
      <c r="C177" s="120"/>
      <c r="D177" s="607"/>
      <c r="E177" s="874"/>
      <c r="F177" s="874">
        <f>F62</f>
        <v>0</v>
      </c>
      <c r="G177" s="647"/>
    </row>
    <row r="178" spans="1:7" x14ac:dyDescent="0.25">
      <c r="A178" s="120"/>
      <c r="B178" s="192"/>
      <c r="C178" s="120"/>
      <c r="D178" s="607"/>
      <c r="E178" s="874"/>
      <c r="F178" s="874"/>
      <c r="G178" s="647"/>
    </row>
    <row r="179" spans="1:7" x14ac:dyDescent="0.25">
      <c r="A179" s="120"/>
      <c r="B179" s="192" t="s">
        <v>397</v>
      </c>
      <c r="C179" s="120"/>
      <c r="D179" s="607"/>
      <c r="E179" s="874"/>
      <c r="F179" s="874">
        <f>F170</f>
        <v>0</v>
      </c>
      <c r="G179" s="647"/>
    </row>
    <row r="180" spans="1:7" x14ac:dyDescent="0.25">
      <c r="A180" s="120"/>
      <c r="B180" s="192"/>
      <c r="C180" s="120"/>
      <c r="D180" s="607"/>
      <c r="E180" s="874"/>
      <c r="F180" s="874"/>
      <c r="G180" s="647"/>
    </row>
    <row r="181" spans="1:7" x14ac:dyDescent="0.25">
      <c r="A181" s="120"/>
      <c r="B181" s="192"/>
      <c r="C181" s="120"/>
      <c r="D181" s="607"/>
      <c r="E181" s="874"/>
      <c r="F181" s="874"/>
      <c r="G181" s="647"/>
    </row>
    <row r="182" spans="1:7" x14ac:dyDescent="0.25">
      <c r="A182" s="120"/>
      <c r="B182" s="192"/>
      <c r="C182" s="120"/>
      <c r="D182" s="607"/>
      <c r="E182" s="874"/>
      <c r="F182" s="874"/>
      <c r="G182" s="647"/>
    </row>
    <row r="183" spans="1:7" x14ac:dyDescent="0.25">
      <c r="A183" s="120"/>
      <c r="B183" s="192"/>
      <c r="C183" s="120"/>
      <c r="D183" s="607"/>
      <c r="E183" s="874"/>
      <c r="F183" s="874"/>
      <c r="G183" s="647"/>
    </row>
    <row r="184" spans="1:7" x14ac:dyDescent="0.25">
      <c r="A184" s="120"/>
      <c r="B184" s="183"/>
      <c r="C184" s="120"/>
      <c r="D184" s="179"/>
      <c r="E184" s="577"/>
      <c r="F184" s="577"/>
      <c r="G184" s="149"/>
    </row>
    <row r="185" spans="1:7" x14ac:dyDescent="0.25">
      <c r="A185" s="120"/>
      <c r="B185" s="183"/>
      <c r="C185" s="120"/>
      <c r="D185" s="179"/>
      <c r="E185" s="577"/>
      <c r="F185" s="577"/>
      <c r="G185" s="149"/>
    </row>
    <row r="186" spans="1:7" x14ac:dyDescent="0.25">
      <c r="A186" s="120"/>
      <c r="B186" s="183"/>
      <c r="C186" s="120"/>
      <c r="D186" s="179"/>
      <c r="E186" s="577"/>
      <c r="F186" s="577"/>
      <c r="G186" s="149"/>
    </row>
    <row r="187" spans="1:7" x14ac:dyDescent="0.25">
      <c r="A187" s="120"/>
      <c r="B187" s="183"/>
      <c r="C187" s="120"/>
      <c r="D187" s="179"/>
      <c r="E187" s="577"/>
      <c r="F187" s="577"/>
      <c r="G187" s="149"/>
    </row>
    <row r="188" spans="1:7" x14ac:dyDescent="0.25">
      <c r="A188" s="120"/>
      <c r="B188" s="183"/>
      <c r="C188" s="120"/>
      <c r="D188" s="179"/>
      <c r="E188" s="577"/>
      <c r="F188" s="577"/>
      <c r="G188" s="149"/>
    </row>
    <row r="189" spans="1:7" x14ac:dyDescent="0.25">
      <c r="A189" s="120"/>
      <c r="B189" s="183"/>
      <c r="C189" s="120"/>
      <c r="D189" s="179"/>
      <c r="E189" s="577"/>
      <c r="F189" s="577"/>
      <c r="G189" s="149"/>
    </row>
    <row r="190" spans="1:7" x14ac:dyDescent="0.25">
      <c r="A190" s="120"/>
      <c r="B190" s="183"/>
      <c r="C190" s="120"/>
      <c r="D190" s="179"/>
      <c r="E190" s="577"/>
      <c r="F190" s="577"/>
      <c r="G190" s="149"/>
    </row>
    <row r="191" spans="1:7" x14ac:dyDescent="0.25">
      <c r="A191" s="120"/>
      <c r="B191" s="183"/>
      <c r="C191" s="120"/>
      <c r="D191" s="179"/>
      <c r="E191" s="577"/>
      <c r="F191" s="577"/>
      <c r="G191" s="149"/>
    </row>
    <row r="192" spans="1:7" x14ac:dyDescent="0.25">
      <c r="A192" s="120"/>
      <c r="B192" s="183"/>
      <c r="C192" s="120"/>
      <c r="D192" s="179"/>
      <c r="E192" s="577"/>
      <c r="F192" s="577"/>
      <c r="G192" s="149"/>
    </row>
    <row r="193" spans="1:7" x14ac:dyDescent="0.25">
      <c r="A193" s="120"/>
      <c r="B193" s="183"/>
      <c r="C193" s="120"/>
      <c r="D193" s="179"/>
      <c r="E193" s="577"/>
      <c r="F193" s="577"/>
      <c r="G193" s="149"/>
    </row>
    <row r="194" spans="1:7" x14ac:dyDescent="0.25">
      <c r="A194" s="120"/>
      <c r="B194" s="183"/>
      <c r="C194" s="120"/>
      <c r="D194" s="179"/>
      <c r="E194" s="577"/>
      <c r="F194" s="577"/>
      <c r="G194" s="149"/>
    </row>
    <row r="195" spans="1:7" x14ac:dyDescent="0.25">
      <c r="A195" s="120"/>
      <c r="B195" s="183"/>
      <c r="C195" s="120"/>
      <c r="D195" s="179"/>
      <c r="E195" s="577"/>
      <c r="F195" s="577"/>
      <c r="G195" s="149"/>
    </row>
    <row r="196" spans="1:7" x14ac:dyDescent="0.25">
      <c r="A196" s="120"/>
      <c r="B196" s="183"/>
      <c r="C196" s="120"/>
      <c r="D196" s="179"/>
      <c r="E196" s="577"/>
      <c r="F196" s="577"/>
      <c r="G196" s="149"/>
    </row>
    <row r="197" spans="1:7" x14ac:dyDescent="0.25">
      <c r="A197" s="120"/>
      <c r="B197" s="183"/>
      <c r="C197" s="120"/>
      <c r="D197" s="179"/>
      <c r="E197" s="577"/>
      <c r="F197" s="577"/>
      <c r="G197" s="149"/>
    </row>
    <row r="198" spans="1:7" x14ac:dyDescent="0.25">
      <c r="A198" s="120"/>
      <c r="B198" s="183"/>
      <c r="C198" s="120"/>
      <c r="D198" s="179"/>
      <c r="E198" s="577"/>
      <c r="F198" s="577"/>
      <c r="G198" s="149"/>
    </row>
    <row r="199" spans="1:7" x14ac:dyDescent="0.25">
      <c r="A199" s="120"/>
      <c r="B199" s="183"/>
      <c r="C199" s="120"/>
      <c r="D199" s="179"/>
      <c r="E199" s="577"/>
      <c r="F199" s="577"/>
      <c r="G199" s="149"/>
    </row>
    <row r="200" spans="1:7" x14ac:dyDescent="0.25">
      <c r="A200" s="120"/>
      <c r="B200" s="183"/>
      <c r="C200" s="120"/>
      <c r="D200" s="179"/>
      <c r="E200" s="577"/>
      <c r="F200" s="577"/>
      <c r="G200" s="149"/>
    </row>
    <row r="201" spans="1:7" x14ac:dyDescent="0.25">
      <c r="A201" s="120"/>
      <c r="B201" s="183"/>
      <c r="C201" s="120"/>
      <c r="D201" s="179"/>
      <c r="E201" s="577"/>
      <c r="F201" s="577"/>
      <c r="G201" s="149"/>
    </row>
    <row r="202" spans="1:7" x14ac:dyDescent="0.25">
      <c r="A202" s="120"/>
      <c r="B202" s="113"/>
      <c r="C202" s="120"/>
      <c r="D202" s="120"/>
      <c r="E202" s="875"/>
      <c r="F202" s="875"/>
      <c r="G202" s="648"/>
    </row>
    <row r="203" spans="1:7" x14ac:dyDescent="0.25">
      <c r="A203" s="120"/>
      <c r="B203" s="113"/>
      <c r="C203" s="120"/>
      <c r="D203" s="120"/>
      <c r="E203" s="875"/>
      <c r="F203" s="875"/>
      <c r="G203" s="648"/>
    </row>
    <row r="204" spans="1:7" x14ac:dyDescent="0.25">
      <c r="A204" s="120"/>
      <c r="B204" s="113"/>
      <c r="C204" s="120"/>
      <c r="D204" s="120"/>
      <c r="E204" s="875"/>
      <c r="F204" s="875"/>
      <c r="G204" s="648"/>
    </row>
    <row r="205" spans="1:7" x14ac:dyDescent="0.25">
      <c r="A205" s="120"/>
      <c r="B205" s="113"/>
      <c r="C205" s="120"/>
      <c r="D205" s="120"/>
      <c r="E205" s="875"/>
      <c r="F205" s="875"/>
      <c r="G205" s="648"/>
    </row>
    <row r="206" spans="1:7" x14ac:dyDescent="0.25">
      <c r="A206" s="120"/>
      <c r="B206" s="113"/>
      <c r="C206" s="120"/>
      <c r="D206" s="120"/>
      <c r="E206" s="875"/>
      <c r="F206" s="875"/>
      <c r="G206" s="648"/>
    </row>
    <row r="207" spans="1:7" x14ac:dyDescent="0.25">
      <c r="A207" s="120"/>
      <c r="B207" s="113"/>
      <c r="C207" s="120"/>
      <c r="D207" s="120"/>
      <c r="E207" s="875"/>
      <c r="F207" s="875"/>
      <c r="G207" s="648"/>
    </row>
    <row r="208" spans="1:7" x14ac:dyDescent="0.25">
      <c r="A208" s="120"/>
      <c r="B208" s="113"/>
      <c r="C208" s="120"/>
      <c r="D208" s="120"/>
      <c r="E208" s="875"/>
      <c r="F208" s="875"/>
      <c r="G208" s="648"/>
    </row>
    <row r="209" spans="1:7" x14ac:dyDescent="0.25">
      <c r="A209" s="120"/>
      <c r="B209" s="113"/>
      <c r="C209" s="120"/>
      <c r="D209" s="120"/>
      <c r="E209" s="875"/>
      <c r="F209" s="875"/>
      <c r="G209" s="648"/>
    </row>
    <row r="210" spans="1:7" x14ac:dyDescent="0.25">
      <c r="A210" s="120"/>
      <c r="B210" s="113"/>
      <c r="C210" s="120"/>
      <c r="D210" s="120"/>
      <c r="E210" s="875"/>
      <c r="F210" s="875"/>
      <c r="G210" s="648"/>
    </row>
    <row r="211" spans="1:7" x14ac:dyDescent="0.25">
      <c r="A211" s="120"/>
      <c r="B211" s="113"/>
      <c r="C211" s="120"/>
      <c r="D211" s="120"/>
      <c r="E211" s="875"/>
      <c r="F211" s="875"/>
      <c r="G211" s="648"/>
    </row>
    <row r="212" spans="1:7" x14ac:dyDescent="0.25">
      <c r="A212" s="120"/>
      <c r="B212" s="113"/>
      <c r="C212" s="120"/>
      <c r="D212" s="120"/>
      <c r="E212" s="875"/>
      <c r="F212" s="875"/>
      <c r="G212" s="648"/>
    </row>
    <row r="213" spans="1:7" x14ac:dyDescent="0.25">
      <c r="A213" s="120"/>
      <c r="B213" s="113"/>
      <c r="C213" s="120"/>
      <c r="D213" s="120"/>
      <c r="E213" s="875"/>
      <c r="F213" s="875"/>
      <c r="G213" s="648"/>
    </row>
    <row r="214" spans="1:7" x14ac:dyDescent="0.25">
      <c r="A214" s="120"/>
      <c r="B214" s="113"/>
      <c r="C214" s="120"/>
      <c r="D214" s="120"/>
      <c r="E214" s="875"/>
      <c r="F214" s="875"/>
      <c r="G214" s="648"/>
    </row>
    <row r="215" spans="1:7" x14ac:dyDescent="0.25">
      <c r="A215" s="120"/>
      <c r="B215" s="113"/>
      <c r="C215" s="120"/>
      <c r="D215" s="120"/>
      <c r="E215" s="875"/>
      <c r="F215" s="875"/>
      <c r="G215" s="648"/>
    </row>
    <row r="216" spans="1:7" x14ac:dyDescent="0.25">
      <c r="A216" s="120"/>
      <c r="B216" s="113"/>
      <c r="C216" s="120"/>
      <c r="D216" s="120"/>
      <c r="E216" s="875"/>
      <c r="F216" s="875"/>
      <c r="G216" s="648"/>
    </row>
    <row r="217" spans="1:7" x14ac:dyDescent="0.25">
      <c r="A217" s="120"/>
      <c r="B217" s="113"/>
      <c r="C217" s="120"/>
      <c r="D217" s="120"/>
      <c r="E217" s="875"/>
      <c r="F217" s="875"/>
      <c r="G217" s="648"/>
    </row>
    <row r="218" spans="1:7" x14ac:dyDescent="0.25">
      <c r="A218" s="120"/>
      <c r="B218" s="113"/>
      <c r="C218" s="120"/>
      <c r="D218" s="120"/>
      <c r="E218" s="875"/>
      <c r="F218" s="875"/>
      <c r="G218" s="648"/>
    </row>
    <row r="219" spans="1:7" x14ac:dyDescent="0.25">
      <c r="A219" s="120"/>
      <c r="B219" s="113"/>
      <c r="C219" s="120"/>
      <c r="D219" s="120"/>
      <c r="E219" s="875"/>
      <c r="F219" s="875"/>
      <c r="G219" s="648"/>
    </row>
    <row r="220" spans="1:7" x14ac:dyDescent="0.25">
      <c r="A220" s="120"/>
      <c r="B220" s="113"/>
      <c r="C220" s="120"/>
      <c r="D220" s="120"/>
      <c r="E220" s="875"/>
      <c r="F220" s="875"/>
      <c r="G220" s="648"/>
    </row>
    <row r="221" spans="1:7" x14ac:dyDescent="0.25">
      <c r="A221" s="120"/>
      <c r="B221" s="113"/>
      <c r="C221" s="120"/>
      <c r="D221" s="120"/>
      <c r="E221" s="875"/>
      <c r="F221" s="875"/>
      <c r="G221" s="648"/>
    </row>
    <row r="222" spans="1:7" x14ac:dyDescent="0.25">
      <c r="A222" s="120"/>
      <c r="B222" s="113"/>
      <c r="C222" s="120"/>
      <c r="D222" s="120"/>
      <c r="E222" s="875"/>
      <c r="F222" s="875"/>
      <c r="G222" s="648"/>
    </row>
    <row r="223" spans="1:7" x14ac:dyDescent="0.25">
      <c r="A223" s="120"/>
      <c r="B223" s="113"/>
      <c r="C223" s="120"/>
      <c r="D223" s="120"/>
      <c r="E223" s="875"/>
      <c r="F223" s="875"/>
      <c r="G223" s="648"/>
    </row>
    <row r="224" spans="1:7" x14ac:dyDescent="0.25">
      <c r="A224" s="120"/>
      <c r="B224" s="113"/>
      <c r="C224" s="120"/>
      <c r="D224" s="120"/>
      <c r="E224" s="875"/>
      <c r="F224" s="875"/>
      <c r="G224" s="648"/>
    </row>
    <row r="225" spans="1:7" x14ac:dyDescent="0.25">
      <c r="A225" s="120"/>
      <c r="B225" s="113"/>
      <c r="C225" s="120"/>
      <c r="D225" s="120"/>
      <c r="E225" s="875"/>
      <c r="F225" s="875"/>
      <c r="G225" s="648"/>
    </row>
    <row r="226" spans="1:7" x14ac:dyDescent="0.25">
      <c r="A226" s="120"/>
      <c r="B226" s="113"/>
      <c r="C226" s="120"/>
      <c r="D226" s="120"/>
      <c r="E226" s="875"/>
      <c r="F226" s="875"/>
      <c r="G226" s="648"/>
    </row>
    <row r="227" spans="1:7" x14ac:dyDescent="0.25">
      <c r="A227" s="120"/>
      <c r="B227" s="113"/>
      <c r="C227" s="120"/>
      <c r="D227" s="120"/>
      <c r="E227" s="875"/>
      <c r="F227" s="875"/>
      <c r="G227" s="648"/>
    </row>
    <row r="228" spans="1:7" x14ac:dyDescent="0.25">
      <c r="A228" s="120"/>
      <c r="B228" s="113"/>
      <c r="C228" s="120"/>
      <c r="D228" s="120"/>
      <c r="E228" s="875"/>
      <c r="F228" s="875"/>
      <c r="G228" s="648"/>
    </row>
    <row r="229" spans="1:7" x14ac:dyDescent="0.25">
      <c r="A229" s="120"/>
      <c r="B229" s="113"/>
      <c r="C229" s="120"/>
      <c r="D229" s="120"/>
      <c r="E229" s="875"/>
      <c r="F229" s="875"/>
      <c r="G229" s="648"/>
    </row>
    <row r="230" spans="1:7" x14ac:dyDescent="0.25">
      <c r="A230" s="120"/>
      <c r="B230" s="113"/>
      <c r="C230" s="120"/>
      <c r="D230" s="120"/>
      <c r="E230" s="875"/>
      <c r="F230" s="875"/>
      <c r="G230" s="648"/>
    </row>
    <row r="231" spans="1:7" x14ac:dyDescent="0.25">
      <c r="A231" s="120"/>
      <c r="B231" s="113"/>
      <c r="C231" s="120"/>
      <c r="D231" s="120"/>
      <c r="E231" s="875"/>
      <c r="F231" s="875"/>
      <c r="G231" s="648"/>
    </row>
    <row r="232" spans="1:7" x14ac:dyDescent="0.25">
      <c r="A232" s="120"/>
      <c r="B232" s="113"/>
      <c r="C232" s="120"/>
      <c r="D232" s="120"/>
      <c r="E232" s="875"/>
      <c r="F232" s="875"/>
      <c r="G232" s="648"/>
    </row>
    <row r="233" spans="1:7" ht="13" thickBot="1" x14ac:dyDescent="0.3">
      <c r="A233" s="120"/>
      <c r="B233" s="113"/>
      <c r="C233" s="120"/>
      <c r="D233" s="120"/>
      <c r="E233" s="875"/>
      <c r="F233" s="875"/>
      <c r="G233" s="648"/>
    </row>
    <row r="234" spans="1:7" ht="26.25" customHeight="1" thickTop="1" x14ac:dyDescent="0.25">
      <c r="A234" s="1109" t="s">
        <v>260</v>
      </c>
      <c r="B234" s="1109"/>
      <c r="C234" s="1109"/>
      <c r="D234" s="1109"/>
      <c r="E234" s="1109"/>
      <c r="F234" s="880">
        <f>SUM(F176:F182)</f>
        <v>0</v>
      </c>
      <c r="G234" s="649"/>
    </row>
    <row r="235" spans="1:7" x14ac:dyDescent="0.25">
      <c r="G235" s="609"/>
    </row>
    <row r="236" spans="1:7" x14ac:dyDescent="0.25">
      <c r="G236" s="609"/>
    </row>
    <row r="237" spans="1:7" x14ac:dyDescent="0.25">
      <c r="G237" s="609"/>
    </row>
    <row r="238" spans="1:7" ht="25.15" customHeight="1" x14ac:dyDescent="0.25">
      <c r="G238" s="609"/>
    </row>
    <row r="239" spans="1:7" x14ac:dyDescent="0.25">
      <c r="G239" s="609"/>
    </row>
    <row r="240" spans="1:7" x14ac:dyDescent="0.25">
      <c r="G240" s="609"/>
    </row>
    <row r="241" spans="7:7" x14ac:dyDescent="0.25">
      <c r="G241" s="609"/>
    </row>
    <row r="242" spans="7:7" x14ac:dyDescent="0.25">
      <c r="G242" s="609"/>
    </row>
    <row r="243" spans="7:7" x14ac:dyDescent="0.25">
      <c r="G243" s="609"/>
    </row>
    <row r="244" spans="7:7" x14ac:dyDescent="0.25">
      <c r="G244" s="609"/>
    </row>
    <row r="245" spans="7:7" x14ac:dyDescent="0.25">
      <c r="G245" s="609"/>
    </row>
    <row r="246" spans="7:7" x14ac:dyDescent="0.25">
      <c r="G246" s="609"/>
    </row>
    <row r="247" spans="7:7" x14ac:dyDescent="0.25">
      <c r="G247" s="609"/>
    </row>
    <row r="248" spans="7:7" x14ac:dyDescent="0.25">
      <c r="G248" s="609"/>
    </row>
    <row r="249" spans="7:7" x14ac:dyDescent="0.25">
      <c r="G249" s="609"/>
    </row>
    <row r="250" spans="7:7" x14ac:dyDescent="0.25">
      <c r="G250" s="609"/>
    </row>
    <row r="251" spans="7:7" x14ac:dyDescent="0.25">
      <c r="G251" s="609"/>
    </row>
    <row r="252" spans="7:7" x14ac:dyDescent="0.25">
      <c r="G252" s="609"/>
    </row>
    <row r="253" spans="7:7" x14ac:dyDescent="0.25">
      <c r="G253" s="609"/>
    </row>
    <row r="254" spans="7:7" x14ac:dyDescent="0.25">
      <c r="G254" s="609"/>
    </row>
    <row r="255" spans="7:7" x14ac:dyDescent="0.25">
      <c r="G255" s="609"/>
    </row>
    <row r="256" spans="7:7" x14ac:dyDescent="0.25">
      <c r="G256" s="609"/>
    </row>
    <row r="257" spans="7:7" x14ac:dyDescent="0.25">
      <c r="G257" s="609"/>
    </row>
    <row r="258" spans="7:7" x14ac:dyDescent="0.25">
      <c r="G258" s="609"/>
    </row>
    <row r="259" spans="7:7" x14ac:dyDescent="0.25">
      <c r="G259" s="609"/>
    </row>
    <row r="260" spans="7:7" x14ac:dyDescent="0.25">
      <c r="G260" s="609"/>
    </row>
    <row r="261" spans="7:7" x14ac:dyDescent="0.25">
      <c r="G261" s="609"/>
    </row>
    <row r="262" spans="7:7" x14ac:dyDescent="0.25">
      <c r="G262" s="609"/>
    </row>
    <row r="263" spans="7:7" x14ac:dyDescent="0.25">
      <c r="G263" s="609"/>
    </row>
    <row r="264" spans="7:7" x14ac:dyDescent="0.25">
      <c r="G264" s="609"/>
    </row>
    <row r="265" spans="7:7" x14ac:dyDescent="0.25">
      <c r="G265" s="609"/>
    </row>
    <row r="266" spans="7:7" x14ac:dyDescent="0.25">
      <c r="G266" s="609"/>
    </row>
    <row r="267" spans="7:7" x14ac:dyDescent="0.25">
      <c r="G267" s="609"/>
    </row>
    <row r="268" spans="7:7" x14ac:dyDescent="0.25">
      <c r="G268" s="609"/>
    </row>
    <row r="269" spans="7:7" x14ac:dyDescent="0.25">
      <c r="G269" s="609"/>
    </row>
    <row r="270" spans="7:7" x14ac:dyDescent="0.25">
      <c r="G270" s="609"/>
    </row>
    <row r="271" spans="7:7" x14ac:dyDescent="0.25">
      <c r="G271" s="609"/>
    </row>
    <row r="272" spans="7:7" x14ac:dyDescent="0.25">
      <c r="G272" s="609"/>
    </row>
    <row r="273" spans="7:7" x14ac:dyDescent="0.25">
      <c r="G273" s="609"/>
    </row>
    <row r="274" spans="7:7" x14ac:dyDescent="0.25">
      <c r="G274" s="609"/>
    </row>
    <row r="275" spans="7:7" x14ac:dyDescent="0.25">
      <c r="G275" s="609"/>
    </row>
    <row r="276" spans="7:7" x14ac:dyDescent="0.25">
      <c r="G276" s="609"/>
    </row>
    <row r="277" spans="7:7" x14ac:dyDescent="0.25">
      <c r="G277" s="609"/>
    </row>
    <row r="278" spans="7:7" x14ac:dyDescent="0.25">
      <c r="G278" s="609"/>
    </row>
    <row r="279" spans="7:7" x14ac:dyDescent="0.25">
      <c r="G279" s="609"/>
    </row>
    <row r="280" spans="7:7" x14ac:dyDescent="0.25">
      <c r="G280" s="609"/>
    </row>
    <row r="281" spans="7:7" x14ac:dyDescent="0.25">
      <c r="G281" s="609"/>
    </row>
    <row r="282" spans="7:7" x14ac:dyDescent="0.25">
      <c r="G282" s="609"/>
    </row>
    <row r="283" spans="7:7" x14ac:dyDescent="0.25">
      <c r="G283" s="609"/>
    </row>
    <row r="284" spans="7:7" x14ac:dyDescent="0.25">
      <c r="G284" s="609"/>
    </row>
    <row r="285" spans="7:7" x14ac:dyDescent="0.25">
      <c r="G285" s="609"/>
    </row>
    <row r="286" spans="7:7" x14ac:dyDescent="0.25">
      <c r="G286" s="609"/>
    </row>
    <row r="287" spans="7:7" x14ac:dyDescent="0.25">
      <c r="G287" s="609"/>
    </row>
    <row r="288" spans="7:7" x14ac:dyDescent="0.25">
      <c r="G288" s="609"/>
    </row>
    <row r="289" spans="7:7" x14ac:dyDescent="0.25">
      <c r="G289" s="609"/>
    </row>
    <row r="290" spans="7:7" x14ac:dyDescent="0.25">
      <c r="G290" s="609"/>
    </row>
    <row r="291" spans="7:7" x14ac:dyDescent="0.25">
      <c r="G291" s="609"/>
    </row>
    <row r="292" spans="7:7" x14ac:dyDescent="0.25">
      <c r="G292" s="609"/>
    </row>
    <row r="293" spans="7:7" x14ac:dyDescent="0.25">
      <c r="G293" s="609"/>
    </row>
    <row r="294" spans="7:7" x14ac:dyDescent="0.25">
      <c r="G294" s="609"/>
    </row>
    <row r="295" spans="7:7" x14ac:dyDescent="0.25">
      <c r="G295" s="609"/>
    </row>
    <row r="296" spans="7:7" x14ac:dyDescent="0.25">
      <c r="G296" s="609"/>
    </row>
    <row r="297" spans="7:7" x14ac:dyDescent="0.25">
      <c r="G297" s="609"/>
    </row>
    <row r="298" spans="7:7" x14ac:dyDescent="0.25">
      <c r="G298" s="609"/>
    </row>
    <row r="299" spans="7:7" x14ac:dyDescent="0.25">
      <c r="G299" s="609"/>
    </row>
    <row r="300" spans="7:7" x14ac:dyDescent="0.25">
      <c r="G300" s="609"/>
    </row>
    <row r="301" spans="7:7" x14ac:dyDescent="0.25">
      <c r="G301" s="609"/>
    </row>
    <row r="302" spans="7:7" x14ac:dyDescent="0.25">
      <c r="G302" s="609"/>
    </row>
    <row r="303" spans="7:7" x14ac:dyDescent="0.25">
      <c r="G303" s="609"/>
    </row>
    <row r="304" spans="7:7" x14ac:dyDescent="0.25">
      <c r="G304" s="609"/>
    </row>
    <row r="305" spans="7:7" x14ac:dyDescent="0.25">
      <c r="G305" s="609"/>
    </row>
    <row r="306" spans="7:7" x14ac:dyDescent="0.25">
      <c r="G306" s="609"/>
    </row>
    <row r="307" spans="7:7" x14ac:dyDescent="0.25">
      <c r="G307" s="609"/>
    </row>
    <row r="308" spans="7:7" x14ac:dyDescent="0.25">
      <c r="G308" s="609"/>
    </row>
    <row r="309" spans="7:7" x14ac:dyDescent="0.25">
      <c r="G309" s="609"/>
    </row>
    <row r="310" spans="7:7" x14ac:dyDescent="0.25">
      <c r="G310" s="609"/>
    </row>
    <row r="311" spans="7:7" x14ac:dyDescent="0.25">
      <c r="G311" s="609"/>
    </row>
    <row r="312" spans="7:7" x14ac:dyDescent="0.25">
      <c r="G312" s="609"/>
    </row>
    <row r="313" spans="7:7" x14ac:dyDescent="0.25">
      <c r="G313" s="609"/>
    </row>
    <row r="314" spans="7:7" x14ac:dyDescent="0.25">
      <c r="G314" s="609"/>
    </row>
    <row r="315" spans="7:7" x14ac:dyDescent="0.25">
      <c r="G315" s="609"/>
    </row>
    <row r="316" spans="7:7" x14ac:dyDescent="0.25">
      <c r="G316" s="609"/>
    </row>
    <row r="317" spans="7:7" x14ac:dyDescent="0.25">
      <c r="G317" s="609"/>
    </row>
    <row r="318" spans="7:7" x14ac:dyDescent="0.25">
      <c r="G318" s="609"/>
    </row>
    <row r="319" spans="7:7" x14ac:dyDescent="0.25">
      <c r="G319" s="609"/>
    </row>
    <row r="320" spans="7:7" x14ac:dyDescent="0.25">
      <c r="G320" s="609"/>
    </row>
    <row r="321" spans="7:7" x14ac:dyDescent="0.25">
      <c r="G321" s="609"/>
    </row>
    <row r="322" spans="7:7" x14ac:dyDescent="0.25">
      <c r="G322" s="609"/>
    </row>
    <row r="323" spans="7:7" x14ac:dyDescent="0.25">
      <c r="G323" s="609"/>
    </row>
    <row r="324" spans="7:7" x14ac:dyDescent="0.25">
      <c r="G324" s="609"/>
    </row>
    <row r="325" spans="7:7" x14ac:dyDescent="0.25">
      <c r="G325" s="609"/>
    </row>
    <row r="326" spans="7:7" x14ac:dyDescent="0.25">
      <c r="G326" s="609"/>
    </row>
    <row r="327" spans="7:7" x14ac:dyDescent="0.25">
      <c r="G327" s="609"/>
    </row>
    <row r="328" spans="7:7" x14ac:dyDescent="0.25">
      <c r="G328" s="609"/>
    </row>
    <row r="329" spans="7:7" x14ac:dyDescent="0.25">
      <c r="G329" s="609"/>
    </row>
    <row r="330" spans="7:7" x14ac:dyDescent="0.25">
      <c r="G330" s="609"/>
    </row>
    <row r="331" spans="7:7" x14ac:dyDescent="0.25">
      <c r="G331" s="609"/>
    </row>
    <row r="332" spans="7:7" x14ac:dyDescent="0.25">
      <c r="G332" s="609"/>
    </row>
    <row r="333" spans="7:7" x14ac:dyDescent="0.25">
      <c r="G333" s="609"/>
    </row>
    <row r="334" spans="7:7" x14ac:dyDescent="0.25">
      <c r="G334" s="609"/>
    </row>
    <row r="335" spans="7:7" x14ac:dyDescent="0.25">
      <c r="G335" s="609"/>
    </row>
    <row r="336" spans="7:7" x14ac:dyDescent="0.25">
      <c r="G336" s="609"/>
    </row>
    <row r="337" spans="7:7" x14ac:dyDescent="0.25">
      <c r="G337" s="609"/>
    </row>
    <row r="338" spans="7:7" x14ac:dyDescent="0.25">
      <c r="G338" s="609"/>
    </row>
    <row r="339" spans="7:7" x14ac:dyDescent="0.25">
      <c r="G339" s="609"/>
    </row>
    <row r="340" spans="7:7" x14ac:dyDescent="0.25">
      <c r="G340" s="609"/>
    </row>
    <row r="341" spans="7:7" x14ac:dyDescent="0.25">
      <c r="G341" s="609"/>
    </row>
    <row r="342" spans="7:7" x14ac:dyDescent="0.25">
      <c r="G342" s="609"/>
    </row>
    <row r="343" spans="7:7" x14ac:dyDescent="0.25">
      <c r="G343" s="609"/>
    </row>
    <row r="344" spans="7:7" x14ac:dyDescent="0.25">
      <c r="G344" s="609"/>
    </row>
    <row r="345" spans="7:7" x14ac:dyDescent="0.25">
      <c r="G345" s="609"/>
    </row>
    <row r="346" spans="7:7" x14ac:dyDescent="0.25">
      <c r="G346" s="609"/>
    </row>
    <row r="347" spans="7:7" x14ac:dyDescent="0.25">
      <c r="G347" s="609"/>
    </row>
    <row r="348" spans="7:7" x14ac:dyDescent="0.25">
      <c r="G348" s="609"/>
    </row>
    <row r="349" spans="7:7" x14ac:dyDescent="0.25">
      <c r="G349" s="609"/>
    </row>
    <row r="350" spans="7:7" x14ac:dyDescent="0.25">
      <c r="G350" s="609"/>
    </row>
    <row r="351" spans="7:7" x14ac:dyDescent="0.25">
      <c r="G351" s="609"/>
    </row>
    <row r="352" spans="7:7" x14ac:dyDescent="0.25">
      <c r="G352" s="609"/>
    </row>
    <row r="353" spans="7:7" x14ac:dyDescent="0.25">
      <c r="G353" s="609"/>
    </row>
    <row r="354" spans="7:7" x14ac:dyDescent="0.25">
      <c r="G354" s="609"/>
    </row>
    <row r="355" spans="7:7" x14ac:dyDescent="0.25">
      <c r="G355" s="609"/>
    </row>
    <row r="356" spans="7:7" x14ac:dyDescent="0.25">
      <c r="G356" s="609"/>
    </row>
    <row r="357" spans="7:7" x14ac:dyDescent="0.25">
      <c r="G357" s="609"/>
    </row>
    <row r="358" spans="7:7" x14ac:dyDescent="0.25">
      <c r="G358" s="609"/>
    </row>
    <row r="359" spans="7:7" x14ac:dyDescent="0.25">
      <c r="G359" s="609"/>
    </row>
    <row r="360" spans="7:7" x14ac:dyDescent="0.25">
      <c r="G360" s="609"/>
    </row>
    <row r="361" spans="7:7" x14ac:dyDescent="0.25">
      <c r="G361" s="609"/>
    </row>
    <row r="362" spans="7:7" x14ac:dyDescent="0.25">
      <c r="G362" s="609"/>
    </row>
    <row r="363" spans="7:7" x14ac:dyDescent="0.25">
      <c r="G363" s="609"/>
    </row>
    <row r="364" spans="7:7" x14ac:dyDescent="0.25">
      <c r="G364" s="609"/>
    </row>
    <row r="365" spans="7:7" x14ac:dyDescent="0.25">
      <c r="G365" s="609"/>
    </row>
    <row r="366" spans="7:7" x14ac:dyDescent="0.25">
      <c r="G366" s="609"/>
    </row>
    <row r="367" spans="7:7" x14ac:dyDescent="0.25">
      <c r="G367" s="609"/>
    </row>
    <row r="368" spans="7:7" x14ac:dyDescent="0.25">
      <c r="G368" s="609"/>
    </row>
    <row r="369" spans="7:7" x14ac:dyDescent="0.25">
      <c r="G369" s="609"/>
    </row>
    <row r="370" spans="7:7" x14ac:dyDescent="0.25">
      <c r="G370" s="609"/>
    </row>
    <row r="371" spans="7:7" x14ac:dyDescent="0.25">
      <c r="G371" s="609"/>
    </row>
    <row r="372" spans="7:7" x14ac:dyDescent="0.25">
      <c r="G372" s="609"/>
    </row>
    <row r="373" spans="7:7" x14ac:dyDescent="0.25">
      <c r="G373" s="609"/>
    </row>
    <row r="374" spans="7:7" x14ac:dyDescent="0.25">
      <c r="G374" s="609"/>
    </row>
    <row r="375" spans="7:7" x14ac:dyDescent="0.25">
      <c r="G375" s="609"/>
    </row>
    <row r="376" spans="7:7" x14ac:dyDescent="0.25">
      <c r="G376" s="609"/>
    </row>
    <row r="377" spans="7:7" x14ac:dyDescent="0.25">
      <c r="G377" s="609"/>
    </row>
    <row r="378" spans="7:7" x14ac:dyDescent="0.25">
      <c r="G378" s="609"/>
    </row>
    <row r="379" spans="7:7" x14ac:dyDescent="0.25">
      <c r="G379" s="609"/>
    </row>
    <row r="380" spans="7:7" x14ac:dyDescent="0.25">
      <c r="G380" s="609"/>
    </row>
    <row r="381" spans="7:7" x14ac:dyDescent="0.25">
      <c r="G381" s="609"/>
    </row>
    <row r="382" spans="7:7" x14ac:dyDescent="0.25">
      <c r="G382" s="609"/>
    </row>
    <row r="383" spans="7:7" x14ac:dyDescent="0.25">
      <c r="G383" s="609"/>
    </row>
    <row r="384" spans="7:7" x14ac:dyDescent="0.25">
      <c r="G384" s="609"/>
    </row>
    <row r="385" spans="7:7" x14ac:dyDescent="0.25">
      <c r="G385" s="609"/>
    </row>
    <row r="386" spans="7:7" x14ac:dyDescent="0.25">
      <c r="G386" s="609"/>
    </row>
    <row r="387" spans="7:7" x14ac:dyDescent="0.25">
      <c r="G387" s="609"/>
    </row>
    <row r="388" spans="7:7" x14ac:dyDescent="0.25">
      <c r="G388" s="609"/>
    </row>
    <row r="389" spans="7:7" x14ac:dyDescent="0.25">
      <c r="G389" s="609"/>
    </row>
    <row r="390" spans="7:7" x14ac:dyDescent="0.25">
      <c r="G390" s="609"/>
    </row>
    <row r="391" spans="7:7" x14ac:dyDescent="0.25">
      <c r="G391" s="609"/>
    </row>
    <row r="392" spans="7:7" x14ac:dyDescent="0.25">
      <c r="G392" s="609"/>
    </row>
    <row r="393" spans="7:7" x14ac:dyDescent="0.25">
      <c r="G393" s="609"/>
    </row>
    <row r="394" spans="7:7" x14ac:dyDescent="0.25">
      <c r="G394" s="609"/>
    </row>
    <row r="395" spans="7:7" x14ac:dyDescent="0.25">
      <c r="G395" s="609"/>
    </row>
    <row r="396" spans="7:7" x14ac:dyDescent="0.25">
      <c r="G396" s="609"/>
    </row>
    <row r="397" spans="7:7" x14ac:dyDescent="0.25">
      <c r="G397" s="609"/>
    </row>
    <row r="398" spans="7:7" x14ac:dyDescent="0.25">
      <c r="G398" s="609"/>
    </row>
    <row r="399" spans="7:7" x14ac:dyDescent="0.25">
      <c r="G399" s="609"/>
    </row>
    <row r="400" spans="7:7" x14ac:dyDescent="0.25">
      <c r="G400" s="609"/>
    </row>
    <row r="401" spans="7:7" x14ac:dyDescent="0.25">
      <c r="G401" s="609"/>
    </row>
    <row r="402" spans="7:7" x14ac:dyDescent="0.25">
      <c r="G402" s="609"/>
    </row>
    <row r="403" spans="7:7" x14ac:dyDescent="0.25">
      <c r="G403" s="609"/>
    </row>
    <row r="404" spans="7:7" x14ac:dyDescent="0.25">
      <c r="G404" s="609"/>
    </row>
    <row r="405" spans="7:7" x14ac:dyDescent="0.25">
      <c r="G405" s="609"/>
    </row>
    <row r="406" spans="7:7" x14ac:dyDescent="0.25">
      <c r="G406" s="609"/>
    </row>
    <row r="407" spans="7:7" x14ac:dyDescent="0.25">
      <c r="G407" s="609"/>
    </row>
    <row r="408" spans="7:7" x14ac:dyDescent="0.25">
      <c r="G408" s="609"/>
    </row>
    <row r="409" spans="7:7" x14ac:dyDescent="0.25">
      <c r="G409" s="609"/>
    </row>
    <row r="410" spans="7:7" x14ac:dyDescent="0.25">
      <c r="G410" s="609"/>
    </row>
    <row r="411" spans="7:7" x14ac:dyDescent="0.25">
      <c r="G411" s="609"/>
    </row>
    <row r="412" spans="7:7" x14ac:dyDescent="0.25">
      <c r="G412" s="609"/>
    </row>
    <row r="413" spans="7:7" x14ac:dyDescent="0.25">
      <c r="G413" s="609"/>
    </row>
    <row r="414" spans="7:7" x14ac:dyDescent="0.25">
      <c r="G414" s="609"/>
    </row>
    <row r="415" spans="7:7" x14ac:dyDescent="0.25">
      <c r="G415" s="609"/>
    </row>
    <row r="416" spans="7:7" x14ac:dyDescent="0.25">
      <c r="G416" s="609"/>
    </row>
    <row r="417" spans="7:7" x14ac:dyDescent="0.25">
      <c r="G417" s="609"/>
    </row>
    <row r="418" spans="7:7" x14ac:dyDescent="0.25">
      <c r="G418" s="609"/>
    </row>
    <row r="419" spans="7:7" x14ac:dyDescent="0.25">
      <c r="G419" s="609"/>
    </row>
    <row r="420" spans="7:7" x14ac:dyDescent="0.25">
      <c r="G420" s="609"/>
    </row>
    <row r="421" spans="7:7" x14ac:dyDescent="0.25">
      <c r="G421" s="609"/>
    </row>
    <row r="422" spans="7:7" x14ac:dyDescent="0.25">
      <c r="G422" s="609"/>
    </row>
    <row r="423" spans="7:7" x14ac:dyDescent="0.25">
      <c r="G423" s="609"/>
    </row>
    <row r="424" spans="7:7" x14ac:dyDescent="0.25">
      <c r="G424" s="609"/>
    </row>
    <row r="425" spans="7:7" x14ac:dyDescent="0.25">
      <c r="G425" s="609"/>
    </row>
    <row r="426" spans="7:7" x14ac:dyDescent="0.25">
      <c r="G426" s="609"/>
    </row>
    <row r="427" spans="7:7" x14ac:dyDescent="0.25">
      <c r="G427" s="609"/>
    </row>
    <row r="428" spans="7:7" x14ac:dyDescent="0.25">
      <c r="G428" s="609"/>
    </row>
    <row r="429" spans="7:7" x14ac:dyDescent="0.25">
      <c r="G429" s="609"/>
    </row>
    <row r="430" spans="7:7" x14ac:dyDescent="0.25">
      <c r="G430" s="609"/>
    </row>
    <row r="431" spans="7:7" x14ac:dyDescent="0.25">
      <c r="G431" s="609"/>
    </row>
    <row r="432" spans="7:7" x14ac:dyDescent="0.25">
      <c r="G432" s="609"/>
    </row>
    <row r="433" spans="7:7" x14ac:dyDescent="0.25">
      <c r="G433" s="609"/>
    </row>
    <row r="434" spans="7:7" x14ac:dyDescent="0.25">
      <c r="G434" s="609"/>
    </row>
    <row r="435" spans="7:7" x14ac:dyDescent="0.25">
      <c r="G435" s="609"/>
    </row>
    <row r="436" spans="7:7" x14ac:dyDescent="0.25">
      <c r="G436" s="609"/>
    </row>
    <row r="437" spans="7:7" x14ac:dyDescent="0.25">
      <c r="G437" s="609"/>
    </row>
    <row r="438" spans="7:7" x14ac:dyDescent="0.25">
      <c r="G438" s="609"/>
    </row>
    <row r="439" spans="7:7" x14ac:dyDescent="0.25">
      <c r="G439" s="609"/>
    </row>
    <row r="440" spans="7:7" x14ac:dyDescent="0.25">
      <c r="G440" s="609"/>
    </row>
    <row r="441" spans="7:7" x14ac:dyDescent="0.25">
      <c r="G441" s="609"/>
    </row>
    <row r="442" spans="7:7" x14ac:dyDescent="0.25">
      <c r="G442" s="609"/>
    </row>
    <row r="443" spans="7:7" x14ac:dyDescent="0.25">
      <c r="G443" s="609"/>
    </row>
    <row r="444" spans="7:7" x14ac:dyDescent="0.25">
      <c r="G444" s="609"/>
    </row>
    <row r="445" spans="7:7" x14ac:dyDescent="0.25">
      <c r="G445" s="609"/>
    </row>
    <row r="446" spans="7:7" x14ac:dyDescent="0.25">
      <c r="G446" s="609"/>
    </row>
    <row r="447" spans="7:7" x14ac:dyDescent="0.25">
      <c r="G447" s="609"/>
    </row>
    <row r="448" spans="7:7" x14ac:dyDescent="0.25">
      <c r="G448" s="609"/>
    </row>
    <row r="449" spans="7:7" x14ac:dyDescent="0.25">
      <c r="G449" s="609"/>
    </row>
    <row r="450" spans="7:7" x14ac:dyDescent="0.25">
      <c r="G450" s="609"/>
    </row>
    <row r="451" spans="7:7" x14ac:dyDescent="0.25">
      <c r="G451" s="609"/>
    </row>
    <row r="452" spans="7:7" x14ac:dyDescent="0.25">
      <c r="G452" s="609"/>
    </row>
    <row r="453" spans="7:7" x14ac:dyDescent="0.25">
      <c r="G453" s="609"/>
    </row>
    <row r="454" spans="7:7" x14ac:dyDescent="0.25">
      <c r="G454" s="609"/>
    </row>
    <row r="455" spans="7:7" x14ac:dyDescent="0.25">
      <c r="G455" s="609"/>
    </row>
    <row r="456" spans="7:7" x14ac:dyDescent="0.25">
      <c r="G456" s="609"/>
    </row>
    <row r="457" spans="7:7" x14ac:dyDescent="0.25">
      <c r="G457" s="609"/>
    </row>
    <row r="458" spans="7:7" x14ac:dyDescent="0.25">
      <c r="G458" s="609"/>
    </row>
    <row r="459" spans="7:7" x14ac:dyDescent="0.25">
      <c r="G459" s="609"/>
    </row>
    <row r="460" spans="7:7" x14ac:dyDescent="0.25">
      <c r="G460" s="609"/>
    </row>
    <row r="461" spans="7:7" x14ac:dyDescent="0.25">
      <c r="G461" s="609"/>
    </row>
    <row r="462" spans="7:7" x14ac:dyDescent="0.25">
      <c r="G462" s="609"/>
    </row>
    <row r="463" spans="7:7" x14ac:dyDescent="0.25">
      <c r="G463" s="609"/>
    </row>
    <row r="464" spans="7:7" x14ac:dyDescent="0.25">
      <c r="G464" s="609"/>
    </row>
    <row r="465" spans="7:7" x14ac:dyDescent="0.25">
      <c r="G465" s="609"/>
    </row>
    <row r="466" spans="7:7" x14ac:dyDescent="0.25">
      <c r="G466" s="609"/>
    </row>
    <row r="467" spans="7:7" x14ac:dyDescent="0.25">
      <c r="G467" s="609"/>
    </row>
    <row r="468" spans="7:7" x14ac:dyDescent="0.25">
      <c r="G468" s="609"/>
    </row>
    <row r="469" spans="7:7" x14ac:dyDescent="0.25">
      <c r="G469" s="609"/>
    </row>
    <row r="470" spans="7:7" x14ac:dyDescent="0.25">
      <c r="G470" s="609"/>
    </row>
    <row r="471" spans="7:7" x14ac:dyDescent="0.25">
      <c r="G471" s="609"/>
    </row>
    <row r="472" spans="7:7" x14ac:dyDescent="0.25">
      <c r="G472" s="609"/>
    </row>
    <row r="473" spans="7:7" x14ac:dyDescent="0.25">
      <c r="G473" s="609"/>
    </row>
    <row r="474" spans="7:7" x14ac:dyDescent="0.25">
      <c r="G474" s="609"/>
    </row>
    <row r="475" spans="7:7" x14ac:dyDescent="0.25">
      <c r="G475" s="609"/>
    </row>
    <row r="476" spans="7:7" x14ac:dyDescent="0.25">
      <c r="G476" s="609"/>
    </row>
    <row r="477" spans="7:7" x14ac:dyDescent="0.25">
      <c r="G477" s="609"/>
    </row>
    <row r="478" spans="7:7" x14ac:dyDescent="0.25">
      <c r="G478" s="609"/>
    </row>
    <row r="479" spans="7:7" x14ac:dyDescent="0.25">
      <c r="G479" s="609"/>
    </row>
    <row r="480" spans="7:7" x14ac:dyDescent="0.25">
      <c r="G480" s="609"/>
    </row>
    <row r="481" spans="7:7" x14ac:dyDescent="0.25">
      <c r="G481" s="609"/>
    </row>
    <row r="482" spans="7:7" x14ac:dyDescent="0.25">
      <c r="G482" s="609"/>
    </row>
    <row r="483" spans="7:7" x14ac:dyDescent="0.25">
      <c r="G483" s="609"/>
    </row>
    <row r="484" spans="7:7" x14ac:dyDescent="0.25">
      <c r="G484" s="609"/>
    </row>
    <row r="485" spans="7:7" x14ac:dyDescent="0.25">
      <c r="G485" s="609"/>
    </row>
    <row r="486" spans="7:7" x14ac:dyDescent="0.25">
      <c r="G486" s="609"/>
    </row>
    <row r="487" spans="7:7" x14ac:dyDescent="0.25">
      <c r="G487" s="609"/>
    </row>
    <row r="488" spans="7:7" x14ac:dyDescent="0.25">
      <c r="G488" s="609"/>
    </row>
    <row r="489" spans="7:7" x14ac:dyDescent="0.25">
      <c r="G489" s="609"/>
    </row>
    <row r="490" spans="7:7" x14ac:dyDescent="0.25">
      <c r="G490" s="609"/>
    </row>
    <row r="491" spans="7:7" x14ac:dyDescent="0.25">
      <c r="G491" s="609"/>
    </row>
    <row r="492" spans="7:7" x14ac:dyDescent="0.25">
      <c r="G492" s="609"/>
    </row>
    <row r="493" spans="7:7" x14ac:dyDescent="0.25">
      <c r="G493" s="609"/>
    </row>
    <row r="494" spans="7:7" x14ac:dyDescent="0.25">
      <c r="G494" s="609"/>
    </row>
    <row r="495" spans="7:7" x14ac:dyDescent="0.25">
      <c r="G495" s="609"/>
    </row>
    <row r="496" spans="7:7" x14ac:dyDescent="0.25">
      <c r="G496" s="609"/>
    </row>
    <row r="497" spans="7:7" x14ac:dyDescent="0.25">
      <c r="G497" s="609"/>
    </row>
    <row r="498" spans="7:7" x14ac:dyDescent="0.25">
      <c r="G498" s="609"/>
    </row>
    <row r="499" spans="7:7" x14ac:dyDescent="0.25">
      <c r="G499" s="609"/>
    </row>
    <row r="500" spans="7:7" x14ac:dyDescent="0.25">
      <c r="G500" s="609"/>
    </row>
    <row r="501" spans="7:7" x14ac:dyDescent="0.25">
      <c r="G501" s="609"/>
    </row>
    <row r="502" spans="7:7" x14ac:dyDescent="0.25">
      <c r="G502" s="609"/>
    </row>
    <row r="503" spans="7:7" x14ac:dyDescent="0.25">
      <c r="G503" s="609"/>
    </row>
    <row r="504" spans="7:7" x14ac:dyDescent="0.25">
      <c r="G504" s="609"/>
    </row>
    <row r="505" spans="7:7" x14ac:dyDescent="0.25">
      <c r="G505" s="609"/>
    </row>
    <row r="506" spans="7:7" x14ac:dyDescent="0.25">
      <c r="G506" s="609"/>
    </row>
    <row r="507" spans="7:7" x14ac:dyDescent="0.25">
      <c r="G507" s="609"/>
    </row>
    <row r="508" spans="7:7" x14ac:dyDescent="0.25">
      <c r="G508" s="609"/>
    </row>
    <row r="509" spans="7:7" x14ac:dyDescent="0.25">
      <c r="G509" s="609"/>
    </row>
    <row r="510" spans="7:7" x14ac:dyDescent="0.25">
      <c r="G510" s="609"/>
    </row>
    <row r="511" spans="7:7" x14ac:dyDescent="0.25">
      <c r="G511" s="609"/>
    </row>
    <row r="512" spans="7:7" x14ac:dyDescent="0.25">
      <c r="G512" s="609"/>
    </row>
    <row r="513" spans="7:7" x14ac:dyDescent="0.25">
      <c r="G513" s="609"/>
    </row>
    <row r="514" spans="7:7" x14ac:dyDescent="0.25">
      <c r="G514" s="609"/>
    </row>
    <row r="515" spans="7:7" x14ac:dyDescent="0.25">
      <c r="G515" s="609"/>
    </row>
    <row r="516" spans="7:7" x14ac:dyDescent="0.25">
      <c r="G516" s="609"/>
    </row>
    <row r="517" spans="7:7" x14ac:dyDescent="0.25">
      <c r="G517" s="609"/>
    </row>
    <row r="518" spans="7:7" x14ac:dyDescent="0.25">
      <c r="G518" s="609"/>
    </row>
    <row r="519" spans="7:7" x14ac:dyDescent="0.25">
      <c r="G519" s="609"/>
    </row>
    <row r="520" spans="7:7" x14ac:dyDescent="0.25">
      <c r="G520" s="609"/>
    </row>
    <row r="521" spans="7:7" x14ac:dyDescent="0.25">
      <c r="G521" s="609"/>
    </row>
    <row r="522" spans="7:7" x14ac:dyDescent="0.25">
      <c r="G522" s="609"/>
    </row>
    <row r="523" spans="7:7" x14ac:dyDescent="0.25">
      <c r="G523" s="609"/>
    </row>
    <row r="524" spans="7:7" x14ac:dyDescent="0.25">
      <c r="G524" s="609"/>
    </row>
    <row r="525" spans="7:7" x14ac:dyDescent="0.25">
      <c r="G525" s="609"/>
    </row>
    <row r="526" spans="7:7" x14ac:dyDescent="0.25">
      <c r="G526" s="609"/>
    </row>
    <row r="527" spans="7:7" x14ac:dyDescent="0.25">
      <c r="G527" s="609"/>
    </row>
    <row r="528" spans="7:7" x14ac:dyDescent="0.25">
      <c r="G528" s="609"/>
    </row>
    <row r="529" spans="7:7" x14ac:dyDescent="0.25">
      <c r="G529" s="609"/>
    </row>
    <row r="530" spans="7:7" x14ac:dyDescent="0.25">
      <c r="G530" s="609"/>
    </row>
    <row r="531" spans="7:7" x14ac:dyDescent="0.25">
      <c r="G531" s="609"/>
    </row>
    <row r="532" spans="7:7" x14ac:dyDescent="0.25">
      <c r="G532" s="609"/>
    </row>
    <row r="533" spans="7:7" x14ac:dyDescent="0.25">
      <c r="G533" s="609"/>
    </row>
    <row r="534" spans="7:7" x14ac:dyDescent="0.25">
      <c r="G534" s="609"/>
    </row>
    <row r="535" spans="7:7" x14ac:dyDescent="0.25">
      <c r="G535" s="609"/>
    </row>
    <row r="536" spans="7:7" x14ac:dyDescent="0.25">
      <c r="G536" s="609"/>
    </row>
    <row r="537" spans="7:7" x14ac:dyDescent="0.25">
      <c r="G537" s="609"/>
    </row>
    <row r="538" spans="7:7" x14ac:dyDescent="0.25">
      <c r="G538" s="609"/>
    </row>
    <row r="539" spans="7:7" x14ac:dyDescent="0.25">
      <c r="G539" s="609"/>
    </row>
    <row r="540" spans="7:7" x14ac:dyDescent="0.25">
      <c r="G540" s="609"/>
    </row>
    <row r="541" spans="7:7" x14ac:dyDescent="0.25">
      <c r="G541" s="609"/>
    </row>
    <row r="542" spans="7:7" x14ac:dyDescent="0.25">
      <c r="G542" s="609"/>
    </row>
    <row r="543" spans="7:7" x14ac:dyDescent="0.25">
      <c r="G543" s="609"/>
    </row>
    <row r="544" spans="7:7" x14ac:dyDescent="0.25">
      <c r="G544" s="609"/>
    </row>
    <row r="545" spans="7:7" x14ac:dyDescent="0.25">
      <c r="G545" s="609"/>
    </row>
    <row r="546" spans="7:7" x14ac:dyDescent="0.25">
      <c r="G546" s="609"/>
    </row>
    <row r="547" spans="7:7" x14ac:dyDescent="0.25">
      <c r="G547" s="609"/>
    </row>
    <row r="548" spans="7:7" x14ac:dyDescent="0.25">
      <c r="G548" s="609"/>
    </row>
    <row r="549" spans="7:7" x14ac:dyDescent="0.25">
      <c r="G549" s="609"/>
    </row>
    <row r="550" spans="7:7" x14ac:dyDescent="0.25">
      <c r="G550" s="609"/>
    </row>
    <row r="551" spans="7:7" x14ac:dyDescent="0.25">
      <c r="G551" s="609"/>
    </row>
    <row r="552" spans="7:7" x14ac:dyDescent="0.25">
      <c r="G552" s="609"/>
    </row>
    <row r="553" spans="7:7" x14ac:dyDescent="0.25">
      <c r="G553" s="609"/>
    </row>
    <row r="554" spans="7:7" x14ac:dyDescent="0.25">
      <c r="G554" s="609"/>
    </row>
    <row r="555" spans="7:7" x14ac:dyDescent="0.25">
      <c r="G555" s="609"/>
    </row>
    <row r="556" spans="7:7" x14ac:dyDescent="0.25">
      <c r="G556" s="609"/>
    </row>
    <row r="557" spans="7:7" x14ac:dyDescent="0.25">
      <c r="G557" s="609"/>
    </row>
    <row r="558" spans="7:7" x14ac:dyDescent="0.25">
      <c r="G558" s="609"/>
    </row>
    <row r="559" spans="7:7" x14ac:dyDescent="0.25">
      <c r="G559" s="609"/>
    </row>
    <row r="560" spans="7:7" x14ac:dyDescent="0.25">
      <c r="G560" s="609"/>
    </row>
    <row r="561" spans="7:7" x14ac:dyDescent="0.25">
      <c r="G561" s="609"/>
    </row>
    <row r="562" spans="7:7" x14ac:dyDescent="0.25">
      <c r="G562" s="609"/>
    </row>
    <row r="563" spans="7:7" x14ac:dyDescent="0.25">
      <c r="G563" s="609"/>
    </row>
    <row r="564" spans="7:7" x14ac:dyDescent="0.25">
      <c r="G564" s="609"/>
    </row>
    <row r="565" spans="7:7" x14ac:dyDescent="0.25">
      <c r="G565" s="609"/>
    </row>
    <row r="566" spans="7:7" x14ac:dyDescent="0.25">
      <c r="G566" s="609"/>
    </row>
    <row r="567" spans="7:7" x14ac:dyDescent="0.25">
      <c r="G567" s="609"/>
    </row>
    <row r="568" spans="7:7" x14ac:dyDescent="0.25">
      <c r="G568" s="609"/>
    </row>
    <row r="569" spans="7:7" x14ac:dyDescent="0.25">
      <c r="G569" s="609"/>
    </row>
    <row r="570" spans="7:7" x14ac:dyDescent="0.25">
      <c r="G570" s="609"/>
    </row>
    <row r="571" spans="7:7" x14ac:dyDescent="0.25">
      <c r="G571" s="609"/>
    </row>
    <row r="572" spans="7:7" x14ac:dyDescent="0.25">
      <c r="G572" s="609"/>
    </row>
    <row r="573" spans="7:7" x14ac:dyDescent="0.25">
      <c r="G573" s="609"/>
    </row>
    <row r="574" spans="7:7" x14ac:dyDescent="0.25">
      <c r="G574" s="609"/>
    </row>
    <row r="575" spans="7:7" x14ac:dyDescent="0.25">
      <c r="G575" s="609"/>
    </row>
    <row r="576" spans="7:7" x14ac:dyDescent="0.25">
      <c r="G576" s="609"/>
    </row>
    <row r="577" spans="7:8" x14ac:dyDescent="0.25">
      <c r="G577" s="609"/>
    </row>
    <row r="578" spans="7:8" x14ac:dyDescent="0.25">
      <c r="G578" s="609"/>
    </row>
    <row r="579" spans="7:8" x14ac:dyDescent="0.25">
      <c r="G579" s="609"/>
    </row>
    <row r="580" spans="7:8" x14ac:dyDescent="0.25">
      <c r="G580" s="609"/>
    </row>
    <row r="581" spans="7:8" x14ac:dyDescent="0.25">
      <c r="G581" s="609"/>
    </row>
    <row r="582" spans="7:8" x14ac:dyDescent="0.25">
      <c r="G582" s="609"/>
      <c r="H582" s="563"/>
    </row>
    <row r="583" spans="7:8" x14ac:dyDescent="0.25">
      <c r="G583" s="609"/>
    </row>
    <row r="584" spans="7:8" x14ac:dyDescent="0.25">
      <c r="G584" s="609"/>
    </row>
    <row r="585" spans="7:8" x14ac:dyDescent="0.25">
      <c r="G585" s="609"/>
    </row>
    <row r="586" spans="7:8" x14ac:dyDescent="0.25">
      <c r="G586" s="609"/>
    </row>
    <row r="587" spans="7:8" x14ac:dyDescent="0.25">
      <c r="G587" s="609"/>
    </row>
    <row r="588" spans="7:8" x14ac:dyDescent="0.25">
      <c r="G588" s="609"/>
    </row>
    <row r="589" spans="7:8" x14ac:dyDescent="0.25">
      <c r="G589" s="609"/>
    </row>
    <row r="590" spans="7:8" x14ac:dyDescent="0.25">
      <c r="G590" s="609"/>
    </row>
    <row r="591" spans="7:8" x14ac:dyDescent="0.25">
      <c r="G591" s="609"/>
    </row>
    <row r="592" spans="7:8" x14ac:dyDescent="0.25">
      <c r="G592" s="609"/>
    </row>
    <row r="593" spans="7:7" x14ac:dyDescent="0.25">
      <c r="G593" s="609"/>
    </row>
    <row r="594" spans="7:7" x14ac:dyDescent="0.25">
      <c r="G594" s="609"/>
    </row>
    <row r="595" spans="7:7" x14ac:dyDescent="0.25">
      <c r="G595" s="609"/>
    </row>
    <row r="596" spans="7:7" x14ac:dyDescent="0.25">
      <c r="G596" s="609"/>
    </row>
    <row r="597" spans="7:7" x14ac:dyDescent="0.25">
      <c r="G597" s="609"/>
    </row>
    <row r="598" spans="7:7" x14ac:dyDescent="0.25">
      <c r="G598" s="609"/>
    </row>
    <row r="599" spans="7:7" x14ac:dyDescent="0.25">
      <c r="G599" s="609"/>
    </row>
    <row r="600" spans="7:7" x14ac:dyDescent="0.25">
      <c r="G600" s="609"/>
    </row>
    <row r="601" spans="7:7" x14ac:dyDescent="0.25">
      <c r="G601" s="609"/>
    </row>
    <row r="602" spans="7:7" x14ac:dyDescent="0.25">
      <c r="G602" s="609"/>
    </row>
    <row r="603" spans="7:7" x14ac:dyDescent="0.25">
      <c r="G603" s="609"/>
    </row>
    <row r="604" spans="7:7" x14ac:dyDescent="0.25">
      <c r="G604" s="609"/>
    </row>
    <row r="605" spans="7:7" x14ac:dyDescent="0.25">
      <c r="G605" s="609"/>
    </row>
    <row r="606" spans="7:7" x14ac:dyDescent="0.25">
      <c r="G606" s="609"/>
    </row>
    <row r="607" spans="7:7" x14ac:dyDescent="0.25">
      <c r="G607" s="609"/>
    </row>
    <row r="608" spans="7:7" x14ac:dyDescent="0.25">
      <c r="G608" s="609"/>
    </row>
    <row r="609" spans="7:7" x14ac:dyDescent="0.25">
      <c r="G609" s="609"/>
    </row>
    <row r="610" spans="7:7" x14ac:dyDescent="0.25">
      <c r="G610" s="609"/>
    </row>
    <row r="611" spans="7:7" x14ac:dyDescent="0.25">
      <c r="G611" s="609"/>
    </row>
    <row r="612" spans="7:7" x14ac:dyDescent="0.25">
      <c r="G612" s="609"/>
    </row>
    <row r="613" spans="7:7" x14ac:dyDescent="0.25">
      <c r="G613" s="609"/>
    </row>
    <row r="614" spans="7:7" x14ac:dyDescent="0.25">
      <c r="G614" s="609"/>
    </row>
    <row r="615" spans="7:7" x14ac:dyDescent="0.25">
      <c r="G615" s="609"/>
    </row>
    <row r="616" spans="7:7" x14ac:dyDescent="0.25">
      <c r="G616" s="609"/>
    </row>
    <row r="617" spans="7:7" x14ac:dyDescent="0.25">
      <c r="G617" s="609"/>
    </row>
    <row r="618" spans="7:7" x14ac:dyDescent="0.25">
      <c r="G618" s="609"/>
    </row>
    <row r="619" spans="7:7" x14ac:dyDescent="0.25">
      <c r="G619" s="609"/>
    </row>
    <row r="620" spans="7:7" x14ac:dyDescent="0.25">
      <c r="G620" s="609"/>
    </row>
    <row r="621" spans="7:7" x14ac:dyDescent="0.25">
      <c r="G621" s="609"/>
    </row>
    <row r="622" spans="7:7" x14ac:dyDescent="0.25">
      <c r="G622" s="609"/>
    </row>
    <row r="623" spans="7:7" x14ac:dyDescent="0.25">
      <c r="G623" s="609"/>
    </row>
    <row r="624" spans="7:7" x14ac:dyDescent="0.25">
      <c r="G624" s="609"/>
    </row>
    <row r="625" spans="7:7" x14ac:dyDescent="0.25">
      <c r="G625" s="609"/>
    </row>
    <row r="626" spans="7:7" x14ac:dyDescent="0.25">
      <c r="G626" s="609"/>
    </row>
    <row r="627" spans="7:7" x14ac:dyDescent="0.25">
      <c r="G627" s="609"/>
    </row>
    <row r="628" spans="7:7" x14ac:dyDescent="0.25">
      <c r="G628" s="609"/>
    </row>
    <row r="629" spans="7:7" x14ac:dyDescent="0.25">
      <c r="G629" s="609"/>
    </row>
    <row r="630" spans="7:7" x14ac:dyDescent="0.25">
      <c r="G630" s="609"/>
    </row>
    <row r="631" spans="7:7" x14ac:dyDescent="0.25">
      <c r="G631" s="609"/>
    </row>
    <row r="632" spans="7:7" x14ac:dyDescent="0.25">
      <c r="G632" s="609"/>
    </row>
    <row r="633" spans="7:7" x14ac:dyDescent="0.25">
      <c r="G633" s="609"/>
    </row>
    <row r="634" spans="7:7" x14ac:dyDescent="0.25">
      <c r="G634" s="609"/>
    </row>
    <row r="635" spans="7:7" x14ac:dyDescent="0.25">
      <c r="G635" s="609"/>
    </row>
    <row r="636" spans="7:7" x14ac:dyDescent="0.25">
      <c r="G636" s="609"/>
    </row>
    <row r="637" spans="7:7" x14ac:dyDescent="0.25">
      <c r="G637" s="609"/>
    </row>
    <row r="638" spans="7:7" x14ac:dyDescent="0.25">
      <c r="G638" s="609"/>
    </row>
    <row r="639" spans="7:7" x14ac:dyDescent="0.25">
      <c r="G639" s="609"/>
    </row>
    <row r="640" spans="7:7" x14ac:dyDescent="0.25">
      <c r="G640" s="609"/>
    </row>
    <row r="641" spans="7:7" x14ac:dyDescent="0.25">
      <c r="G641" s="609"/>
    </row>
    <row r="642" spans="7:7" x14ac:dyDescent="0.25">
      <c r="G642" s="609"/>
    </row>
    <row r="643" spans="7:7" x14ac:dyDescent="0.25">
      <c r="G643" s="609"/>
    </row>
    <row r="644" spans="7:7" x14ac:dyDescent="0.25">
      <c r="G644" s="609"/>
    </row>
    <row r="645" spans="7:7" x14ac:dyDescent="0.25">
      <c r="G645" s="609"/>
    </row>
    <row r="646" spans="7:7" x14ac:dyDescent="0.25">
      <c r="G646" s="609"/>
    </row>
    <row r="647" spans="7:7" x14ac:dyDescent="0.25">
      <c r="G647" s="609"/>
    </row>
    <row r="648" spans="7:7" x14ac:dyDescent="0.25">
      <c r="G648" s="609"/>
    </row>
    <row r="649" spans="7:7" x14ac:dyDescent="0.25">
      <c r="G649" s="609"/>
    </row>
    <row r="650" spans="7:7" x14ac:dyDescent="0.25">
      <c r="G650" s="609"/>
    </row>
    <row r="651" spans="7:7" x14ac:dyDescent="0.25">
      <c r="G651" s="609"/>
    </row>
    <row r="652" spans="7:7" x14ac:dyDescent="0.25">
      <c r="G652" s="609"/>
    </row>
    <row r="653" spans="7:7" x14ac:dyDescent="0.25">
      <c r="G653" s="609"/>
    </row>
    <row r="654" spans="7:7" x14ac:dyDescent="0.25">
      <c r="G654" s="609"/>
    </row>
    <row r="655" spans="7:7" x14ac:dyDescent="0.25">
      <c r="G655" s="609"/>
    </row>
    <row r="656" spans="7:7" x14ac:dyDescent="0.25">
      <c r="G656" s="609"/>
    </row>
    <row r="657" spans="7:7" x14ac:dyDescent="0.25">
      <c r="G657" s="609"/>
    </row>
    <row r="658" spans="7:7" x14ac:dyDescent="0.25">
      <c r="G658" s="609"/>
    </row>
    <row r="659" spans="7:7" x14ac:dyDescent="0.25">
      <c r="G659" s="609"/>
    </row>
    <row r="660" spans="7:7" x14ac:dyDescent="0.25">
      <c r="G660" s="609"/>
    </row>
    <row r="661" spans="7:7" x14ac:dyDescent="0.25">
      <c r="G661" s="609"/>
    </row>
    <row r="662" spans="7:7" x14ac:dyDescent="0.25">
      <c r="G662" s="609"/>
    </row>
    <row r="663" spans="7:7" x14ac:dyDescent="0.25">
      <c r="G663" s="609"/>
    </row>
    <row r="664" spans="7:7" x14ac:dyDescent="0.25">
      <c r="G664" s="609"/>
    </row>
    <row r="665" spans="7:7" x14ac:dyDescent="0.25">
      <c r="G665" s="609"/>
    </row>
    <row r="666" spans="7:7" x14ac:dyDescent="0.25">
      <c r="G666" s="609"/>
    </row>
    <row r="667" spans="7:7" x14ac:dyDescent="0.25">
      <c r="G667" s="609"/>
    </row>
    <row r="668" spans="7:7" x14ac:dyDescent="0.25">
      <c r="G668" s="609"/>
    </row>
    <row r="669" spans="7:7" x14ac:dyDescent="0.25">
      <c r="G669" s="609"/>
    </row>
    <row r="670" spans="7:7" x14ac:dyDescent="0.25">
      <c r="G670" s="609"/>
    </row>
    <row r="671" spans="7:7" x14ac:dyDescent="0.25">
      <c r="G671" s="609"/>
    </row>
    <row r="672" spans="7:7" x14ac:dyDescent="0.25">
      <c r="G672" s="609"/>
    </row>
    <row r="673" spans="7:7" x14ac:dyDescent="0.25">
      <c r="G673" s="609"/>
    </row>
    <row r="674" spans="7:7" x14ac:dyDescent="0.25">
      <c r="G674" s="609"/>
    </row>
    <row r="675" spans="7:7" x14ac:dyDescent="0.25">
      <c r="G675" s="609"/>
    </row>
    <row r="676" spans="7:7" x14ac:dyDescent="0.25">
      <c r="G676" s="609"/>
    </row>
    <row r="677" spans="7:7" x14ac:dyDescent="0.25">
      <c r="G677" s="609"/>
    </row>
    <row r="678" spans="7:7" x14ac:dyDescent="0.25">
      <c r="G678" s="609"/>
    </row>
    <row r="679" spans="7:7" x14ac:dyDescent="0.25">
      <c r="G679" s="609"/>
    </row>
    <row r="680" spans="7:7" x14ac:dyDescent="0.25">
      <c r="G680" s="609"/>
    </row>
    <row r="681" spans="7:7" x14ac:dyDescent="0.25">
      <c r="G681" s="609"/>
    </row>
    <row r="682" spans="7:7" x14ac:dyDescent="0.25">
      <c r="G682" s="609"/>
    </row>
    <row r="683" spans="7:7" x14ac:dyDescent="0.25">
      <c r="G683" s="609"/>
    </row>
    <row r="684" spans="7:7" x14ac:dyDescent="0.25">
      <c r="G684" s="609"/>
    </row>
    <row r="685" spans="7:7" x14ac:dyDescent="0.25">
      <c r="G685" s="609"/>
    </row>
    <row r="686" spans="7:7" x14ac:dyDescent="0.25">
      <c r="G686" s="609"/>
    </row>
    <row r="687" spans="7:7" x14ac:dyDescent="0.25">
      <c r="G687" s="609"/>
    </row>
    <row r="688" spans="7:7" x14ac:dyDescent="0.25">
      <c r="G688" s="609"/>
    </row>
    <row r="689" spans="7:7" x14ac:dyDescent="0.25">
      <c r="G689" s="609"/>
    </row>
    <row r="690" spans="7:7" x14ac:dyDescent="0.25">
      <c r="G690" s="609"/>
    </row>
    <row r="691" spans="7:7" x14ac:dyDescent="0.25">
      <c r="G691" s="609"/>
    </row>
    <row r="692" spans="7:7" x14ac:dyDescent="0.25">
      <c r="G692" s="609"/>
    </row>
    <row r="693" spans="7:7" x14ac:dyDescent="0.25">
      <c r="G693" s="609"/>
    </row>
    <row r="694" spans="7:7" x14ac:dyDescent="0.25">
      <c r="G694" s="609"/>
    </row>
    <row r="695" spans="7:7" x14ac:dyDescent="0.25">
      <c r="G695" s="609"/>
    </row>
    <row r="696" spans="7:7" x14ac:dyDescent="0.25">
      <c r="G696" s="609"/>
    </row>
    <row r="697" spans="7:7" x14ac:dyDescent="0.25">
      <c r="G697" s="609"/>
    </row>
    <row r="698" spans="7:7" x14ac:dyDescent="0.25">
      <c r="G698" s="609"/>
    </row>
    <row r="699" spans="7:7" x14ac:dyDescent="0.25">
      <c r="G699" s="609"/>
    </row>
    <row r="700" spans="7:7" x14ac:dyDescent="0.25">
      <c r="G700" s="609"/>
    </row>
    <row r="701" spans="7:7" x14ac:dyDescent="0.25">
      <c r="G701" s="609"/>
    </row>
    <row r="702" spans="7:7" x14ac:dyDescent="0.25">
      <c r="G702" s="609"/>
    </row>
    <row r="703" spans="7:7" x14ac:dyDescent="0.25">
      <c r="G703" s="609"/>
    </row>
    <row r="704" spans="7:7" x14ac:dyDescent="0.25">
      <c r="G704" s="609"/>
    </row>
    <row r="705" spans="7:7" x14ac:dyDescent="0.25">
      <c r="G705" s="609"/>
    </row>
    <row r="706" spans="7:7" x14ac:dyDescent="0.25">
      <c r="G706" s="609"/>
    </row>
    <row r="707" spans="7:7" x14ac:dyDescent="0.25">
      <c r="G707" s="609"/>
    </row>
    <row r="708" spans="7:7" x14ac:dyDescent="0.25">
      <c r="G708" s="609"/>
    </row>
    <row r="709" spans="7:7" x14ac:dyDescent="0.25">
      <c r="G709" s="609"/>
    </row>
    <row r="710" spans="7:7" x14ac:dyDescent="0.25">
      <c r="G710" s="609"/>
    </row>
    <row r="711" spans="7:7" x14ac:dyDescent="0.25">
      <c r="G711" s="609"/>
    </row>
    <row r="712" spans="7:7" x14ac:dyDescent="0.25">
      <c r="G712" s="609"/>
    </row>
    <row r="713" spans="7:7" x14ac:dyDescent="0.25">
      <c r="G713" s="609"/>
    </row>
    <row r="714" spans="7:7" x14ac:dyDescent="0.25">
      <c r="G714" s="609"/>
    </row>
    <row r="715" spans="7:7" x14ac:dyDescent="0.25">
      <c r="G715" s="609"/>
    </row>
    <row r="716" spans="7:7" x14ac:dyDescent="0.25">
      <c r="G716" s="609"/>
    </row>
    <row r="717" spans="7:7" x14ac:dyDescent="0.25">
      <c r="G717" s="609"/>
    </row>
    <row r="718" spans="7:7" x14ac:dyDescent="0.25">
      <c r="G718" s="609"/>
    </row>
    <row r="719" spans="7:7" x14ac:dyDescent="0.25">
      <c r="G719" s="609"/>
    </row>
    <row r="720" spans="7:7" x14ac:dyDescent="0.25">
      <c r="G720" s="609"/>
    </row>
    <row r="721" spans="7:7" x14ac:dyDescent="0.25">
      <c r="G721" s="609"/>
    </row>
    <row r="722" spans="7:7" x14ac:dyDescent="0.25">
      <c r="G722" s="609"/>
    </row>
    <row r="723" spans="7:7" x14ac:dyDescent="0.25">
      <c r="G723" s="609"/>
    </row>
    <row r="724" spans="7:7" x14ac:dyDescent="0.25">
      <c r="G724" s="609"/>
    </row>
    <row r="725" spans="7:7" x14ac:dyDescent="0.25">
      <c r="G725" s="609"/>
    </row>
    <row r="726" spans="7:7" x14ac:dyDescent="0.25">
      <c r="G726" s="609"/>
    </row>
    <row r="727" spans="7:7" x14ac:dyDescent="0.25">
      <c r="G727" s="609"/>
    </row>
    <row r="728" spans="7:7" x14ac:dyDescent="0.25">
      <c r="G728" s="609"/>
    </row>
    <row r="729" spans="7:7" x14ac:dyDescent="0.25">
      <c r="G729" s="609"/>
    </row>
    <row r="730" spans="7:7" x14ac:dyDescent="0.25">
      <c r="G730" s="609"/>
    </row>
    <row r="731" spans="7:7" x14ac:dyDescent="0.25">
      <c r="G731" s="609"/>
    </row>
    <row r="732" spans="7:7" x14ac:dyDescent="0.25">
      <c r="G732" s="609"/>
    </row>
    <row r="733" spans="7:7" x14ac:dyDescent="0.25">
      <c r="G733" s="609"/>
    </row>
    <row r="734" spans="7:7" x14ac:dyDescent="0.25">
      <c r="G734" s="609"/>
    </row>
    <row r="735" spans="7:7" x14ac:dyDescent="0.25">
      <c r="G735" s="609"/>
    </row>
    <row r="736" spans="7:7" x14ac:dyDescent="0.25">
      <c r="G736" s="609"/>
    </row>
    <row r="737" spans="7:7" x14ac:dyDescent="0.25">
      <c r="G737" s="609"/>
    </row>
    <row r="738" spans="7:7" x14ac:dyDescent="0.25">
      <c r="G738" s="609"/>
    </row>
    <row r="739" spans="7:7" x14ac:dyDescent="0.25">
      <c r="G739" s="609"/>
    </row>
    <row r="740" spans="7:7" x14ac:dyDescent="0.25">
      <c r="G740" s="609"/>
    </row>
    <row r="741" spans="7:7" x14ac:dyDescent="0.25">
      <c r="G741" s="609"/>
    </row>
    <row r="742" spans="7:7" x14ac:dyDescent="0.25">
      <c r="G742" s="609"/>
    </row>
    <row r="743" spans="7:7" x14ac:dyDescent="0.25">
      <c r="G743" s="609"/>
    </row>
    <row r="744" spans="7:7" x14ac:dyDescent="0.25">
      <c r="G744" s="609"/>
    </row>
    <row r="745" spans="7:7" x14ac:dyDescent="0.25">
      <c r="G745" s="609"/>
    </row>
    <row r="746" spans="7:7" x14ac:dyDescent="0.25">
      <c r="G746" s="609"/>
    </row>
    <row r="747" spans="7:7" x14ac:dyDescent="0.25">
      <c r="G747" s="609"/>
    </row>
    <row r="748" spans="7:7" x14ac:dyDescent="0.25">
      <c r="G748" s="609"/>
    </row>
    <row r="749" spans="7:7" x14ac:dyDescent="0.25">
      <c r="G749" s="609"/>
    </row>
    <row r="750" spans="7:7" x14ac:dyDescent="0.25">
      <c r="G750" s="609"/>
    </row>
    <row r="751" spans="7:7" x14ac:dyDescent="0.25">
      <c r="G751" s="609"/>
    </row>
    <row r="752" spans="7:7" x14ac:dyDescent="0.25">
      <c r="G752" s="609"/>
    </row>
    <row r="753" spans="7:7" x14ac:dyDescent="0.25">
      <c r="G753" s="609"/>
    </row>
    <row r="754" spans="7:7" x14ac:dyDescent="0.25">
      <c r="G754" s="609"/>
    </row>
    <row r="755" spans="7:7" x14ac:dyDescent="0.25">
      <c r="G755" s="609"/>
    </row>
    <row r="756" spans="7:7" x14ac:dyDescent="0.25">
      <c r="G756" s="609"/>
    </row>
    <row r="757" spans="7:7" x14ac:dyDescent="0.25">
      <c r="G757" s="609"/>
    </row>
    <row r="758" spans="7:7" x14ac:dyDescent="0.25">
      <c r="G758" s="609"/>
    </row>
    <row r="759" spans="7:7" x14ac:dyDescent="0.25">
      <c r="G759" s="609"/>
    </row>
    <row r="760" spans="7:7" x14ac:dyDescent="0.25">
      <c r="G760" s="609"/>
    </row>
    <row r="761" spans="7:7" x14ac:dyDescent="0.25">
      <c r="G761" s="609"/>
    </row>
    <row r="762" spans="7:7" x14ac:dyDescent="0.25">
      <c r="G762" s="609"/>
    </row>
    <row r="763" spans="7:7" x14ac:dyDescent="0.25">
      <c r="G763" s="609"/>
    </row>
    <row r="764" spans="7:7" x14ac:dyDescent="0.25">
      <c r="G764" s="609"/>
    </row>
    <row r="765" spans="7:7" x14ac:dyDescent="0.25">
      <c r="G765" s="609"/>
    </row>
    <row r="766" spans="7:7" x14ac:dyDescent="0.25">
      <c r="G766" s="609"/>
    </row>
    <row r="767" spans="7:7" x14ac:dyDescent="0.25">
      <c r="G767" s="609"/>
    </row>
    <row r="768" spans="7:7" x14ac:dyDescent="0.25">
      <c r="G768" s="609"/>
    </row>
    <row r="769" spans="7:7" x14ac:dyDescent="0.25">
      <c r="G769" s="609"/>
    </row>
    <row r="770" spans="7:7" x14ac:dyDescent="0.25">
      <c r="G770" s="609"/>
    </row>
    <row r="771" spans="7:7" x14ac:dyDescent="0.25">
      <c r="G771" s="609"/>
    </row>
    <row r="772" spans="7:7" x14ac:dyDescent="0.25">
      <c r="G772" s="609"/>
    </row>
    <row r="773" spans="7:7" x14ac:dyDescent="0.25">
      <c r="G773" s="609"/>
    </row>
    <row r="774" spans="7:7" x14ac:dyDescent="0.25">
      <c r="G774" s="609"/>
    </row>
    <row r="775" spans="7:7" x14ac:dyDescent="0.25">
      <c r="G775" s="609"/>
    </row>
    <row r="776" spans="7:7" x14ac:dyDescent="0.25">
      <c r="G776" s="609"/>
    </row>
    <row r="777" spans="7:7" x14ac:dyDescent="0.25">
      <c r="G777" s="609"/>
    </row>
    <row r="778" spans="7:7" x14ac:dyDescent="0.25">
      <c r="G778" s="609"/>
    </row>
    <row r="779" spans="7:7" x14ac:dyDescent="0.25">
      <c r="G779" s="609"/>
    </row>
    <row r="780" spans="7:7" x14ac:dyDescent="0.25">
      <c r="G780" s="609"/>
    </row>
    <row r="781" spans="7:7" x14ac:dyDescent="0.25">
      <c r="G781" s="609"/>
    </row>
    <row r="782" spans="7:7" x14ac:dyDescent="0.25">
      <c r="G782" s="609"/>
    </row>
    <row r="783" spans="7:7" x14ac:dyDescent="0.25">
      <c r="G783" s="609"/>
    </row>
    <row r="784" spans="7:7" x14ac:dyDescent="0.25">
      <c r="G784" s="609"/>
    </row>
    <row r="785" spans="7:7" x14ac:dyDescent="0.25">
      <c r="G785" s="609"/>
    </row>
    <row r="786" spans="7:7" x14ac:dyDescent="0.25">
      <c r="G786" s="609"/>
    </row>
    <row r="787" spans="7:7" x14ac:dyDescent="0.25">
      <c r="G787" s="609"/>
    </row>
    <row r="788" spans="7:7" x14ac:dyDescent="0.25">
      <c r="G788" s="609"/>
    </row>
    <row r="789" spans="7:7" x14ac:dyDescent="0.25">
      <c r="G789" s="609"/>
    </row>
    <row r="790" spans="7:7" x14ac:dyDescent="0.25">
      <c r="G790" s="609"/>
    </row>
    <row r="791" spans="7:7" x14ac:dyDescent="0.25">
      <c r="G791" s="609"/>
    </row>
    <row r="792" spans="7:7" x14ac:dyDescent="0.25">
      <c r="G792" s="609"/>
    </row>
    <row r="793" spans="7:7" x14ac:dyDescent="0.25">
      <c r="G793" s="609"/>
    </row>
    <row r="794" spans="7:7" x14ac:dyDescent="0.25">
      <c r="G794" s="609"/>
    </row>
    <row r="795" spans="7:7" x14ac:dyDescent="0.25">
      <c r="G795" s="609"/>
    </row>
    <row r="796" spans="7:7" x14ac:dyDescent="0.25">
      <c r="G796" s="609"/>
    </row>
    <row r="797" spans="7:7" x14ac:dyDescent="0.25">
      <c r="G797" s="609"/>
    </row>
    <row r="798" spans="7:7" x14ac:dyDescent="0.25">
      <c r="G798" s="609"/>
    </row>
    <row r="799" spans="7:7" x14ac:dyDescent="0.25">
      <c r="G799" s="609"/>
    </row>
    <row r="800" spans="7:7" x14ac:dyDescent="0.25">
      <c r="G800" s="609"/>
    </row>
    <row r="801" spans="7:7" x14ac:dyDescent="0.25">
      <c r="G801" s="609"/>
    </row>
    <row r="802" spans="7:7" x14ac:dyDescent="0.25">
      <c r="G802" s="609"/>
    </row>
    <row r="803" spans="7:7" x14ac:dyDescent="0.25">
      <c r="G803" s="609"/>
    </row>
    <row r="804" spans="7:7" x14ac:dyDescent="0.25">
      <c r="G804" s="609"/>
    </row>
    <row r="805" spans="7:7" x14ac:dyDescent="0.25">
      <c r="G805" s="609"/>
    </row>
    <row r="806" spans="7:7" x14ac:dyDescent="0.25">
      <c r="G806" s="609"/>
    </row>
    <row r="807" spans="7:7" x14ac:dyDescent="0.25">
      <c r="G807" s="609"/>
    </row>
    <row r="808" spans="7:7" x14ac:dyDescent="0.25">
      <c r="G808" s="609"/>
    </row>
    <row r="809" spans="7:7" x14ac:dyDescent="0.25">
      <c r="G809" s="609"/>
    </row>
    <row r="810" spans="7:7" x14ac:dyDescent="0.25">
      <c r="G810" s="609"/>
    </row>
    <row r="811" spans="7:7" x14ac:dyDescent="0.25">
      <c r="G811" s="609"/>
    </row>
    <row r="812" spans="7:7" x14ac:dyDescent="0.25">
      <c r="G812" s="609"/>
    </row>
    <row r="813" spans="7:7" x14ac:dyDescent="0.25">
      <c r="G813" s="609"/>
    </row>
    <row r="814" spans="7:7" x14ac:dyDescent="0.25">
      <c r="G814" s="609"/>
    </row>
    <row r="815" spans="7:7" x14ac:dyDescent="0.25">
      <c r="G815" s="609"/>
    </row>
    <row r="816" spans="7:7" x14ac:dyDescent="0.25">
      <c r="G816" s="609"/>
    </row>
    <row r="817" spans="7:7" x14ac:dyDescent="0.25">
      <c r="G817" s="609"/>
    </row>
    <row r="818" spans="7:7" x14ac:dyDescent="0.25">
      <c r="G818" s="609"/>
    </row>
    <row r="819" spans="7:7" x14ac:dyDescent="0.25">
      <c r="G819" s="609"/>
    </row>
    <row r="820" spans="7:7" x14ac:dyDescent="0.25">
      <c r="G820" s="609"/>
    </row>
    <row r="821" spans="7:7" x14ac:dyDescent="0.25">
      <c r="G821" s="609"/>
    </row>
    <row r="822" spans="7:7" x14ac:dyDescent="0.25">
      <c r="G822" s="609"/>
    </row>
    <row r="823" spans="7:7" x14ac:dyDescent="0.25">
      <c r="G823" s="609"/>
    </row>
    <row r="824" spans="7:7" x14ac:dyDescent="0.25">
      <c r="G824" s="609"/>
    </row>
    <row r="825" spans="7:7" x14ac:dyDescent="0.25">
      <c r="G825" s="609"/>
    </row>
    <row r="826" spans="7:7" x14ac:dyDescent="0.25">
      <c r="G826" s="609"/>
    </row>
    <row r="827" spans="7:7" x14ac:dyDescent="0.25">
      <c r="G827" s="609"/>
    </row>
    <row r="828" spans="7:7" x14ac:dyDescent="0.25">
      <c r="G828" s="609"/>
    </row>
    <row r="829" spans="7:7" x14ac:dyDescent="0.25">
      <c r="G829" s="609"/>
    </row>
    <row r="830" spans="7:7" x14ac:dyDescent="0.25">
      <c r="G830" s="609"/>
    </row>
    <row r="831" spans="7:7" x14ac:dyDescent="0.25">
      <c r="G831" s="609"/>
    </row>
    <row r="832" spans="7:7" x14ac:dyDescent="0.25">
      <c r="G832" s="609"/>
    </row>
    <row r="833" spans="7:7" x14ac:dyDescent="0.25">
      <c r="G833" s="609"/>
    </row>
    <row r="834" spans="7:7" x14ac:dyDescent="0.25">
      <c r="G834" s="609"/>
    </row>
    <row r="835" spans="7:7" x14ac:dyDescent="0.25">
      <c r="G835" s="609"/>
    </row>
    <row r="836" spans="7:7" x14ac:dyDescent="0.25">
      <c r="G836" s="609"/>
    </row>
    <row r="837" spans="7:7" x14ac:dyDescent="0.25">
      <c r="G837" s="609"/>
    </row>
    <row r="838" spans="7:7" x14ac:dyDescent="0.25">
      <c r="G838" s="609"/>
    </row>
    <row r="839" spans="7:7" x14ac:dyDescent="0.25">
      <c r="G839" s="609"/>
    </row>
    <row r="840" spans="7:7" x14ac:dyDescent="0.25">
      <c r="G840" s="609"/>
    </row>
    <row r="841" spans="7:7" x14ac:dyDescent="0.25">
      <c r="G841" s="609"/>
    </row>
    <row r="842" spans="7:7" x14ac:dyDescent="0.25">
      <c r="G842" s="609"/>
    </row>
    <row r="843" spans="7:7" x14ac:dyDescent="0.25">
      <c r="G843" s="609"/>
    </row>
    <row r="844" spans="7:7" x14ac:dyDescent="0.25">
      <c r="G844" s="609"/>
    </row>
    <row r="845" spans="7:7" x14ac:dyDescent="0.25">
      <c r="G845" s="609"/>
    </row>
    <row r="846" spans="7:7" x14ac:dyDescent="0.25">
      <c r="G846" s="609"/>
    </row>
    <row r="847" spans="7:7" x14ac:dyDescent="0.25">
      <c r="G847" s="609"/>
    </row>
    <row r="848" spans="7:7" x14ac:dyDescent="0.25">
      <c r="G848" s="609"/>
    </row>
    <row r="849" spans="7:7" x14ac:dyDescent="0.25">
      <c r="G849" s="609"/>
    </row>
    <row r="850" spans="7:7" x14ac:dyDescent="0.25">
      <c r="G850" s="609"/>
    </row>
    <row r="851" spans="7:7" x14ac:dyDescent="0.25">
      <c r="G851" s="609"/>
    </row>
    <row r="852" spans="7:7" x14ac:dyDescent="0.25">
      <c r="G852" s="609"/>
    </row>
    <row r="853" spans="7:7" x14ac:dyDescent="0.25">
      <c r="G853" s="609"/>
    </row>
    <row r="854" spans="7:7" x14ac:dyDescent="0.25">
      <c r="G854" s="609"/>
    </row>
    <row r="855" spans="7:7" x14ac:dyDescent="0.25">
      <c r="G855" s="609"/>
    </row>
    <row r="856" spans="7:7" x14ac:dyDescent="0.25">
      <c r="G856" s="609"/>
    </row>
    <row r="857" spans="7:7" x14ac:dyDescent="0.25">
      <c r="G857" s="609"/>
    </row>
    <row r="858" spans="7:7" x14ac:dyDescent="0.25">
      <c r="G858" s="609"/>
    </row>
    <row r="859" spans="7:7" x14ac:dyDescent="0.25">
      <c r="G859" s="609"/>
    </row>
    <row r="860" spans="7:7" x14ac:dyDescent="0.25">
      <c r="G860" s="609"/>
    </row>
    <row r="861" spans="7:7" x14ac:dyDescent="0.25">
      <c r="G861" s="609"/>
    </row>
    <row r="862" spans="7:7" x14ac:dyDescent="0.25">
      <c r="G862" s="609"/>
    </row>
    <row r="863" spans="7:7" x14ac:dyDescent="0.25">
      <c r="G863" s="609"/>
    </row>
    <row r="864" spans="7:7" x14ac:dyDescent="0.25">
      <c r="G864" s="609"/>
    </row>
    <row r="865" spans="7:7" x14ac:dyDescent="0.25">
      <c r="G865" s="609"/>
    </row>
    <row r="866" spans="7:7" x14ac:dyDescent="0.25">
      <c r="G866" s="609"/>
    </row>
    <row r="867" spans="7:7" x14ac:dyDescent="0.25">
      <c r="G867" s="609"/>
    </row>
    <row r="868" spans="7:7" x14ac:dyDescent="0.25">
      <c r="G868" s="609"/>
    </row>
    <row r="869" spans="7:7" x14ac:dyDescent="0.25">
      <c r="G869" s="609"/>
    </row>
    <row r="870" spans="7:7" x14ac:dyDescent="0.25">
      <c r="G870" s="609"/>
    </row>
    <row r="871" spans="7:7" x14ac:dyDescent="0.25">
      <c r="G871" s="609"/>
    </row>
    <row r="872" spans="7:7" x14ac:dyDescent="0.25">
      <c r="G872" s="609"/>
    </row>
    <row r="873" spans="7:7" x14ac:dyDescent="0.25">
      <c r="G873" s="609"/>
    </row>
    <row r="874" spans="7:7" x14ac:dyDescent="0.25">
      <c r="G874" s="609"/>
    </row>
    <row r="875" spans="7:7" x14ac:dyDescent="0.25">
      <c r="G875" s="609"/>
    </row>
    <row r="876" spans="7:7" x14ac:dyDescent="0.25">
      <c r="G876" s="609"/>
    </row>
    <row r="877" spans="7:7" x14ac:dyDescent="0.25">
      <c r="G877" s="609"/>
    </row>
    <row r="878" spans="7:7" x14ac:dyDescent="0.25">
      <c r="G878" s="609"/>
    </row>
    <row r="879" spans="7:7" x14ac:dyDescent="0.25">
      <c r="G879" s="609"/>
    </row>
    <row r="880" spans="7:7" x14ac:dyDescent="0.25">
      <c r="G880" s="609"/>
    </row>
    <row r="881" spans="7:7" x14ac:dyDescent="0.25">
      <c r="G881" s="609"/>
    </row>
    <row r="882" spans="7:7" x14ac:dyDescent="0.25">
      <c r="G882" s="609"/>
    </row>
    <row r="883" spans="7:7" x14ac:dyDescent="0.25">
      <c r="G883" s="609"/>
    </row>
    <row r="884" spans="7:7" x14ac:dyDescent="0.25">
      <c r="G884" s="609"/>
    </row>
    <row r="885" spans="7:7" x14ac:dyDescent="0.25">
      <c r="G885" s="609"/>
    </row>
    <row r="886" spans="7:7" x14ac:dyDescent="0.25">
      <c r="G886" s="609"/>
    </row>
    <row r="887" spans="7:7" x14ac:dyDescent="0.25">
      <c r="G887" s="609"/>
    </row>
    <row r="888" spans="7:7" x14ac:dyDescent="0.25">
      <c r="G888" s="609"/>
    </row>
    <row r="889" spans="7:7" x14ac:dyDescent="0.25">
      <c r="G889" s="609"/>
    </row>
    <row r="890" spans="7:7" x14ac:dyDescent="0.25">
      <c r="G890" s="609"/>
    </row>
    <row r="891" spans="7:7" x14ac:dyDescent="0.25">
      <c r="G891" s="609"/>
    </row>
    <row r="892" spans="7:7" x14ac:dyDescent="0.25">
      <c r="G892" s="609"/>
    </row>
    <row r="893" spans="7:7" x14ac:dyDescent="0.25">
      <c r="G893" s="609"/>
    </row>
    <row r="894" spans="7:7" x14ac:dyDescent="0.25">
      <c r="G894" s="609"/>
    </row>
    <row r="895" spans="7:7" x14ac:dyDescent="0.25">
      <c r="G895" s="609"/>
    </row>
    <row r="896" spans="7:7" x14ac:dyDescent="0.25">
      <c r="G896" s="609"/>
    </row>
    <row r="897" spans="7:7" x14ac:dyDescent="0.25">
      <c r="G897" s="609"/>
    </row>
    <row r="898" spans="7:7" x14ac:dyDescent="0.25">
      <c r="G898" s="609"/>
    </row>
    <row r="899" spans="7:7" x14ac:dyDescent="0.25">
      <c r="G899" s="609"/>
    </row>
    <row r="900" spans="7:7" x14ac:dyDescent="0.25">
      <c r="G900" s="609"/>
    </row>
    <row r="901" spans="7:7" x14ac:dyDescent="0.25">
      <c r="G901" s="609"/>
    </row>
    <row r="902" spans="7:7" x14ac:dyDescent="0.25">
      <c r="G902" s="609"/>
    </row>
    <row r="903" spans="7:7" x14ac:dyDescent="0.25">
      <c r="G903" s="609"/>
    </row>
    <row r="904" spans="7:7" x14ac:dyDescent="0.25">
      <c r="G904" s="609"/>
    </row>
    <row r="905" spans="7:7" x14ac:dyDescent="0.25">
      <c r="G905" s="609"/>
    </row>
    <row r="906" spans="7:7" x14ac:dyDescent="0.25">
      <c r="G906" s="609"/>
    </row>
    <row r="907" spans="7:7" x14ac:dyDescent="0.25">
      <c r="G907" s="609"/>
    </row>
    <row r="908" spans="7:7" x14ac:dyDescent="0.25">
      <c r="G908" s="609"/>
    </row>
    <row r="909" spans="7:7" x14ac:dyDescent="0.25">
      <c r="G909" s="609"/>
    </row>
    <row r="910" spans="7:7" x14ac:dyDescent="0.25">
      <c r="G910" s="609"/>
    </row>
    <row r="911" spans="7:7" x14ac:dyDescent="0.25">
      <c r="G911" s="609"/>
    </row>
    <row r="912" spans="7:7" x14ac:dyDescent="0.25">
      <c r="G912" s="609"/>
    </row>
    <row r="913" spans="7:7" x14ac:dyDescent="0.25">
      <c r="G913" s="609"/>
    </row>
    <row r="914" spans="7:7" x14ac:dyDescent="0.25">
      <c r="G914" s="609"/>
    </row>
    <row r="915" spans="7:7" x14ac:dyDescent="0.25">
      <c r="G915" s="609"/>
    </row>
    <row r="916" spans="7:7" x14ac:dyDescent="0.25">
      <c r="G916" s="609"/>
    </row>
    <row r="917" spans="7:7" x14ac:dyDescent="0.25">
      <c r="G917" s="609"/>
    </row>
    <row r="918" spans="7:7" x14ac:dyDescent="0.25">
      <c r="G918" s="609"/>
    </row>
    <row r="919" spans="7:7" x14ac:dyDescent="0.25">
      <c r="G919" s="609"/>
    </row>
    <row r="920" spans="7:7" x14ac:dyDescent="0.25">
      <c r="G920" s="609"/>
    </row>
    <row r="921" spans="7:7" x14ac:dyDescent="0.25">
      <c r="G921" s="609"/>
    </row>
    <row r="922" spans="7:7" x14ac:dyDescent="0.25">
      <c r="G922" s="609"/>
    </row>
    <row r="923" spans="7:7" x14ac:dyDescent="0.25">
      <c r="G923" s="609"/>
    </row>
    <row r="924" spans="7:7" x14ac:dyDescent="0.25">
      <c r="G924" s="609"/>
    </row>
    <row r="925" spans="7:7" x14ac:dyDescent="0.25">
      <c r="G925" s="609"/>
    </row>
    <row r="926" spans="7:7" x14ac:dyDescent="0.25">
      <c r="G926" s="609"/>
    </row>
    <row r="927" spans="7:7" x14ac:dyDescent="0.25">
      <c r="G927" s="609"/>
    </row>
    <row r="928" spans="7:7" x14ac:dyDescent="0.25">
      <c r="G928" s="609"/>
    </row>
    <row r="929" spans="7:7" x14ac:dyDescent="0.25">
      <c r="G929" s="609"/>
    </row>
    <row r="930" spans="7:7" x14ac:dyDescent="0.25">
      <c r="G930" s="609"/>
    </row>
    <row r="931" spans="7:7" x14ac:dyDescent="0.25">
      <c r="G931" s="609"/>
    </row>
    <row r="932" spans="7:7" x14ac:dyDescent="0.25">
      <c r="G932" s="609"/>
    </row>
    <row r="933" spans="7:7" x14ac:dyDescent="0.25">
      <c r="G933" s="609"/>
    </row>
    <row r="934" spans="7:7" x14ac:dyDescent="0.25">
      <c r="G934" s="609"/>
    </row>
    <row r="935" spans="7:7" x14ac:dyDescent="0.25">
      <c r="G935" s="609"/>
    </row>
    <row r="936" spans="7:7" x14ac:dyDescent="0.25">
      <c r="G936" s="609"/>
    </row>
    <row r="937" spans="7:7" x14ac:dyDescent="0.25">
      <c r="G937" s="609"/>
    </row>
    <row r="938" spans="7:7" x14ac:dyDescent="0.25">
      <c r="G938" s="609"/>
    </row>
    <row r="939" spans="7:7" x14ac:dyDescent="0.25">
      <c r="G939" s="609"/>
    </row>
    <row r="940" spans="7:7" x14ac:dyDescent="0.25">
      <c r="G940" s="609"/>
    </row>
    <row r="941" spans="7:7" x14ac:dyDescent="0.25">
      <c r="G941" s="609"/>
    </row>
    <row r="942" spans="7:7" x14ac:dyDescent="0.25">
      <c r="G942" s="609"/>
    </row>
    <row r="943" spans="7:7" x14ac:dyDescent="0.25">
      <c r="G943" s="609"/>
    </row>
    <row r="944" spans="7:7" x14ac:dyDescent="0.25">
      <c r="G944" s="609"/>
    </row>
    <row r="945" spans="7:7" x14ac:dyDescent="0.25">
      <c r="G945" s="609"/>
    </row>
    <row r="946" spans="7:7" x14ac:dyDescent="0.25">
      <c r="G946" s="609"/>
    </row>
    <row r="947" spans="7:7" x14ac:dyDescent="0.25">
      <c r="G947" s="609"/>
    </row>
    <row r="948" spans="7:7" x14ac:dyDescent="0.25">
      <c r="G948" s="609"/>
    </row>
    <row r="949" spans="7:7" x14ac:dyDescent="0.25">
      <c r="G949" s="609"/>
    </row>
    <row r="950" spans="7:7" x14ac:dyDescent="0.25">
      <c r="G950" s="609"/>
    </row>
    <row r="951" spans="7:7" x14ac:dyDescent="0.25">
      <c r="G951" s="609"/>
    </row>
    <row r="952" spans="7:7" x14ac:dyDescent="0.25">
      <c r="G952" s="609"/>
    </row>
    <row r="953" spans="7:7" x14ac:dyDescent="0.25">
      <c r="G953" s="609"/>
    </row>
    <row r="954" spans="7:7" x14ac:dyDescent="0.25">
      <c r="G954" s="609"/>
    </row>
    <row r="955" spans="7:7" x14ac:dyDescent="0.25">
      <c r="G955" s="609"/>
    </row>
    <row r="956" spans="7:7" x14ac:dyDescent="0.25">
      <c r="G956" s="609"/>
    </row>
    <row r="957" spans="7:7" x14ac:dyDescent="0.25">
      <c r="G957" s="609"/>
    </row>
    <row r="958" spans="7:7" x14ac:dyDescent="0.25">
      <c r="G958" s="609"/>
    </row>
    <row r="959" spans="7:7" x14ac:dyDescent="0.25">
      <c r="G959" s="609"/>
    </row>
    <row r="960" spans="7:7" x14ac:dyDescent="0.25">
      <c r="G960" s="609"/>
    </row>
    <row r="961" spans="7:7" x14ac:dyDescent="0.25">
      <c r="G961" s="609"/>
    </row>
    <row r="962" spans="7:7" x14ac:dyDescent="0.25">
      <c r="G962" s="609"/>
    </row>
    <row r="963" spans="7:7" x14ac:dyDescent="0.25">
      <c r="G963" s="609"/>
    </row>
    <row r="964" spans="7:7" x14ac:dyDescent="0.25">
      <c r="G964" s="609"/>
    </row>
    <row r="965" spans="7:7" x14ac:dyDescent="0.25">
      <c r="G965" s="609"/>
    </row>
    <row r="966" spans="7:7" x14ac:dyDescent="0.25">
      <c r="G966" s="609"/>
    </row>
    <row r="967" spans="7:7" x14ac:dyDescent="0.25">
      <c r="G967" s="609"/>
    </row>
    <row r="968" spans="7:7" x14ac:dyDescent="0.25">
      <c r="G968" s="609"/>
    </row>
    <row r="969" spans="7:7" x14ac:dyDescent="0.25">
      <c r="G969" s="609"/>
    </row>
    <row r="970" spans="7:7" x14ac:dyDescent="0.25">
      <c r="G970" s="609"/>
    </row>
    <row r="971" spans="7:7" x14ac:dyDescent="0.25">
      <c r="G971" s="609"/>
    </row>
    <row r="972" spans="7:7" x14ac:dyDescent="0.25">
      <c r="G972" s="609"/>
    </row>
    <row r="973" spans="7:7" x14ac:dyDescent="0.25">
      <c r="G973" s="609"/>
    </row>
    <row r="974" spans="7:7" x14ac:dyDescent="0.25">
      <c r="G974" s="609"/>
    </row>
    <row r="975" spans="7:7" x14ac:dyDescent="0.25">
      <c r="G975" s="609"/>
    </row>
    <row r="976" spans="7:7" x14ac:dyDescent="0.25">
      <c r="G976" s="609"/>
    </row>
    <row r="977" spans="7:7" x14ac:dyDescent="0.25">
      <c r="G977" s="609"/>
    </row>
    <row r="978" spans="7:7" x14ac:dyDescent="0.25">
      <c r="G978" s="609"/>
    </row>
    <row r="979" spans="7:7" x14ac:dyDescent="0.25">
      <c r="G979" s="609"/>
    </row>
    <row r="980" spans="7:7" x14ac:dyDescent="0.25">
      <c r="G980" s="609"/>
    </row>
    <row r="981" spans="7:7" x14ac:dyDescent="0.25">
      <c r="G981" s="609"/>
    </row>
    <row r="982" spans="7:7" x14ac:dyDescent="0.25">
      <c r="G982" s="609"/>
    </row>
    <row r="983" spans="7:7" x14ac:dyDescent="0.25">
      <c r="G983" s="609"/>
    </row>
    <row r="984" spans="7:7" x14ac:dyDescent="0.25">
      <c r="G984" s="609"/>
    </row>
    <row r="985" spans="7:7" x14ac:dyDescent="0.25">
      <c r="G985" s="609"/>
    </row>
    <row r="986" spans="7:7" x14ac:dyDescent="0.25">
      <c r="G986" s="609"/>
    </row>
    <row r="987" spans="7:7" x14ac:dyDescent="0.25">
      <c r="G987" s="609"/>
    </row>
    <row r="988" spans="7:7" x14ac:dyDescent="0.25">
      <c r="G988" s="609"/>
    </row>
    <row r="989" spans="7:7" x14ac:dyDescent="0.25">
      <c r="G989" s="609"/>
    </row>
    <row r="990" spans="7:7" x14ac:dyDescent="0.25">
      <c r="G990" s="609"/>
    </row>
    <row r="991" spans="7:7" x14ac:dyDescent="0.25">
      <c r="G991" s="609"/>
    </row>
    <row r="992" spans="7:7" x14ac:dyDescent="0.25">
      <c r="G992" s="609"/>
    </row>
    <row r="993" spans="7:7" x14ac:dyDescent="0.25">
      <c r="G993" s="609"/>
    </row>
    <row r="994" spans="7:7" x14ac:dyDescent="0.25">
      <c r="G994" s="609"/>
    </row>
    <row r="995" spans="7:7" x14ac:dyDescent="0.25">
      <c r="G995" s="609"/>
    </row>
    <row r="996" spans="7:7" x14ac:dyDescent="0.25">
      <c r="G996" s="609"/>
    </row>
    <row r="997" spans="7:7" x14ac:dyDescent="0.25">
      <c r="G997" s="609"/>
    </row>
    <row r="998" spans="7:7" x14ac:dyDescent="0.25">
      <c r="G998" s="609"/>
    </row>
    <row r="999" spans="7:7" x14ac:dyDescent="0.25">
      <c r="G999" s="609"/>
    </row>
    <row r="1000" spans="7:7" x14ac:dyDescent="0.25">
      <c r="G1000" s="609"/>
    </row>
    <row r="1001" spans="7:7" x14ac:dyDescent="0.25">
      <c r="G1001" s="609"/>
    </row>
    <row r="1002" spans="7:7" x14ac:dyDescent="0.25">
      <c r="G1002" s="609"/>
    </row>
    <row r="1003" spans="7:7" x14ac:dyDescent="0.25">
      <c r="G1003" s="609"/>
    </row>
    <row r="1004" spans="7:7" x14ac:dyDescent="0.25">
      <c r="G1004" s="609"/>
    </row>
    <row r="1005" spans="7:7" x14ac:dyDescent="0.25">
      <c r="G1005" s="609"/>
    </row>
    <row r="1006" spans="7:7" x14ac:dyDescent="0.25">
      <c r="G1006" s="609"/>
    </row>
    <row r="1007" spans="7:7" x14ac:dyDescent="0.25">
      <c r="G1007" s="609"/>
    </row>
    <row r="1008" spans="7:7" x14ac:dyDescent="0.25">
      <c r="G1008" s="609"/>
    </row>
    <row r="1009" spans="7:7" x14ac:dyDescent="0.25">
      <c r="G1009" s="609"/>
    </row>
    <row r="1010" spans="7:7" x14ac:dyDescent="0.25">
      <c r="G1010" s="609"/>
    </row>
    <row r="1011" spans="7:7" x14ac:dyDescent="0.25">
      <c r="G1011" s="609"/>
    </row>
    <row r="1012" spans="7:7" x14ac:dyDescent="0.25">
      <c r="G1012" s="609"/>
    </row>
    <row r="1013" spans="7:7" x14ac:dyDescent="0.25">
      <c r="G1013" s="609"/>
    </row>
    <row r="1014" spans="7:7" x14ac:dyDescent="0.25">
      <c r="G1014" s="609"/>
    </row>
    <row r="1015" spans="7:7" x14ac:dyDescent="0.25">
      <c r="G1015" s="609"/>
    </row>
    <row r="1016" spans="7:7" x14ac:dyDescent="0.25">
      <c r="G1016" s="609"/>
    </row>
    <row r="1017" spans="7:7" x14ac:dyDescent="0.25">
      <c r="G1017" s="609"/>
    </row>
    <row r="1018" spans="7:7" x14ac:dyDescent="0.25">
      <c r="G1018" s="609"/>
    </row>
    <row r="1019" spans="7:7" x14ac:dyDescent="0.25">
      <c r="G1019" s="609"/>
    </row>
    <row r="1020" spans="7:7" x14ac:dyDescent="0.25">
      <c r="G1020" s="609"/>
    </row>
    <row r="1021" spans="7:7" x14ac:dyDescent="0.25">
      <c r="G1021" s="609"/>
    </row>
    <row r="1022" spans="7:7" x14ac:dyDescent="0.25">
      <c r="G1022" s="609"/>
    </row>
    <row r="1023" spans="7:7" x14ac:dyDescent="0.25">
      <c r="G1023" s="609"/>
    </row>
    <row r="1024" spans="7:7" x14ac:dyDescent="0.25">
      <c r="G1024" s="609"/>
    </row>
    <row r="1025" spans="7:7" x14ac:dyDescent="0.25">
      <c r="G1025" s="609"/>
    </row>
    <row r="1026" spans="7:7" x14ac:dyDescent="0.25">
      <c r="G1026" s="609"/>
    </row>
    <row r="1027" spans="7:7" x14ac:dyDescent="0.25">
      <c r="G1027" s="609"/>
    </row>
    <row r="1028" spans="7:7" x14ac:dyDescent="0.25">
      <c r="G1028" s="609"/>
    </row>
    <row r="1029" spans="7:7" x14ac:dyDescent="0.25">
      <c r="G1029" s="609"/>
    </row>
    <row r="1030" spans="7:7" x14ac:dyDescent="0.25">
      <c r="G1030" s="609"/>
    </row>
    <row r="1031" spans="7:7" x14ac:dyDescent="0.25">
      <c r="G1031" s="609"/>
    </row>
    <row r="1032" spans="7:7" x14ac:dyDescent="0.25">
      <c r="G1032" s="609"/>
    </row>
    <row r="1033" spans="7:7" x14ac:dyDescent="0.25">
      <c r="G1033" s="609"/>
    </row>
    <row r="1034" spans="7:7" x14ac:dyDescent="0.25">
      <c r="G1034" s="609"/>
    </row>
    <row r="1035" spans="7:7" x14ac:dyDescent="0.25">
      <c r="G1035" s="609"/>
    </row>
    <row r="1036" spans="7:7" x14ac:dyDescent="0.25">
      <c r="G1036" s="609"/>
    </row>
    <row r="1037" spans="7:7" x14ac:dyDescent="0.25">
      <c r="G1037" s="609"/>
    </row>
    <row r="1038" spans="7:7" x14ac:dyDescent="0.25">
      <c r="G1038" s="609"/>
    </row>
    <row r="1039" spans="7:7" x14ac:dyDescent="0.25">
      <c r="G1039" s="609"/>
    </row>
    <row r="1040" spans="7:7" x14ac:dyDescent="0.25">
      <c r="G1040" s="609"/>
    </row>
    <row r="1041" spans="7:7" x14ac:dyDescent="0.25">
      <c r="G1041" s="609"/>
    </row>
    <row r="1042" spans="7:7" x14ac:dyDescent="0.25">
      <c r="G1042" s="609"/>
    </row>
    <row r="1043" spans="7:7" x14ac:dyDescent="0.25">
      <c r="G1043" s="609"/>
    </row>
    <row r="1044" spans="7:7" x14ac:dyDescent="0.25">
      <c r="G1044" s="609"/>
    </row>
    <row r="1045" spans="7:7" x14ac:dyDescent="0.25">
      <c r="G1045" s="609"/>
    </row>
    <row r="1046" spans="7:7" x14ac:dyDescent="0.25">
      <c r="G1046" s="609"/>
    </row>
    <row r="1047" spans="7:7" x14ac:dyDescent="0.25">
      <c r="G1047" s="609"/>
    </row>
    <row r="1048" spans="7:7" x14ac:dyDescent="0.25">
      <c r="G1048" s="609"/>
    </row>
    <row r="1049" spans="7:7" x14ac:dyDescent="0.25">
      <c r="G1049" s="609"/>
    </row>
    <row r="1050" spans="7:7" x14ac:dyDescent="0.25">
      <c r="G1050" s="609"/>
    </row>
    <row r="1051" spans="7:7" x14ac:dyDescent="0.25">
      <c r="G1051" s="609"/>
    </row>
    <row r="1052" spans="7:7" x14ac:dyDescent="0.25">
      <c r="G1052" s="609"/>
    </row>
    <row r="1053" spans="7:7" x14ac:dyDescent="0.25">
      <c r="G1053" s="609"/>
    </row>
    <row r="1054" spans="7:7" x14ac:dyDescent="0.25">
      <c r="G1054" s="609"/>
    </row>
    <row r="1055" spans="7:7" x14ac:dyDescent="0.25">
      <c r="G1055" s="609"/>
    </row>
    <row r="1056" spans="7:7" x14ac:dyDescent="0.25">
      <c r="G1056" s="609"/>
    </row>
    <row r="1057" spans="7:7" x14ac:dyDescent="0.25">
      <c r="G1057" s="609"/>
    </row>
    <row r="1058" spans="7:7" x14ac:dyDescent="0.25">
      <c r="G1058" s="609"/>
    </row>
    <row r="1059" spans="7:7" x14ac:dyDescent="0.25">
      <c r="G1059" s="609"/>
    </row>
    <row r="1060" spans="7:7" x14ac:dyDescent="0.25">
      <c r="G1060" s="609"/>
    </row>
    <row r="1061" spans="7:7" x14ac:dyDescent="0.25">
      <c r="G1061" s="609"/>
    </row>
    <row r="1062" spans="7:7" x14ac:dyDescent="0.25">
      <c r="G1062" s="609"/>
    </row>
    <row r="1063" spans="7:7" x14ac:dyDescent="0.25">
      <c r="G1063" s="609"/>
    </row>
    <row r="1064" spans="7:7" x14ac:dyDescent="0.25">
      <c r="G1064" s="609"/>
    </row>
    <row r="1065" spans="7:7" x14ac:dyDescent="0.25">
      <c r="G1065" s="609"/>
    </row>
    <row r="1066" spans="7:7" x14ac:dyDescent="0.25">
      <c r="G1066" s="609"/>
    </row>
    <row r="1067" spans="7:7" x14ac:dyDescent="0.25">
      <c r="G1067" s="609"/>
    </row>
    <row r="1068" spans="7:7" x14ac:dyDescent="0.25">
      <c r="G1068" s="609"/>
    </row>
    <row r="1069" spans="7:7" x14ac:dyDescent="0.25">
      <c r="G1069" s="609"/>
    </row>
    <row r="1070" spans="7:7" x14ac:dyDescent="0.25">
      <c r="G1070" s="609"/>
    </row>
    <row r="1071" spans="7:7" x14ac:dyDescent="0.25">
      <c r="G1071" s="609"/>
    </row>
    <row r="1072" spans="7:7" x14ac:dyDescent="0.25">
      <c r="G1072" s="609"/>
    </row>
    <row r="1073" spans="7:7" x14ac:dyDescent="0.25">
      <c r="G1073" s="609"/>
    </row>
    <row r="1074" spans="7:7" x14ac:dyDescent="0.25">
      <c r="G1074" s="609"/>
    </row>
    <row r="1075" spans="7:7" x14ac:dyDescent="0.25">
      <c r="G1075" s="609"/>
    </row>
    <row r="1076" spans="7:7" x14ac:dyDescent="0.25">
      <c r="G1076" s="609"/>
    </row>
    <row r="1077" spans="7:7" x14ac:dyDescent="0.25">
      <c r="G1077" s="609"/>
    </row>
    <row r="1078" spans="7:7" x14ac:dyDescent="0.25">
      <c r="G1078" s="609"/>
    </row>
    <row r="1079" spans="7:7" x14ac:dyDescent="0.25">
      <c r="G1079" s="609"/>
    </row>
    <row r="1080" spans="7:7" x14ac:dyDescent="0.25">
      <c r="G1080" s="609"/>
    </row>
    <row r="1081" spans="7:7" x14ac:dyDescent="0.25">
      <c r="G1081" s="609"/>
    </row>
    <row r="1082" spans="7:7" x14ac:dyDescent="0.25">
      <c r="G1082" s="609"/>
    </row>
    <row r="1083" spans="7:7" x14ac:dyDescent="0.25">
      <c r="G1083" s="609"/>
    </row>
    <row r="1084" spans="7:7" x14ac:dyDescent="0.25">
      <c r="G1084" s="609"/>
    </row>
    <row r="1085" spans="7:7" x14ac:dyDescent="0.25">
      <c r="G1085" s="609"/>
    </row>
    <row r="1086" spans="7:7" x14ac:dyDescent="0.25">
      <c r="G1086" s="609"/>
    </row>
    <row r="1087" spans="7:7" x14ac:dyDescent="0.25">
      <c r="G1087" s="609"/>
    </row>
    <row r="1088" spans="7:7" x14ac:dyDescent="0.25">
      <c r="G1088" s="609"/>
    </row>
    <row r="1089" spans="7:7" x14ac:dyDescent="0.25">
      <c r="G1089" s="609"/>
    </row>
    <row r="1090" spans="7:7" x14ac:dyDescent="0.25">
      <c r="G1090" s="609"/>
    </row>
    <row r="1091" spans="7:7" x14ac:dyDescent="0.25">
      <c r="G1091" s="609"/>
    </row>
    <row r="1092" spans="7:7" x14ac:dyDescent="0.25">
      <c r="G1092" s="609"/>
    </row>
    <row r="1093" spans="7:7" x14ac:dyDescent="0.25">
      <c r="G1093" s="609"/>
    </row>
    <row r="1094" spans="7:7" x14ac:dyDescent="0.25">
      <c r="G1094" s="609"/>
    </row>
    <row r="1095" spans="7:7" x14ac:dyDescent="0.25">
      <c r="G1095" s="609"/>
    </row>
    <row r="1096" spans="7:7" x14ac:dyDescent="0.25">
      <c r="G1096" s="609"/>
    </row>
    <row r="1097" spans="7:7" x14ac:dyDescent="0.25">
      <c r="G1097" s="609"/>
    </row>
    <row r="1098" spans="7:7" x14ac:dyDescent="0.25">
      <c r="G1098" s="609"/>
    </row>
    <row r="1099" spans="7:7" x14ac:dyDescent="0.25">
      <c r="G1099" s="609"/>
    </row>
    <row r="1100" spans="7:7" x14ac:dyDescent="0.25">
      <c r="G1100" s="609"/>
    </row>
    <row r="1101" spans="7:7" x14ac:dyDescent="0.25">
      <c r="G1101" s="609"/>
    </row>
    <row r="1102" spans="7:7" x14ac:dyDescent="0.25">
      <c r="G1102" s="609"/>
    </row>
    <row r="1103" spans="7:7" x14ac:dyDescent="0.25">
      <c r="G1103" s="609"/>
    </row>
    <row r="1104" spans="7:7" x14ac:dyDescent="0.25">
      <c r="G1104" s="609"/>
    </row>
    <row r="1105" spans="7:7" x14ac:dyDescent="0.25">
      <c r="G1105" s="609"/>
    </row>
    <row r="1106" spans="7:7" x14ac:dyDescent="0.25">
      <c r="G1106" s="609"/>
    </row>
    <row r="1107" spans="7:7" x14ac:dyDescent="0.25">
      <c r="G1107" s="609"/>
    </row>
    <row r="1108" spans="7:7" x14ac:dyDescent="0.25">
      <c r="G1108" s="609"/>
    </row>
    <row r="1109" spans="7:7" x14ac:dyDescent="0.25">
      <c r="G1109" s="609"/>
    </row>
    <row r="1110" spans="7:7" x14ac:dyDescent="0.25">
      <c r="G1110" s="609"/>
    </row>
    <row r="1111" spans="7:7" x14ac:dyDescent="0.25">
      <c r="G1111" s="609"/>
    </row>
    <row r="1112" spans="7:7" x14ac:dyDescent="0.25">
      <c r="G1112" s="609"/>
    </row>
    <row r="1113" spans="7:7" x14ac:dyDescent="0.25">
      <c r="G1113" s="609"/>
    </row>
    <row r="1114" spans="7:7" x14ac:dyDescent="0.25">
      <c r="G1114" s="609"/>
    </row>
    <row r="1115" spans="7:7" x14ac:dyDescent="0.25">
      <c r="G1115" s="609"/>
    </row>
    <row r="1116" spans="7:7" x14ac:dyDescent="0.25">
      <c r="G1116" s="609"/>
    </row>
    <row r="1117" spans="7:7" x14ac:dyDescent="0.25">
      <c r="G1117" s="609"/>
    </row>
    <row r="1118" spans="7:7" x14ac:dyDescent="0.25">
      <c r="G1118" s="609"/>
    </row>
    <row r="1119" spans="7:7" x14ac:dyDescent="0.25">
      <c r="G1119" s="609"/>
    </row>
    <row r="1120" spans="7:7" x14ac:dyDescent="0.25">
      <c r="G1120" s="609"/>
    </row>
    <row r="1121" spans="7:7" x14ac:dyDescent="0.25">
      <c r="G1121" s="609"/>
    </row>
    <row r="1122" spans="7:7" x14ac:dyDescent="0.25">
      <c r="G1122" s="609"/>
    </row>
    <row r="1123" spans="7:7" x14ac:dyDescent="0.25">
      <c r="G1123" s="609"/>
    </row>
    <row r="1124" spans="7:7" x14ac:dyDescent="0.25">
      <c r="G1124" s="609"/>
    </row>
    <row r="1125" spans="7:7" x14ac:dyDescent="0.25">
      <c r="G1125" s="609"/>
    </row>
    <row r="1126" spans="7:7" x14ac:dyDescent="0.25">
      <c r="G1126" s="609"/>
    </row>
    <row r="1127" spans="7:7" x14ac:dyDescent="0.25">
      <c r="G1127" s="609"/>
    </row>
    <row r="1128" spans="7:7" x14ac:dyDescent="0.25">
      <c r="G1128" s="609"/>
    </row>
    <row r="1129" spans="7:7" x14ac:dyDescent="0.25">
      <c r="G1129" s="609"/>
    </row>
    <row r="1130" spans="7:7" x14ac:dyDescent="0.25">
      <c r="G1130" s="609"/>
    </row>
    <row r="1131" spans="7:7" x14ac:dyDescent="0.25">
      <c r="G1131" s="609"/>
    </row>
    <row r="1132" spans="7:7" x14ac:dyDescent="0.25">
      <c r="G1132" s="609"/>
    </row>
    <row r="1133" spans="7:7" x14ac:dyDescent="0.25">
      <c r="G1133" s="609"/>
    </row>
    <row r="1134" spans="7:7" x14ac:dyDescent="0.25">
      <c r="G1134" s="609"/>
    </row>
    <row r="1135" spans="7:7" x14ac:dyDescent="0.25">
      <c r="G1135" s="609"/>
    </row>
    <row r="1136" spans="7:7" x14ac:dyDescent="0.25">
      <c r="G1136" s="609"/>
    </row>
    <row r="1137" spans="7:7" x14ac:dyDescent="0.25">
      <c r="G1137" s="609"/>
    </row>
    <row r="1138" spans="7:7" x14ac:dyDescent="0.25">
      <c r="G1138" s="609"/>
    </row>
    <row r="1139" spans="7:7" x14ac:dyDescent="0.25">
      <c r="G1139" s="609"/>
    </row>
    <row r="1140" spans="7:7" x14ac:dyDescent="0.25">
      <c r="G1140" s="609"/>
    </row>
    <row r="1141" spans="7:7" x14ac:dyDescent="0.25">
      <c r="G1141" s="609"/>
    </row>
    <row r="1142" spans="7:7" x14ac:dyDescent="0.25">
      <c r="G1142" s="609"/>
    </row>
    <row r="1143" spans="7:7" x14ac:dyDescent="0.25">
      <c r="G1143" s="609"/>
    </row>
    <row r="1144" spans="7:7" x14ac:dyDescent="0.25">
      <c r="G1144" s="609"/>
    </row>
    <row r="1145" spans="7:7" x14ac:dyDescent="0.25">
      <c r="G1145" s="609"/>
    </row>
    <row r="1146" spans="7:7" x14ac:dyDescent="0.25">
      <c r="G1146" s="609"/>
    </row>
    <row r="1147" spans="7:7" x14ac:dyDescent="0.25">
      <c r="G1147" s="609"/>
    </row>
    <row r="1148" spans="7:7" x14ac:dyDescent="0.25">
      <c r="G1148" s="609"/>
    </row>
    <row r="1149" spans="7:7" x14ac:dyDescent="0.25">
      <c r="G1149" s="609"/>
    </row>
    <row r="1150" spans="7:7" x14ac:dyDescent="0.25">
      <c r="G1150" s="609"/>
    </row>
    <row r="1151" spans="7:7" x14ac:dyDescent="0.25">
      <c r="G1151" s="609"/>
    </row>
    <row r="1152" spans="7:7" x14ac:dyDescent="0.25">
      <c r="G1152" s="609"/>
    </row>
    <row r="1153" spans="7:7" x14ac:dyDescent="0.25">
      <c r="G1153" s="609"/>
    </row>
    <row r="1154" spans="7:7" x14ac:dyDescent="0.25">
      <c r="G1154" s="609"/>
    </row>
    <row r="1155" spans="7:7" x14ac:dyDescent="0.25">
      <c r="G1155" s="609"/>
    </row>
    <row r="1156" spans="7:7" x14ac:dyDescent="0.25">
      <c r="G1156" s="609"/>
    </row>
    <row r="1157" spans="7:7" x14ac:dyDescent="0.25">
      <c r="G1157" s="609"/>
    </row>
    <row r="1158" spans="7:7" x14ac:dyDescent="0.25">
      <c r="G1158" s="609"/>
    </row>
    <row r="1159" spans="7:7" x14ac:dyDescent="0.25">
      <c r="G1159" s="609"/>
    </row>
    <row r="1160" spans="7:7" x14ac:dyDescent="0.25">
      <c r="G1160" s="609"/>
    </row>
    <row r="1161" spans="7:7" x14ac:dyDescent="0.25">
      <c r="G1161" s="609"/>
    </row>
    <row r="1162" spans="7:7" x14ac:dyDescent="0.25">
      <c r="G1162" s="609"/>
    </row>
    <row r="1163" spans="7:7" x14ac:dyDescent="0.25">
      <c r="G1163" s="609"/>
    </row>
    <row r="1164" spans="7:7" x14ac:dyDescent="0.25">
      <c r="G1164" s="609"/>
    </row>
    <row r="1165" spans="7:7" x14ac:dyDescent="0.25">
      <c r="G1165" s="609"/>
    </row>
    <row r="1166" spans="7:7" x14ac:dyDescent="0.25">
      <c r="G1166" s="609"/>
    </row>
    <row r="1167" spans="7:7" x14ac:dyDescent="0.25">
      <c r="G1167" s="609"/>
    </row>
    <row r="1168" spans="7:7" x14ac:dyDescent="0.25">
      <c r="G1168" s="609"/>
    </row>
    <row r="1169" spans="7:7" x14ac:dyDescent="0.25">
      <c r="G1169" s="609"/>
    </row>
    <row r="1170" spans="7:7" x14ac:dyDescent="0.25">
      <c r="G1170" s="609"/>
    </row>
    <row r="1171" spans="7:7" x14ac:dyDescent="0.25">
      <c r="G1171" s="609"/>
    </row>
    <row r="1172" spans="7:7" x14ac:dyDescent="0.25">
      <c r="G1172" s="609"/>
    </row>
    <row r="1173" spans="7:7" x14ac:dyDescent="0.25">
      <c r="G1173" s="609"/>
    </row>
    <row r="1174" spans="7:7" x14ac:dyDescent="0.25">
      <c r="G1174" s="609"/>
    </row>
    <row r="1175" spans="7:7" x14ac:dyDescent="0.25">
      <c r="G1175" s="609"/>
    </row>
    <row r="1176" spans="7:7" x14ac:dyDescent="0.25">
      <c r="G1176" s="609"/>
    </row>
    <row r="1177" spans="7:7" x14ac:dyDescent="0.25">
      <c r="G1177" s="609"/>
    </row>
    <row r="1178" spans="7:7" x14ac:dyDescent="0.25">
      <c r="G1178" s="609"/>
    </row>
    <row r="1179" spans="7:7" x14ac:dyDescent="0.25">
      <c r="G1179" s="609"/>
    </row>
    <row r="1180" spans="7:7" x14ac:dyDescent="0.25">
      <c r="G1180" s="609"/>
    </row>
    <row r="1181" spans="7:7" x14ac:dyDescent="0.25">
      <c r="G1181" s="609"/>
    </row>
    <row r="1182" spans="7:7" x14ac:dyDescent="0.25">
      <c r="G1182" s="609"/>
    </row>
    <row r="1183" spans="7:7" x14ac:dyDescent="0.25">
      <c r="G1183" s="609"/>
    </row>
    <row r="1184" spans="7:7" x14ac:dyDescent="0.25">
      <c r="G1184" s="609"/>
    </row>
    <row r="1185" spans="7:7" x14ac:dyDescent="0.25">
      <c r="G1185" s="609"/>
    </row>
    <row r="1186" spans="7:7" x14ac:dyDescent="0.25">
      <c r="G1186" s="609"/>
    </row>
    <row r="1187" spans="7:7" x14ac:dyDescent="0.25">
      <c r="G1187" s="609"/>
    </row>
    <row r="1188" spans="7:7" x14ac:dyDescent="0.25">
      <c r="G1188" s="609"/>
    </row>
    <row r="1189" spans="7:7" x14ac:dyDescent="0.25">
      <c r="G1189" s="609"/>
    </row>
    <row r="1190" spans="7:7" x14ac:dyDescent="0.25">
      <c r="G1190" s="609"/>
    </row>
    <row r="1191" spans="7:7" x14ac:dyDescent="0.25">
      <c r="G1191" s="609"/>
    </row>
    <row r="1192" spans="7:7" x14ac:dyDescent="0.25">
      <c r="G1192" s="609"/>
    </row>
    <row r="1193" spans="7:7" x14ac:dyDescent="0.25">
      <c r="G1193" s="609"/>
    </row>
    <row r="1194" spans="7:7" x14ac:dyDescent="0.25">
      <c r="G1194" s="609"/>
    </row>
    <row r="1195" spans="7:7" x14ac:dyDescent="0.25">
      <c r="G1195" s="609"/>
    </row>
    <row r="1196" spans="7:7" x14ac:dyDescent="0.25">
      <c r="G1196" s="609"/>
    </row>
    <row r="1197" spans="7:7" x14ac:dyDescent="0.25">
      <c r="G1197" s="609"/>
    </row>
    <row r="1198" spans="7:7" x14ac:dyDescent="0.25">
      <c r="G1198" s="609"/>
    </row>
    <row r="1199" spans="7:7" x14ac:dyDescent="0.25">
      <c r="G1199" s="609"/>
    </row>
    <row r="1200" spans="7:7" x14ac:dyDescent="0.25">
      <c r="G1200" s="609"/>
    </row>
    <row r="1201" spans="7:7" x14ac:dyDescent="0.25">
      <c r="G1201" s="609"/>
    </row>
    <row r="1202" spans="7:7" x14ac:dyDescent="0.25">
      <c r="G1202" s="609"/>
    </row>
    <row r="1203" spans="7:7" x14ac:dyDescent="0.25">
      <c r="G1203" s="609"/>
    </row>
    <row r="1204" spans="7:7" x14ac:dyDescent="0.25">
      <c r="G1204" s="609"/>
    </row>
    <row r="1205" spans="7:7" x14ac:dyDescent="0.25">
      <c r="G1205" s="609"/>
    </row>
    <row r="1206" spans="7:7" x14ac:dyDescent="0.25">
      <c r="G1206" s="609"/>
    </row>
    <row r="1207" spans="7:7" x14ac:dyDescent="0.25">
      <c r="G1207" s="609"/>
    </row>
    <row r="1208" spans="7:7" x14ac:dyDescent="0.25">
      <c r="G1208" s="609"/>
    </row>
    <row r="1209" spans="7:7" x14ac:dyDescent="0.25">
      <c r="G1209" s="609"/>
    </row>
    <row r="1210" spans="7:7" x14ac:dyDescent="0.25">
      <c r="G1210" s="609"/>
    </row>
    <row r="1211" spans="7:7" x14ac:dyDescent="0.25">
      <c r="G1211" s="609"/>
    </row>
    <row r="1212" spans="7:7" x14ac:dyDescent="0.25">
      <c r="G1212" s="609"/>
    </row>
    <row r="1213" spans="7:7" x14ac:dyDescent="0.25">
      <c r="G1213" s="609"/>
    </row>
    <row r="1214" spans="7:7" x14ac:dyDescent="0.25">
      <c r="G1214" s="609"/>
    </row>
    <row r="1215" spans="7:7" x14ac:dyDescent="0.25">
      <c r="G1215" s="609"/>
    </row>
    <row r="1216" spans="7:7" x14ac:dyDescent="0.25">
      <c r="G1216" s="609"/>
    </row>
    <row r="1217" spans="7:7" x14ac:dyDescent="0.25">
      <c r="G1217" s="609"/>
    </row>
    <row r="1218" spans="7:7" x14ac:dyDescent="0.25">
      <c r="G1218" s="609"/>
    </row>
    <row r="1219" spans="7:7" x14ac:dyDescent="0.25">
      <c r="G1219" s="609"/>
    </row>
    <row r="1220" spans="7:7" x14ac:dyDescent="0.25">
      <c r="G1220" s="609"/>
    </row>
    <row r="1221" spans="7:7" x14ac:dyDescent="0.25">
      <c r="G1221" s="609"/>
    </row>
    <row r="1222" spans="7:7" x14ac:dyDescent="0.25">
      <c r="G1222" s="609"/>
    </row>
    <row r="1223" spans="7:7" x14ac:dyDescent="0.25">
      <c r="G1223" s="609"/>
    </row>
    <row r="1224" spans="7:7" x14ac:dyDescent="0.25">
      <c r="G1224" s="609"/>
    </row>
    <row r="1225" spans="7:7" x14ac:dyDescent="0.25">
      <c r="G1225" s="609"/>
    </row>
    <row r="1226" spans="7:7" x14ac:dyDescent="0.25">
      <c r="G1226" s="609"/>
    </row>
    <row r="1227" spans="7:7" x14ac:dyDescent="0.25">
      <c r="G1227" s="609"/>
    </row>
    <row r="1228" spans="7:7" x14ac:dyDescent="0.25">
      <c r="G1228" s="609"/>
    </row>
    <row r="1229" spans="7:7" x14ac:dyDescent="0.25">
      <c r="G1229" s="609"/>
    </row>
    <row r="1230" spans="7:7" x14ac:dyDescent="0.25">
      <c r="G1230" s="609"/>
    </row>
    <row r="1231" spans="7:7" x14ac:dyDescent="0.25">
      <c r="G1231" s="609"/>
    </row>
    <row r="1232" spans="7:7" x14ac:dyDescent="0.25">
      <c r="G1232" s="609"/>
    </row>
    <row r="1233" spans="7:7" x14ac:dyDescent="0.25">
      <c r="G1233" s="609"/>
    </row>
    <row r="1234" spans="7:7" x14ac:dyDescent="0.25">
      <c r="G1234" s="609"/>
    </row>
    <row r="1235" spans="7:7" x14ac:dyDescent="0.25">
      <c r="G1235" s="609"/>
    </row>
    <row r="1236" spans="7:7" x14ac:dyDescent="0.25">
      <c r="G1236" s="609"/>
    </row>
    <row r="1237" spans="7:7" x14ac:dyDescent="0.25">
      <c r="G1237" s="609"/>
    </row>
    <row r="1238" spans="7:7" x14ac:dyDescent="0.25">
      <c r="G1238" s="609"/>
    </row>
    <row r="1239" spans="7:7" x14ac:dyDescent="0.25">
      <c r="G1239" s="609"/>
    </row>
    <row r="1240" spans="7:7" x14ac:dyDescent="0.25">
      <c r="G1240" s="609"/>
    </row>
    <row r="1241" spans="7:7" x14ac:dyDescent="0.25">
      <c r="G1241" s="609"/>
    </row>
    <row r="1242" spans="7:7" x14ac:dyDescent="0.25">
      <c r="G1242" s="609"/>
    </row>
    <row r="1243" spans="7:7" x14ac:dyDescent="0.25">
      <c r="G1243" s="609"/>
    </row>
    <row r="1244" spans="7:7" x14ac:dyDescent="0.25">
      <c r="G1244" s="609"/>
    </row>
    <row r="1245" spans="7:7" x14ac:dyDescent="0.25">
      <c r="G1245" s="609"/>
    </row>
    <row r="1246" spans="7:7" x14ac:dyDescent="0.25">
      <c r="G1246" s="609"/>
    </row>
    <row r="1247" spans="7:7" x14ac:dyDescent="0.25">
      <c r="G1247" s="609"/>
    </row>
    <row r="1248" spans="7:7" x14ac:dyDescent="0.25">
      <c r="G1248" s="609"/>
    </row>
    <row r="1249" spans="7:7" x14ac:dyDescent="0.25">
      <c r="G1249" s="609"/>
    </row>
    <row r="1250" spans="7:7" x14ac:dyDescent="0.25">
      <c r="G1250" s="609"/>
    </row>
    <row r="1251" spans="7:7" x14ac:dyDescent="0.25">
      <c r="G1251" s="609"/>
    </row>
    <row r="1252" spans="7:7" x14ac:dyDescent="0.25">
      <c r="G1252" s="609"/>
    </row>
    <row r="1253" spans="7:7" x14ac:dyDescent="0.25">
      <c r="G1253" s="609"/>
    </row>
    <row r="1254" spans="7:7" x14ac:dyDescent="0.25">
      <c r="G1254" s="609"/>
    </row>
    <row r="1255" spans="7:7" x14ac:dyDescent="0.25">
      <c r="G1255" s="609"/>
    </row>
    <row r="1256" spans="7:7" x14ac:dyDescent="0.25">
      <c r="G1256" s="609"/>
    </row>
    <row r="1257" spans="7:7" x14ac:dyDescent="0.25">
      <c r="G1257" s="609"/>
    </row>
    <row r="1258" spans="7:7" x14ac:dyDescent="0.25">
      <c r="G1258" s="609"/>
    </row>
    <row r="1259" spans="7:7" x14ac:dyDescent="0.25">
      <c r="G1259" s="609"/>
    </row>
    <row r="1260" spans="7:7" x14ac:dyDescent="0.25">
      <c r="G1260" s="609"/>
    </row>
    <row r="1261" spans="7:7" x14ac:dyDescent="0.25">
      <c r="G1261" s="609"/>
    </row>
    <row r="1262" spans="7:7" x14ac:dyDescent="0.25">
      <c r="G1262" s="609"/>
    </row>
    <row r="1263" spans="7:7" x14ac:dyDescent="0.25">
      <c r="G1263" s="609"/>
    </row>
    <row r="1264" spans="7:7" x14ac:dyDescent="0.25">
      <c r="G1264" s="609"/>
    </row>
    <row r="1265" spans="7:7" x14ac:dyDescent="0.25">
      <c r="G1265" s="609"/>
    </row>
    <row r="1266" spans="7:7" x14ac:dyDescent="0.25">
      <c r="G1266" s="609"/>
    </row>
    <row r="1267" spans="7:7" x14ac:dyDescent="0.25">
      <c r="G1267" s="609"/>
    </row>
    <row r="1268" spans="7:7" x14ac:dyDescent="0.25">
      <c r="G1268" s="609"/>
    </row>
    <row r="1269" spans="7:7" x14ac:dyDescent="0.25">
      <c r="G1269" s="609"/>
    </row>
    <row r="1270" spans="7:7" x14ac:dyDescent="0.25">
      <c r="G1270" s="609"/>
    </row>
    <row r="1271" spans="7:7" x14ac:dyDescent="0.25">
      <c r="G1271" s="609"/>
    </row>
    <row r="1272" spans="7:7" x14ac:dyDescent="0.25">
      <c r="G1272" s="609"/>
    </row>
    <row r="1273" spans="7:7" x14ac:dyDescent="0.25">
      <c r="G1273" s="609"/>
    </row>
    <row r="1274" spans="7:7" x14ac:dyDescent="0.25">
      <c r="G1274" s="609"/>
    </row>
    <row r="1275" spans="7:7" x14ac:dyDescent="0.25">
      <c r="G1275" s="609"/>
    </row>
    <row r="1276" spans="7:7" x14ac:dyDescent="0.25">
      <c r="G1276" s="609"/>
    </row>
    <row r="1277" spans="7:7" x14ac:dyDescent="0.25">
      <c r="G1277" s="609"/>
    </row>
    <row r="1278" spans="7:7" x14ac:dyDescent="0.25">
      <c r="G1278" s="609"/>
    </row>
    <row r="1279" spans="7:7" x14ac:dyDescent="0.25">
      <c r="G1279" s="609"/>
    </row>
    <row r="1280" spans="7:7" x14ac:dyDescent="0.25">
      <c r="G1280" s="609"/>
    </row>
    <row r="1281" spans="7:7" x14ac:dyDescent="0.25">
      <c r="G1281" s="609"/>
    </row>
    <row r="1282" spans="7:7" x14ac:dyDescent="0.25">
      <c r="G1282" s="609"/>
    </row>
    <row r="1283" spans="7:7" x14ac:dyDescent="0.25">
      <c r="G1283" s="609"/>
    </row>
    <row r="1284" spans="7:7" x14ac:dyDescent="0.25">
      <c r="G1284" s="609"/>
    </row>
    <row r="1285" spans="7:7" x14ac:dyDescent="0.25">
      <c r="G1285" s="609"/>
    </row>
    <row r="1286" spans="7:7" x14ac:dyDescent="0.25">
      <c r="G1286" s="609"/>
    </row>
    <row r="1287" spans="7:7" x14ac:dyDescent="0.25">
      <c r="G1287" s="609"/>
    </row>
    <row r="1288" spans="7:7" x14ac:dyDescent="0.25">
      <c r="G1288" s="609"/>
    </row>
    <row r="1289" spans="7:7" x14ac:dyDescent="0.25">
      <c r="G1289" s="609"/>
    </row>
    <row r="1290" spans="7:7" x14ac:dyDescent="0.25">
      <c r="G1290" s="609"/>
    </row>
    <row r="1291" spans="7:7" x14ac:dyDescent="0.25">
      <c r="G1291" s="609"/>
    </row>
    <row r="1292" spans="7:7" x14ac:dyDescent="0.25">
      <c r="G1292" s="609"/>
    </row>
    <row r="1293" spans="7:7" x14ac:dyDescent="0.25">
      <c r="G1293" s="609"/>
    </row>
    <row r="1294" spans="7:7" x14ac:dyDescent="0.25">
      <c r="G1294" s="609"/>
    </row>
    <row r="1295" spans="7:7" x14ac:dyDescent="0.25">
      <c r="G1295" s="609"/>
    </row>
    <row r="1296" spans="7:7" x14ac:dyDescent="0.25">
      <c r="G1296" s="609"/>
    </row>
    <row r="1297" spans="7:7" x14ac:dyDescent="0.25">
      <c r="G1297" s="609"/>
    </row>
    <row r="1298" spans="7:7" x14ac:dyDescent="0.25">
      <c r="G1298" s="609"/>
    </row>
    <row r="1299" spans="7:7" x14ac:dyDescent="0.25">
      <c r="G1299" s="609"/>
    </row>
    <row r="1300" spans="7:7" x14ac:dyDescent="0.25">
      <c r="G1300" s="609"/>
    </row>
    <row r="1301" spans="7:7" x14ac:dyDescent="0.25">
      <c r="G1301" s="609"/>
    </row>
    <row r="1302" spans="7:7" x14ac:dyDescent="0.25">
      <c r="G1302" s="609"/>
    </row>
    <row r="1303" spans="7:7" x14ac:dyDescent="0.25">
      <c r="G1303" s="609"/>
    </row>
    <row r="1304" spans="7:7" x14ac:dyDescent="0.25">
      <c r="G1304" s="609"/>
    </row>
    <row r="1305" spans="7:7" x14ac:dyDescent="0.25">
      <c r="G1305" s="609"/>
    </row>
    <row r="1306" spans="7:7" x14ac:dyDescent="0.25">
      <c r="G1306" s="609"/>
    </row>
    <row r="1307" spans="7:7" x14ac:dyDescent="0.25">
      <c r="G1307" s="609"/>
    </row>
    <row r="1308" spans="7:7" x14ac:dyDescent="0.25">
      <c r="G1308" s="609"/>
    </row>
    <row r="1309" spans="7:7" x14ac:dyDescent="0.25">
      <c r="G1309" s="609"/>
    </row>
    <row r="1310" spans="7:7" x14ac:dyDescent="0.25">
      <c r="G1310" s="609"/>
    </row>
    <row r="1311" spans="7:7" x14ac:dyDescent="0.25">
      <c r="G1311" s="609"/>
    </row>
    <row r="1312" spans="7:7" x14ac:dyDescent="0.25">
      <c r="G1312" s="609"/>
    </row>
    <row r="1313" spans="7:7" x14ac:dyDescent="0.25">
      <c r="G1313" s="609"/>
    </row>
    <row r="1314" spans="7:7" x14ac:dyDescent="0.25">
      <c r="G1314" s="609"/>
    </row>
    <row r="1315" spans="7:7" x14ac:dyDescent="0.25">
      <c r="G1315" s="609"/>
    </row>
    <row r="1316" spans="7:7" x14ac:dyDescent="0.25">
      <c r="G1316" s="609"/>
    </row>
    <row r="1317" spans="7:7" x14ac:dyDescent="0.25">
      <c r="G1317" s="609"/>
    </row>
    <row r="1318" spans="7:7" x14ac:dyDescent="0.25">
      <c r="G1318" s="609"/>
    </row>
    <row r="1319" spans="7:7" x14ac:dyDescent="0.25">
      <c r="G1319" s="609"/>
    </row>
    <row r="1320" spans="7:7" x14ac:dyDescent="0.25">
      <c r="G1320" s="609"/>
    </row>
    <row r="1321" spans="7:7" x14ac:dyDescent="0.25">
      <c r="G1321" s="609"/>
    </row>
    <row r="1322" spans="7:7" x14ac:dyDescent="0.25">
      <c r="G1322" s="609"/>
    </row>
    <row r="1323" spans="7:7" x14ac:dyDescent="0.25">
      <c r="G1323" s="609"/>
    </row>
    <row r="1324" spans="7:7" x14ac:dyDescent="0.25">
      <c r="G1324" s="609"/>
    </row>
    <row r="1325" spans="7:7" x14ac:dyDescent="0.25">
      <c r="G1325" s="609"/>
    </row>
    <row r="1326" spans="7:7" x14ac:dyDescent="0.25">
      <c r="G1326" s="609"/>
    </row>
    <row r="1327" spans="7:7" x14ac:dyDescent="0.25">
      <c r="G1327" s="609"/>
    </row>
    <row r="1328" spans="7:7" x14ac:dyDescent="0.25">
      <c r="G1328" s="609"/>
    </row>
    <row r="1329" spans="7:7" x14ac:dyDescent="0.25">
      <c r="G1329" s="609"/>
    </row>
    <row r="1330" spans="7:7" x14ac:dyDescent="0.25">
      <c r="G1330" s="609"/>
    </row>
    <row r="1331" spans="7:7" x14ac:dyDescent="0.25">
      <c r="G1331" s="609"/>
    </row>
    <row r="1332" spans="7:7" x14ac:dyDescent="0.25">
      <c r="G1332" s="609"/>
    </row>
    <row r="1333" spans="7:7" x14ac:dyDescent="0.25">
      <c r="G1333" s="609"/>
    </row>
    <row r="1334" spans="7:7" x14ac:dyDescent="0.25">
      <c r="G1334" s="609"/>
    </row>
    <row r="1335" spans="7:7" x14ac:dyDescent="0.25">
      <c r="G1335" s="609"/>
    </row>
    <row r="1336" spans="7:7" x14ac:dyDescent="0.25">
      <c r="G1336" s="609"/>
    </row>
    <row r="1337" spans="7:7" x14ac:dyDescent="0.25">
      <c r="G1337" s="609"/>
    </row>
    <row r="1338" spans="7:7" x14ac:dyDescent="0.25">
      <c r="G1338" s="609"/>
    </row>
    <row r="1339" spans="7:7" x14ac:dyDescent="0.25">
      <c r="G1339" s="609"/>
    </row>
    <row r="1340" spans="7:7" x14ac:dyDescent="0.25">
      <c r="G1340" s="609"/>
    </row>
    <row r="1341" spans="7:7" x14ac:dyDescent="0.25">
      <c r="G1341" s="609"/>
    </row>
    <row r="1342" spans="7:7" x14ac:dyDescent="0.25">
      <c r="G1342" s="609"/>
    </row>
    <row r="1343" spans="7:7" x14ac:dyDescent="0.25">
      <c r="G1343" s="609"/>
    </row>
    <row r="1344" spans="7:7" x14ac:dyDescent="0.25">
      <c r="G1344" s="609"/>
    </row>
    <row r="1345" spans="7:7" x14ac:dyDescent="0.25">
      <c r="G1345" s="609"/>
    </row>
    <row r="1346" spans="7:7" x14ac:dyDescent="0.25">
      <c r="G1346" s="609"/>
    </row>
    <row r="1347" spans="7:7" x14ac:dyDescent="0.25">
      <c r="G1347" s="609"/>
    </row>
    <row r="1348" spans="7:7" x14ac:dyDescent="0.25">
      <c r="G1348" s="609"/>
    </row>
    <row r="1349" spans="7:7" x14ac:dyDescent="0.25">
      <c r="G1349" s="609"/>
    </row>
    <row r="1350" spans="7:7" x14ac:dyDescent="0.25">
      <c r="G1350" s="609"/>
    </row>
    <row r="1351" spans="7:7" x14ac:dyDescent="0.25">
      <c r="G1351" s="609"/>
    </row>
    <row r="1352" spans="7:7" x14ac:dyDescent="0.25">
      <c r="G1352" s="609"/>
    </row>
    <row r="1353" spans="7:7" x14ac:dyDescent="0.25">
      <c r="G1353" s="609"/>
    </row>
    <row r="1354" spans="7:7" x14ac:dyDescent="0.25">
      <c r="G1354" s="609"/>
    </row>
    <row r="1355" spans="7:7" x14ac:dyDescent="0.25">
      <c r="G1355" s="609"/>
    </row>
    <row r="1356" spans="7:7" x14ac:dyDescent="0.25">
      <c r="G1356" s="609"/>
    </row>
    <row r="1357" spans="7:7" x14ac:dyDescent="0.25">
      <c r="G1357" s="609"/>
    </row>
    <row r="1358" spans="7:7" x14ac:dyDescent="0.25">
      <c r="G1358" s="609"/>
    </row>
    <row r="1359" spans="7:7" x14ac:dyDescent="0.25">
      <c r="G1359" s="609"/>
    </row>
    <row r="1360" spans="7:7" x14ac:dyDescent="0.25">
      <c r="G1360" s="609"/>
    </row>
    <row r="1361" spans="7:7" x14ac:dyDescent="0.25">
      <c r="G1361" s="609"/>
    </row>
    <row r="1362" spans="7:7" x14ac:dyDescent="0.25">
      <c r="G1362" s="609"/>
    </row>
    <row r="1363" spans="7:7" x14ac:dyDescent="0.25">
      <c r="G1363" s="609"/>
    </row>
    <row r="1364" spans="7:7" x14ac:dyDescent="0.25">
      <c r="G1364" s="609"/>
    </row>
    <row r="1365" spans="7:7" x14ac:dyDescent="0.25">
      <c r="G1365" s="609"/>
    </row>
    <row r="1366" spans="7:7" x14ac:dyDescent="0.25">
      <c r="G1366" s="609"/>
    </row>
    <row r="1367" spans="7:7" x14ac:dyDescent="0.25">
      <c r="G1367" s="609"/>
    </row>
    <row r="1368" spans="7:7" x14ac:dyDescent="0.25">
      <c r="G1368" s="609"/>
    </row>
    <row r="1369" spans="7:7" x14ac:dyDescent="0.25">
      <c r="G1369" s="609"/>
    </row>
    <row r="1370" spans="7:7" x14ac:dyDescent="0.25">
      <c r="G1370" s="609"/>
    </row>
    <row r="1371" spans="7:7" x14ac:dyDescent="0.25">
      <c r="G1371" s="609"/>
    </row>
    <row r="1372" spans="7:7" x14ac:dyDescent="0.25">
      <c r="G1372" s="609"/>
    </row>
    <row r="1373" spans="7:7" x14ac:dyDescent="0.25">
      <c r="G1373" s="609"/>
    </row>
    <row r="1374" spans="7:7" x14ac:dyDescent="0.25">
      <c r="G1374" s="609"/>
    </row>
    <row r="1375" spans="7:7" x14ac:dyDescent="0.25">
      <c r="G1375" s="609"/>
    </row>
    <row r="1376" spans="7:7" x14ac:dyDescent="0.25">
      <c r="G1376" s="609"/>
    </row>
    <row r="1377" spans="7:7" x14ac:dyDescent="0.25">
      <c r="G1377" s="609"/>
    </row>
    <row r="1378" spans="7:7" x14ac:dyDescent="0.25">
      <c r="G1378" s="609"/>
    </row>
    <row r="1379" spans="7:7" x14ac:dyDescent="0.25">
      <c r="G1379" s="609"/>
    </row>
    <row r="1380" spans="7:7" x14ac:dyDescent="0.25">
      <c r="G1380" s="609"/>
    </row>
    <row r="1381" spans="7:7" x14ac:dyDescent="0.25">
      <c r="G1381" s="609"/>
    </row>
    <row r="1382" spans="7:7" x14ac:dyDescent="0.25">
      <c r="G1382" s="609"/>
    </row>
    <row r="1383" spans="7:7" x14ac:dyDescent="0.25">
      <c r="G1383" s="609"/>
    </row>
    <row r="1384" spans="7:7" x14ac:dyDescent="0.25">
      <c r="G1384" s="609"/>
    </row>
    <row r="1385" spans="7:7" x14ac:dyDescent="0.25">
      <c r="G1385" s="609"/>
    </row>
    <row r="1386" spans="7:7" x14ac:dyDescent="0.25">
      <c r="G1386" s="609"/>
    </row>
    <row r="1387" spans="7:7" x14ac:dyDescent="0.25">
      <c r="G1387" s="609"/>
    </row>
    <row r="1388" spans="7:7" x14ac:dyDescent="0.25">
      <c r="G1388" s="609"/>
    </row>
    <row r="1389" spans="7:7" x14ac:dyDescent="0.25">
      <c r="G1389" s="609"/>
    </row>
    <row r="1390" spans="7:7" x14ac:dyDescent="0.25">
      <c r="G1390" s="609"/>
    </row>
    <row r="1391" spans="7:7" x14ac:dyDescent="0.25">
      <c r="G1391" s="609"/>
    </row>
    <row r="1392" spans="7:7" x14ac:dyDescent="0.25">
      <c r="G1392" s="609"/>
    </row>
    <row r="1393" spans="7:7" x14ac:dyDescent="0.25">
      <c r="G1393" s="609"/>
    </row>
    <row r="1394" spans="7:7" x14ac:dyDescent="0.25">
      <c r="G1394" s="609"/>
    </row>
    <row r="1395" spans="7:7" x14ac:dyDescent="0.25">
      <c r="G1395" s="609"/>
    </row>
    <row r="1396" spans="7:7" x14ac:dyDescent="0.25">
      <c r="G1396" s="609"/>
    </row>
    <row r="1397" spans="7:7" x14ac:dyDescent="0.25">
      <c r="G1397" s="609"/>
    </row>
    <row r="1398" spans="7:7" x14ac:dyDescent="0.25">
      <c r="G1398" s="609"/>
    </row>
    <row r="1399" spans="7:7" x14ac:dyDescent="0.25">
      <c r="G1399" s="609"/>
    </row>
    <row r="1400" spans="7:7" x14ac:dyDescent="0.25">
      <c r="G1400" s="609"/>
    </row>
    <row r="1401" spans="7:7" x14ac:dyDescent="0.25">
      <c r="G1401" s="609"/>
    </row>
    <row r="1402" spans="7:7" x14ac:dyDescent="0.25">
      <c r="G1402" s="609"/>
    </row>
    <row r="1403" spans="7:7" x14ac:dyDescent="0.25">
      <c r="G1403" s="609"/>
    </row>
    <row r="1404" spans="7:7" x14ac:dyDescent="0.25">
      <c r="G1404" s="609"/>
    </row>
    <row r="1405" spans="7:7" x14ac:dyDescent="0.25">
      <c r="G1405" s="609"/>
    </row>
    <row r="1406" spans="7:7" x14ac:dyDescent="0.25">
      <c r="G1406" s="609"/>
    </row>
    <row r="1407" spans="7:7" x14ac:dyDescent="0.25">
      <c r="G1407" s="609"/>
    </row>
    <row r="1408" spans="7:7" x14ac:dyDescent="0.25">
      <c r="G1408" s="609"/>
    </row>
    <row r="1409" spans="7:7" x14ac:dyDescent="0.25">
      <c r="G1409" s="609"/>
    </row>
    <row r="1410" spans="7:7" x14ac:dyDescent="0.25">
      <c r="G1410" s="609"/>
    </row>
    <row r="1411" spans="7:7" x14ac:dyDescent="0.25">
      <c r="G1411" s="609"/>
    </row>
    <row r="1412" spans="7:7" x14ac:dyDescent="0.25">
      <c r="G1412" s="609"/>
    </row>
    <row r="1413" spans="7:7" x14ac:dyDescent="0.25">
      <c r="G1413" s="609"/>
    </row>
    <row r="1414" spans="7:7" x14ac:dyDescent="0.25">
      <c r="G1414" s="609"/>
    </row>
    <row r="1415" spans="7:7" x14ac:dyDescent="0.25">
      <c r="G1415" s="609"/>
    </row>
    <row r="1416" spans="7:7" x14ac:dyDescent="0.25">
      <c r="G1416" s="609"/>
    </row>
    <row r="1417" spans="7:7" x14ac:dyDescent="0.25">
      <c r="G1417" s="609"/>
    </row>
    <row r="1418" spans="7:7" x14ac:dyDescent="0.25">
      <c r="G1418" s="609"/>
    </row>
    <row r="1419" spans="7:7" x14ac:dyDescent="0.25">
      <c r="G1419" s="609"/>
    </row>
    <row r="1420" spans="7:7" x14ac:dyDescent="0.25">
      <c r="G1420" s="609"/>
    </row>
    <row r="1421" spans="7:7" x14ac:dyDescent="0.25">
      <c r="G1421" s="609"/>
    </row>
    <row r="1422" spans="7:7" x14ac:dyDescent="0.25">
      <c r="G1422" s="609"/>
    </row>
    <row r="1423" spans="7:7" x14ac:dyDescent="0.25">
      <c r="G1423" s="609"/>
    </row>
    <row r="1424" spans="7:7" x14ac:dyDescent="0.25">
      <c r="G1424" s="609"/>
    </row>
    <row r="1425" spans="7:7" x14ac:dyDescent="0.25">
      <c r="G1425" s="609"/>
    </row>
    <row r="1426" spans="7:7" x14ac:dyDescent="0.25">
      <c r="G1426" s="609"/>
    </row>
    <row r="1427" spans="7:7" x14ac:dyDescent="0.25">
      <c r="G1427" s="609"/>
    </row>
    <row r="1428" spans="7:7" x14ac:dyDescent="0.25">
      <c r="G1428" s="609"/>
    </row>
    <row r="1429" spans="7:7" x14ac:dyDescent="0.25">
      <c r="G1429" s="609"/>
    </row>
    <row r="1430" spans="7:7" x14ac:dyDescent="0.25">
      <c r="G1430" s="609"/>
    </row>
    <row r="1431" spans="7:7" x14ac:dyDescent="0.25">
      <c r="G1431" s="609"/>
    </row>
    <row r="1432" spans="7:7" x14ac:dyDescent="0.25">
      <c r="G1432" s="609"/>
    </row>
    <row r="1433" spans="7:7" x14ac:dyDescent="0.25">
      <c r="G1433" s="609"/>
    </row>
    <row r="1434" spans="7:7" x14ac:dyDescent="0.25">
      <c r="G1434" s="609"/>
    </row>
    <row r="1435" spans="7:7" x14ac:dyDescent="0.25">
      <c r="G1435" s="609"/>
    </row>
    <row r="1436" spans="7:7" x14ac:dyDescent="0.25">
      <c r="G1436" s="609"/>
    </row>
    <row r="1437" spans="7:7" x14ac:dyDescent="0.25">
      <c r="G1437" s="609"/>
    </row>
    <row r="1438" spans="7:7" x14ac:dyDescent="0.25">
      <c r="G1438" s="609"/>
    </row>
    <row r="1439" spans="7:7" x14ac:dyDescent="0.25">
      <c r="G1439" s="609"/>
    </row>
    <row r="1440" spans="7:7" x14ac:dyDescent="0.25">
      <c r="G1440" s="609"/>
    </row>
    <row r="1441" spans="7:7" x14ac:dyDescent="0.25">
      <c r="G1441" s="609"/>
    </row>
    <row r="1442" spans="7:7" x14ac:dyDescent="0.25">
      <c r="G1442" s="609"/>
    </row>
    <row r="1443" spans="7:7" x14ac:dyDescent="0.25">
      <c r="G1443" s="609"/>
    </row>
    <row r="1444" spans="7:7" x14ac:dyDescent="0.25">
      <c r="G1444" s="609"/>
    </row>
    <row r="1445" spans="7:7" x14ac:dyDescent="0.25">
      <c r="G1445" s="609"/>
    </row>
    <row r="1446" spans="7:7" x14ac:dyDescent="0.25">
      <c r="G1446" s="609"/>
    </row>
    <row r="1447" spans="7:7" x14ac:dyDescent="0.25">
      <c r="G1447" s="609"/>
    </row>
    <row r="1448" spans="7:7" x14ac:dyDescent="0.25">
      <c r="G1448" s="609"/>
    </row>
    <row r="1449" spans="7:7" x14ac:dyDescent="0.25">
      <c r="G1449" s="609"/>
    </row>
    <row r="1450" spans="7:7" x14ac:dyDescent="0.25">
      <c r="G1450" s="609"/>
    </row>
    <row r="1451" spans="7:7" x14ac:dyDescent="0.25">
      <c r="G1451" s="609"/>
    </row>
    <row r="1452" spans="7:7" x14ac:dyDescent="0.25">
      <c r="G1452" s="609"/>
    </row>
    <row r="1453" spans="7:7" x14ac:dyDescent="0.25">
      <c r="G1453" s="609"/>
    </row>
    <row r="1454" spans="7:7" x14ac:dyDescent="0.25">
      <c r="G1454" s="609"/>
    </row>
    <row r="1455" spans="7:7" x14ac:dyDescent="0.25">
      <c r="G1455" s="609"/>
    </row>
    <row r="1456" spans="7:7" x14ac:dyDescent="0.25">
      <c r="G1456" s="609"/>
    </row>
    <row r="1457" spans="7:7" x14ac:dyDescent="0.25">
      <c r="G1457" s="609"/>
    </row>
    <row r="1458" spans="7:7" x14ac:dyDescent="0.25">
      <c r="G1458" s="609"/>
    </row>
    <row r="1459" spans="7:7" x14ac:dyDescent="0.25">
      <c r="G1459" s="609"/>
    </row>
    <row r="1460" spans="7:7" x14ac:dyDescent="0.25">
      <c r="G1460" s="609"/>
    </row>
    <row r="1461" spans="7:7" x14ac:dyDescent="0.25">
      <c r="G1461" s="609"/>
    </row>
    <row r="1462" spans="7:7" x14ac:dyDescent="0.25">
      <c r="G1462" s="609"/>
    </row>
    <row r="1463" spans="7:7" x14ac:dyDescent="0.25">
      <c r="G1463" s="609"/>
    </row>
    <row r="1464" spans="7:7" x14ac:dyDescent="0.25">
      <c r="G1464" s="609"/>
    </row>
    <row r="1465" spans="7:7" x14ac:dyDescent="0.25">
      <c r="G1465" s="609"/>
    </row>
    <row r="1466" spans="7:7" x14ac:dyDescent="0.25">
      <c r="G1466" s="609"/>
    </row>
    <row r="1467" spans="7:7" x14ac:dyDescent="0.25">
      <c r="G1467" s="609"/>
    </row>
    <row r="1468" spans="7:7" x14ac:dyDescent="0.25">
      <c r="G1468" s="609"/>
    </row>
    <row r="1469" spans="7:7" x14ac:dyDescent="0.25">
      <c r="G1469" s="609"/>
    </row>
    <row r="1470" spans="7:7" x14ac:dyDescent="0.25">
      <c r="G1470" s="609"/>
    </row>
    <row r="1471" spans="7:7" x14ac:dyDescent="0.25">
      <c r="G1471" s="609"/>
    </row>
    <row r="1472" spans="7:7" x14ac:dyDescent="0.25">
      <c r="G1472" s="609"/>
    </row>
    <row r="1473" spans="7:7" x14ac:dyDescent="0.25">
      <c r="G1473" s="609"/>
    </row>
    <row r="1474" spans="7:7" x14ac:dyDescent="0.25">
      <c r="G1474" s="609"/>
    </row>
    <row r="1475" spans="7:7" x14ac:dyDescent="0.25">
      <c r="G1475" s="609"/>
    </row>
    <row r="1476" spans="7:7" x14ac:dyDescent="0.25">
      <c r="G1476" s="609"/>
    </row>
    <row r="1477" spans="7:7" x14ac:dyDescent="0.25">
      <c r="G1477" s="609"/>
    </row>
    <row r="1478" spans="7:7" x14ac:dyDescent="0.25">
      <c r="G1478" s="609"/>
    </row>
    <row r="1479" spans="7:7" x14ac:dyDescent="0.25">
      <c r="G1479" s="609"/>
    </row>
    <row r="1480" spans="7:7" x14ac:dyDescent="0.25">
      <c r="G1480" s="609"/>
    </row>
    <row r="1481" spans="7:7" x14ac:dyDescent="0.25">
      <c r="G1481" s="609"/>
    </row>
    <row r="1482" spans="7:7" x14ac:dyDescent="0.25">
      <c r="G1482" s="609"/>
    </row>
    <row r="1483" spans="7:7" x14ac:dyDescent="0.25">
      <c r="G1483" s="609"/>
    </row>
    <row r="1484" spans="7:7" x14ac:dyDescent="0.25">
      <c r="G1484" s="609"/>
    </row>
    <row r="1485" spans="7:7" x14ac:dyDescent="0.25">
      <c r="G1485" s="609"/>
    </row>
    <row r="1486" spans="7:7" x14ac:dyDescent="0.25">
      <c r="G1486" s="609"/>
    </row>
    <row r="1487" spans="7:7" x14ac:dyDescent="0.25">
      <c r="G1487" s="609"/>
    </row>
    <row r="1488" spans="7:7" x14ac:dyDescent="0.25">
      <c r="G1488" s="609"/>
    </row>
    <row r="1489" spans="7:7" x14ac:dyDescent="0.25">
      <c r="G1489" s="609"/>
    </row>
    <row r="1490" spans="7:7" x14ac:dyDescent="0.25">
      <c r="G1490" s="609"/>
    </row>
    <row r="1491" spans="7:7" x14ac:dyDescent="0.25">
      <c r="G1491" s="609"/>
    </row>
    <row r="1492" spans="7:7" x14ac:dyDescent="0.25">
      <c r="G1492" s="609"/>
    </row>
    <row r="1493" spans="7:7" x14ac:dyDescent="0.25">
      <c r="G1493" s="609"/>
    </row>
    <row r="1494" spans="7:7" x14ac:dyDescent="0.25">
      <c r="G1494" s="609"/>
    </row>
    <row r="1495" spans="7:7" x14ac:dyDescent="0.25">
      <c r="G1495" s="609"/>
    </row>
    <row r="1496" spans="7:7" x14ac:dyDescent="0.25">
      <c r="G1496" s="609"/>
    </row>
    <row r="1497" spans="7:7" x14ac:dyDescent="0.25">
      <c r="G1497" s="609"/>
    </row>
    <row r="1498" spans="7:7" x14ac:dyDescent="0.25">
      <c r="G1498" s="609"/>
    </row>
    <row r="1499" spans="7:7" x14ac:dyDescent="0.25">
      <c r="G1499" s="609"/>
    </row>
    <row r="1500" spans="7:7" x14ac:dyDescent="0.25">
      <c r="G1500" s="609"/>
    </row>
    <row r="1501" spans="7:7" x14ac:dyDescent="0.25">
      <c r="G1501" s="609"/>
    </row>
    <row r="1502" spans="7:7" x14ac:dyDescent="0.25">
      <c r="G1502" s="609"/>
    </row>
    <row r="1503" spans="7:7" x14ac:dyDescent="0.25">
      <c r="G1503" s="609"/>
    </row>
    <row r="1504" spans="7:7" x14ac:dyDescent="0.25">
      <c r="G1504" s="609"/>
    </row>
    <row r="1505" spans="7:7" x14ac:dyDescent="0.25">
      <c r="G1505" s="609"/>
    </row>
    <row r="1506" spans="7:7" x14ac:dyDescent="0.25">
      <c r="G1506" s="609"/>
    </row>
    <row r="1507" spans="7:7" x14ac:dyDescent="0.25">
      <c r="G1507" s="609"/>
    </row>
    <row r="1508" spans="7:7" x14ac:dyDescent="0.25">
      <c r="G1508" s="609"/>
    </row>
    <row r="1509" spans="7:7" x14ac:dyDescent="0.25">
      <c r="G1509" s="609"/>
    </row>
    <row r="1510" spans="7:7" x14ac:dyDescent="0.25">
      <c r="G1510" s="609"/>
    </row>
    <row r="1511" spans="7:7" x14ac:dyDescent="0.25">
      <c r="G1511" s="609"/>
    </row>
    <row r="1512" spans="7:7" x14ac:dyDescent="0.25">
      <c r="G1512" s="609"/>
    </row>
    <row r="1513" spans="7:7" x14ac:dyDescent="0.25">
      <c r="G1513" s="609"/>
    </row>
    <row r="1514" spans="7:7" x14ac:dyDescent="0.25">
      <c r="G1514" s="609"/>
    </row>
    <row r="1515" spans="7:7" x14ac:dyDescent="0.25">
      <c r="G1515" s="609"/>
    </row>
    <row r="1516" spans="7:7" x14ac:dyDescent="0.25">
      <c r="G1516" s="609"/>
    </row>
    <row r="1517" spans="7:7" x14ac:dyDescent="0.25">
      <c r="G1517" s="609"/>
    </row>
    <row r="1518" spans="7:7" x14ac:dyDescent="0.25">
      <c r="G1518" s="609"/>
    </row>
    <row r="1519" spans="7:7" x14ac:dyDescent="0.25">
      <c r="G1519" s="609"/>
    </row>
    <row r="1520" spans="7:7" x14ac:dyDescent="0.25">
      <c r="G1520" s="609"/>
    </row>
    <row r="1521" spans="7:7" x14ac:dyDescent="0.25">
      <c r="G1521" s="609"/>
    </row>
    <row r="1522" spans="7:7" x14ac:dyDescent="0.25">
      <c r="G1522" s="609"/>
    </row>
    <row r="1523" spans="7:7" x14ac:dyDescent="0.25">
      <c r="G1523" s="609"/>
    </row>
    <row r="1524" spans="7:7" x14ac:dyDescent="0.25">
      <c r="G1524" s="609"/>
    </row>
    <row r="1525" spans="7:7" x14ac:dyDescent="0.25">
      <c r="G1525" s="609"/>
    </row>
    <row r="1526" spans="7:7" x14ac:dyDescent="0.25">
      <c r="G1526" s="609"/>
    </row>
    <row r="1527" spans="7:7" x14ac:dyDescent="0.25">
      <c r="G1527" s="609"/>
    </row>
    <row r="1528" spans="7:7" x14ac:dyDescent="0.25">
      <c r="G1528" s="609"/>
    </row>
    <row r="1529" spans="7:7" x14ac:dyDescent="0.25">
      <c r="G1529" s="609"/>
    </row>
    <row r="1530" spans="7:7" x14ac:dyDescent="0.25">
      <c r="G1530" s="609"/>
    </row>
    <row r="1531" spans="7:7" x14ac:dyDescent="0.25">
      <c r="G1531" s="609"/>
    </row>
    <row r="1532" spans="7:7" x14ac:dyDescent="0.25">
      <c r="G1532" s="609"/>
    </row>
    <row r="1533" spans="7:7" x14ac:dyDescent="0.25">
      <c r="G1533" s="609"/>
    </row>
    <row r="1534" spans="7:7" x14ac:dyDescent="0.25">
      <c r="G1534" s="609"/>
    </row>
    <row r="1535" spans="7:7" x14ac:dyDescent="0.25">
      <c r="G1535" s="609"/>
    </row>
    <row r="1536" spans="7:7" x14ac:dyDescent="0.25">
      <c r="G1536" s="609"/>
    </row>
    <row r="1537" spans="7:7" x14ac:dyDescent="0.25">
      <c r="G1537" s="609"/>
    </row>
    <row r="1538" spans="7:7" x14ac:dyDescent="0.25">
      <c r="G1538" s="609"/>
    </row>
    <row r="1539" spans="7:7" x14ac:dyDescent="0.25">
      <c r="G1539" s="609"/>
    </row>
    <row r="1540" spans="7:7" x14ac:dyDescent="0.25">
      <c r="G1540" s="609"/>
    </row>
    <row r="1541" spans="7:7" x14ac:dyDescent="0.25">
      <c r="G1541" s="609"/>
    </row>
    <row r="1542" spans="7:7" x14ac:dyDescent="0.25">
      <c r="G1542" s="609"/>
    </row>
    <row r="1543" spans="7:7" x14ac:dyDescent="0.25">
      <c r="G1543" s="609"/>
    </row>
    <row r="1544" spans="7:7" x14ac:dyDescent="0.25">
      <c r="G1544" s="609"/>
    </row>
    <row r="1545" spans="7:7" x14ac:dyDescent="0.25">
      <c r="G1545" s="609"/>
    </row>
    <row r="1546" spans="7:7" x14ac:dyDescent="0.25">
      <c r="G1546" s="609"/>
    </row>
    <row r="1547" spans="7:7" x14ac:dyDescent="0.25">
      <c r="G1547" s="609"/>
    </row>
    <row r="1548" spans="7:7" x14ac:dyDescent="0.25">
      <c r="G1548" s="609"/>
    </row>
    <row r="1549" spans="7:7" x14ac:dyDescent="0.25">
      <c r="G1549" s="609"/>
    </row>
    <row r="1550" spans="7:7" x14ac:dyDescent="0.25">
      <c r="G1550" s="609"/>
    </row>
    <row r="1551" spans="7:7" x14ac:dyDescent="0.25">
      <c r="G1551" s="609"/>
    </row>
    <row r="1552" spans="7:7" x14ac:dyDescent="0.25">
      <c r="G1552" s="609"/>
    </row>
    <row r="1553" spans="7:7" x14ac:dyDescent="0.25">
      <c r="G1553" s="609"/>
    </row>
    <row r="1554" spans="7:7" x14ac:dyDescent="0.25">
      <c r="G1554" s="609"/>
    </row>
    <row r="1555" spans="7:7" x14ac:dyDescent="0.25">
      <c r="G1555" s="609"/>
    </row>
    <row r="1556" spans="7:7" x14ac:dyDescent="0.25">
      <c r="G1556" s="609"/>
    </row>
    <row r="1557" spans="7:7" x14ac:dyDescent="0.25">
      <c r="G1557" s="609"/>
    </row>
    <row r="1558" spans="7:7" x14ac:dyDescent="0.25">
      <c r="G1558" s="609"/>
    </row>
    <row r="1559" spans="7:7" x14ac:dyDescent="0.25">
      <c r="G1559" s="609"/>
    </row>
    <row r="1560" spans="7:7" x14ac:dyDescent="0.25">
      <c r="G1560" s="609"/>
    </row>
    <row r="1561" spans="7:7" x14ac:dyDescent="0.25">
      <c r="G1561" s="609"/>
    </row>
    <row r="1562" spans="7:7" x14ac:dyDescent="0.25">
      <c r="G1562" s="609"/>
    </row>
    <row r="1563" spans="7:7" x14ac:dyDescent="0.25">
      <c r="G1563" s="609"/>
    </row>
    <row r="1564" spans="7:7" x14ac:dyDescent="0.25">
      <c r="G1564" s="609"/>
    </row>
    <row r="1565" spans="7:7" x14ac:dyDescent="0.25">
      <c r="G1565" s="609"/>
    </row>
    <row r="1566" spans="7:7" x14ac:dyDescent="0.25">
      <c r="G1566" s="609"/>
    </row>
    <row r="1567" spans="7:7" x14ac:dyDescent="0.25">
      <c r="G1567" s="609"/>
    </row>
    <row r="1568" spans="7:7" x14ac:dyDescent="0.25">
      <c r="G1568" s="609"/>
    </row>
    <row r="1569" spans="7:7" x14ac:dyDescent="0.25">
      <c r="G1569" s="609"/>
    </row>
    <row r="1570" spans="7:7" x14ac:dyDescent="0.25">
      <c r="G1570" s="609"/>
    </row>
    <row r="1571" spans="7:7" x14ac:dyDescent="0.25">
      <c r="G1571" s="609"/>
    </row>
    <row r="1572" spans="7:7" x14ac:dyDescent="0.25">
      <c r="G1572" s="609"/>
    </row>
    <row r="1573" spans="7:7" x14ac:dyDescent="0.25">
      <c r="G1573" s="609"/>
    </row>
    <row r="1574" spans="7:7" x14ac:dyDescent="0.25">
      <c r="G1574" s="609"/>
    </row>
    <row r="1575" spans="7:7" x14ac:dyDescent="0.25">
      <c r="G1575" s="609"/>
    </row>
    <row r="1576" spans="7:7" x14ac:dyDescent="0.25">
      <c r="G1576" s="609"/>
    </row>
    <row r="1577" spans="7:7" x14ac:dyDescent="0.25">
      <c r="G1577" s="609"/>
    </row>
    <row r="1578" spans="7:7" x14ac:dyDescent="0.25">
      <c r="G1578" s="609"/>
    </row>
    <row r="1579" spans="7:7" x14ac:dyDescent="0.25">
      <c r="G1579" s="609"/>
    </row>
    <row r="1580" spans="7:7" x14ac:dyDescent="0.25">
      <c r="G1580" s="609"/>
    </row>
    <row r="1581" spans="7:7" x14ac:dyDescent="0.25">
      <c r="G1581" s="609"/>
    </row>
    <row r="1582" spans="7:7" x14ac:dyDescent="0.25">
      <c r="G1582" s="609"/>
    </row>
    <row r="1583" spans="7:7" x14ac:dyDescent="0.25">
      <c r="G1583" s="609"/>
    </row>
    <row r="1584" spans="7:7" x14ac:dyDescent="0.25">
      <c r="G1584" s="609"/>
    </row>
    <row r="1585" spans="7:7" x14ac:dyDescent="0.25">
      <c r="G1585" s="609"/>
    </row>
    <row r="1586" spans="7:7" x14ac:dyDescent="0.25">
      <c r="G1586" s="609"/>
    </row>
    <row r="1587" spans="7:7" x14ac:dyDescent="0.25">
      <c r="G1587" s="609"/>
    </row>
    <row r="1588" spans="7:7" x14ac:dyDescent="0.25">
      <c r="G1588" s="609"/>
    </row>
    <row r="1589" spans="7:7" x14ac:dyDescent="0.25">
      <c r="G1589" s="609"/>
    </row>
    <row r="1590" spans="7:7" x14ac:dyDescent="0.25">
      <c r="G1590" s="609"/>
    </row>
    <row r="1591" spans="7:7" x14ac:dyDescent="0.25">
      <c r="G1591" s="609"/>
    </row>
    <row r="1592" spans="7:7" x14ac:dyDescent="0.25">
      <c r="G1592" s="609"/>
    </row>
    <row r="1593" spans="7:7" x14ac:dyDescent="0.25">
      <c r="G1593" s="609"/>
    </row>
    <row r="1594" spans="7:7" x14ac:dyDescent="0.25">
      <c r="G1594" s="609"/>
    </row>
    <row r="1595" spans="7:7" x14ac:dyDescent="0.25">
      <c r="G1595" s="609"/>
    </row>
    <row r="1596" spans="7:7" x14ac:dyDescent="0.25">
      <c r="G1596" s="609"/>
    </row>
    <row r="1597" spans="7:7" x14ac:dyDescent="0.25">
      <c r="G1597" s="609"/>
    </row>
    <row r="1598" spans="7:7" x14ac:dyDescent="0.25">
      <c r="G1598" s="609"/>
    </row>
    <row r="1599" spans="7:7" x14ac:dyDescent="0.25">
      <c r="G1599" s="609"/>
    </row>
    <row r="1600" spans="7:7" x14ac:dyDescent="0.25">
      <c r="G1600" s="609"/>
    </row>
    <row r="1601" spans="7:7" x14ac:dyDescent="0.25">
      <c r="G1601" s="609"/>
    </row>
    <row r="1602" spans="7:7" x14ac:dyDescent="0.25">
      <c r="G1602" s="609"/>
    </row>
    <row r="1603" spans="7:7" x14ac:dyDescent="0.25">
      <c r="G1603" s="609"/>
    </row>
    <row r="1604" spans="7:7" x14ac:dyDescent="0.25">
      <c r="G1604" s="609"/>
    </row>
    <row r="1605" spans="7:7" x14ac:dyDescent="0.25">
      <c r="G1605" s="609"/>
    </row>
    <row r="1606" spans="7:7" x14ac:dyDescent="0.25">
      <c r="G1606" s="609"/>
    </row>
    <row r="1607" spans="7:7" x14ac:dyDescent="0.25">
      <c r="G1607" s="609"/>
    </row>
    <row r="1608" spans="7:7" x14ac:dyDescent="0.25">
      <c r="G1608" s="609"/>
    </row>
    <row r="1609" spans="7:7" x14ac:dyDescent="0.25">
      <c r="G1609" s="609"/>
    </row>
    <row r="1610" spans="7:7" x14ac:dyDescent="0.25">
      <c r="G1610" s="609"/>
    </row>
    <row r="1611" spans="7:7" x14ac:dyDescent="0.25">
      <c r="G1611" s="609"/>
    </row>
    <row r="1612" spans="7:7" x14ac:dyDescent="0.25">
      <c r="G1612" s="609"/>
    </row>
    <row r="1613" spans="7:7" x14ac:dyDescent="0.25">
      <c r="G1613" s="609"/>
    </row>
    <row r="1614" spans="7:7" x14ac:dyDescent="0.25">
      <c r="G1614" s="609"/>
    </row>
    <row r="1615" spans="7:7" x14ac:dyDescent="0.25">
      <c r="G1615" s="609"/>
    </row>
    <row r="1616" spans="7:7" x14ac:dyDescent="0.25">
      <c r="G1616" s="609"/>
    </row>
    <row r="1617" spans="7:7" x14ac:dyDescent="0.25">
      <c r="G1617" s="609"/>
    </row>
    <row r="1618" spans="7:7" x14ac:dyDescent="0.25">
      <c r="G1618" s="609"/>
    </row>
    <row r="1619" spans="7:7" x14ac:dyDescent="0.25">
      <c r="G1619" s="609"/>
    </row>
    <row r="1620" spans="7:7" x14ac:dyDescent="0.25">
      <c r="G1620" s="609"/>
    </row>
    <row r="1621" spans="7:7" x14ac:dyDescent="0.25">
      <c r="G1621" s="609"/>
    </row>
    <row r="1622" spans="7:7" x14ac:dyDescent="0.25">
      <c r="G1622" s="609"/>
    </row>
    <row r="1623" spans="7:7" x14ac:dyDescent="0.25">
      <c r="G1623" s="609"/>
    </row>
    <row r="1624" spans="7:7" x14ac:dyDescent="0.25">
      <c r="G1624" s="609"/>
    </row>
    <row r="1625" spans="7:7" x14ac:dyDescent="0.25">
      <c r="G1625" s="609"/>
    </row>
    <row r="1626" spans="7:7" x14ac:dyDescent="0.25">
      <c r="G1626" s="609"/>
    </row>
    <row r="1627" spans="7:7" x14ac:dyDescent="0.25">
      <c r="G1627" s="609"/>
    </row>
    <row r="1628" spans="7:7" x14ac:dyDescent="0.25">
      <c r="G1628" s="609"/>
    </row>
    <row r="1629" spans="7:7" x14ac:dyDescent="0.25">
      <c r="G1629" s="609"/>
    </row>
    <row r="1630" spans="7:7" x14ac:dyDescent="0.25">
      <c r="G1630" s="609"/>
    </row>
    <row r="1631" spans="7:7" x14ac:dyDescent="0.25">
      <c r="G1631" s="609"/>
    </row>
    <row r="1632" spans="7:7" x14ac:dyDescent="0.25">
      <c r="G1632" s="609"/>
    </row>
    <row r="1633" spans="7:7" x14ac:dyDescent="0.25">
      <c r="G1633" s="609"/>
    </row>
    <row r="1634" spans="7:7" x14ac:dyDescent="0.25">
      <c r="G1634" s="609"/>
    </row>
    <row r="1635" spans="7:7" x14ac:dyDescent="0.25">
      <c r="G1635" s="609"/>
    </row>
    <row r="1636" spans="7:7" x14ac:dyDescent="0.25">
      <c r="G1636" s="609"/>
    </row>
    <row r="1637" spans="7:7" x14ac:dyDescent="0.25">
      <c r="G1637" s="609"/>
    </row>
    <row r="1638" spans="7:7" x14ac:dyDescent="0.25">
      <c r="G1638" s="609"/>
    </row>
    <row r="1639" spans="7:7" x14ac:dyDescent="0.25">
      <c r="G1639" s="609"/>
    </row>
    <row r="1640" spans="7:7" x14ac:dyDescent="0.25">
      <c r="G1640" s="609"/>
    </row>
    <row r="1641" spans="7:7" x14ac:dyDescent="0.25">
      <c r="G1641" s="609"/>
    </row>
    <row r="1642" spans="7:7" x14ac:dyDescent="0.25">
      <c r="G1642" s="609"/>
    </row>
    <row r="1643" spans="7:7" x14ac:dyDescent="0.25">
      <c r="G1643" s="609"/>
    </row>
    <row r="1644" spans="7:7" x14ac:dyDescent="0.25">
      <c r="G1644" s="609"/>
    </row>
    <row r="1645" spans="7:7" x14ac:dyDescent="0.25">
      <c r="G1645" s="609"/>
    </row>
    <row r="1646" spans="7:7" x14ac:dyDescent="0.25">
      <c r="G1646" s="609"/>
    </row>
    <row r="1647" spans="7:7" x14ac:dyDescent="0.25">
      <c r="G1647" s="609"/>
    </row>
    <row r="1648" spans="7:7" x14ac:dyDescent="0.25">
      <c r="G1648" s="609"/>
    </row>
    <row r="1649" spans="7:7" x14ac:dyDescent="0.25">
      <c r="G1649" s="609"/>
    </row>
    <row r="1650" spans="7:7" x14ac:dyDescent="0.25">
      <c r="G1650" s="609"/>
    </row>
    <row r="1651" spans="7:7" x14ac:dyDescent="0.25">
      <c r="G1651" s="609"/>
    </row>
    <row r="1652" spans="7:7" x14ac:dyDescent="0.25">
      <c r="G1652" s="609"/>
    </row>
    <row r="1653" spans="7:7" x14ac:dyDescent="0.25">
      <c r="G1653" s="609"/>
    </row>
    <row r="1654" spans="7:7" x14ac:dyDescent="0.25">
      <c r="G1654" s="609"/>
    </row>
    <row r="1655" spans="7:7" x14ac:dyDescent="0.25">
      <c r="G1655" s="609"/>
    </row>
    <row r="1656" spans="7:7" x14ac:dyDescent="0.25">
      <c r="G1656" s="609"/>
    </row>
    <row r="1657" spans="7:7" x14ac:dyDescent="0.25">
      <c r="G1657" s="609"/>
    </row>
    <row r="1658" spans="7:7" x14ac:dyDescent="0.25">
      <c r="G1658" s="609"/>
    </row>
    <row r="1659" spans="7:7" x14ac:dyDescent="0.25">
      <c r="G1659" s="609"/>
    </row>
    <row r="1660" spans="7:7" x14ac:dyDescent="0.25">
      <c r="G1660" s="609"/>
    </row>
    <row r="1661" spans="7:7" x14ac:dyDescent="0.25">
      <c r="G1661" s="609"/>
    </row>
    <row r="1662" spans="7:7" x14ac:dyDescent="0.25">
      <c r="G1662" s="609"/>
    </row>
    <row r="1663" spans="7:7" x14ac:dyDescent="0.25">
      <c r="G1663" s="609"/>
    </row>
    <row r="1664" spans="7:7" x14ac:dyDescent="0.25">
      <c r="G1664" s="609"/>
    </row>
    <row r="1665" spans="7:7" x14ac:dyDescent="0.25">
      <c r="G1665" s="609"/>
    </row>
    <row r="1666" spans="7:7" x14ac:dyDescent="0.25">
      <c r="G1666" s="609"/>
    </row>
    <row r="1667" spans="7:7" x14ac:dyDescent="0.25">
      <c r="G1667" s="609"/>
    </row>
    <row r="1668" spans="7:7" x14ac:dyDescent="0.25">
      <c r="G1668" s="609"/>
    </row>
    <row r="1669" spans="7:7" x14ac:dyDescent="0.25">
      <c r="G1669" s="609"/>
    </row>
    <row r="1670" spans="7:7" x14ac:dyDescent="0.25">
      <c r="G1670" s="609"/>
    </row>
    <row r="1671" spans="7:7" x14ac:dyDescent="0.25">
      <c r="G1671" s="609"/>
    </row>
    <row r="1672" spans="7:7" x14ac:dyDescent="0.25">
      <c r="G1672" s="609"/>
    </row>
    <row r="1673" spans="7:7" x14ac:dyDescent="0.25">
      <c r="G1673" s="609"/>
    </row>
    <row r="1674" spans="7:7" x14ac:dyDescent="0.25">
      <c r="G1674" s="609"/>
    </row>
    <row r="1675" spans="7:7" x14ac:dyDescent="0.25">
      <c r="G1675" s="609"/>
    </row>
    <row r="1676" spans="7:7" x14ac:dyDescent="0.25">
      <c r="G1676" s="609"/>
    </row>
    <row r="1677" spans="7:7" x14ac:dyDescent="0.25">
      <c r="G1677" s="609"/>
    </row>
    <row r="1678" spans="7:7" x14ac:dyDescent="0.25">
      <c r="G1678" s="609"/>
    </row>
    <row r="1679" spans="7:7" x14ac:dyDescent="0.25">
      <c r="G1679" s="609"/>
    </row>
    <row r="1680" spans="7:7" x14ac:dyDescent="0.25">
      <c r="G1680" s="609"/>
    </row>
    <row r="1681" spans="7:7" x14ac:dyDescent="0.25">
      <c r="G1681" s="609"/>
    </row>
    <row r="1682" spans="7:7" x14ac:dyDescent="0.25">
      <c r="G1682" s="609"/>
    </row>
    <row r="1683" spans="7:7" x14ac:dyDescent="0.25">
      <c r="G1683" s="609"/>
    </row>
    <row r="1684" spans="7:7" x14ac:dyDescent="0.25">
      <c r="G1684" s="609"/>
    </row>
    <row r="1685" spans="7:7" x14ac:dyDescent="0.25">
      <c r="G1685" s="609"/>
    </row>
    <row r="1686" spans="7:7" x14ac:dyDescent="0.25">
      <c r="G1686" s="609"/>
    </row>
    <row r="1687" spans="7:7" x14ac:dyDescent="0.25">
      <c r="G1687" s="609"/>
    </row>
    <row r="1688" spans="7:7" x14ac:dyDescent="0.25">
      <c r="G1688" s="609"/>
    </row>
    <row r="1689" spans="7:7" x14ac:dyDescent="0.25">
      <c r="G1689" s="609"/>
    </row>
    <row r="1690" spans="7:7" x14ac:dyDescent="0.25">
      <c r="G1690" s="609"/>
    </row>
    <row r="1691" spans="7:7" x14ac:dyDescent="0.25">
      <c r="G1691" s="609"/>
    </row>
    <row r="1692" spans="7:7" x14ac:dyDescent="0.25">
      <c r="G1692" s="609"/>
    </row>
    <row r="1693" spans="7:7" x14ac:dyDescent="0.25">
      <c r="G1693" s="609"/>
    </row>
    <row r="1694" spans="7:7" x14ac:dyDescent="0.25">
      <c r="G1694" s="609"/>
    </row>
    <row r="1695" spans="7:7" x14ac:dyDescent="0.25">
      <c r="G1695" s="609"/>
    </row>
    <row r="1696" spans="7:7" x14ac:dyDescent="0.25">
      <c r="G1696" s="609"/>
    </row>
    <row r="1697" spans="7:7" x14ac:dyDescent="0.25">
      <c r="G1697" s="609"/>
    </row>
    <row r="1698" spans="7:7" x14ac:dyDescent="0.25">
      <c r="G1698" s="609"/>
    </row>
    <row r="1699" spans="7:7" x14ac:dyDescent="0.25">
      <c r="G1699" s="609"/>
    </row>
    <row r="1700" spans="7:7" x14ac:dyDescent="0.25">
      <c r="G1700" s="609"/>
    </row>
    <row r="1701" spans="7:7" x14ac:dyDescent="0.25">
      <c r="G1701" s="609"/>
    </row>
    <row r="1702" spans="7:7" x14ac:dyDescent="0.25">
      <c r="G1702" s="609"/>
    </row>
    <row r="1703" spans="7:7" x14ac:dyDescent="0.25">
      <c r="G1703" s="609"/>
    </row>
    <row r="1704" spans="7:7" x14ac:dyDescent="0.25">
      <c r="G1704" s="609"/>
    </row>
    <row r="1705" spans="7:7" x14ac:dyDescent="0.25">
      <c r="G1705" s="609"/>
    </row>
    <row r="1706" spans="7:7" x14ac:dyDescent="0.25">
      <c r="G1706" s="609"/>
    </row>
    <row r="1707" spans="7:7" x14ac:dyDescent="0.25">
      <c r="G1707" s="609"/>
    </row>
    <row r="1708" spans="7:7" x14ac:dyDescent="0.25">
      <c r="G1708" s="609"/>
    </row>
    <row r="1709" spans="7:7" x14ac:dyDescent="0.25">
      <c r="G1709" s="609"/>
    </row>
    <row r="1710" spans="7:7" x14ac:dyDescent="0.25">
      <c r="G1710" s="609"/>
    </row>
    <row r="1711" spans="7:7" x14ac:dyDescent="0.25">
      <c r="G1711" s="609"/>
    </row>
    <row r="1712" spans="7:7" x14ac:dyDescent="0.25">
      <c r="G1712" s="609"/>
    </row>
    <row r="1713" spans="7:7" x14ac:dyDescent="0.25">
      <c r="G1713" s="609"/>
    </row>
    <row r="1714" spans="7:7" x14ac:dyDescent="0.25">
      <c r="G1714" s="609"/>
    </row>
    <row r="1715" spans="7:7" x14ac:dyDescent="0.25">
      <c r="G1715" s="609"/>
    </row>
    <row r="1716" spans="7:7" x14ac:dyDescent="0.25">
      <c r="G1716" s="609"/>
    </row>
    <row r="1717" spans="7:7" x14ac:dyDescent="0.25">
      <c r="G1717" s="609"/>
    </row>
    <row r="1718" spans="7:7" x14ac:dyDescent="0.25">
      <c r="G1718" s="609"/>
    </row>
    <row r="1719" spans="7:7" x14ac:dyDescent="0.25">
      <c r="G1719" s="609"/>
    </row>
    <row r="1720" spans="7:7" x14ac:dyDescent="0.25">
      <c r="G1720" s="609"/>
    </row>
    <row r="1721" spans="7:7" x14ac:dyDescent="0.25">
      <c r="G1721" s="609"/>
    </row>
    <row r="1722" spans="7:7" x14ac:dyDescent="0.25">
      <c r="G1722" s="609"/>
    </row>
    <row r="1723" spans="7:7" x14ac:dyDescent="0.25">
      <c r="G1723" s="609"/>
    </row>
    <row r="1724" spans="7:7" x14ac:dyDescent="0.25">
      <c r="G1724" s="609"/>
    </row>
    <row r="1725" spans="7:7" x14ac:dyDescent="0.25">
      <c r="G1725" s="609"/>
    </row>
    <row r="1726" spans="7:7" x14ac:dyDescent="0.25">
      <c r="G1726" s="609"/>
    </row>
    <row r="1727" spans="7:7" x14ac:dyDescent="0.25">
      <c r="G1727" s="609"/>
    </row>
    <row r="1728" spans="7:7" x14ac:dyDescent="0.25">
      <c r="G1728" s="609"/>
    </row>
    <row r="1729" spans="7:7" x14ac:dyDescent="0.25">
      <c r="G1729" s="609"/>
    </row>
    <row r="1730" spans="7:7" x14ac:dyDescent="0.25">
      <c r="G1730" s="609"/>
    </row>
    <row r="1731" spans="7:7" x14ac:dyDescent="0.25">
      <c r="G1731" s="609"/>
    </row>
    <row r="1732" spans="7:7" x14ac:dyDescent="0.25">
      <c r="G1732" s="609"/>
    </row>
    <row r="1733" spans="7:7" x14ac:dyDescent="0.25">
      <c r="G1733" s="609"/>
    </row>
    <row r="1734" spans="7:7" x14ac:dyDescent="0.25">
      <c r="G1734" s="609"/>
    </row>
    <row r="1735" spans="7:7" x14ac:dyDescent="0.25">
      <c r="G1735" s="609"/>
    </row>
    <row r="1736" spans="7:7" x14ac:dyDescent="0.25">
      <c r="G1736" s="609"/>
    </row>
    <row r="1737" spans="7:7" x14ac:dyDescent="0.25">
      <c r="G1737" s="609"/>
    </row>
    <row r="1738" spans="7:7" x14ac:dyDescent="0.25">
      <c r="G1738" s="609"/>
    </row>
    <row r="1739" spans="7:7" x14ac:dyDescent="0.25">
      <c r="G1739" s="609"/>
    </row>
    <row r="1740" spans="7:7" x14ac:dyDescent="0.25">
      <c r="G1740" s="609"/>
    </row>
    <row r="1741" spans="7:7" x14ac:dyDescent="0.25">
      <c r="G1741" s="609"/>
    </row>
    <row r="1742" spans="7:7" x14ac:dyDescent="0.25">
      <c r="G1742" s="609"/>
    </row>
    <row r="1743" spans="7:7" x14ac:dyDescent="0.25">
      <c r="G1743" s="609"/>
    </row>
    <row r="1744" spans="7:7" x14ac:dyDescent="0.25">
      <c r="G1744" s="609"/>
    </row>
    <row r="1745" spans="7:7" x14ac:dyDescent="0.25">
      <c r="G1745" s="609"/>
    </row>
    <row r="1746" spans="7:7" x14ac:dyDescent="0.25">
      <c r="G1746" s="609"/>
    </row>
    <row r="1747" spans="7:7" x14ac:dyDescent="0.25">
      <c r="G1747" s="609"/>
    </row>
    <row r="1748" spans="7:7" x14ac:dyDescent="0.25">
      <c r="G1748" s="609"/>
    </row>
    <row r="1749" spans="7:7" x14ac:dyDescent="0.25">
      <c r="G1749" s="609"/>
    </row>
    <row r="1750" spans="7:7" x14ac:dyDescent="0.25">
      <c r="G1750" s="609"/>
    </row>
    <row r="1751" spans="7:7" x14ac:dyDescent="0.25">
      <c r="G1751" s="609"/>
    </row>
    <row r="1752" spans="7:7" x14ac:dyDescent="0.25">
      <c r="G1752" s="609"/>
    </row>
    <row r="1753" spans="7:7" x14ac:dyDescent="0.25">
      <c r="G1753" s="609"/>
    </row>
    <row r="1754" spans="7:7" x14ac:dyDescent="0.25">
      <c r="G1754" s="609"/>
    </row>
    <row r="1755" spans="7:7" x14ac:dyDescent="0.25">
      <c r="G1755" s="609"/>
    </row>
    <row r="1756" spans="7:7" x14ac:dyDescent="0.25">
      <c r="G1756" s="609"/>
    </row>
    <row r="1757" spans="7:7" x14ac:dyDescent="0.25">
      <c r="G1757" s="609"/>
    </row>
    <row r="1758" spans="7:7" x14ac:dyDescent="0.25">
      <c r="G1758" s="609"/>
    </row>
    <row r="1759" spans="7:7" x14ac:dyDescent="0.25">
      <c r="G1759" s="609"/>
    </row>
    <row r="1760" spans="7:7" x14ac:dyDescent="0.25">
      <c r="G1760" s="609"/>
    </row>
    <row r="1761" spans="7:7" x14ac:dyDescent="0.25">
      <c r="G1761" s="609"/>
    </row>
    <row r="1762" spans="7:7" x14ac:dyDescent="0.25">
      <c r="G1762" s="609"/>
    </row>
    <row r="1763" spans="7:7" x14ac:dyDescent="0.25">
      <c r="G1763" s="609"/>
    </row>
    <row r="1764" spans="7:7" x14ac:dyDescent="0.25">
      <c r="G1764" s="609"/>
    </row>
    <row r="1765" spans="7:7" x14ac:dyDescent="0.25">
      <c r="G1765" s="609"/>
    </row>
    <row r="1766" spans="7:7" x14ac:dyDescent="0.25">
      <c r="G1766" s="609"/>
    </row>
    <row r="1767" spans="7:7" x14ac:dyDescent="0.25">
      <c r="G1767" s="609"/>
    </row>
    <row r="1768" spans="7:7" x14ac:dyDescent="0.25">
      <c r="G1768" s="609"/>
    </row>
    <row r="1769" spans="7:7" x14ac:dyDescent="0.25">
      <c r="G1769" s="609"/>
    </row>
    <row r="1770" spans="7:7" x14ac:dyDescent="0.25">
      <c r="G1770" s="609"/>
    </row>
    <row r="1771" spans="7:7" x14ac:dyDescent="0.25">
      <c r="G1771" s="609"/>
    </row>
    <row r="1772" spans="7:7" x14ac:dyDescent="0.25">
      <c r="G1772" s="609"/>
    </row>
    <row r="1773" spans="7:7" x14ac:dyDescent="0.25">
      <c r="G1773" s="609"/>
    </row>
    <row r="1774" spans="7:7" x14ac:dyDescent="0.25">
      <c r="G1774" s="609"/>
    </row>
    <row r="1775" spans="7:7" x14ac:dyDescent="0.25">
      <c r="G1775" s="609"/>
    </row>
    <row r="1776" spans="7:7" x14ac:dyDescent="0.25">
      <c r="G1776" s="609"/>
    </row>
    <row r="1777" spans="7:7" x14ac:dyDescent="0.25">
      <c r="G1777" s="609"/>
    </row>
    <row r="1778" spans="7:7" x14ac:dyDescent="0.25">
      <c r="G1778" s="609"/>
    </row>
    <row r="1779" spans="7:7" x14ac:dyDescent="0.25">
      <c r="G1779" s="609"/>
    </row>
    <row r="1780" spans="7:7" x14ac:dyDescent="0.25">
      <c r="G1780" s="609"/>
    </row>
    <row r="1781" spans="7:7" x14ac:dyDescent="0.25">
      <c r="G1781" s="609"/>
    </row>
    <row r="1782" spans="7:7" x14ac:dyDescent="0.25">
      <c r="G1782" s="609"/>
    </row>
    <row r="1783" spans="7:7" x14ac:dyDescent="0.25">
      <c r="G1783" s="609"/>
    </row>
    <row r="1784" spans="7:7" x14ac:dyDescent="0.25">
      <c r="G1784" s="609"/>
    </row>
    <row r="1785" spans="7:7" x14ac:dyDescent="0.25">
      <c r="G1785" s="609"/>
    </row>
    <row r="1786" spans="7:7" x14ac:dyDescent="0.25">
      <c r="G1786" s="609"/>
    </row>
    <row r="1787" spans="7:7" x14ac:dyDescent="0.25">
      <c r="G1787" s="609"/>
    </row>
    <row r="1788" spans="7:7" x14ac:dyDescent="0.25">
      <c r="G1788" s="609"/>
    </row>
    <row r="1789" spans="7:7" x14ac:dyDescent="0.25">
      <c r="G1789" s="609"/>
    </row>
    <row r="1790" spans="7:7" x14ac:dyDescent="0.25">
      <c r="G1790" s="609"/>
    </row>
    <row r="1791" spans="7:7" x14ac:dyDescent="0.25">
      <c r="G1791" s="609"/>
    </row>
    <row r="1792" spans="7:7" x14ac:dyDescent="0.25">
      <c r="G1792" s="609"/>
    </row>
    <row r="1793" spans="7:7" x14ac:dyDescent="0.25">
      <c r="G1793" s="609"/>
    </row>
    <row r="1794" spans="7:7" x14ac:dyDescent="0.25">
      <c r="G1794" s="609"/>
    </row>
    <row r="1795" spans="7:7" x14ac:dyDescent="0.25">
      <c r="G1795" s="609"/>
    </row>
    <row r="1796" spans="7:7" x14ac:dyDescent="0.25">
      <c r="G1796" s="609"/>
    </row>
    <row r="1797" spans="7:7" x14ac:dyDescent="0.25">
      <c r="G1797" s="609"/>
    </row>
    <row r="1798" spans="7:7" x14ac:dyDescent="0.25">
      <c r="G1798" s="609"/>
    </row>
    <row r="1799" spans="7:7" x14ac:dyDescent="0.25">
      <c r="G1799" s="609"/>
    </row>
    <row r="1800" spans="7:7" x14ac:dyDescent="0.25">
      <c r="G1800" s="609"/>
    </row>
    <row r="1801" spans="7:7" x14ac:dyDescent="0.25">
      <c r="G1801" s="609"/>
    </row>
    <row r="1802" spans="7:7" x14ac:dyDescent="0.25">
      <c r="G1802" s="609"/>
    </row>
    <row r="1803" spans="7:7" x14ac:dyDescent="0.25">
      <c r="G1803" s="609"/>
    </row>
    <row r="1804" spans="7:7" x14ac:dyDescent="0.25">
      <c r="G1804" s="609"/>
    </row>
    <row r="1805" spans="7:7" x14ac:dyDescent="0.25">
      <c r="G1805" s="609"/>
    </row>
    <row r="1806" spans="7:7" x14ac:dyDescent="0.25">
      <c r="G1806" s="609"/>
    </row>
    <row r="1807" spans="7:7" x14ac:dyDescent="0.25">
      <c r="G1807" s="609"/>
    </row>
    <row r="1808" spans="7:7" x14ac:dyDescent="0.25">
      <c r="G1808" s="609"/>
    </row>
    <row r="1809" spans="7:7" x14ac:dyDescent="0.25">
      <c r="G1809" s="609"/>
    </row>
    <row r="1810" spans="7:7" x14ac:dyDescent="0.25">
      <c r="G1810" s="609"/>
    </row>
    <row r="1811" spans="7:7" x14ac:dyDescent="0.25">
      <c r="G1811" s="609"/>
    </row>
    <row r="1812" spans="7:7" x14ac:dyDescent="0.25">
      <c r="G1812" s="609"/>
    </row>
    <row r="1813" spans="7:7" x14ac:dyDescent="0.25">
      <c r="G1813" s="609"/>
    </row>
    <row r="1814" spans="7:7" x14ac:dyDescent="0.25">
      <c r="G1814" s="609"/>
    </row>
    <row r="1815" spans="7:7" x14ac:dyDescent="0.25">
      <c r="G1815" s="609"/>
    </row>
    <row r="1816" spans="7:7" x14ac:dyDescent="0.25">
      <c r="G1816" s="609"/>
    </row>
    <row r="1817" spans="7:7" x14ac:dyDescent="0.25">
      <c r="G1817" s="609"/>
    </row>
    <row r="1818" spans="7:7" x14ac:dyDescent="0.25">
      <c r="G1818" s="609"/>
    </row>
    <row r="1819" spans="7:7" x14ac:dyDescent="0.25">
      <c r="G1819" s="609"/>
    </row>
    <row r="1820" spans="7:7" x14ac:dyDescent="0.25">
      <c r="G1820" s="609"/>
    </row>
    <row r="1821" spans="7:7" x14ac:dyDescent="0.25">
      <c r="G1821" s="609"/>
    </row>
    <row r="1822" spans="7:7" x14ac:dyDescent="0.25">
      <c r="G1822" s="609"/>
    </row>
    <row r="1823" spans="7:7" x14ac:dyDescent="0.25">
      <c r="G1823" s="609"/>
    </row>
    <row r="1824" spans="7:7" x14ac:dyDescent="0.25">
      <c r="G1824" s="609"/>
    </row>
    <row r="1825" spans="7:7" x14ac:dyDescent="0.25">
      <c r="G1825" s="609"/>
    </row>
    <row r="1826" spans="7:7" x14ac:dyDescent="0.25">
      <c r="G1826" s="609"/>
    </row>
    <row r="1827" spans="7:7" x14ac:dyDescent="0.25">
      <c r="G1827" s="609"/>
    </row>
    <row r="1828" spans="7:7" x14ac:dyDescent="0.25">
      <c r="G1828" s="609"/>
    </row>
    <row r="1829" spans="7:7" x14ac:dyDescent="0.25">
      <c r="G1829" s="609"/>
    </row>
    <row r="1830" spans="7:7" x14ac:dyDescent="0.25">
      <c r="G1830" s="609"/>
    </row>
    <row r="1831" spans="7:7" x14ac:dyDescent="0.25">
      <c r="G1831" s="609"/>
    </row>
    <row r="1832" spans="7:7" x14ac:dyDescent="0.25">
      <c r="G1832" s="609"/>
    </row>
    <row r="1833" spans="7:7" x14ac:dyDescent="0.25">
      <c r="G1833" s="609"/>
    </row>
    <row r="1834" spans="7:7" x14ac:dyDescent="0.25">
      <c r="G1834" s="609"/>
    </row>
    <row r="1835" spans="7:7" x14ac:dyDescent="0.25">
      <c r="G1835" s="609"/>
    </row>
    <row r="1836" spans="7:7" x14ac:dyDescent="0.25">
      <c r="G1836" s="609"/>
    </row>
    <row r="1837" spans="7:7" x14ac:dyDescent="0.25">
      <c r="G1837" s="609"/>
    </row>
    <row r="1838" spans="7:7" x14ac:dyDescent="0.25">
      <c r="G1838" s="609"/>
    </row>
    <row r="1839" spans="7:7" x14ac:dyDescent="0.25">
      <c r="G1839" s="609"/>
    </row>
    <row r="1840" spans="7:7" x14ac:dyDescent="0.25">
      <c r="G1840" s="609"/>
    </row>
    <row r="1841" spans="7:7" x14ac:dyDescent="0.25">
      <c r="G1841" s="609"/>
    </row>
    <row r="1842" spans="7:7" x14ac:dyDescent="0.25">
      <c r="G1842" s="609"/>
    </row>
    <row r="1843" spans="7:7" x14ac:dyDescent="0.25">
      <c r="G1843" s="609"/>
    </row>
    <row r="1844" spans="7:7" x14ac:dyDescent="0.25">
      <c r="G1844" s="609"/>
    </row>
    <row r="1845" spans="7:7" x14ac:dyDescent="0.25">
      <c r="G1845" s="609"/>
    </row>
    <row r="1846" spans="7:7" x14ac:dyDescent="0.25">
      <c r="G1846" s="609"/>
    </row>
    <row r="1847" spans="7:7" x14ac:dyDescent="0.25">
      <c r="G1847" s="609"/>
    </row>
    <row r="1848" spans="7:7" x14ac:dyDescent="0.25">
      <c r="G1848" s="609"/>
    </row>
    <row r="1849" spans="7:7" x14ac:dyDescent="0.25">
      <c r="G1849" s="609"/>
    </row>
    <row r="1850" spans="7:7" x14ac:dyDescent="0.25">
      <c r="G1850" s="609"/>
    </row>
    <row r="1851" spans="7:7" x14ac:dyDescent="0.25">
      <c r="G1851" s="609"/>
    </row>
    <row r="1852" spans="7:7" x14ac:dyDescent="0.25">
      <c r="G1852" s="609"/>
    </row>
    <row r="1853" spans="7:7" x14ac:dyDescent="0.25">
      <c r="G1853" s="609"/>
    </row>
    <row r="1854" spans="7:7" x14ac:dyDescent="0.25">
      <c r="G1854" s="609"/>
    </row>
    <row r="1855" spans="7:7" x14ac:dyDescent="0.25">
      <c r="G1855" s="609"/>
    </row>
    <row r="1856" spans="7:7" x14ac:dyDescent="0.25">
      <c r="G1856" s="609"/>
    </row>
    <row r="1857" spans="7:7" x14ac:dyDescent="0.25">
      <c r="G1857" s="609"/>
    </row>
    <row r="1858" spans="7:7" x14ac:dyDescent="0.25">
      <c r="G1858" s="609"/>
    </row>
    <row r="1859" spans="7:7" x14ac:dyDescent="0.25">
      <c r="G1859" s="609"/>
    </row>
    <row r="1860" spans="7:7" x14ac:dyDescent="0.25">
      <c r="G1860" s="609"/>
    </row>
    <row r="1861" spans="7:7" x14ac:dyDescent="0.25">
      <c r="G1861" s="609"/>
    </row>
    <row r="1862" spans="7:7" x14ac:dyDescent="0.25">
      <c r="G1862" s="609"/>
    </row>
    <row r="1863" spans="7:7" x14ac:dyDescent="0.25">
      <c r="G1863" s="609"/>
    </row>
    <row r="1864" spans="7:7" x14ac:dyDescent="0.25">
      <c r="G1864" s="609"/>
    </row>
    <row r="1865" spans="7:7" x14ac:dyDescent="0.25">
      <c r="G1865" s="609"/>
    </row>
    <row r="1866" spans="7:7" x14ac:dyDescent="0.25">
      <c r="G1866" s="609"/>
    </row>
    <row r="1867" spans="7:7" x14ac:dyDescent="0.25">
      <c r="G1867" s="609"/>
    </row>
    <row r="1868" spans="7:7" x14ac:dyDescent="0.25">
      <c r="G1868" s="609"/>
    </row>
    <row r="1869" spans="7:7" x14ac:dyDescent="0.25">
      <c r="G1869" s="609"/>
    </row>
    <row r="1870" spans="7:7" x14ac:dyDescent="0.25">
      <c r="G1870" s="609"/>
    </row>
    <row r="1871" spans="7:7" x14ac:dyDescent="0.25">
      <c r="G1871" s="609"/>
    </row>
    <row r="1872" spans="7:7" x14ac:dyDescent="0.25">
      <c r="G1872" s="609"/>
    </row>
    <row r="1873" spans="7:7" x14ac:dyDescent="0.25">
      <c r="G1873" s="609"/>
    </row>
    <row r="1874" spans="7:7" x14ac:dyDescent="0.25">
      <c r="G1874" s="609"/>
    </row>
    <row r="1875" spans="7:7" x14ac:dyDescent="0.25">
      <c r="G1875" s="609"/>
    </row>
    <row r="1876" spans="7:7" x14ac:dyDescent="0.25">
      <c r="G1876" s="609"/>
    </row>
    <row r="1877" spans="7:7" x14ac:dyDescent="0.25">
      <c r="G1877" s="609"/>
    </row>
    <row r="1878" spans="7:7" x14ac:dyDescent="0.25">
      <c r="G1878" s="609"/>
    </row>
    <row r="1879" spans="7:7" x14ac:dyDescent="0.25">
      <c r="G1879" s="609"/>
    </row>
    <row r="1880" spans="7:7" x14ac:dyDescent="0.25">
      <c r="G1880" s="609"/>
    </row>
    <row r="1881" spans="7:7" x14ac:dyDescent="0.25">
      <c r="G1881" s="609"/>
    </row>
    <row r="1882" spans="7:7" x14ac:dyDescent="0.25">
      <c r="G1882" s="609"/>
    </row>
    <row r="1883" spans="7:7" x14ac:dyDescent="0.25">
      <c r="G1883" s="609"/>
    </row>
    <row r="1884" spans="7:7" x14ac:dyDescent="0.25">
      <c r="G1884" s="609"/>
    </row>
    <row r="1885" spans="7:7" x14ac:dyDescent="0.25">
      <c r="G1885" s="609"/>
    </row>
    <row r="1886" spans="7:7" x14ac:dyDescent="0.25">
      <c r="G1886" s="609"/>
    </row>
    <row r="1887" spans="7:7" x14ac:dyDescent="0.25">
      <c r="G1887" s="609"/>
    </row>
    <row r="1888" spans="7:7" x14ac:dyDescent="0.25">
      <c r="G1888" s="609"/>
    </row>
    <row r="1889" spans="7:7" x14ac:dyDescent="0.25">
      <c r="G1889" s="609"/>
    </row>
    <row r="1890" spans="7:7" x14ac:dyDescent="0.25">
      <c r="G1890" s="609"/>
    </row>
    <row r="1891" spans="7:7" x14ac:dyDescent="0.25">
      <c r="G1891" s="609"/>
    </row>
    <row r="1892" spans="7:7" x14ac:dyDescent="0.25">
      <c r="G1892" s="609"/>
    </row>
    <row r="1893" spans="7:7" x14ac:dyDescent="0.25">
      <c r="G1893" s="609"/>
    </row>
    <row r="1894" spans="7:7" x14ac:dyDescent="0.25">
      <c r="G1894" s="609"/>
    </row>
    <row r="1895" spans="7:7" x14ac:dyDescent="0.25">
      <c r="G1895" s="609"/>
    </row>
    <row r="1896" spans="7:7" x14ac:dyDescent="0.25">
      <c r="G1896" s="609"/>
    </row>
    <row r="1897" spans="7:7" x14ac:dyDescent="0.25">
      <c r="G1897" s="609"/>
    </row>
    <row r="1898" spans="7:7" x14ac:dyDescent="0.25">
      <c r="G1898" s="609"/>
    </row>
    <row r="1899" spans="7:7" x14ac:dyDescent="0.25">
      <c r="G1899" s="609"/>
    </row>
    <row r="1900" spans="7:7" x14ac:dyDescent="0.25">
      <c r="G1900" s="609"/>
    </row>
    <row r="1901" spans="7:7" x14ac:dyDescent="0.25">
      <c r="G1901" s="609"/>
    </row>
    <row r="1902" spans="7:7" x14ac:dyDescent="0.25">
      <c r="G1902" s="609"/>
    </row>
    <row r="1903" spans="7:7" x14ac:dyDescent="0.25">
      <c r="G1903" s="609"/>
    </row>
    <row r="1904" spans="7:7" x14ac:dyDescent="0.25">
      <c r="G1904" s="609"/>
    </row>
    <row r="1905" spans="7:7" x14ac:dyDescent="0.25">
      <c r="G1905" s="609"/>
    </row>
    <row r="1906" spans="7:7" x14ac:dyDescent="0.25">
      <c r="G1906" s="609"/>
    </row>
    <row r="1907" spans="7:7" x14ac:dyDescent="0.25">
      <c r="G1907" s="609"/>
    </row>
    <row r="1908" spans="7:7" x14ac:dyDescent="0.25">
      <c r="G1908" s="609"/>
    </row>
    <row r="1909" spans="7:7" x14ac:dyDescent="0.25">
      <c r="G1909" s="609"/>
    </row>
    <row r="1910" spans="7:7" x14ac:dyDescent="0.25">
      <c r="G1910" s="609"/>
    </row>
    <row r="1911" spans="7:7" x14ac:dyDescent="0.25">
      <c r="G1911" s="609"/>
    </row>
    <row r="1912" spans="7:7" x14ac:dyDescent="0.25">
      <c r="G1912" s="609"/>
    </row>
    <row r="1913" spans="7:7" x14ac:dyDescent="0.25">
      <c r="G1913" s="609"/>
    </row>
    <row r="1914" spans="7:7" x14ac:dyDescent="0.25">
      <c r="G1914" s="609"/>
    </row>
    <row r="1915" spans="7:7" x14ac:dyDescent="0.25">
      <c r="G1915" s="609"/>
    </row>
    <row r="1916" spans="7:7" x14ac:dyDescent="0.25">
      <c r="G1916" s="609"/>
    </row>
    <row r="1917" spans="7:7" x14ac:dyDescent="0.25">
      <c r="G1917" s="609"/>
    </row>
    <row r="1918" spans="7:7" x14ac:dyDescent="0.25">
      <c r="G1918" s="609"/>
    </row>
    <row r="1919" spans="7:7" x14ac:dyDescent="0.25">
      <c r="G1919" s="609"/>
    </row>
    <row r="1920" spans="7:7" x14ac:dyDescent="0.25">
      <c r="G1920" s="609"/>
    </row>
    <row r="1921" spans="7:7" x14ac:dyDescent="0.25">
      <c r="G1921" s="609"/>
    </row>
    <row r="1922" spans="7:7" x14ac:dyDescent="0.25">
      <c r="G1922" s="609"/>
    </row>
    <row r="1923" spans="7:7" x14ac:dyDescent="0.25">
      <c r="G1923" s="609"/>
    </row>
    <row r="1924" spans="7:7" x14ac:dyDescent="0.25">
      <c r="G1924" s="609"/>
    </row>
    <row r="1925" spans="7:7" x14ac:dyDescent="0.25">
      <c r="G1925" s="609"/>
    </row>
    <row r="1926" spans="7:7" x14ac:dyDescent="0.25">
      <c r="G1926" s="609"/>
    </row>
    <row r="1927" spans="7:7" x14ac:dyDescent="0.25">
      <c r="G1927" s="609"/>
    </row>
    <row r="1928" spans="7:7" x14ac:dyDescent="0.25">
      <c r="G1928" s="609"/>
    </row>
    <row r="1929" spans="7:7" x14ac:dyDescent="0.25">
      <c r="G1929" s="609"/>
    </row>
    <row r="1930" spans="7:7" x14ac:dyDescent="0.25">
      <c r="G1930" s="609"/>
    </row>
    <row r="1931" spans="7:7" x14ac:dyDescent="0.25">
      <c r="G1931" s="609"/>
    </row>
    <row r="1932" spans="7:7" x14ac:dyDescent="0.25">
      <c r="G1932" s="609"/>
    </row>
    <row r="1933" spans="7:7" x14ac:dyDescent="0.25">
      <c r="G1933" s="609"/>
    </row>
    <row r="1934" spans="7:7" x14ac:dyDescent="0.25">
      <c r="G1934" s="609"/>
    </row>
    <row r="1935" spans="7:7" x14ac:dyDescent="0.25">
      <c r="G1935" s="609"/>
    </row>
    <row r="1936" spans="7:7" x14ac:dyDescent="0.25">
      <c r="G1936" s="609"/>
    </row>
    <row r="1937" spans="7:7" x14ac:dyDescent="0.25">
      <c r="G1937" s="609"/>
    </row>
    <row r="1938" spans="7:7" x14ac:dyDescent="0.25">
      <c r="G1938" s="609"/>
    </row>
    <row r="1939" spans="7:7" x14ac:dyDescent="0.25">
      <c r="G1939" s="609"/>
    </row>
    <row r="1940" spans="7:7" x14ac:dyDescent="0.25">
      <c r="G1940" s="609"/>
    </row>
    <row r="1941" spans="7:7" x14ac:dyDescent="0.25">
      <c r="G1941" s="609"/>
    </row>
    <row r="1942" spans="7:7" x14ac:dyDescent="0.25">
      <c r="G1942" s="609"/>
    </row>
    <row r="1943" spans="7:7" x14ac:dyDescent="0.25">
      <c r="G1943" s="609"/>
    </row>
    <row r="1944" spans="7:7" x14ac:dyDescent="0.25">
      <c r="G1944" s="609"/>
    </row>
    <row r="1945" spans="7:7" x14ac:dyDescent="0.25">
      <c r="G1945" s="609"/>
    </row>
    <row r="1946" spans="7:7" x14ac:dyDescent="0.25">
      <c r="G1946" s="609"/>
    </row>
    <row r="1947" spans="7:7" x14ac:dyDescent="0.25">
      <c r="G1947" s="609"/>
    </row>
    <row r="1948" spans="7:7" x14ac:dyDescent="0.25">
      <c r="G1948" s="609"/>
    </row>
    <row r="1949" spans="7:7" x14ac:dyDescent="0.25">
      <c r="G1949" s="609"/>
    </row>
    <row r="1950" spans="7:7" x14ac:dyDescent="0.25">
      <c r="G1950" s="609"/>
    </row>
    <row r="1951" spans="7:7" x14ac:dyDescent="0.25">
      <c r="G1951" s="609"/>
    </row>
    <row r="1952" spans="7:7" x14ac:dyDescent="0.25">
      <c r="G1952" s="609"/>
    </row>
    <row r="1953" spans="7:7" x14ac:dyDescent="0.25">
      <c r="G1953" s="609"/>
    </row>
    <row r="1954" spans="7:7" x14ac:dyDescent="0.25">
      <c r="G1954" s="609"/>
    </row>
    <row r="1955" spans="7:7" x14ac:dyDescent="0.25">
      <c r="G1955" s="609"/>
    </row>
    <row r="1956" spans="7:7" x14ac:dyDescent="0.25">
      <c r="G1956" s="609"/>
    </row>
    <row r="1957" spans="7:7" x14ac:dyDescent="0.25">
      <c r="G1957" s="609"/>
    </row>
    <row r="1958" spans="7:7" x14ac:dyDescent="0.25">
      <c r="G1958" s="609"/>
    </row>
    <row r="1959" spans="7:7" x14ac:dyDescent="0.25">
      <c r="G1959" s="609"/>
    </row>
    <row r="1960" spans="7:7" x14ac:dyDescent="0.25">
      <c r="G1960" s="609"/>
    </row>
    <row r="1961" spans="7:7" x14ac:dyDescent="0.25">
      <c r="G1961" s="609"/>
    </row>
    <row r="1962" spans="7:7" x14ac:dyDescent="0.25">
      <c r="G1962" s="609"/>
    </row>
    <row r="1963" spans="7:7" x14ac:dyDescent="0.25">
      <c r="G1963" s="609"/>
    </row>
    <row r="1964" spans="7:7" x14ac:dyDescent="0.25">
      <c r="G1964" s="609"/>
    </row>
    <row r="1965" spans="7:7" x14ac:dyDescent="0.25">
      <c r="G1965" s="609"/>
    </row>
    <row r="1966" spans="7:7" x14ac:dyDescent="0.25">
      <c r="G1966" s="609"/>
    </row>
    <row r="1967" spans="7:7" x14ac:dyDescent="0.25">
      <c r="G1967" s="609"/>
    </row>
    <row r="1968" spans="7:7" x14ac:dyDescent="0.25">
      <c r="G1968" s="609"/>
    </row>
    <row r="1969" spans="7:7" x14ac:dyDescent="0.25">
      <c r="G1969" s="609"/>
    </row>
    <row r="1970" spans="7:7" x14ac:dyDescent="0.25">
      <c r="G1970" s="609"/>
    </row>
    <row r="1971" spans="7:7" x14ac:dyDescent="0.25">
      <c r="G1971" s="609"/>
    </row>
    <row r="1972" spans="7:7" x14ac:dyDescent="0.25">
      <c r="G1972" s="609"/>
    </row>
    <row r="1973" spans="7:7" x14ac:dyDescent="0.25">
      <c r="G1973" s="609"/>
    </row>
    <row r="1974" spans="7:7" x14ac:dyDescent="0.25">
      <c r="G1974" s="609"/>
    </row>
    <row r="1975" spans="7:7" x14ac:dyDescent="0.25">
      <c r="G1975" s="609"/>
    </row>
    <row r="1976" spans="7:7" x14ac:dyDescent="0.25">
      <c r="G1976" s="609"/>
    </row>
    <row r="1977" spans="7:7" x14ac:dyDescent="0.25">
      <c r="G1977" s="609"/>
    </row>
    <row r="1978" spans="7:7" x14ac:dyDescent="0.25">
      <c r="G1978" s="609"/>
    </row>
    <row r="1979" spans="7:7" x14ac:dyDescent="0.25">
      <c r="G1979" s="609"/>
    </row>
    <row r="1980" spans="7:7" x14ac:dyDescent="0.25">
      <c r="G1980" s="609"/>
    </row>
    <row r="1981" spans="7:7" x14ac:dyDescent="0.25">
      <c r="G1981" s="609"/>
    </row>
    <row r="1982" spans="7:7" x14ac:dyDescent="0.25">
      <c r="G1982" s="609"/>
    </row>
    <row r="1983" spans="7:7" x14ac:dyDescent="0.25">
      <c r="G1983" s="609"/>
    </row>
    <row r="1984" spans="7:7" x14ac:dyDescent="0.25">
      <c r="G1984" s="609"/>
    </row>
    <row r="1985" spans="7:7" x14ac:dyDescent="0.25">
      <c r="G1985" s="609"/>
    </row>
    <row r="1986" spans="7:7" x14ac:dyDescent="0.25">
      <c r="G1986" s="609"/>
    </row>
    <row r="1987" spans="7:7" x14ac:dyDescent="0.25">
      <c r="G1987" s="609"/>
    </row>
    <row r="1988" spans="7:7" x14ac:dyDescent="0.25">
      <c r="G1988" s="609"/>
    </row>
    <row r="1989" spans="7:7" x14ac:dyDescent="0.25">
      <c r="G1989" s="609"/>
    </row>
    <row r="1990" spans="7:7" x14ac:dyDescent="0.25">
      <c r="G1990" s="609"/>
    </row>
    <row r="1991" spans="7:7" x14ac:dyDescent="0.25">
      <c r="G1991" s="609"/>
    </row>
    <row r="1992" spans="7:7" x14ac:dyDescent="0.25">
      <c r="G1992" s="609"/>
    </row>
    <row r="1993" spans="7:7" x14ac:dyDescent="0.25">
      <c r="G1993" s="609"/>
    </row>
    <row r="1994" spans="7:7" x14ac:dyDescent="0.25">
      <c r="G1994" s="609"/>
    </row>
    <row r="1995" spans="7:7" x14ac:dyDescent="0.25">
      <c r="G1995" s="609"/>
    </row>
    <row r="1996" spans="7:7" x14ac:dyDescent="0.25">
      <c r="G1996" s="609"/>
    </row>
    <row r="1997" spans="7:7" x14ac:dyDescent="0.25">
      <c r="G1997" s="609"/>
    </row>
    <row r="1998" spans="7:7" x14ac:dyDescent="0.25">
      <c r="G1998" s="609"/>
    </row>
    <row r="1999" spans="7:7" x14ac:dyDescent="0.25">
      <c r="G1999" s="609"/>
    </row>
    <row r="2000" spans="7:7" x14ac:dyDescent="0.25">
      <c r="G2000" s="609"/>
    </row>
    <row r="2001" spans="7:7" x14ac:dyDescent="0.25">
      <c r="G2001" s="609"/>
    </row>
    <row r="2002" spans="7:7" x14ac:dyDescent="0.25">
      <c r="G2002" s="609"/>
    </row>
    <row r="2003" spans="7:7" x14ac:dyDescent="0.25">
      <c r="G2003" s="609"/>
    </row>
    <row r="2004" spans="7:7" x14ac:dyDescent="0.25">
      <c r="G2004" s="609"/>
    </row>
    <row r="2005" spans="7:7" x14ac:dyDescent="0.25">
      <c r="G2005" s="609"/>
    </row>
    <row r="2006" spans="7:7" x14ac:dyDescent="0.25">
      <c r="G2006" s="609"/>
    </row>
    <row r="2007" spans="7:7" x14ac:dyDescent="0.25">
      <c r="G2007" s="609"/>
    </row>
    <row r="2008" spans="7:7" x14ac:dyDescent="0.25">
      <c r="G2008" s="609"/>
    </row>
    <row r="2009" spans="7:7" x14ac:dyDescent="0.25">
      <c r="G2009" s="609"/>
    </row>
    <row r="2010" spans="7:7" x14ac:dyDescent="0.25">
      <c r="G2010" s="609"/>
    </row>
    <row r="2011" spans="7:7" x14ac:dyDescent="0.25">
      <c r="G2011" s="609"/>
    </row>
    <row r="2012" spans="7:7" x14ac:dyDescent="0.25">
      <c r="G2012" s="609"/>
    </row>
    <row r="2013" spans="7:7" x14ac:dyDescent="0.25">
      <c r="G2013" s="609"/>
    </row>
    <row r="2014" spans="7:7" x14ac:dyDescent="0.25">
      <c r="G2014" s="609"/>
    </row>
    <row r="2015" spans="7:7" x14ac:dyDescent="0.25">
      <c r="G2015" s="609"/>
    </row>
    <row r="2016" spans="7:7" x14ac:dyDescent="0.25">
      <c r="G2016" s="609"/>
    </row>
    <row r="2017" spans="7:7" x14ac:dyDescent="0.25">
      <c r="G2017" s="609"/>
    </row>
    <row r="2018" spans="7:7" x14ac:dyDescent="0.25">
      <c r="G2018" s="609"/>
    </row>
    <row r="2019" spans="7:7" x14ac:dyDescent="0.25">
      <c r="G2019" s="609"/>
    </row>
    <row r="2020" spans="7:7" x14ac:dyDescent="0.25">
      <c r="G2020" s="609"/>
    </row>
    <row r="2021" spans="7:7" x14ac:dyDescent="0.25">
      <c r="G2021" s="609"/>
    </row>
    <row r="2022" spans="7:7" x14ac:dyDescent="0.25">
      <c r="G2022" s="609"/>
    </row>
    <row r="2023" spans="7:7" x14ac:dyDescent="0.25">
      <c r="G2023" s="609"/>
    </row>
    <row r="2024" spans="7:7" x14ac:dyDescent="0.25">
      <c r="G2024" s="609"/>
    </row>
    <row r="2025" spans="7:7" x14ac:dyDescent="0.25">
      <c r="G2025" s="609"/>
    </row>
    <row r="2026" spans="7:7" x14ac:dyDescent="0.25">
      <c r="G2026" s="609"/>
    </row>
    <row r="2027" spans="7:7" x14ac:dyDescent="0.25">
      <c r="G2027" s="609"/>
    </row>
    <row r="2028" spans="7:7" x14ac:dyDescent="0.25">
      <c r="G2028" s="609"/>
    </row>
    <row r="2029" spans="7:7" x14ac:dyDescent="0.25">
      <c r="G2029" s="609"/>
    </row>
    <row r="2030" spans="7:7" x14ac:dyDescent="0.25">
      <c r="G2030" s="609"/>
    </row>
    <row r="2031" spans="7:7" x14ac:dyDescent="0.25">
      <c r="G2031" s="609"/>
    </row>
    <row r="2032" spans="7:7" x14ac:dyDescent="0.25">
      <c r="G2032" s="609"/>
    </row>
    <row r="2033" spans="7:7" x14ac:dyDescent="0.25">
      <c r="G2033" s="609"/>
    </row>
    <row r="2034" spans="7:7" x14ac:dyDescent="0.25">
      <c r="G2034" s="609"/>
    </row>
    <row r="2035" spans="7:7" x14ac:dyDescent="0.25">
      <c r="G2035" s="609"/>
    </row>
    <row r="2036" spans="7:7" x14ac:dyDescent="0.25">
      <c r="G2036" s="609"/>
    </row>
    <row r="2037" spans="7:7" x14ac:dyDescent="0.25">
      <c r="G2037" s="609"/>
    </row>
    <row r="2038" spans="7:7" x14ac:dyDescent="0.25">
      <c r="G2038" s="609"/>
    </row>
    <row r="2039" spans="7:7" x14ac:dyDescent="0.25">
      <c r="G2039" s="609"/>
    </row>
    <row r="2040" spans="7:7" x14ac:dyDescent="0.25">
      <c r="G2040" s="609"/>
    </row>
    <row r="2041" spans="7:7" x14ac:dyDescent="0.25">
      <c r="G2041" s="609"/>
    </row>
    <row r="2042" spans="7:7" x14ac:dyDescent="0.25">
      <c r="G2042" s="609"/>
    </row>
    <row r="2043" spans="7:7" x14ac:dyDescent="0.25">
      <c r="G2043" s="609"/>
    </row>
    <row r="2044" spans="7:7" x14ac:dyDescent="0.25">
      <c r="G2044" s="609"/>
    </row>
    <row r="2045" spans="7:7" x14ac:dyDescent="0.25">
      <c r="G2045" s="609"/>
    </row>
    <row r="2046" spans="7:7" x14ac:dyDescent="0.25">
      <c r="G2046" s="609"/>
    </row>
    <row r="2047" spans="7:7" x14ac:dyDescent="0.25">
      <c r="G2047" s="609"/>
    </row>
    <row r="2048" spans="7:7" x14ac:dyDescent="0.25">
      <c r="G2048" s="609"/>
    </row>
    <row r="2049" spans="7:7" x14ac:dyDescent="0.25">
      <c r="G2049" s="609"/>
    </row>
    <row r="2050" spans="7:7" x14ac:dyDescent="0.25">
      <c r="G2050" s="609"/>
    </row>
    <row r="2051" spans="7:7" x14ac:dyDescent="0.25">
      <c r="G2051" s="609"/>
    </row>
    <row r="2052" spans="7:7" x14ac:dyDescent="0.25">
      <c r="G2052" s="609"/>
    </row>
    <row r="2053" spans="7:7" x14ac:dyDescent="0.25">
      <c r="G2053" s="609"/>
    </row>
    <row r="2054" spans="7:7" x14ac:dyDescent="0.25">
      <c r="G2054" s="609"/>
    </row>
    <row r="2055" spans="7:7" x14ac:dyDescent="0.25">
      <c r="G2055" s="609"/>
    </row>
    <row r="2056" spans="7:7" x14ac:dyDescent="0.25">
      <c r="G2056" s="609"/>
    </row>
    <row r="2057" spans="7:7" x14ac:dyDescent="0.25">
      <c r="G2057" s="609"/>
    </row>
    <row r="2058" spans="7:7" x14ac:dyDescent="0.25">
      <c r="G2058" s="609"/>
    </row>
    <row r="2059" spans="7:7" x14ac:dyDescent="0.25">
      <c r="G2059" s="609"/>
    </row>
    <row r="2060" spans="7:7" x14ac:dyDescent="0.25">
      <c r="G2060" s="609"/>
    </row>
    <row r="2061" spans="7:7" x14ac:dyDescent="0.25">
      <c r="G2061" s="609"/>
    </row>
    <row r="2062" spans="7:7" x14ac:dyDescent="0.25">
      <c r="G2062" s="609"/>
    </row>
    <row r="2063" spans="7:7" x14ac:dyDescent="0.25">
      <c r="G2063" s="609"/>
    </row>
    <row r="2064" spans="7:7" x14ac:dyDescent="0.25">
      <c r="G2064" s="609"/>
    </row>
    <row r="2065" spans="7:7" x14ac:dyDescent="0.25">
      <c r="G2065" s="609"/>
    </row>
    <row r="2066" spans="7:7" x14ac:dyDescent="0.25">
      <c r="G2066" s="609"/>
    </row>
    <row r="2067" spans="7:7" x14ac:dyDescent="0.25">
      <c r="G2067" s="609"/>
    </row>
    <row r="2068" spans="7:7" x14ac:dyDescent="0.25">
      <c r="G2068" s="609"/>
    </row>
    <row r="2069" spans="7:7" x14ac:dyDescent="0.25">
      <c r="G2069" s="609"/>
    </row>
    <row r="2070" spans="7:7" x14ac:dyDescent="0.25">
      <c r="G2070" s="609"/>
    </row>
    <row r="2071" spans="7:7" x14ac:dyDescent="0.25">
      <c r="G2071" s="609"/>
    </row>
    <row r="2072" spans="7:7" x14ac:dyDescent="0.25">
      <c r="G2072" s="609"/>
    </row>
    <row r="2073" spans="7:7" x14ac:dyDescent="0.25">
      <c r="G2073" s="609"/>
    </row>
    <row r="2074" spans="7:7" x14ac:dyDescent="0.25">
      <c r="G2074" s="609"/>
    </row>
    <row r="2075" spans="7:7" x14ac:dyDescent="0.25">
      <c r="G2075" s="609"/>
    </row>
    <row r="2076" spans="7:7" x14ac:dyDescent="0.25">
      <c r="G2076" s="609"/>
    </row>
    <row r="2077" spans="7:7" x14ac:dyDescent="0.25">
      <c r="G2077" s="609"/>
    </row>
    <row r="2078" spans="7:7" x14ac:dyDescent="0.25">
      <c r="G2078" s="609"/>
    </row>
    <row r="2079" spans="7:7" x14ac:dyDescent="0.25">
      <c r="G2079" s="609"/>
    </row>
    <row r="2080" spans="7:7" x14ac:dyDescent="0.25">
      <c r="G2080" s="609"/>
    </row>
    <row r="2081" spans="7:7" x14ac:dyDescent="0.25">
      <c r="G2081" s="609"/>
    </row>
    <row r="2082" spans="7:7" x14ac:dyDescent="0.25">
      <c r="G2082" s="609"/>
    </row>
    <row r="2083" spans="7:7" x14ac:dyDescent="0.25">
      <c r="G2083" s="609"/>
    </row>
    <row r="2084" spans="7:7" x14ac:dyDescent="0.25">
      <c r="G2084" s="609"/>
    </row>
    <row r="2085" spans="7:7" x14ac:dyDescent="0.25">
      <c r="G2085" s="609"/>
    </row>
    <row r="2086" spans="7:7" x14ac:dyDescent="0.25">
      <c r="G2086" s="609"/>
    </row>
    <row r="2087" spans="7:7" x14ac:dyDescent="0.25">
      <c r="G2087" s="609"/>
    </row>
    <row r="2088" spans="7:7" x14ac:dyDescent="0.25">
      <c r="G2088" s="609"/>
    </row>
    <row r="2089" spans="7:7" x14ac:dyDescent="0.25">
      <c r="G2089" s="609"/>
    </row>
    <row r="2090" spans="7:7" x14ac:dyDescent="0.25">
      <c r="G2090" s="609"/>
    </row>
    <row r="2091" spans="7:7" x14ac:dyDescent="0.25">
      <c r="G2091" s="609"/>
    </row>
    <row r="2092" spans="7:7" x14ac:dyDescent="0.25">
      <c r="G2092" s="609"/>
    </row>
    <row r="2093" spans="7:7" x14ac:dyDescent="0.25">
      <c r="G2093" s="609"/>
    </row>
    <row r="2094" spans="7:7" x14ac:dyDescent="0.25">
      <c r="G2094" s="609"/>
    </row>
    <row r="2095" spans="7:7" x14ac:dyDescent="0.25">
      <c r="G2095" s="609"/>
    </row>
    <row r="2096" spans="7:7" x14ac:dyDescent="0.25">
      <c r="G2096" s="609"/>
    </row>
    <row r="2097" spans="7:7" x14ac:dyDescent="0.25">
      <c r="G2097" s="609"/>
    </row>
    <row r="2098" spans="7:7" x14ac:dyDescent="0.25">
      <c r="G2098" s="609"/>
    </row>
    <row r="2099" spans="7:7" x14ac:dyDescent="0.25">
      <c r="G2099" s="609"/>
    </row>
    <row r="2100" spans="7:7" x14ac:dyDescent="0.25">
      <c r="G2100" s="609"/>
    </row>
    <row r="2101" spans="7:7" x14ac:dyDescent="0.25">
      <c r="G2101" s="609"/>
    </row>
    <row r="2102" spans="7:7" x14ac:dyDescent="0.25">
      <c r="G2102" s="609"/>
    </row>
    <row r="2103" spans="7:7" x14ac:dyDescent="0.25">
      <c r="G2103" s="609"/>
    </row>
    <row r="2104" spans="7:7" x14ac:dyDescent="0.25">
      <c r="G2104" s="609"/>
    </row>
    <row r="2105" spans="7:7" x14ac:dyDescent="0.25">
      <c r="G2105" s="609"/>
    </row>
    <row r="2106" spans="7:7" x14ac:dyDescent="0.25">
      <c r="G2106" s="609"/>
    </row>
    <row r="2107" spans="7:7" x14ac:dyDescent="0.25">
      <c r="G2107" s="609"/>
    </row>
    <row r="2108" spans="7:7" x14ac:dyDescent="0.25">
      <c r="G2108" s="609"/>
    </row>
    <row r="2109" spans="7:7" x14ac:dyDescent="0.25">
      <c r="G2109" s="609"/>
    </row>
    <row r="2110" spans="7:7" x14ac:dyDescent="0.25">
      <c r="G2110" s="609"/>
    </row>
    <row r="2111" spans="7:7" x14ac:dyDescent="0.25">
      <c r="G2111" s="609"/>
    </row>
    <row r="2112" spans="7:7" x14ac:dyDescent="0.25">
      <c r="G2112" s="609"/>
    </row>
    <row r="2113" spans="7:7" x14ac:dyDescent="0.25">
      <c r="G2113" s="609"/>
    </row>
    <row r="2114" spans="7:7" x14ac:dyDescent="0.25">
      <c r="G2114" s="609"/>
    </row>
    <row r="2115" spans="7:7" x14ac:dyDescent="0.25">
      <c r="G2115" s="609"/>
    </row>
    <row r="2116" spans="7:7" x14ac:dyDescent="0.25">
      <c r="G2116" s="609"/>
    </row>
    <row r="2117" spans="7:7" x14ac:dyDescent="0.25">
      <c r="G2117" s="609"/>
    </row>
    <row r="2118" spans="7:7" x14ac:dyDescent="0.25">
      <c r="G2118" s="609"/>
    </row>
    <row r="2119" spans="7:7" x14ac:dyDescent="0.25">
      <c r="G2119" s="609"/>
    </row>
    <row r="2120" spans="7:7" x14ac:dyDescent="0.25">
      <c r="G2120" s="609"/>
    </row>
    <row r="2121" spans="7:7" x14ac:dyDescent="0.25">
      <c r="G2121" s="609"/>
    </row>
    <row r="2122" spans="7:7" x14ac:dyDescent="0.25">
      <c r="G2122" s="609"/>
    </row>
    <row r="2123" spans="7:7" x14ac:dyDescent="0.25">
      <c r="G2123" s="609"/>
    </row>
    <row r="2124" spans="7:7" x14ac:dyDescent="0.25">
      <c r="G2124" s="609"/>
    </row>
    <row r="2125" spans="7:7" x14ac:dyDescent="0.25">
      <c r="G2125" s="609"/>
    </row>
    <row r="2126" spans="7:7" x14ac:dyDescent="0.25">
      <c r="G2126" s="609"/>
    </row>
    <row r="2127" spans="7:7" x14ac:dyDescent="0.25">
      <c r="G2127" s="609"/>
    </row>
    <row r="2128" spans="7:7" x14ac:dyDescent="0.25">
      <c r="G2128" s="609"/>
    </row>
    <row r="2129" spans="7:7" x14ac:dyDescent="0.25">
      <c r="G2129" s="609"/>
    </row>
    <row r="2130" spans="7:7" x14ac:dyDescent="0.25">
      <c r="G2130" s="609"/>
    </row>
    <row r="2131" spans="7:7" x14ac:dyDescent="0.25">
      <c r="G2131" s="609"/>
    </row>
    <row r="2132" spans="7:7" x14ac:dyDescent="0.25">
      <c r="G2132" s="609"/>
    </row>
    <row r="2133" spans="7:7" x14ac:dyDescent="0.25">
      <c r="G2133" s="609"/>
    </row>
    <row r="2134" spans="7:7" x14ac:dyDescent="0.25">
      <c r="G2134" s="609"/>
    </row>
    <row r="2135" spans="7:7" x14ac:dyDescent="0.25">
      <c r="G2135" s="609"/>
    </row>
    <row r="2136" spans="7:7" x14ac:dyDescent="0.25">
      <c r="G2136" s="609"/>
    </row>
    <row r="2137" spans="7:7" x14ac:dyDescent="0.25">
      <c r="G2137" s="609"/>
    </row>
    <row r="2138" spans="7:7" x14ac:dyDescent="0.25">
      <c r="G2138" s="609"/>
    </row>
    <row r="2139" spans="7:7" x14ac:dyDescent="0.25">
      <c r="G2139" s="609"/>
    </row>
    <row r="2140" spans="7:7" x14ac:dyDescent="0.25">
      <c r="G2140" s="609"/>
    </row>
    <row r="2141" spans="7:7" x14ac:dyDescent="0.25">
      <c r="G2141" s="609"/>
    </row>
    <row r="2142" spans="7:7" x14ac:dyDescent="0.25">
      <c r="G2142" s="609"/>
    </row>
    <row r="2143" spans="7:7" x14ac:dyDescent="0.25">
      <c r="G2143" s="609"/>
    </row>
    <row r="2144" spans="7:7" x14ac:dyDescent="0.25">
      <c r="G2144" s="609"/>
    </row>
    <row r="2145" spans="7:7" x14ac:dyDescent="0.25">
      <c r="G2145" s="609"/>
    </row>
    <row r="2146" spans="7:7" x14ac:dyDescent="0.25">
      <c r="G2146" s="609"/>
    </row>
    <row r="2147" spans="7:7" x14ac:dyDescent="0.25">
      <c r="G2147" s="609"/>
    </row>
    <row r="2148" spans="7:7" x14ac:dyDescent="0.25">
      <c r="G2148" s="609"/>
    </row>
    <row r="2149" spans="7:7" x14ac:dyDescent="0.25">
      <c r="G2149" s="609"/>
    </row>
    <row r="2150" spans="7:7" x14ac:dyDescent="0.25">
      <c r="G2150" s="609"/>
    </row>
    <row r="2151" spans="7:7" x14ac:dyDescent="0.25">
      <c r="G2151" s="609"/>
    </row>
    <row r="2152" spans="7:7" x14ac:dyDescent="0.25">
      <c r="G2152" s="609"/>
    </row>
    <row r="2153" spans="7:7" x14ac:dyDescent="0.25">
      <c r="G2153" s="609"/>
    </row>
    <row r="2154" spans="7:7" x14ac:dyDescent="0.25">
      <c r="G2154" s="609"/>
    </row>
    <row r="2155" spans="7:7" x14ac:dyDescent="0.25">
      <c r="G2155" s="609"/>
    </row>
    <row r="2156" spans="7:7" x14ac:dyDescent="0.25">
      <c r="G2156" s="609"/>
    </row>
    <row r="2157" spans="7:7" x14ac:dyDescent="0.25">
      <c r="G2157" s="609"/>
    </row>
    <row r="2158" spans="7:7" x14ac:dyDescent="0.25">
      <c r="G2158" s="609"/>
    </row>
    <row r="2159" spans="7:7" x14ac:dyDescent="0.25">
      <c r="G2159" s="609"/>
    </row>
    <row r="2160" spans="7:7" x14ac:dyDescent="0.25">
      <c r="G2160" s="609"/>
    </row>
    <row r="2161" spans="7:7" x14ac:dyDescent="0.25">
      <c r="G2161" s="609"/>
    </row>
    <row r="2162" spans="7:7" x14ac:dyDescent="0.25">
      <c r="G2162" s="609"/>
    </row>
    <row r="2163" spans="7:7" x14ac:dyDescent="0.25">
      <c r="G2163" s="609"/>
    </row>
    <row r="2164" spans="7:7" x14ac:dyDescent="0.25">
      <c r="G2164" s="609"/>
    </row>
    <row r="2165" spans="7:7" x14ac:dyDescent="0.25">
      <c r="G2165" s="609"/>
    </row>
    <row r="2166" spans="7:7" x14ac:dyDescent="0.25">
      <c r="G2166" s="609"/>
    </row>
    <row r="2167" spans="7:7" x14ac:dyDescent="0.25">
      <c r="G2167" s="609"/>
    </row>
    <row r="2168" spans="7:7" x14ac:dyDescent="0.25">
      <c r="G2168" s="609"/>
    </row>
    <row r="2169" spans="7:7" x14ac:dyDescent="0.25">
      <c r="G2169" s="609"/>
    </row>
    <row r="2170" spans="7:7" x14ac:dyDescent="0.25">
      <c r="G2170" s="609"/>
    </row>
    <row r="2171" spans="7:7" x14ac:dyDescent="0.25">
      <c r="G2171" s="609"/>
    </row>
    <row r="2172" spans="7:7" x14ac:dyDescent="0.25">
      <c r="G2172" s="609"/>
    </row>
    <row r="2173" spans="7:7" x14ac:dyDescent="0.25">
      <c r="G2173" s="609"/>
    </row>
    <row r="2174" spans="7:7" x14ac:dyDescent="0.25">
      <c r="G2174" s="609"/>
    </row>
    <row r="2175" spans="7:7" x14ac:dyDescent="0.25">
      <c r="G2175" s="609"/>
    </row>
    <row r="2176" spans="7:7" x14ac:dyDescent="0.25">
      <c r="G2176" s="609"/>
    </row>
    <row r="2177" spans="7:7" x14ac:dyDescent="0.25">
      <c r="G2177" s="609"/>
    </row>
    <row r="2178" spans="7:7" x14ac:dyDescent="0.25">
      <c r="G2178" s="609"/>
    </row>
    <row r="2179" spans="7:7" x14ac:dyDescent="0.25">
      <c r="G2179" s="609"/>
    </row>
    <row r="2180" spans="7:7" x14ac:dyDescent="0.25">
      <c r="G2180" s="609"/>
    </row>
    <row r="2181" spans="7:7" x14ac:dyDescent="0.25">
      <c r="G2181" s="609"/>
    </row>
    <row r="2182" spans="7:7" x14ac:dyDescent="0.25">
      <c r="G2182" s="609"/>
    </row>
    <row r="2183" spans="7:7" x14ac:dyDescent="0.25">
      <c r="G2183" s="609"/>
    </row>
    <row r="2184" spans="7:7" x14ac:dyDescent="0.25">
      <c r="G2184" s="609"/>
    </row>
    <row r="2185" spans="7:7" x14ac:dyDescent="0.25">
      <c r="G2185" s="609"/>
    </row>
    <row r="2186" spans="7:7" x14ac:dyDescent="0.25">
      <c r="G2186" s="609"/>
    </row>
    <row r="2187" spans="7:7" x14ac:dyDescent="0.25">
      <c r="G2187" s="609"/>
    </row>
    <row r="2188" spans="7:7" x14ac:dyDescent="0.25">
      <c r="G2188" s="609"/>
    </row>
    <row r="2189" spans="7:7" x14ac:dyDescent="0.25">
      <c r="G2189" s="609"/>
    </row>
    <row r="2190" spans="7:7" x14ac:dyDescent="0.25">
      <c r="G2190" s="609"/>
    </row>
    <row r="2191" spans="7:7" x14ac:dyDescent="0.25">
      <c r="G2191" s="609"/>
    </row>
    <row r="2192" spans="7:7" x14ac:dyDescent="0.25">
      <c r="G2192" s="609"/>
    </row>
    <row r="2193" spans="7:7" x14ac:dyDescent="0.25">
      <c r="G2193" s="609"/>
    </row>
    <row r="2194" spans="7:7" x14ac:dyDescent="0.25">
      <c r="G2194" s="609"/>
    </row>
    <row r="2195" spans="7:7" x14ac:dyDescent="0.25">
      <c r="G2195" s="609"/>
    </row>
    <row r="2196" spans="7:7" x14ac:dyDescent="0.25">
      <c r="G2196" s="609"/>
    </row>
    <row r="2197" spans="7:7" x14ac:dyDescent="0.25">
      <c r="G2197" s="609"/>
    </row>
    <row r="2198" spans="7:7" x14ac:dyDescent="0.25">
      <c r="G2198" s="609"/>
    </row>
    <row r="2199" spans="7:7" x14ac:dyDescent="0.25">
      <c r="G2199" s="609"/>
    </row>
    <row r="2200" spans="7:7" x14ac:dyDescent="0.25">
      <c r="G2200" s="609"/>
    </row>
    <row r="2201" spans="7:7" x14ac:dyDescent="0.25">
      <c r="G2201" s="609"/>
    </row>
    <row r="2202" spans="7:7" x14ac:dyDescent="0.25">
      <c r="G2202" s="609"/>
    </row>
    <row r="2203" spans="7:7" x14ac:dyDescent="0.25">
      <c r="G2203" s="609"/>
    </row>
    <row r="2204" spans="7:7" x14ac:dyDescent="0.25">
      <c r="G2204" s="609"/>
    </row>
    <row r="2205" spans="7:7" x14ac:dyDescent="0.25">
      <c r="G2205" s="609"/>
    </row>
    <row r="2206" spans="7:7" x14ac:dyDescent="0.25">
      <c r="G2206" s="609"/>
    </row>
    <row r="2207" spans="7:7" x14ac:dyDescent="0.25">
      <c r="G2207" s="609"/>
    </row>
    <row r="2208" spans="7:7" x14ac:dyDescent="0.25">
      <c r="G2208" s="609"/>
    </row>
    <row r="2209" spans="7:7" x14ac:dyDescent="0.25">
      <c r="G2209" s="609"/>
    </row>
    <row r="2210" spans="7:7" x14ac:dyDescent="0.25">
      <c r="G2210" s="609"/>
    </row>
    <row r="2211" spans="7:7" x14ac:dyDescent="0.25">
      <c r="G2211" s="609"/>
    </row>
    <row r="2212" spans="7:7" x14ac:dyDescent="0.25">
      <c r="G2212" s="609"/>
    </row>
    <row r="2213" spans="7:7" x14ac:dyDescent="0.25">
      <c r="G2213" s="609"/>
    </row>
    <row r="2214" spans="7:7" x14ac:dyDescent="0.25">
      <c r="G2214" s="609"/>
    </row>
    <row r="2215" spans="7:7" x14ac:dyDescent="0.25">
      <c r="G2215" s="609"/>
    </row>
    <row r="2216" spans="7:7" x14ac:dyDescent="0.25">
      <c r="G2216" s="609"/>
    </row>
    <row r="2217" spans="7:7" x14ac:dyDescent="0.25">
      <c r="G2217" s="609"/>
    </row>
    <row r="2218" spans="7:7" x14ac:dyDescent="0.25">
      <c r="G2218" s="609"/>
    </row>
    <row r="2219" spans="7:7" x14ac:dyDescent="0.25">
      <c r="G2219" s="609"/>
    </row>
    <row r="2220" spans="7:7" x14ac:dyDescent="0.25">
      <c r="G2220" s="609"/>
    </row>
    <row r="2221" spans="7:7" x14ac:dyDescent="0.25">
      <c r="G2221" s="609"/>
    </row>
    <row r="2222" spans="7:7" x14ac:dyDescent="0.25">
      <c r="G2222" s="609"/>
    </row>
    <row r="2223" spans="7:7" x14ac:dyDescent="0.25">
      <c r="G2223" s="609"/>
    </row>
    <row r="2224" spans="7:7" x14ac:dyDescent="0.25">
      <c r="G2224" s="609"/>
    </row>
    <row r="2225" spans="7:7" x14ac:dyDescent="0.25">
      <c r="G2225" s="609"/>
    </row>
    <row r="2226" spans="7:7" x14ac:dyDescent="0.25">
      <c r="G2226" s="609"/>
    </row>
    <row r="2227" spans="7:7" x14ac:dyDescent="0.25">
      <c r="G2227" s="609"/>
    </row>
    <row r="2228" spans="7:7" x14ac:dyDescent="0.25">
      <c r="G2228" s="609"/>
    </row>
    <row r="2229" spans="7:7" x14ac:dyDescent="0.25">
      <c r="G2229" s="609"/>
    </row>
    <row r="2230" spans="7:7" x14ac:dyDescent="0.25">
      <c r="G2230" s="609"/>
    </row>
    <row r="2231" spans="7:7" x14ac:dyDescent="0.25">
      <c r="G2231" s="609"/>
    </row>
    <row r="2232" spans="7:7" x14ac:dyDescent="0.25">
      <c r="G2232" s="609"/>
    </row>
    <row r="2233" spans="7:7" x14ac:dyDescent="0.25">
      <c r="G2233" s="609"/>
    </row>
    <row r="2234" spans="7:7" x14ac:dyDescent="0.25">
      <c r="G2234" s="609"/>
    </row>
    <row r="2235" spans="7:7" x14ac:dyDescent="0.25">
      <c r="G2235" s="609"/>
    </row>
    <row r="2236" spans="7:7" x14ac:dyDescent="0.25">
      <c r="G2236" s="609"/>
    </row>
    <row r="2237" spans="7:7" x14ac:dyDescent="0.25">
      <c r="G2237" s="609"/>
    </row>
    <row r="2238" spans="7:7" x14ac:dyDescent="0.25">
      <c r="G2238" s="609"/>
    </row>
    <row r="2239" spans="7:7" x14ac:dyDescent="0.25">
      <c r="G2239" s="609"/>
    </row>
    <row r="2240" spans="7:7" x14ac:dyDescent="0.25">
      <c r="G2240" s="609"/>
    </row>
    <row r="2241" spans="7:7" x14ac:dyDescent="0.25">
      <c r="G2241" s="609"/>
    </row>
    <row r="2242" spans="7:7" x14ac:dyDescent="0.25">
      <c r="G2242" s="609"/>
    </row>
    <row r="2243" spans="7:7" x14ac:dyDescent="0.25">
      <c r="G2243" s="609"/>
    </row>
    <row r="2244" spans="7:7" x14ac:dyDescent="0.25">
      <c r="G2244" s="609"/>
    </row>
    <row r="2245" spans="7:7" x14ac:dyDescent="0.25">
      <c r="G2245" s="609"/>
    </row>
    <row r="2246" spans="7:7" x14ac:dyDescent="0.25">
      <c r="G2246" s="609"/>
    </row>
    <row r="2247" spans="7:7" x14ac:dyDescent="0.25">
      <c r="G2247" s="609"/>
    </row>
    <row r="2248" spans="7:7" x14ac:dyDescent="0.25">
      <c r="G2248" s="609"/>
    </row>
    <row r="2249" spans="7:7" x14ac:dyDescent="0.25">
      <c r="G2249" s="609"/>
    </row>
    <row r="2250" spans="7:7" x14ac:dyDescent="0.25">
      <c r="G2250" s="609"/>
    </row>
    <row r="2251" spans="7:7" x14ac:dyDescent="0.25">
      <c r="G2251" s="609"/>
    </row>
    <row r="2252" spans="7:7" x14ac:dyDescent="0.25">
      <c r="G2252" s="609"/>
    </row>
    <row r="2253" spans="7:7" x14ac:dyDescent="0.25">
      <c r="G2253" s="609"/>
    </row>
    <row r="2254" spans="7:7" x14ac:dyDescent="0.25">
      <c r="G2254" s="609"/>
    </row>
    <row r="2255" spans="7:7" x14ac:dyDescent="0.25">
      <c r="G2255" s="609"/>
    </row>
    <row r="2256" spans="7:7" x14ac:dyDescent="0.25">
      <c r="G2256" s="609"/>
    </row>
    <row r="2257" spans="7:7" x14ac:dyDescent="0.25">
      <c r="G2257" s="609"/>
    </row>
    <row r="2258" spans="7:7" x14ac:dyDescent="0.25">
      <c r="G2258" s="609"/>
    </row>
    <row r="2259" spans="7:7" x14ac:dyDescent="0.25">
      <c r="G2259" s="609"/>
    </row>
    <row r="2260" spans="7:7" x14ac:dyDescent="0.25">
      <c r="G2260" s="609"/>
    </row>
    <row r="2261" spans="7:7" x14ac:dyDescent="0.25">
      <c r="G2261" s="609"/>
    </row>
    <row r="2262" spans="7:7" x14ac:dyDescent="0.25">
      <c r="G2262" s="609"/>
    </row>
    <row r="2263" spans="7:7" x14ac:dyDescent="0.25">
      <c r="G2263" s="609"/>
    </row>
    <row r="2264" spans="7:7" x14ac:dyDescent="0.25">
      <c r="G2264" s="609"/>
    </row>
    <row r="2265" spans="7:7" x14ac:dyDescent="0.25">
      <c r="G2265" s="609"/>
    </row>
    <row r="2266" spans="7:7" x14ac:dyDescent="0.25">
      <c r="G2266" s="609"/>
    </row>
    <row r="2267" spans="7:7" x14ac:dyDescent="0.25">
      <c r="G2267" s="609"/>
    </row>
    <row r="2268" spans="7:7" x14ac:dyDescent="0.25">
      <c r="G2268" s="609"/>
    </row>
    <row r="2269" spans="7:7" x14ac:dyDescent="0.25">
      <c r="G2269" s="609"/>
    </row>
    <row r="2270" spans="7:7" x14ac:dyDescent="0.25">
      <c r="G2270" s="609"/>
    </row>
    <row r="2271" spans="7:7" x14ac:dyDescent="0.25">
      <c r="G2271" s="609"/>
    </row>
    <row r="2272" spans="7:7" x14ac:dyDescent="0.25">
      <c r="G2272" s="609"/>
    </row>
    <row r="2273" spans="7:7" x14ac:dyDescent="0.25">
      <c r="G2273" s="609"/>
    </row>
    <row r="2274" spans="7:7" x14ac:dyDescent="0.25">
      <c r="G2274" s="609"/>
    </row>
    <row r="2275" spans="7:7" x14ac:dyDescent="0.25">
      <c r="G2275" s="609"/>
    </row>
    <row r="2276" spans="7:7" x14ac:dyDescent="0.25">
      <c r="G2276" s="609"/>
    </row>
    <row r="2277" spans="7:7" x14ac:dyDescent="0.25">
      <c r="G2277" s="609"/>
    </row>
    <row r="2278" spans="7:7" x14ac:dyDescent="0.25">
      <c r="G2278" s="609"/>
    </row>
    <row r="2279" spans="7:7" x14ac:dyDescent="0.25">
      <c r="G2279" s="609"/>
    </row>
    <row r="2280" spans="7:7" x14ac:dyDescent="0.25">
      <c r="G2280" s="609"/>
    </row>
    <row r="2281" spans="7:7" x14ac:dyDescent="0.25">
      <c r="G2281" s="609"/>
    </row>
    <row r="2282" spans="7:7" x14ac:dyDescent="0.25">
      <c r="G2282" s="609"/>
    </row>
    <row r="2283" spans="7:7" x14ac:dyDescent="0.25">
      <c r="G2283" s="609"/>
    </row>
    <row r="2284" spans="7:7" x14ac:dyDescent="0.25">
      <c r="G2284" s="609"/>
    </row>
    <row r="2285" spans="7:7" x14ac:dyDescent="0.25">
      <c r="G2285" s="609"/>
    </row>
    <row r="2286" spans="7:7" x14ac:dyDescent="0.25">
      <c r="G2286" s="609"/>
    </row>
    <row r="2287" spans="7:7" x14ac:dyDescent="0.25">
      <c r="G2287" s="609"/>
    </row>
    <row r="2288" spans="7:7" x14ac:dyDescent="0.25">
      <c r="G2288" s="609"/>
    </row>
    <row r="2289" spans="7:7" x14ac:dyDescent="0.25">
      <c r="G2289" s="609"/>
    </row>
    <row r="2290" spans="7:7" x14ac:dyDescent="0.25">
      <c r="G2290" s="609"/>
    </row>
    <row r="2291" spans="7:7" x14ac:dyDescent="0.25">
      <c r="G2291" s="609"/>
    </row>
    <row r="2292" spans="7:7" x14ac:dyDescent="0.25">
      <c r="G2292" s="609"/>
    </row>
    <row r="2293" spans="7:7" x14ac:dyDescent="0.25">
      <c r="G2293" s="609"/>
    </row>
    <row r="2294" spans="7:7" x14ac:dyDescent="0.25">
      <c r="G2294" s="609"/>
    </row>
    <row r="2295" spans="7:7" x14ac:dyDescent="0.25">
      <c r="G2295" s="609"/>
    </row>
    <row r="2296" spans="7:7" x14ac:dyDescent="0.25">
      <c r="G2296" s="609"/>
    </row>
    <row r="2297" spans="7:7" x14ac:dyDescent="0.25">
      <c r="G2297" s="609"/>
    </row>
    <row r="2298" spans="7:7" x14ac:dyDescent="0.25">
      <c r="G2298" s="609"/>
    </row>
    <row r="2299" spans="7:7" x14ac:dyDescent="0.25">
      <c r="G2299" s="609"/>
    </row>
    <row r="2300" spans="7:7" x14ac:dyDescent="0.25">
      <c r="G2300" s="609"/>
    </row>
    <row r="2301" spans="7:7" x14ac:dyDescent="0.25">
      <c r="G2301" s="609"/>
    </row>
    <row r="2302" spans="7:7" x14ac:dyDescent="0.25">
      <c r="G2302" s="609"/>
    </row>
    <row r="2303" spans="7:7" x14ac:dyDescent="0.25">
      <c r="G2303" s="609"/>
    </row>
    <row r="2304" spans="7:7" x14ac:dyDescent="0.25">
      <c r="G2304" s="609"/>
    </row>
    <row r="2305" spans="7:7" x14ac:dyDescent="0.25">
      <c r="G2305" s="609"/>
    </row>
    <row r="2306" spans="7:7" x14ac:dyDescent="0.25">
      <c r="G2306" s="609"/>
    </row>
    <row r="2307" spans="7:7" x14ac:dyDescent="0.25">
      <c r="G2307" s="609"/>
    </row>
    <row r="2308" spans="7:7" x14ac:dyDescent="0.25">
      <c r="G2308" s="609"/>
    </row>
    <row r="2309" spans="7:7" x14ac:dyDescent="0.25">
      <c r="G2309" s="609"/>
    </row>
    <row r="2310" spans="7:7" x14ac:dyDescent="0.25">
      <c r="G2310" s="609"/>
    </row>
    <row r="2311" spans="7:7" x14ac:dyDescent="0.25">
      <c r="G2311" s="609"/>
    </row>
    <row r="2312" spans="7:7" x14ac:dyDescent="0.25">
      <c r="G2312" s="609"/>
    </row>
    <row r="2313" spans="7:7" x14ac:dyDescent="0.25">
      <c r="G2313" s="609"/>
    </row>
    <row r="2314" spans="7:7" x14ac:dyDescent="0.25">
      <c r="G2314" s="609"/>
    </row>
    <row r="2315" spans="7:7" x14ac:dyDescent="0.25">
      <c r="G2315" s="609"/>
    </row>
    <row r="2316" spans="7:7" x14ac:dyDescent="0.25">
      <c r="G2316" s="609"/>
    </row>
    <row r="2317" spans="7:7" x14ac:dyDescent="0.25">
      <c r="G2317" s="609"/>
    </row>
    <row r="2318" spans="7:7" x14ac:dyDescent="0.25">
      <c r="G2318" s="609"/>
    </row>
    <row r="2319" spans="7:7" x14ac:dyDescent="0.25">
      <c r="G2319" s="609"/>
    </row>
    <row r="2320" spans="7:7" x14ac:dyDescent="0.25">
      <c r="G2320" s="609"/>
    </row>
    <row r="2321" spans="7:7" x14ac:dyDescent="0.25">
      <c r="G2321" s="609"/>
    </row>
    <row r="2322" spans="7:7" x14ac:dyDescent="0.25">
      <c r="G2322" s="609"/>
    </row>
    <row r="2323" spans="7:7" x14ac:dyDescent="0.25">
      <c r="G2323" s="609"/>
    </row>
    <row r="2324" spans="7:7" x14ac:dyDescent="0.25">
      <c r="G2324" s="609"/>
    </row>
    <row r="2325" spans="7:7" x14ac:dyDescent="0.25">
      <c r="G2325" s="609"/>
    </row>
    <row r="2326" spans="7:7" x14ac:dyDescent="0.25">
      <c r="G2326" s="609"/>
    </row>
    <row r="2327" spans="7:7" x14ac:dyDescent="0.25">
      <c r="G2327" s="609"/>
    </row>
    <row r="2328" spans="7:7" x14ac:dyDescent="0.25">
      <c r="G2328" s="609"/>
    </row>
    <row r="2329" spans="7:7" x14ac:dyDescent="0.25">
      <c r="G2329" s="609"/>
    </row>
    <row r="2330" spans="7:7" x14ac:dyDescent="0.25">
      <c r="G2330" s="609"/>
    </row>
    <row r="2331" spans="7:7" x14ac:dyDescent="0.25">
      <c r="G2331" s="609"/>
    </row>
    <row r="2332" spans="7:7" x14ac:dyDescent="0.25">
      <c r="G2332" s="609"/>
    </row>
    <row r="2333" spans="7:7" x14ac:dyDescent="0.25">
      <c r="G2333" s="609"/>
    </row>
    <row r="2334" spans="7:7" x14ac:dyDescent="0.25">
      <c r="G2334" s="609"/>
    </row>
    <row r="2335" spans="7:7" x14ac:dyDescent="0.25">
      <c r="G2335" s="609"/>
    </row>
    <row r="2336" spans="7:7" x14ac:dyDescent="0.25">
      <c r="G2336" s="609"/>
    </row>
    <row r="2337" spans="7:7" x14ac:dyDescent="0.25">
      <c r="G2337" s="609"/>
    </row>
    <row r="2338" spans="7:7" x14ac:dyDescent="0.25">
      <c r="G2338" s="609"/>
    </row>
    <row r="2339" spans="7:7" x14ac:dyDescent="0.25">
      <c r="G2339" s="609"/>
    </row>
    <row r="2340" spans="7:7" x14ac:dyDescent="0.25">
      <c r="G2340" s="609"/>
    </row>
    <row r="2341" spans="7:7" x14ac:dyDescent="0.25">
      <c r="G2341" s="609"/>
    </row>
    <row r="2342" spans="7:7" x14ac:dyDescent="0.25">
      <c r="G2342" s="609"/>
    </row>
    <row r="2343" spans="7:7" x14ac:dyDescent="0.25">
      <c r="G2343" s="609"/>
    </row>
    <row r="2344" spans="7:7" x14ac:dyDescent="0.25">
      <c r="G2344" s="609"/>
    </row>
    <row r="2345" spans="7:7" x14ac:dyDescent="0.25">
      <c r="G2345" s="609"/>
    </row>
    <row r="2346" spans="7:7" x14ac:dyDescent="0.25">
      <c r="G2346" s="609"/>
    </row>
  </sheetData>
  <mergeCells count="8">
    <mergeCell ref="A234:E234"/>
    <mergeCell ref="A1:F1"/>
    <mergeCell ref="A2:F2"/>
    <mergeCell ref="A4:B4"/>
    <mergeCell ref="A62:E62"/>
    <mergeCell ref="A118:E118"/>
    <mergeCell ref="A170:E170"/>
    <mergeCell ref="A3:F3"/>
  </mergeCells>
  <pageMargins left="0.74803149606299213" right="0.35433070866141736" top="0.98425196850393704" bottom="0.98425196850393704" header="0.51181102362204722" footer="0.51181102362204722"/>
  <pageSetup paperSize="9" scale="77" fitToHeight="3" orientation="portrait" r:id="rId1"/>
  <headerFooter alignWithMargins="0">
    <oddFooter>&amp;A&amp;RPage &amp;P</oddFooter>
  </headerFooter>
  <rowBreaks count="2" manualBreakCount="2">
    <brk id="62" max="5" man="1"/>
    <brk id="170"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R2523"/>
  <sheetViews>
    <sheetView defaultGridColor="0" view="pageBreakPreview" colorId="22" zoomScale="90" zoomScaleNormal="100" zoomScaleSheetLayoutView="90" workbookViewId="0">
      <pane ySplit="5" topLeftCell="A6" activePane="bottomLeft" state="frozen"/>
      <selection pane="bottomLeft" activeCell="B223" sqref="B223"/>
    </sheetView>
  </sheetViews>
  <sheetFormatPr defaultColWidth="6" defaultRowHeight="14.5" x14ac:dyDescent="0.25"/>
  <cols>
    <col min="1" max="1" width="10.453125" style="697" customWidth="1"/>
    <col min="2" max="2" width="65.54296875" style="698" customWidth="1"/>
    <col min="3" max="3" width="6.1796875" style="697" customWidth="1"/>
    <col min="4" max="4" width="10.1796875" style="699" customWidth="1"/>
    <col min="5" max="5" width="13.26953125" style="700" customWidth="1"/>
    <col min="6" max="6" width="15.453125" style="732" customWidth="1"/>
    <col min="7" max="7" width="12.54296875" style="651" customWidth="1"/>
    <col min="8" max="9" width="9.1796875" style="651" customWidth="1"/>
    <col min="10" max="10" width="2" style="651" customWidth="1"/>
    <col min="11" max="251" width="9.1796875" style="651" customWidth="1"/>
    <col min="252" max="252" width="9.7265625" style="651" customWidth="1"/>
    <col min="253" max="253" width="10.26953125" style="651" customWidth="1"/>
    <col min="254" max="254" width="44.7265625" style="651" customWidth="1"/>
    <col min="255" max="255" width="5.453125" style="651" bestFit="1" customWidth="1"/>
    <col min="256" max="256" width="6" style="651" bestFit="1"/>
    <col min="257" max="16384" width="6" style="651"/>
  </cols>
  <sheetData>
    <row r="1" spans="1:7" ht="13" x14ac:dyDescent="0.25">
      <c r="A1" s="1067" t="s">
        <v>0</v>
      </c>
      <c r="B1" s="1067"/>
      <c r="C1" s="1067"/>
      <c r="D1" s="1067"/>
      <c r="E1" s="1067"/>
      <c r="F1" s="1067"/>
    </row>
    <row r="2" spans="1:7" ht="13" x14ac:dyDescent="0.25">
      <c r="A2" s="1067" t="s">
        <v>1477</v>
      </c>
      <c r="B2" s="1067"/>
      <c r="C2" s="1067"/>
      <c r="D2" s="1067"/>
      <c r="E2" s="1067"/>
      <c r="F2" s="1067"/>
    </row>
    <row r="3" spans="1:7" s="653" customFormat="1" ht="14" x14ac:dyDescent="0.25">
      <c r="A3" s="1080" t="s">
        <v>1244</v>
      </c>
      <c r="B3" s="1080"/>
      <c r="C3" s="1080"/>
      <c r="D3" s="1080"/>
      <c r="E3" s="1080"/>
      <c r="F3" s="1080"/>
    </row>
    <row r="4" spans="1:7" ht="12.75" customHeight="1" x14ac:dyDescent="0.25">
      <c r="A4" s="1092" t="s">
        <v>1460</v>
      </c>
      <c r="B4" s="1092"/>
      <c r="C4" s="111"/>
      <c r="D4" s="565"/>
      <c r="E4" s="566"/>
      <c r="F4" s="713"/>
      <c r="G4" s="711"/>
    </row>
    <row r="5" spans="1:7" ht="13" x14ac:dyDescent="0.25">
      <c r="A5" s="275" t="s">
        <v>307</v>
      </c>
      <c r="B5" s="275" t="s">
        <v>308</v>
      </c>
      <c r="C5" s="275" t="s">
        <v>309</v>
      </c>
      <c r="D5" s="275" t="s">
        <v>310</v>
      </c>
      <c r="E5" s="275" t="s">
        <v>311</v>
      </c>
      <c r="F5" s="714" t="s">
        <v>312</v>
      </c>
    </row>
    <row r="6" spans="1:7" ht="25" x14ac:dyDescent="0.25">
      <c r="A6" s="654"/>
      <c r="B6" s="208" t="s">
        <v>1427</v>
      </c>
      <c r="C6" s="654"/>
      <c r="D6" s="656"/>
      <c r="E6" s="657"/>
      <c r="F6" s="715"/>
    </row>
    <row r="7" spans="1:7" x14ac:dyDescent="0.25">
      <c r="A7" s="1018"/>
      <c r="B7" s="655"/>
      <c r="C7" s="1018"/>
      <c r="D7" s="656"/>
      <c r="E7" s="1019"/>
      <c r="F7" s="1020"/>
    </row>
    <row r="8" spans="1:7" ht="13" x14ac:dyDescent="0.25">
      <c r="A8" s="691"/>
      <c r="B8" s="658" t="s">
        <v>161</v>
      </c>
      <c r="C8" s="691"/>
      <c r="D8" s="659"/>
      <c r="E8" s="693"/>
      <c r="F8" s="723"/>
    </row>
    <row r="9" spans="1:7" ht="13" x14ac:dyDescent="0.25">
      <c r="A9" s="691"/>
      <c r="B9" s="658"/>
      <c r="C9" s="691"/>
      <c r="D9" s="659"/>
      <c r="E9" s="693"/>
      <c r="F9" s="723"/>
    </row>
    <row r="10" spans="1:7" ht="15.65" customHeight="1" x14ac:dyDescent="0.25">
      <c r="A10" s="691"/>
      <c r="B10" s="658" t="s">
        <v>140</v>
      </c>
      <c r="C10" s="691"/>
      <c r="D10" s="659"/>
      <c r="E10" s="693"/>
      <c r="F10" s="723"/>
    </row>
    <row r="11" spans="1:7" ht="12.5" x14ac:dyDescent="0.25">
      <c r="A11" s="691" t="s">
        <v>141</v>
      </c>
      <c r="B11" s="660" t="s">
        <v>853</v>
      </c>
      <c r="C11" s="691" t="s">
        <v>321</v>
      </c>
      <c r="D11" s="661">
        <v>0.1</v>
      </c>
      <c r="E11" s="693"/>
      <c r="F11" s="717">
        <f>D11*E11</f>
        <v>0</v>
      </c>
    </row>
    <row r="12" spans="1:7" ht="13" x14ac:dyDescent="0.25">
      <c r="A12" s="691"/>
      <c r="B12" s="658"/>
      <c r="C12" s="691"/>
      <c r="D12" s="659"/>
      <c r="E12" s="693"/>
      <c r="F12" s="717"/>
    </row>
    <row r="13" spans="1:7" ht="13" x14ac:dyDescent="0.25">
      <c r="A13" s="691"/>
      <c r="B13" s="652" t="s">
        <v>142</v>
      </c>
      <c r="C13" s="691"/>
      <c r="D13" s="692"/>
      <c r="E13" s="693"/>
      <c r="F13" s="717"/>
    </row>
    <row r="14" spans="1:7" ht="12.5" x14ac:dyDescent="0.25">
      <c r="A14" s="691" t="s">
        <v>143</v>
      </c>
      <c r="B14" s="411" t="s">
        <v>144</v>
      </c>
      <c r="C14" s="691" t="s">
        <v>16</v>
      </c>
      <c r="D14" s="692">
        <v>3</v>
      </c>
      <c r="E14" s="693"/>
      <c r="F14" s="717">
        <f>D14*E14</f>
        <v>0</v>
      </c>
    </row>
    <row r="15" spans="1:7" ht="13" x14ac:dyDescent="0.25">
      <c r="A15" s="278"/>
      <c r="B15" s="662"/>
      <c r="C15" s="302"/>
      <c r="D15" s="663"/>
      <c r="E15" s="664"/>
      <c r="F15" s="717"/>
    </row>
    <row r="16" spans="1:7" ht="13" x14ac:dyDescent="0.25">
      <c r="A16" s="112"/>
      <c r="B16" s="652" t="s">
        <v>83</v>
      </c>
      <c r="C16" s="287"/>
      <c r="D16" s="665"/>
      <c r="E16" s="666"/>
      <c r="F16" s="717"/>
    </row>
    <row r="17" spans="1:6" ht="12.5" x14ac:dyDescent="0.25">
      <c r="A17" s="112"/>
      <c r="B17" s="471"/>
      <c r="C17" s="287"/>
      <c r="D17" s="665"/>
      <c r="E17" s="666"/>
      <c r="F17" s="717"/>
    </row>
    <row r="18" spans="1:6" ht="13" x14ac:dyDescent="0.25">
      <c r="A18" s="112"/>
      <c r="B18" s="652" t="s">
        <v>268</v>
      </c>
      <c r="C18" s="287"/>
      <c r="D18" s="665"/>
      <c r="E18" s="666"/>
      <c r="F18" s="717"/>
    </row>
    <row r="19" spans="1:6" ht="13" x14ac:dyDescent="0.25">
      <c r="A19" s="112"/>
      <c r="B19" s="652"/>
      <c r="C19" s="287"/>
      <c r="D19" s="665"/>
      <c r="E19" s="666"/>
      <c r="F19" s="717"/>
    </row>
    <row r="20" spans="1:6" ht="13" x14ac:dyDescent="0.25">
      <c r="A20" s="691"/>
      <c r="B20" s="667" t="s">
        <v>165</v>
      </c>
      <c r="C20" s="691"/>
      <c r="D20" s="659"/>
      <c r="E20" s="693"/>
      <c r="F20" s="717"/>
    </row>
    <row r="21" spans="1:6" ht="12.5" x14ac:dyDescent="0.25">
      <c r="A21" s="691" t="s">
        <v>1154</v>
      </c>
      <c r="B21" s="660" t="s">
        <v>1153</v>
      </c>
      <c r="C21" s="691" t="s">
        <v>39</v>
      </c>
      <c r="D21" s="712">
        <v>18.600000000000001</v>
      </c>
      <c r="E21" s="693"/>
      <c r="F21" s="717">
        <f>D21*E21</f>
        <v>0</v>
      </c>
    </row>
    <row r="22" spans="1:6" ht="12.5" x14ac:dyDescent="0.25">
      <c r="A22" s="691"/>
      <c r="B22" s="660"/>
      <c r="C22" s="691"/>
      <c r="D22" s="692"/>
      <c r="E22" s="693"/>
      <c r="F22" s="717"/>
    </row>
    <row r="23" spans="1:6" ht="13" x14ac:dyDescent="0.25">
      <c r="A23" s="112"/>
      <c r="B23" s="668" t="s">
        <v>854</v>
      </c>
      <c r="C23" s="287"/>
      <c r="D23" s="665"/>
      <c r="E23" s="666"/>
      <c r="F23" s="717"/>
    </row>
    <row r="24" spans="1:6" ht="12.5" x14ac:dyDescent="0.25">
      <c r="A24" s="112" t="s">
        <v>269</v>
      </c>
      <c r="B24" s="411" t="s">
        <v>636</v>
      </c>
      <c r="C24" s="691" t="s">
        <v>39</v>
      </c>
      <c r="D24" s="692">
        <f>D21</f>
        <v>18.600000000000001</v>
      </c>
      <c r="E24" s="478"/>
      <c r="F24" s="718">
        <f>D24*E24</f>
        <v>0</v>
      </c>
    </row>
    <row r="25" spans="1:6" ht="12.5" x14ac:dyDescent="0.25">
      <c r="A25" s="112" t="s">
        <v>85</v>
      </c>
      <c r="B25" s="411" t="s">
        <v>637</v>
      </c>
      <c r="C25" s="691" t="s">
        <v>39</v>
      </c>
      <c r="D25" s="712">
        <v>37.200000000000003</v>
      </c>
      <c r="E25" s="478"/>
      <c r="F25" s="718">
        <f>D25*E25</f>
        <v>0</v>
      </c>
    </row>
    <row r="26" spans="1:6" ht="13" x14ac:dyDescent="0.25">
      <c r="A26" s="112"/>
      <c r="B26" s="668" t="s">
        <v>855</v>
      </c>
      <c r="C26" s="691"/>
      <c r="D26" s="692"/>
      <c r="E26" s="669"/>
      <c r="F26" s="718"/>
    </row>
    <row r="27" spans="1:6" ht="12.5" x14ac:dyDescent="0.25">
      <c r="A27" s="112" t="s">
        <v>86</v>
      </c>
      <c r="B27" s="411" t="s">
        <v>637</v>
      </c>
      <c r="C27" s="691" t="s">
        <v>39</v>
      </c>
      <c r="D27" s="692">
        <v>4</v>
      </c>
      <c r="E27" s="478"/>
      <c r="F27" s="718">
        <f>D27*E27</f>
        <v>0</v>
      </c>
    </row>
    <row r="28" spans="1:6" ht="13" x14ac:dyDescent="0.25">
      <c r="A28" s="112"/>
      <c r="B28" s="670"/>
      <c r="C28" s="691"/>
      <c r="D28" s="692"/>
      <c r="E28" s="669"/>
      <c r="F28" s="718"/>
    </row>
    <row r="29" spans="1:6" ht="13" x14ac:dyDescent="0.25">
      <c r="A29" s="112"/>
      <c r="B29" s="670" t="s">
        <v>313</v>
      </c>
      <c r="C29" s="691"/>
      <c r="D29" s="692"/>
      <c r="E29" s="669"/>
      <c r="F29" s="718"/>
    </row>
    <row r="30" spans="1:6" ht="13" x14ac:dyDescent="0.25">
      <c r="A30" s="112"/>
      <c r="B30" s="671" t="s">
        <v>856</v>
      </c>
      <c r="C30" s="691"/>
      <c r="D30" s="692"/>
      <c r="E30" s="669"/>
      <c r="F30" s="718"/>
    </row>
    <row r="31" spans="1:6" ht="12.5" x14ac:dyDescent="0.25">
      <c r="A31" s="112"/>
      <c r="B31" s="672" t="s">
        <v>165</v>
      </c>
      <c r="C31" s="691" t="s">
        <v>39</v>
      </c>
      <c r="D31" s="692">
        <f>D21*0.8</f>
        <v>14.880000000000003</v>
      </c>
      <c r="E31" s="478"/>
      <c r="F31" s="718">
        <f>D31*E31</f>
        <v>0</v>
      </c>
    </row>
    <row r="32" spans="1:6" ht="12.5" x14ac:dyDescent="0.25">
      <c r="A32" s="112" t="s">
        <v>89</v>
      </c>
      <c r="B32" s="672" t="s">
        <v>857</v>
      </c>
      <c r="C32" s="691" t="s">
        <v>39</v>
      </c>
      <c r="D32" s="692">
        <f>D24*0.4</f>
        <v>7.4400000000000013</v>
      </c>
      <c r="E32" s="478"/>
      <c r="F32" s="718">
        <f>D32*E32</f>
        <v>0</v>
      </c>
    </row>
    <row r="33" spans="1:7" ht="12.5" x14ac:dyDescent="0.25">
      <c r="A33" s="112" t="s">
        <v>507</v>
      </c>
      <c r="B33" s="411" t="s">
        <v>497</v>
      </c>
      <c r="C33" s="691" t="s">
        <v>39</v>
      </c>
      <c r="D33" s="692">
        <v>1</v>
      </c>
      <c r="E33" s="478"/>
      <c r="F33" s="718">
        <f>D33*E33</f>
        <v>0</v>
      </c>
    </row>
    <row r="34" spans="1:7" ht="12.5" x14ac:dyDescent="0.25">
      <c r="A34" s="112"/>
      <c r="B34" s="672"/>
      <c r="C34" s="691"/>
      <c r="D34" s="692"/>
      <c r="E34" s="669"/>
      <c r="F34" s="718"/>
    </row>
    <row r="35" spans="1:7" ht="13" x14ac:dyDescent="0.25">
      <c r="A35" s="112"/>
      <c r="B35" s="972" t="s">
        <v>90</v>
      </c>
      <c r="C35" s="691"/>
      <c r="D35" s="692"/>
      <c r="E35" s="478"/>
      <c r="F35" s="718"/>
    </row>
    <row r="36" spans="1:7" ht="12.5" x14ac:dyDescent="0.25">
      <c r="A36" s="112" t="s">
        <v>266</v>
      </c>
      <c r="B36" s="411" t="s">
        <v>858</v>
      </c>
      <c r="C36" s="691" t="s">
        <v>39</v>
      </c>
      <c r="D36" s="692">
        <f>D24-D32</f>
        <v>11.16</v>
      </c>
      <c r="E36" s="478"/>
      <c r="F36" s="718">
        <f>D36*E36</f>
        <v>0</v>
      </c>
    </row>
    <row r="37" spans="1:7" ht="12.5" x14ac:dyDescent="0.25">
      <c r="A37" s="112" t="s">
        <v>859</v>
      </c>
      <c r="B37" s="411" t="s">
        <v>860</v>
      </c>
      <c r="C37" s="691" t="s">
        <v>39</v>
      </c>
      <c r="D37" s="692">
        <f>D21-D31</f>
        <v>3.7199999999999989</v>
      </c>
      <c r="E37" s="478"/>
      <c r="F37" s="718">
        <f>D37*E37</f>
        <v>0</v>
      </c>
    </row>
    <row r="38" spans="1:7" ht="12.5" x14ac:dyDescent="0.25">
      <c r="A38" s="112"/>
      <c r="B38" s="411"/>
      <c r="C38" s="691"/>
      <c r="D38" s="692"/>
      <c r="E38" s="478"/>
      <c r="F38" s="718"/>
    </row>
    <row r="39" spans="1:7" ht="13" x14ac:dyDescent="0.25">
      <c r="A39" s="691"/>
      <c r="B39" s="972" t="s">
        <v>520</v>
      </c>
      <c r="C39" s="691"/>
      <c r="D39" s="659"/>
      <c r="E39" s="693"/>
      <c r="F39" s="723"/>
    </row>
    <row r="40" spans="1:7" ht="12.5" x14ac:dyDescent="0.25">
      <c r="A40" s="691" t="s">
        <v>167</v>
      </c>
      <c r="B40" t="s">
        <v>861</v>
      </c>
      <c r="C40" s="691" t="s">
        <v>45</v>
      </c>
      <c r="D40" s="659">
        <v>412</v>
      </c>
      <c r="E40" s="693"/>
      <c r="F40" s="718">
        <f>D40*E40</f>
        <v>0</v>
      </c>
    </row>
    <row r="41" spans="1:7" ht="12.5" x14ac:dyDescent="0.25">
      <c r="A41" s="691"/>
      <c r="B41" s="675"/>
      <c r="C41" s="691"/>
      <c r="D41" s="659"/>
      <c r="E41" s="693"/>
      <c r="F41" s="723"/>
    </row>
    <row r="42" spans="1:7" ht="12.5" x14ac:dyDescent="0.25">
      <c r="A42" s="112"/>
      <c r="B42" s="411"/>
      <c r="C42" s="691"/>
      <c r="D42" s="692"/>
      <c r="E42" s="478"/>
      <c r="F42" s="718"/>
    </row>
    <row r="43" spans="1:7" s="677" customFormat="1" ht="13" x14ac:dyDescent="0.3">
      <c r="A43" s="112"/>
      <c r="B43" s="2" t="s">
        <v>92</v>
      </c>
      <c r="C43" s="691"/>
      <c r="D43" s="692"/>
      <c r="E43" s="478"/>
      <c r="F43" s="718"/>
    </row>
    <row r="44" spans="1:7" s="677" customFormat="1" ht="12.5" x14ac:dyDescent="0.25">
      <c r="A44" s="112"/>
      <c r="B44" s="672"/>
      <c r="C44" s="691"/>
      <c r="D44" s="692"/>
      <c r="E44" s="478"/>
      <c r="F44" s="718"/>
    </row>
    <row r="45" spans="1:7" s="677" customFormat="1" ht="12.5" x14ac:dyDescent="0.25">
      <c r="A45" s="112"/>
      <c r="B45" t="s">
        <v>93</v>
      </c>
      <c r="C45" s="691"/>
      <c r="D45" s="692"/>
      <c r="E45" s="478"/>
      <c r="F45" s="718"/>
    </row>
    <row r="46" spans="1:7" s="677" customFormat="1" ht="25" x14ac:dyDescent="0.25">
      <c r="A46" s="112"/>
      <c r="B46" s="970" t="s">
        <v>862</v>
      </c>
      <c r="C46" s="691"/>
      <c r="D46" s="692"/>
      <c r="E46" s="478"/>
      <c r="F46" s="718"/>
    </row>
    <row r="47" spans="1:7" s="677" customFormat="1" ht="12.5" x14ac:dyDescent="0.25">
      <c r="A47" s="112" t="s">
        <v>830</v>
      </c>
      <c r="B47" s="138" t="s">
        <v>863</v>
      </c>
      <c r="C47" s="691" t="s">
        <v>39</v>
      </c>
      <c r="D47" s="712">
        <v>2.8</v>
      </c>
      <c r="E47" s="478"/>
      <c r="F47" s="718">
        <f>D47*E47</f>
        <v>0</v>
      </c>
      <c r="G47" s="678"/>
    </row>
    <row r="48" spans="1:7" s="677" customFormat="1" ht="12.5" x14ac:dyDescent="0.25">
      <c r="A48" s="112" t="s">
        <v>864</v>
      </c>
      <c r="B48" s="138" t="s">
        <v>865</v>
      </c>
      <c r="C48" s="691" t="s">
        <v>39</v>
      </c>
      <c r="D48" s="712">
        <v>18.600000000000001</v>
      </c>
      <c r="E48" s="478"/>
      <c r="F48" s="718">
        <f>D48*E48</f>
        <v>0</v>
      </c>
      <c r="G48" s="678"/>
    </row>
    <row r="49" spans="1:7" s="111" customFormat="1" ht="13.15" customHeight="1" x14ac:dyDescent="0.25">
      <c r="A49" s="131" t="s">
        <v>866</v>
      </c>
      <c r="B49" s="138" t="s">
        <v>867</v>
      </c>
      <c r="C49" s="131" t="s">
        <v>39</v>
      </c>
      <c r="D49" s="712">
        <f>1.2+0.8</f>
        <v>2</v>
      </c>
      <c r="E49"/>
      <c r="F49" s="718">
        <f>D49*E49</f>
        <v>0</v>
      </c>
    </row>
    <row r="50" spans="1:7" s="677" customFormat="1" ht="12.5" x14ac:dyDescent="0.25">
      <c r="A50" s="112"/>
      <c r="B50" s="679"/>
      <c r="C50" s="691"/>
      <c r="D50" s="692"/>
      <c r="E50" s="478"/>
      <c r="F50" s="718"/>
      <c r="G50" s="678"/>
    </row>
    <row r="51" spans="1:7" s="677" customFormat="1" ht="13" x14ac:dyDescent="0.25">
      <c r="A51" s="112"/>
      <c r="B51" s="658" t="s">
        <v>274</v>
      </c>
      <c r="C51" s="691"/>
      <c r="D51" s="692"/>
      <c r="E51" s="478"/>
      <c r="F51" s="718"/>
    </row>
    <row r="52" spans="1:7" s="677" customFormat="1" ht="13" x14ac:dyDescent="0.25">
      <c r="A52" s="112"/>
      <c r="B52" s="690" t="s">
        <v>104</v>
      </c>
      <c r="C52" s="691"/>
      <c r="D52" s="692"/>
      <c r="E52" s="478"/>
      <c r="F52" s="718"/>
    </row>
    <row r="53" spans="1:7" ht="12.5" x14ac:dyDescent="0.25">
      <c r="A53" t="s">
        <v>304</v>
      </c>
      <c r="B53" s="411" t="s">
        <v>868</v>
      </c>
      <c r="C53" s="691" t="s">
        <v>39</v>
      </c>
      <c r="D53" s="712">
        <f>D47</f>
        <v>2.8</v>
      </c>
      <c r="E53" s="478"/>
      <c r="F53" s="718">
        <f>D53*E53</f>
        <v>0</v>
      </c>
    </row>
    <row r="54" spans="1:7" ht="12.5" x14ac:dyDescent="0.25">
      <c r="A54"/>
      <c r="B54" s="411"/>
      <c r="C54" s="691"/>
      <c r="D54" s="692"/>
      <c r="E54" s="478"/>
      <c r="F54" s="718"/>
    </row>
    <row r="55" spans="1:7" ht="12.5" x14ac:dyDescent="0.25">
      <c r="A55"/>
      <c r="B55" s="411"/>
      <c r="C55" s="691"/>
      <c r="D55" s="692"/>
      <c r="E55" s="478"/>
      <c r="F55" s="718"/>
    </row>
    <row r="56" spans="1:7" ht="12.5" x14ac:dyDescent="0.25">
      <c r="A56"/>
      <c r="B56" s="411"/>
      <c r="C56" s="691"/>
      <c r="D56" s="692"/>
      <c r="E56" s="478"/>
      <c r="F56" s="718"/>
    </row>
    <row r="57" spans="1:7" ht="12.5" x14ac:dyDescent="0.25">
      <c r="A57"/>
      <c r="B57" s="411"/>
      <c r="C57" s="691"/>
      <c r="D57" s="692"/>
      <c r="E57" s="478"/>
      <c r="F57" s="718"/>
    </row>
    <row r="58" spans="1:7" ht="19.149999999999999" customHeight="1" x14ac:dyDescent="0.25">
      <c r="A58" s="681"/>
      <c r="B58" s="682"/>
      <c r="C58" s="683"/>
      <c r="D58" s="684"/>
      <c r="E58" s="685" t="s">
        <v>99</v>
      </c>
      <c r="F58" s="719">
        <f>SUM(F9:F53)</f>
        <v>0</v>
      </c>
    </row>
    <row r="59" spans="1:7" ht="12.5" x14ac:dyDescent="0.25">
      <c r="A59"/>
      <c r="B59" s="672"/>
      <c r="C59" s="691"/>
      <c r="D59" s="692"/>
      <c r="E59" s="478"/>
      <c r="F59" s="718"/>
    </row>
    <row r="60" spans="1:7" ht="13" x14ac:dyDescent="0.3">
      <c r="A60"/>
      <c r="B60" s="2" t="s">
        <v>92</v>
      </c>
      <c r="C60" s="691"/>
      <c r="D60" s="692"/>
      <c r="E60" s="478"/>
      <c r="F60" s="718"/>
    </row>
    <row r="61" spans="1:7" ht="12.5" x14ac:dyDescent="0.25">
      <c r="A61"/>
      <c r="B61" s="672"/>
      <c r="C61" s="691"/>
      <c r="D61" s="692"/>
      <c r="E61" s="478"/>
      <c r="F61" s="718"/>
    </row>
    <row r="62" spans="1:7" ht="13" x14ac:dyDescent="0.3">
      <c r="A62"/>
      <c r="B62" s="2" t="s">
        <v>108</v>
      </c>
      <c r="C62" s="691"/>
      <c r="D62" s="692"/>
      <c r="E62" s="478"/>
      <c r="F62" s="718"/>
    </row>
    <row r="63" spans="1:7" ht="13" x14ac:dyDescent="0.25">
      <c r="A63"/>
      <c r="B63" s="671" t="s">
        <v>869</v>
      </c>
      <c r="C63" s="691"/>
      <c r="D63" s="692"/>
      <c r="E63" s="478"/>
      <c r="F63" s="718"/>
    </row>
    <row r="64" spans="1:7" ht="12.5" x14ac:dyDescent="0.25">
      <c r="A64" t="s">
        <v>832</v>
      </c>
      <c r="B64" s="672" t="s">
        <v>870</v>
      </c>
      <c r="C64" s="691" t="s">
        <v>39</v>
      </c>
      <c r="D64" s="712">
        <f>D47</f>
        <v>2.8</v>
      </c>
      <c r="E64" s="478"/>
      <c r="F64" s="718">
        <f>D64*E64</f>
        <v>0</v>
      </c>
    </row>
    <row r="65" spans="1:6" s="677" customFormat="1" ht="12.5" x14ac:dyDescent="0.25">
      <c r="A65" t="s">
        <v>871</v>
      </c>
      <c r="B65" s="672" t="s">
        <v>872</v>
      </c>
      <c r="C65" s="691" t="s">
        <v>39</v>
      </c>
      <c r="D65" s="712">
        <f>D48</f>
        <v>18.600000000000001</v>
      </c>
      <c r="E65" s="478"/>
      <c r="F65" s="718">
        <f>D65*E65</f>
        <v>0</v>
      </c>
    </row>
    <row r="66" spans="1:6" s="677" customFormat="1" ht="12.5" x14ac:dyDescent="0.25">
      <c r="A66"/>
      <c r="B66" s="672"/>
      <c r="C66" s="691"/>
      <c r="D66" s="692"/>
      <c r="E66" s="478"/>
      <c r="F66" s="718"/>
    </row>
    <row r="67" spans="1:6" s="677" customFormat="1" ht="13" x14ac:dyDescent="0.25">
      <c r="A67"/>
      <c r="B67" s="671" t="s">
        <v>873</v>
      </c>
      <c r="C67" s="691"/>
      <c r="D67" s="692"/>
      <c r="E67" s="478"/>
      <c r="F67" s="718"/>
    </row>
    <row r="68" spans="1:6" s="677" customFormat="1" ht="12.5" x14ac:dyDescent="0.25">
      <c r="A68" s="112" t="s">
        <v>835</v>
      </c>
      <c r="B68" s="672" t="s">
        <v>1155</v>
      </c>
      <c r="C68" s="691" t="s">
        <v>39</v>
      </c>
      <c r="D68">
        <v>0</v>
      </c>
      <c r="E68" s="478"/>
      <c r="F68" s="718">
        <f>D68*E68</f>
        <v>0</v>
      </c>
    </row>
    <row r="69" spans="1:6" s="677" customFormat="1" ht="12.5" x14ac:dyDescent="0.25">
      <c r="A69" s="112" t="s">
        <v>874</v>
      </c>
      <c r="B69" s="672" t="s">
        <v>875</v>
      </c>
      <c r="C69" s="691" t="s">
        <v>39</v>
      </c>
      <c r="D69" s="692">
        <v>0</v>
      </c>
      <c r="E69" s="478"/>
      <c r="F69" s="718">
        <f>D69*E69</f>
        <v>0</v>
      </c>
    </row>
    <row r="70" spans="1:6" s="677" customFormat="1" ht="12.5" x14ac:dyDescent="0.25">
      <c r="A70" s="112"/>
      <c r="B70" s="672"/>
      <c r="C70" s="691"/>
      <c r="D70" s="692"/>
      <c r="E70" s="478"/>
      <c r="F70" s="718"/>
    </row>
    <row r="71" spans="1:6" s="677" customFormat="1" ht="13" x14ac:dyDescent="0.25">
      <c r="A71" s="112"/>
      <c r="B71" s="671" t="s">
        <v>876</v>
      </c>
      <c r="C71" s="691"/>
      <c r="D71" s="692"/>
      <c r="E71" s="478"/>
      <c r="F71" s="718"/>
    </row>
    <row r="72" spans="1:6" s="677" customFormat="1" ht="12.5" x14ac:dyDescent="0.25">
      <c r="A72" s="112" t="s">
        <v>306</v>
      </c>
      <c r="B72" s="672" t="s">
        <v>877</v>
      </c>
      <c r="C72" s="691" t="s">
        <v>39</v>
      </c>
      <c r="D72" s="712">
        <f>D49</f>
        <v>2</v>
      </c>
      <c r="E72" s="478"/>
      <c r="F72" s="718">
        <f>D72*E72</f>
        <v>0</v>
      </c>
    </row>
    <row r="73" spans="1:6" s="677" customFormat="1" ht="12.5" x14ac:dyDescent="0.25">
      <c r="A73" s="112" t="s">
        <v>878</v>
      </c>
      <c r="B73" s="672" t="s">
        <v>879</v>
      </c>
      <c r="C73" s="691" t="s">
        <v>39</v>
      </c>
      <c r="D73" s="692">
        <v>0</v>
      </c>
      <c r="E73" s="478"/>
      <c r="F73" s="718">
        <f>D73*E73</f>
        <v>0</v>
      </c>
    </row>
    <row r="74" spans="1:6" s="677" customFormat="1" ht="12.5" x14ac:dyDescent="0.25">
      <c r="A74" s="112"/>
      <c r="B74" s="686"/>
      <c r="C74" s="691"/>
      <c r="D74" s="692"/>
      <c r="E74" s="478"/>
      <c r="F74" s="718"/>
    </row>
    <row r="75" spans="1:6" s="677" customFormat="1" ht="12.5" x14ac:dyDescent="0.25">
      <c r="A75" s="112"/>
      <c r="B75" s="672"/>
      <c r="C75" s="691"/>
      <c r="D75" s="692"/>
      <c r="E75" s="478"/>
      <c r="F75" s="718"/>
    </row>
    <row r="76" spans="1:6" s="677" customFormat="1" ht="12.5" x14ac:dyDescent="0.25">
      <c r="A76" s="112"/>
      <c r="B76" t="s">
        <v>111</v>
      </c>
      <c r="C76" s="691"/>
      <c r="D76" s="692"/>
      <c r="E76" s="478"/>
      <c r="F76" s="718"/>
    </row>
    <row r="77" spans="1:6" s="677" customFormat="1" ht="12.5" x14ac:dyDescent="0.25">
      <c r="A77" s="112"/>
      <c r="B77"/>
      <c r="C77" s="691"/>
      <c r="D77" s="692"/>
      <c r="E77" s="478"/>
      <c r="F77" s="718"/>
    </row>
    <row r="78" spans="1:6" s="677" customFormat="1" ht="12.5" x14ac:dyDescent="0.25">
      <c r="A78" s="112"/>
      <c r="B78" t="s">
        <v>112</v>
      </c>
      <c r="C78" s="691"/>
      <c r="D78" s="692"/>
      <c r="E78" s="478"/>
      <c r="F78" s="718"/>
    </row>
    <row r="79" spans="1:6" s="677" customFormat="1" ht="12.5" x14ac:dyDescent="0.25">
      <c r="A79" s="112" t="s">
        <v>880</v>
      </c>
      <c r="B79" s="672" t="s">
        <v>881</v>
      </c>
      <c r="C79" s="691" t="s">
        <v>45</v>
      </c>
      <c r="D79" s="692">
        <v>0</v>
      </c>
      <c r="E79" s="478"/>
      <c r="F79" s="718">
        <f>D79*E79</f>
        <v>0</v>
      </c>
    </row>
    <row r="80" spans="1:6" s="677" customFormat="1" ht="12.5" x14ac:dyDescent="0.25">
      <c r="A80" s="112"/>
      <c r="B80" s="672"/>
      <c r="C80" s="691"/>
      <c r="D80" s="692"/>
      <c r="E80" s="478"/>
      <c r="F80" s="718"/>
    </row>
    <row r="81" spans="1:6" s="677" customFormat="1" ht="12.5" x14ac:dyDescent="0.25">
      <c r="A81" s="112" t="s">
        <v>882</v>
      </c>
      <c r="B81" s="672" t="s">
        <v>883</v>
      </c>
      <c r="C81" s="691" t="s">
        <v>45</v>
      </c>
      <c r="D81" s="712">
        <f>12.2+9.6</f>
        <v>21.799999999999997</v>
      </c>
      <c r="E81" s="478"/>
      <c r="F81" s="718">
        <f>D81*E81</f>
        <v>0</v>
      </c>
    </row>
    <row r="82" spans="1:6" s="677" customFormat="1" ht="13" x14ac:dyDescent="0.25">
      <c r="A82" s="112"/>
      <c r="B82" s="671"/>
      <c r="C82" s="691"/>
      <c r="D82" s="692"/>
      <c r="E82" s="478"/>
      <c r="F82" s="718"/>
    </row>
    <row r="83" spans="1:6" s="677" customFormat="1" ht="12.5" x14ac:dyDescent="0.25">
      <c r="A83" s="112"/>
      <c r="B83" t="s">
        <v>884</v>
      </c>
      <c r="C83" s="691"/>
      <c r="D83" s="692"/>
      <c r="E83" s="478"/>
      <c r="F83" s="718"/>
    </row>
    <row r="84" spans="1:6" s="677" customFormat="1" ht="12.5" x14ac:dyDescent="0.25">
      <c r="A84" s="112"/>
      <c r="B84" t="s">
        <v>885</v>
      </c>
      <c r="C84" s="691"/>
      <c r="D84" s="692"/>
      <c r="E84" s="478"/>
      <c r="F84" s="718"/>
    </row>
    <row r="85" spans="1:6" s="677" customFormat="1" ht="12.5" x14ac:dyDescent="0.25">
      <c r="A85" s="112" t="s">
        <v>886</v>
      </c>
      <c r="B85" s="672" t="s">
        <v>1156</v>
      </c>
      <c r="C85" s="691" t="s">
        <v>114</v>
      </c>
      <c r="D85" s="712">
        <v>18.3</v>
      </c>
      <c r="E85" s="478"/>
      <c r="F85" s="718">
        <f>D85*E85</f>
        <v>0</v>
      </c>
    </row>
    <row r="86" spans="1:6" s="677" customFormat="1" ht="12.5" x14ac:dyDescent="0.25">
      <c r="A86" s="112" t="s">
        <v>887</v>
      </c>
      <c r="B86" s="672" t="s">
        <v>1158</v>
      </c>
      <c r="C86" s="691" t="s">
        <v>114</v>
      </c>
      <c r="D86" s="712">
        <v>4.8</v>
      </c>
      <c r="E86" s="478"/>
      <c r="F86" s="718">
        <f>D86*E86</f>
        <v>0</v>
      </c>
    </row>
    <row r="87" spans="1:6" s="677" customFormat="1" ht="12.5" x14ac:dyDescent="0.25">
      <c r="A87" s="112" t="s">
        <v>888</v>
      </c>
      <c r="B87" s="672" t="s">
        <v>1157</v>
      </c>
      <c r="C87" s="691" t="s">
        <v>114</v>
      </c>
      <c r="D87" s="692">
        <v>0</v>
      </c>
      <c r="E87" s="478"/>
      <c r="F87" s="718">
        <f>D87*E87</f>
        <v>0</v>
      </c>
    </row>
    <row r="88" spans="1:6" s="677" customFormat="1" ht="12.5" x14ac:dyDescent="0.25">
      <c r="A88" s="112"/>
      <c r="B88" s="672"/>
      <c r="C88" s="691"/>
      <c r="D88" s="692"/>
      <c r="E88" s="478"/>
      <c r="F88" s="718"/>
    </row>
    <row r="89" spans="1:6" s="677" customFormat="1" ht="13" x14ac:dyDescent="0.25">
      <c r="A89" s="112"/>
      <c r="B89" s="671" t="s">
        <v>889</v>
      </c>
      <c r="C89" s="691"/>
      <c r="D89" s="692"/>
      <c r="E89" s="478"/>
      <c r="F89" s="718"/>
    </row>
    <row r="90" spans="1:6" s="677" customFormat="1" ht="12.5" x14ac:dyDescent="0.25">
      <c r="A90" s="112" t="s">
        <v>890</v>
      </c>
      <c r="B90" s="672" t="s">
        <v>891</v>
      </c>
      <c r="C90" s="691" t="s">
        <v>114</v>
      </c>
      <c r="D90">
        <v>0</v>
      </c>
      <c r="E90" s="478"/>
      <c r="F90" s="718">
        <f>D90*E90</f>
        <v>0</v>
      </c>
    </row>
    <row r="91" spans="1:6" s="677" customFormat="1" ht="13" x14ac:dyDescent="0.25">
      <c r="A91" s="112"/>
      <c r="B91" s="671"/>
      <c r="C91" s="691"/>
      <c r="D91" s="692"/>
      <c r="E91" s="478"/>
      <c r="F91" s="718"/>
    </row>
    <row r="92" spans="1:6" s="677" customFormat="1" ht="13" x14ac:dyDescent="0.25">
      <c r="A92" s="112"/>
      <c r="B92" s="658" t="s">
        <v>118</v>
      </c>
      <c r="C92" s="691"/>
      <c r="D92" s="692"/>
      <c r="E92" s="669"/>
      <c r="F92" s="718"/>
    </row>
    <row r="93" spans="1:6" ht="25" x14ac:dyDescent="0.25">
      <c r="A93" s="112" t="s">
        <v>892</v>
      </c>
      <c r="B93" s="113" t="s">
        <v>893</v>
      </c>
      <c r="C93" s="691" t="s">
        <v>37</v>
      </c>
      <c r="D93" s="692">
        <f>ROUNDUP((D47+D48+D49)*0.05,2)</f>
        <v>1.17</v>
      </c>
      <c r="E93" s="478"/>
      <c r="F93" s="718">
        <f>D93*E93</f>
        <v>0</v>
      </c>
    </row>
    <row r="94" spans="1:6" ht="12.5" x14ac:dyDescent="0.25">
      <c r="A94" s="112"/>
      <c r="B94" s="679"/>
      <c r="C94" s="691"/>
      <c r="D94" s="712"/>
      <c r="E94" s="478"/>
      <c r="F94" s="478"/>
    </row>
    <row r="95" spans="1:6" s="111" customFormat="1" ht="13.15" customHeight="1" x14ac:dyDescent="0.25">
      <c r="A95" s="131"/>
      <c r="B95" t="s">
        <v>123</v>
      </c>
      <c r="C95" s="131"/>
      <c r="D95" s="692"/>
      <c r="E95" s="478"/>
      <c r="F95" s="478"/>
    </row>
    <row r="96" spans="1:6" s="111" customFormat="1" ht="12.5" x14ac:dyDescent="0.25">
      <c r="A96" s="131" t="s">
        <v>894</v>
      </c>
      <c r="B96" s="183" t="s">
        <v>895</v>
      </c>
      <c r="C96" s="131" t="s">
        <v>45</v>
      </c>
      <c r="D96" s="692">
        <v>0</v>
      </c>
      <c r="E96" s="478"/>
      <c r="F96" s="478">
        <f>D96*E96</f>
        <v>0</v>
      </c>
    </row>
    <row r="97" spans="1:6" s="111" customFormat="1" ht="12.5" x14ac:dyDescent="0.25">
      <c r="A97" s="131" t="s">
        <v>125</v>
      </c>
      <c r="B97" s="138" t="s">
        <v>896</v>
      </c>
      <c r="C97" s="131" t="s">
        <v>114</v>
      </c>
      <c r="D97" s="692">
        <v>0</v>
      </c>
      <c r="E97" s="478"/>
      <c r="F97" s="478">
        <f>D97*E97</f>
        <v>0</v>
      </c>
    </row>
    <row r="98" spans="1:6" s="111" customFormat="1" ht="13.15" customHeight="1" x14ac:dyDescent="0.25">
      <c r="A98" s="131"/>
      <c r="B98"/>
      <c r="C98" s="131"/>
      <c r="D98" s="712"/>
      <c r="E98" s="478"/>
      <c r="F98" s="478"/>
    </row>
    <row r="99" spans="1:6" s="111" customFormat="1" ht="13.15" customHeight="1" x14ac:dyDescent="0.25">
      <c r="A99" s="131"/>
      <c r="B99" t="s">
        <v>244</v>
      </c>
      <c r="C99" s="131"/>
      <c r="D99" s="712"/>
      <c r="E99" s="478"/>
      <c r="F99" s="478"/>
    </row>
    <row r="100" spans="1:6" s="111" customFormat="1" ht="13.15" customHeight="1" x14ac:dyDescent="0.25">
      <c r="A100" s="131"/>
      <c r="B100" t="s">
        <v>667</v>
      </c>
      <c r="C100" s="131"/>
      <c r="D100" s="692"/>
      <c r="E100" s="478"/>
      <c r="F100" s="478"/>
    </row>
    <row r="101" spans="1:6" s="111" customFormat="1" ht="13.15" customHeight="1" x14ac:dyDescent="0.25">
      <c r="A101" s="131" t="s">
        <v>245</v>
      </c>
      <c r="B101" s="190" t="s">
        <v>1090</v>
      </c>
      <c r="C101" s="131" t="s">
        <v>45</v>
      </c>
      <c r="D101" s="692">
        <v>0</v>
      </c>
      <c r="E101" s="478"/>
      <c r="F101" s="478">
        <f>D101*E101</f>
        <v>0</v>
      </c>
    </row>
    <row r="102" spans="1:6" s="122" customFormat="1" ht="12.5" x14ac:dyDescent="0.25">
      <c r="A102" s="120" t="s">
        <v>897</v>
      </c>
      <c r="B102" s="183" t="s">
        <v>898</v>
      </c>
      <c r="C102" s="120" t="s">
        <v>45</v>
      </c>
      <c r="D102" s="712">
        <v>4</v>
      </c>
      <c r="E102" s="478"/>
      <c r="F102" s="478">
        <f>D102*E102</f>
        <v>0</v>
      </c>
    </row>
    <row r="103" spans="1:6" s="122" customFormat="1" ht="12.5" x14ac:dyDescent="0.25">
      <c r="A103" s="112"/>
      <c r="B103" s="679"/>
      <c r="C103" s="691"/>
      <c r="D103" s="692"/>
      <c r="E103" s="478"/>
      <c r="F103" s="478"/>
    </row>
    <row r="104" spans="1:6" s="677" customFormat="1" ht="13" x14ac:dyDescent="0.3">
      <c r="A104" s="691"/>
      <c r="B104" s="2" t="s">
        <v>314</v>
      </c>
      <c r="C104" s="691"/>
      <c r="D104" s="692"/>
      <c r="E104" s="478"/>
      <c r="F104" s="478"/>
    </row>
    <row r="105" spans="1:6" s="111" customFormat="1" ht="13.15" customHeight="1" x14ac:dyDescent="0.25">
      <c r="A105" s="131"/>
      <c r="B105" s="138"/>
      <c r="C105" s="131"/>
      <c r="D105" s="692"/>
      <c r="E105" s="478"/>
      <c r="F105" s="478"/>
    </row>
    <row r="106" spans="1:6" s="111" customFormat="1" ht="26" x14ac:dyDescent="0.25">
      <c r="A106" s="131"/>
      <c r="B106" s="185" t="s">
        <v>899</v>
      </c>
      <c r="C106" s="131"/>
      <c r="D106" s="712"/>
      <c r="E106" s="478"/>
      <c r="F106" s="478"/>
    </row>
    <row r="107" spans="1:6" s="111" customFormat="1" ht="12.5" x14ac:dyDescent="0.25">
      <c r="A107" s="131"/>
      <c r="B107" t="s">
        <v>900</v>
      </c>
      <c r="C107" s="131"/>
      <c r="D107" s="712"/>
      <c r="E107" s="478"/>
      <c r="F107" s="478"/>
    </row>
    <row r="108" spans="1:6" s="111" customFormat="1" ht="12.5" x14ac:dyDescent="0.25">
      <c r="A108" s="131" t="s">
        <v>901</v>
      </c>
      <c r="B108" s="138" t="s">
        <v>346</v>
      </c>
      <c r="C108" s="131" t="s">
        <v>114</v>
      </c>
      <c r="D108" s="692">
        <v>20</v>
      </c>
      <c r="E108" s="478"/>
      <c r="F108" s="478">
        <f>D108*E108</f>
        <v>0</v>
      </c>
    </row>
    <row r="109" spans="1:6" s="111" customFormat="1" ht="12.5" x14ac:dyDescent="0.25">
      <c r="A109" s="131"/>
      <c r="B109" s="138"/>
      <c r="C109" s="131"/>
      <c r="D109" s="692"/>
      <c r="E109" s="478"/>
      <c r="F109" s="478"/>
    </row>
    <row r="110" spans="1:6" s="111" customFormat="1" ht="12.5" x14ac:dyDescent="0.25">
      <c r="A110" s="131"/>
      <c r="B110" t="s">
        <v>903</v>
      </c>
      <c r="C110" s="131"/>
      <c r="D110" s="712"/>
      <c r="E110" s="478"/>
      <c r="F110" s="478"/>
    </row>
    <row r="111" spans="1:6" s="111" customFormat="1" ht="13.15" customHeight="1" x14ac:dyDescent="0.25">
      <c r="A111" s="131" t="s">
        <v>151</v>
      </c>
      <c r="B111" s="138" t="s">
        <v>919</v>
      </c>
      <c r="C111" s="131" t="s">
        <v>114</v>
      </c>
      <c r="D111" s="692">
        <v>5</v>
      </c>
      <c r="E111" s="478"/>
      <c r="F111" s="478">
        <f>D111*E111</f>
        <v>0</v>
      </c>
    </row>
    <row r="112" spans="1:6" s="111" customFormat="1" ht="13.15" customHeight="1" x14ac:dyDescent="0.25">
      <c r="A112" s="131"/>
      <c r="B112" s="138"/>
      <c r="C112" s="131"/>
      <c r="D112" s="692"/>
      <c r="E112"/>
      <c r="F112" s="718"/>
    </row>
    <row r="113" spans="1:6" s="111" customFormat="1" ht="13.15" customHeight="1" x14ac:dyDescent="0.25">
      <c r="A113" s="131"/>
      <c r="B113" s="138"/>
      <c r="C113" s="131"/>
      <c r="D113" s="692"/>
      <c r="E113"/>
      <c r="F113" s="718"/>
    </row>
    <row r="114" spans="1:6" s="111" customFormat="1" ht="13.15" customHeight="1" x14ac:dyDescent="0.25">
      <c r="A114" s="131"/>
      <c r="B114" s="138"/>
      <c r="C114" s="131"/>
      <c r="D114"/>
      <c r="E114"/>
      <c r="F114" s="718"/>
    </row>
    <row r="115" spans="1:6" s="111" customFormat="1" ht="18.75" customHeight="1" x14ac:dyDescent="0.25">
      <c r="A115" s="1103" t="s">
        <v>99</v>
      </c>
      <c r="B115" s="1104"/>
      <c r="C115" s="1104"/>
      <c r="D115" s="1104"/>
      <c r="E115" s="1105"/>
      <c r="F115" s="719">
        <f>SUM(F60:F113)</f>
        <v>0</v>
      </c>
    </row>
    <row r="116" spans="1:6" s="111" customFormat="1" ht="13.15" customHeight="1" x14ac:dyDescent="0.25">
      <c r="A116" s="131"/>
      <c r="B116" s="138"/>
      <c r="C116" s="131"/>
      <c r="D116"/>
      <c r="E116"/>
      <c r="F116"/>
    </row>
    <row r="117" spans="1:6" s="677" customFormat="1" ht="39" x14ac:dyDescent="0.25">
      <c r="A117"/>
      <c r="B117" s="670" t="s">
        <v>904</v>
      </c>
      <c r="C117" s="691"/>
      <c r="D117" s="692"/>
      <c r="E117" s="693"/>
      <c r="F117" s="723"/>
    </row>
    <row r="118" spans="1:6" s="677" customFormat="1" ht="12.5" x14ac:dyDescent="0.25">
      <c r="A118" s="689" t="s">
        <v>330</v>
      </c>
      <c r="B118" s="411" t="s">
        <v>905</v>
      </c>
      <c r="C118" s="691" t="s">
        <v>114</v>
      </c>
      <c r="D118" s="692">
        <v>20</v>
      </c>
      <c r="E118" s="693"/>
      <c r="F118" s="718">
        <f>D118*E118</f>
        <v>0</v>
      </c>
    </row>
    <row r="119" spans="1:6" s="677" customFormat="1" ht="13" x14ac:dyDescent="0.25">
      <c r="A119" s="691"/>
      <c r="B119" s="652"/>
      <c r="C119" s="691"/>
      <c r="D119" s="692"/>
      <c r="E119"/>
      <c r="F119" s="723"/>
    </row>
    <row r="120" spans="1:6" s="677" customFormat="1" ht="13" x14ac:dyDescent="0.25">
      <c r="A120" s="689"/>
      <c r="B120" s="658" t="s">
        <v>909</v>
      </c>
      <c r="C120" s="691"/>
      <c r="D120" s="659"/>
      <c r="E120" s="693"/>
      <c r="F120" s="723"/>
    </row>
    <row r="121" spans="1:6" s="677" customFormat="1" ht="12.5" x14ac:dyDescent="0.25">
      <c r="A121" s="689"/>
      <c r="B121" s="672"/>
      <c r="C121" s="691"/>
      <c r="D121" s="659"/>
      <c r="E121" s="693"/>
      <c r="F121" s="723"/>
    </row>
    <row r="122" spans="1:6" ht="26" x14ac:dyDescent="0.25">
      <c r="A122" s="689"/>
      <c r="B122" s="185" t="s">
        <v>899</v>
      </c>
      <c r="C122" s="691"/>
      <c r="D122" s="692"/>
      <c r="E122" s="693"/>
      <c r="F122" s="723"/>
    </row>
    <row r="123" spans="1:6" s="266" customFormat="1" ht="15" x14ac:dyDescent="0.25">
      <c r="A123" s="559"/>
      <c r="B123" s="589" t="s">
        <v>910</v>
      </c>
      <c r="C123" s="559"/>
      <c r="D123" s="559"/>
      <c r="E123" s="581"/>
      <c r="F123" s="721"/>
    </row>
    <row r="124" spans="1:6" s="266" customFormat="1" ht="12.5" x14ac:dyDescent="0.25">
      <c r="A124" s="559" t="s">
        <v>194</v>
      </c>
      <c r="B124" s="560" t="s">
        <v>945</v>
      </c>
      <c r="C124" s="559" t="s">
        <v>16</v>
      </c>
      <c r="D124" s="559">
        <v>1</v>
      </c>
      <c r="E124" s="561"/>
      <c r="F124" s="722">
        <f t="shared" ref="F124:F129" si="0">D124*E124</f>
        <v>0</v>
      </c>
    </row>
    <row r="125" spans="1:6" s="266" customFormat="1" ht="12.5" x14ac:dyDescent="0.25">
      <c r="A125" s="559" t="s">
        <v>196</v>
      </c>
      <c r="B125" s="560" t="s">
        <v>919</v>
      </c>
      <c r="C125" s="559" t="s">
        <v>16</v>
      </c>
      <c r="D125" s="559">
        <v>1</v>
      </c>
      <c r="E125" s="561"/>
      <c r="F125" s="722">
        <f t="shared" si="0"/>
        <v>0</v>
      </c>
    </row>
    <row r="126" spans="1:6" s="266" customFormat="1" ht="12.5" x14ac:dyDescent="0.25">
      <c r="A126" s="559" t="s">
        <v>212</v>
      </c>
      <c r="B126" s="560" t="s">
        <v>343</v>
      </c>
      <c r="C126" s="559" t="s">
        <v>16</v>
      </c>
      <c r="D126" s="559">
        <v>3</v>
      </c>
      <c r="E126" s="561"/>
      <c r="F126" s="722">
        <f t="shared" si="0"/>
        <v>0</v>
      </c>
    </row>
    <row r="127" spans="1:6" s="266" customFormat="1" ht="12.5" x14ac:dyDescent="0.25">
      <c r="A127" s="559" t="s">
        <v>1075</v>
      </c>
      <c r="B127" s="560" t="s">
        <v>1363</v>
      </c>
      <c r="C127" s="559" t="s">
        <v>16</v>
      </c>
      <c r="D127" s="559">
        <v>1</v>
      </c>
      <c r="E127" s="561"/>
      <c r="F127" s="722">
        <f t="shared" si="0"/>
        <v>0</v>
      </c>
    </row>
    <row r="128" spans="1:6" s="266" customFormat="1" ht="12.5" x14ac:dyDescent="0.25">
      <c r="A128" s="559" t="s">
        <v>1076</v>
      </c>
      <c r="B128" s="560" t="s">
        <v>1161</v>
      </c>
      <c r="C128" s="559" t="s">
        <v>16</v>
      </c>
      <c r="D128" s="559">
        <v>1</v>
      </c>
      <c r="E128" s="561"/>
      <c r="F128" s="722">
        <f t="shared" si="0"/>
        <v>0</v>
      </c>
    </row>
    <row r="129" spans="1:6" s="266" customFormat="1" ht="12.5" x14ac:dyDescent="0.25">
      <c r="A129" s="559" t="s">
        <v>1077</v>
      </c>
      <c r="B129" s="560" t="s">
        <v>911</v>
      </c>
      <c r="C129" s="559" t="s">
        <v>16</v>
      </c>
      <c r="D129" s="559">
        <v>1</v>
      </c>
      <c r="E129" s="561"/>
      <c r="F129" s="722">
        <f t="shared" si="0"/>
        <v>0</v>
      </c>
    </row>
    <row r="130" spans="1:6" ht="12.5" x14ac:dyDescent="0.25">
      <c r="A130" s="691"/>
      <c r="B130" s="411"/>
      <c r="C130" s="691"/>
      <c r="D130" s="692"/>
      <c r="E130" s="693"/>
      <c r="F130" s="723"/>
    </row>
    <row r="131" spans="1:6" s="266" customFormat="1" ht="13" x14ac:dyDescent="0.25">
      <c r="A131" s="559"/>
      <c r="B131" s="589" t="s">
        <v>912</v>
      </c>
      <c r="C131" s="559"/>
      <c r="D131" s="559"/>
      <c r="E131" s="561"/>
      <c r="F131" s="722"/>
    </row>
    <row r="132" spans="1:6" s="266" customFormat="1" ht="12.5" x14ac:dyDescent="0.25">
      <c r="A132" s="559" t="s">
        <v>339</v>
      </c>
      <c r="B132" s="560" t="s">
        <v>1364</v>
      </c>
      <c r="C132" s="559" t="s">
        <v>16</v>
      </c>
      <c r="D132" s="559">
        <v>1</v>
      </c>
      <c r="E132" s="561"/>
      <c r="F132" s="722">
        <f>D132*E132</f>
        <v>0</v>
      </c>
    </row>
    <row r="133" spans="1:6" s="266" customFormat="1" ht="12.5" x14ac:dyDescent="0.25">
      <c r="A133" s="559"/>
      <c r="B133" s="560"/>
      <c r="C133" s="559"/>
      <c r="D133" s="559"/>
      <c r="E133" s="561"/>
      <c r="F133" s="722"/>
    </row>
    <row r="134" spans="1:6" s="266" customFormat="1" ht="13" x14ac:dyDescent="0.25">
      <c r="A134" s="559"/>
      <c r="B134" s="589" t="s">
        <v>221</v>
      </c>
      <c r="C134" s="559"/>
      <c r="D134" s="559"/>
      <c r="E134" s="561"/>
      <c r="F134" s="722"/>
    </row>
    <row r="135" spans="1:6" s="266" customFormat="1" ht="12.5" x14ac:dyDescent="0.25">
      <c r="A135" s="559" t="s">
        <v>342</v>
      </c>
      <c r="B135" s="560" t="s">
        <v>913</v>
      </c>
      <c r="C135" s="559" t="s">
        <v>16</v>
      </c>
      <c r="D135" s="559">
        <v>0</v>
      </c>
      <c r="E135" s="561"/>
      <c r="F135" s="722">
        <f>D135*E135</f>
        <v>0</v>
      </c>
    </row>
    <row r="136" spans="1:6" s="266" customFormat="1" ht="12.5" x14ac:dyDescent="0.25">
      <c r="A136" s="559"/>
      <c r="B136" s="560"/>
      <c r="C136" s="559"/>
      <c r="D136" s="559"/>
      <c r="E136" s="561"/>
      <c r="F136" s="722"/>
    </row>
    <row r="137" spans="1:6" s="266" customFormat="1" ht="26" x14ac:dyDescent="0.25">
      <c r="A137" s="559"/>
      <c r="B137" s="589" t="s">
        <v>1331</v>
      </c>
      <c r="C137" s="559"/>
      <c r="D137" s="559"/>
      <c r="E137" s="561"/>
      <c r="F137" s="722"/>
    </row>
    <row r="138" spans="1:6" s="266" customFormat="1" ht="12.5" x14ac:dyDescent="0.25">
      <c r="A138" s="559" t="s">
        <v>1332</v>
      </c>
      <c r="B138" s="560" t="s">
        <v>1365</v>
      </c>
      <c r="C138" s="559" t="s">
        <v>16</v>
      </c>
      <c r="D138" s="559">
        <v>5</v>
      </c>
      <c r="E138" s="561"/>
      <c r="F138" s="722">
        <f>D138*E138</f>
        <v>0</v>
      </c>
    </row>
    <row r="139" spans="1:6" s="266" customFormat="1" ht="12.5" x14ac:dyDescent="0.25">
      <c r="A139" s="559" t="s">
        <v>1333</v>
      </c>
      <c r="B139" s="560" t="s">
        <v>195</v>
      </c>
      <c r="C139" s="559" t="s">
        <v>16</v>
      </c>
      <c r="D139" s="559">
        <v>5</v>
      </c>
      <c r="E139" s="561"/>
      <c r="F139" s="722">
        <f>D139*E139</f>
        <v>0</v>
      </c>
    </row>
    <row r="140" spans="1:6" s="266" customFormat="1" ht="12.5" x14ac:dyDescent="0.25">
      <c r="A140" s="559"/>
      <c r="B140" s="560"/>
      <c r="C140" s="559"/>
      <c r="D140" s="559"/>
      <c r="E140" s="561"/>
      <c r="F140" s="722"/>
    </row>
    <row r="141" spans="1:6" s="266" customFormat="1" ht="13" x14ac:dyDescent="0.25">
      <c r="A141" s="559"/>
      <c r="B141" s="589" t="s">
        <v>914</v>
      </c>
      <c r="C141" s="559"/>
      <c r="D141" s="559"/>
      <c r="E141" s="561"/>
      <c r="F141" s="722"/>
    </row>
    <row r="142" spans="1:6" s="266" customFormat="1" ht="12.5" x14ac:dyDescent="0.25">
      <c r="A142" s="559" t="s">
        <v>198</v>
      </c>
      <c r="B142" s="560" t="s">
        <v>915</v>
      </c>
      <c r="C142" s="559" t="s">
        <v>16</v>
      </c>
      <c r="D142" s="559">
        <v>1</v>
      </c>
      <c r="E142" s="561"/>
      <c r="F142" s="722">
        <f>D142*E142</f>
        <v>0</v>
      </c>
    </row>
    <row r="143" spans="1:6" s="266" customFormat="1" ht="12.5" x14ac:dyDescent="0.25">
      <c r="A143" s="559" t="s">
        <v>200</v>
      </c>
      <c r="B143" s="560" t="s">
        <v>916</v>
      </c>
      <c r="C143" s="559" t="s">
        <v>16</v>
      </c>
      <c r="D143" s="559">
        <v>0</v>
      </c>
      <c r="E143" s="561"/>
      <c r="F143" s="722">
        <f>D143*E143</f>
        <v>0</v>
      </c>
    </row>
    <row r="144" spans="1:6" s="266" customFormat="1" ht="12.5" x14ac:dyDescent="0.25">
      <c r="A144" s="559" t="s">
        <v>183</v>
      </c>
      <c r="B144" s="560" t="s">
        <v>917</v>
      </c>
      <c r="C144" s="559" t="s">
        <v>16</v>
      </c>
      <c r="D144" s="559">
        <v>0</v>
      </c>
      <c r="E144" s="561"/>
      <c r="F144" s="722">
        <f>D144*E144</f>
        <v>0</v>
      </c>
    </row>
    <row r="145" spans="1:7" s="266" customFormat="1" ht="12.5" x14ac:dyDescent="0.25">
      <c r="A145" s="559"/>
      <c r="B145" s="560"/>
      <c r="C145" s="559"/>
      <c r="D145" s="559"/>
      <c r="E145" s="561"/>
      <c r="F145" s="722"/>
    </row>
    <row r="146" spans="1:7" ht="13" x14ac:dyDescent="0.25">
      <c r="A146" s="689"/>
      <c r="B146" s="690" t="s">
        <v>918</v>
      </c>
      <c r="C146" s="691"/>
      <c r="D146" s="692"/>
      <c r="E146" s="693"/>
      <c r="F146" s="723"/>
    </row>
    <row r="147" spans="1:7" ht="12.5" x14ac:dyDescent="0.25">
      <c r="A147" s="691" t="s">
        <v>214</v>
      </c>
      <c r="B147" s="560" t="s">
        <v>919</v>
      </c>
      <c r="C147" s="559" t="s">
        <v>16</v>
      </c>
      <c r="D147" s="559">
        <v>1</v>
      </c>
      <c r="E147" s="561"/>
      <c r="F147" s="722">
        <f>D147*E147</f>
        <v>0</v>
      </c>
    </row>
    <row r="148" spans="1:7" ht="12.5" x14ac:dyDescent="0.25">
      <c r="A148" s="691" t="s">
        <v>847</v>
      </c>
      <c r="B148" s="560" t="s">
        <v>343</v>
      </c>
      <c r="C148" s="559" t="s">
        <v>16</v>
      </c>
      <c r="D148" s="559">
        <v>0</v>
      </c>
      <c r="E148" s="561"/>
      <c r="F148" s="722">
        <f>D148*E148</f>
        <v>0</v>
      </c>
    </row>
    <row r="149" spans="1:7" ht="12.5" x14ac:dyDescent="0.25">
      <c r="A149" s="691" t="s">
        <v>185</v>
      </c>
      <c r="B149" s="560" t="s">
        <v>902</v>
      </c>
      <c r="C149" s="559" t="s">
        <v>16</v>
      </c>
      <c r="D149" s="559">
        <v>0</v>
      </c>
      <c r="E149" s="561"/>
      <c r="F149" s="722">
        <f>D149*E149</f>
        <v>0</v>
      </c>
    </row>
    <row r="150" spans="1:7" ht="12.5" x14ac:dyDescent="0.25">
      <c r="A150" s="691"/>
      <c r="B150" s="560"/>
      <c r="C150" s="559"/>
      <c r="D150" s="559"/>
      <c r="E150" s="561"/>
      <c r="F150" s="722"/>
    </row>
    <row r="151" spans="1:7" ht="26" x14ac:dyDescent="0.25">
      <c r="A151" s="691"/>
      <c r="B151" s="589" t="s">
        <v>1334</v>
      </c>
      <c r="C151" s="559"/>
      <c r="D151" s="559"/>
      <c r="E151" s="561"/>
      <c r="F151" s="722"/>
    </row>
    <row r="152" spans="1:7" ht="12.5" x14ac:dyDescent="0.25">
      <c r="A152" s="691" t="s">
        <v>1335</v>
      </c>
      <c r="B152" s="560" t="s">
        <v>174</v>
      </c>
      <c r="C152" s="559" t="s">
        <v>16</v>
      </c>
      <c r="D152" s="559">
        <v>1</v>
      </c>
      <c r="E152" s="561"/>
      <c r="F152" s="722">
        <f>D152*E152</f>
        <v>0</v>
      </c>
    </row>
    <row r="153" spans="1:7" ht="12.5" x14ac:dyDescent="0.25">
      <c r="A153" s="691"/>
      <c r="B153" s="679"/>
      <c r="C153" s="691"/>
      <c r="D153" s="659"/>
      <c r="E153" s="693"/>
      <c r="F153" s="723"/>
    </row>
    <row r="154" spans="1:7" ht="26" x14ac:dyDescent="0.25">
      <c r="A154" s="559"/>
      <c r="B154" s="589" t="s">
        <v>920</v>
      </c>
      <c r="C154" s="559"/>
      <c r="D154" s="559"/>
      <c r="E154" s="561"/>
      <c r="F154" s="722"/>
    </row>
    <row r="155" spans="1:7" ht="12.5" x14ac:dyDescent="0.25">
      <c r="A155" s="559" t="s">
        <v>133</v>
      </c>
      <c r="B155" s="560" t="s">
        <v>1366</v>
      </c>
      <c r="C155" s="559" t="s">
        <v>16</v>
      </c>
      <c r="D155" s="559">
        <v>2</v>
      </c>
      <c r="E155" s="561"/>
      <c r="F155" s="722">
        <f t="shared" ref="F155:F163" si="1">D155*E155</f>
        <v>0</v>
      </c>
      <c r="G155" s="1102"/>
    </row>
    <row r="156" spans="1:7" ht="12.5" x14ac:dyDescent="0.25">
      <c r="A156" s="559" t="s">
        <v>203</v>
      </c>
      <c r="B156" s="560" t="s">
        <v>1367</v>
      </c>
      <c r="C156" s="559" t="s">
        <v>16</v>
      </c>
      <c r="D156" s="559">
        <v>1</v>
      </c>
      <c r="E156" s="561"/>
      <c r="F156" s="722">
        <f t="shared" si="1"/>
        <v>0</v>
      </c>
      <c r="G156" s="1102"/>
    </row>
    <row r="157" spans="1:7" ht="12.5" x14ac:dyDescent="0.25">
      <c r="A157" s="559" t="s">
        <v>215</v>
      </c>
      <c r="B157" s="560" t="s">
        <v>1368</v>
      </c>
      <c r="C157" s="559" t="s">
        <v>16</v>
      </c>
      <c r="D157" s="559">
        <v>3</v>
      </c>
      <c r="E157" s="561"/>
      <c r="F157" s="722">
        <f t="shared" si="1"/>
        <v>0</v>
      </c>
      <c r="G157" s="967"/>
    </row>
    <row r="158" spans="1:7" ht="12.5" x14ac:dyDescent="0.25">
      <c r="A158" s="559" t="s">
        <v>216</v>
      </c>
      <c r="B158" s="560" t="s">
        <v>1355</v>
      </c>
      <c r="C158" s="559" t="s">
        <v>16</v>
      </c>
      <c r="D158" s="559">
        <v>2</v>
      </c>
      <c r="E158" s="561"/>
      <c r="F158" s="722">
        <f t="shared" si="1"/>
        <v>0</v>
      </c>
      <c r="G158" s="967"/>
    </row>
    <row r="159" spans="1:7" ht="12.5" x14ac:dyDescent="0.25">
      <c r="A159" s="559" t="s">
        <v>205</v>
      </c>
      <c r="B159" s="560" t="s">
        <v>1356</v>
      </c>
      <c r="C159" s="559" t="s">
        <v>16</v>
      </c>
      <c r="D159" s="559">
        <v>1</v>
      </c>
      <c r="E159" s="561"/>
      <c r="F159" s="722">
        <f t="shared" si="1"/>
        <v>0</v>
      </c>
      <c r="G159" s="967"/>
    </row>
    <row r="160" spans="1:7" ht="12.5" x14ac:dyDescent="0.25">
      <c r="A160" s="559" t="s">
        <v>217</v>
      </c>
      <c r="B160" s="560" t="s">
        <v>1357</v>
      </c>
      <c r="C160" s="559" t="s">
        <v>16</v>
      </c>
      <c r="D160" s="559">
        <v>1</v>
      </c>
      <c r="E160" s="561"/>
      <c r="F160" s="722">
        <f t="shared" si="1"/>
        <v>0</v>
      </c>
      <c r="G160" s="967"/>
    </row>
    <row r="161" spans="1:11" ht="12.5" x14ac:dyDescent="0.25">
      <c r="A161" s="559" t="s">
        <v>218</v>
      </c>
      <c r="B161" s="560" t="s">
        <v>1344</v>
      </c>
      <c r="C161" s="559" t="s">
        <v>16</v>
      </c>
      <c r="D161" s="559">
        <v>1</v>
      </c>
      <c r="E161" s="561"/>
      <c r="F161" s="722">
        <f t="shared" si="1"/>
        <v>0</v>
      </c>
      <c r="G161" s="967"/>
    </row>
    <row r="162" spans="1:11" ht="12.5" x14ac:dyDescent="0.25">
      <c r="A162" s="559" t="s">
        <v>219</v>
      </c>
      <c r="B162" s="560" t="s">
        <v>1369</v>
      </c>
      <c r="C162" s="559" t="s">
        <v>16</v>
      </c>
      <c r="D162" s="559">
        <v>1</v>
      </c>
      <c r="E162" s="561"/>
      <c r="F162" s="722">
        <f t="shared" si="1"/>
        <v>0</v>
      </c>
      <c r="G162" s="967"/>
    </row>
    <row r="163" spans="1:11" ht="12.5" x14ac:dyDescent="0.25">
      <c r="A163" s="559" t="s">
        <v>1350</v>
      </c>
      <c r="B163" s="560" t="s">
        <v>1345</v>
      </c>
      <c r="C163" s="559" t="s">
        <v>16</v>
      </c>
      <c r="D163" s="559">
        <v>1</v>
      </c>
      <c r="E163" s="561"/>
      <c r="F163" s="722">
        <f t="shared" si="1"/>
        <v>0</v>
      </c>
      <c r="G163" s="967"/>
    </row>
    <row r="164" spans="1:11" ht="12.5" x14ac:dyDescent="0.25">
      <c r="A164" s="559"/>
      <c r="B164" s="560"/>
      <c r="C164" s="559"/>
      <c r="D164" s="559"/>
      <c r="E164" s="561"/>
      <c r="F164" s="722"/>
      <c r="G164" s="967"/>
    </row>
    <row r="165" spans="1:11" ht="13" x14ac:dyDescent="0.25">
      <c r="A165" s="691"/>
      <c r="B165" s="652" t="s">
        <v>1336</v>
      </c>
      <c r="C165" s="559"/>
      <c r="D165" s="559"/>
      <c r="E165" s="561"/>
      <c r="F165" s="722"/>
      <c r="G165" s="967"/>
    </row>
    <row r="166" spans="1:11" ht="25" x14ac:dyDescent="0.25">
      <c r="A166" s="691"/>
      <c r="B166" s="968" t="s">
        <v>1337</v>
      </c>
      <c r="C166" s="559"/>
      <c r="D166" s="559"/>
      <c r="E166" s="561"/>
      <c r="F166" s="722"/>
      <c r="G166" s="967"/>
    </row>
    <row r="167" spans="1:11" ht="12.5" x14ac:dyDescent="0.25">
      <c r="A167" s="691" t="s">
        <v>1338</v>
      </c>
      <c r="B167" s="560" t="s">
        <v>195</v>
      </c>
      <c r="C167" s="559" t="s">
        <v>16</v>
      </c>
      <c r="D167" s="559">
        <v>1</v>
      </c>
      <c r="E167" s="561"/>
      <c r="F167" s="722">
        <f>D167*E167</f>
        <v>0</v>
      </c>
      <c r="G167" s="967"/>
    </row>
    <row r="168" spans="1:11" ht="12.5" x14ac:dyDescent="0.25">
      <c r="A168" s="559"/>
      <c r="B168" s="560"/>
      <c r="C168" s="559"/>
      <c r="D168" s="559"/>
      <c r="E168" s="561"/>
      <c r="F168" s="722"/>
    </row>
    <row r="169" spans="1:11" ht="26" x14ac:dyDescent="0.25">
      <c r="A169" s="559"/>
      <c r="B169" s="125" t="s">
        <v>921</v>
      </c>
      <c r="C169" s="559"/>
      <c r="D169" s="559"/>
      <c r="E169" s="561"/>
      <c r="F169" s="722"/>
    </row>
    <row r="170" spans="1:11" ht="12.5" x14ac:dyDescent="0.25">
      <c r="A170" s="559" t="s">
        <v>207</v>
      </c>
      <c r="B170" s="560" t="s">
        <v>945</v>
      </c>
      <c r="C170" s="559" t="s">
        <v>16</v>
      </c>
      <c r="D170" s="559">
        <v>1</v>
      </c>
      <c r="E170" s="126"/>
      <c r="F170" s="722">
        <f>D170*E170</f>
        <v>0</v>
      </c>
      <c r="G170" s="266"/>
      <c r="H170" s="694"/>
      <c r="I170" s="677"/>
      <c r="J170" s="677"/>
      <c r="K170" s="677"/>
    </row>
    <row r="171" spans="1:11" ht="12.5" x14ac:dyDescent="0.25">
      <c r="A171" s="559" t="s">
        <v>208</v>
      </c>
      <c r="B171" s="560" t="s">
        <v>919</v>
      </c>
      <c r="C171" s="559" t="s">
        <v>16</v>
      </c>
      <c r="D171" s="559">
        <v>1</v>
      </c>
      <c r="E171" s="561"/>
      <c r="F171" s="722">
        <f>D171*E171</f>
        <v>0</v>
      </c>
    </row>
    <row r="172" spans="1:11" ht="12.5" x14ac:dyDescent="0.25">
      <c r="A172" s="559" t="s">
        <v>220</v>
      </c>
      <c r="B172" s="560" t="s">
        <v>343</v>
      </c>
      <c r="C172" s="559" t="s">
        <v>16</v>
      </c>
      <c r="D172" s="559">
        <v>1</v>
      </c>
      <c r="E172" s="561"/>
      <c r="F172" s="722">
        <f>D172*E172</f>
        <v>0</v>
      </c>
    </row>
    <row r="173" spans="1:11" ht="13" x14ac:dyDescent="0.25">
      <c r="A173" s="689"/>
      <c r="B173" s="668"/>
      <c r="C173" s="691"/>
      <c r="D173" s="692"/>
      <c r="E173" s="693"/>
      <c r="F173" s="723"/>
    </row>
    <row r="174" spans="1:11" ht="17.25" customHeight="1" x14ac:dyDescent="0.25">
      <c r="A174" s="1103" t="s">
        <v>99</v>
      </c>
      <c r="B174" s="1104"/>
      <c r="C174" s="1104"/>
      <c r="D174" s="1104"/>
      <c r="E174" s="1105"/>
      <c r="F174" s="719">
        <f>SUM(F117:F173)</f>
        <v>0</v>
      </c>
    </row>
    <row r="175" spans="1:11" ht="13" x14ac:dyDescent="0.25">
      <c r="A175" s="689"/>
      <c r="B175" s="668"/>
      <c r="C175" s="691"/>
      <c r="D175" s="692"/>
      <c r="E175" s="693"/>
      <c r="F175" s="723"/>
    </row>
    <row r="176" spans="1:11" ht="13" x14ac:dyDescent="0.25">
      <c r="A176" s="691"/>
      <c r="B176" s="652" t="s">
        <v>923</v>
      </c>
      <c r="C176" s="691"/>
      <c r="D176" s="692"/>
      <c r="E176" s="693"/>
      <c r="F176" s="723"/>
    </row>
    <row r="177" spans="1:11" ht="26" x14ac:dyDescent="0.25">
      <c r="A177" s="689"/>
      <c r="B177" s="668" t="s">
        <v>924</v>
      </c>
      <c r="C177" s="691"/>
      <c r="D177" s="692"/>
      <c r="E177" s="693"/>
      <c r="F177" s="723"/>
    </row>
    <row r="178" spans="1:11" ht="12.5" x14ac:dyDescent="0.25">
      <c r="A178" s="689" t="s">
        <v>925</v>
      </c>
      <c r="B178" s="560" t="s">
        <v>919</v>
      </c>
      <c r="C178" s="559" t="s">
        <v>16</v>
      </c>
      <c r="D178" s="559">
        <v>1</v>
      </c>
      <c r="E178" s="126"/>
      <c r="F178" s="718">
        <f>D178*E178</f>
        <v>0</v>
      </c>
    </row>
    <row r="179" spans="1:11" ht="13" x14ac:dyDescent="0.25">
      <c r="A179" s="689"/>
      <c r="B179" s="671"/>
      <c r="C179" s="691"/>
      <c r="D179" s="969"/>
      <c r="E179" s="693"/>
      <c r="F179" s="723"/>
    </row>
    <row r="180" spans="1:11" ht="13" x14ac:dyDescent="0.25">
      <c r="A180" s="127"/>
      <c r="B180" s="668" t="s">
        <v>1339</v>
      </c>
      <c r="C180" s="128"/>
      <c r="D180" s="419"/>
      <c r="E180" s="650"/>
      <c r="F180" s="716"/>
    </row>
    <row r="181" spans="1:11" ht="13" x14ac:dyDescent="0.25">
      <c r="A181" s="689"/>
      <c r="B181" s="668" t="s">
        <v>1340</v>
      </c>
      <c r="C181" s="691"/>
      <c r="D181" s="692"/>
      <c r="E181" s="693"/>
      <c r="F181" s="723"/>
    </row>
    <row r="182" spans="1:11" ht="12.5" x14ac:dyDescent="0.25">
      <c r="A182" s="559" t="s">
        <v>350</v>
      </c>
      <c r="B182" s="560" t="s">
        <v>261</v>
      </c>
      <c r="C182" s="559" t="s">
        <v>16</v>
      </c>
      <c r="D182" s="559">
        <v>1</v>
      </c>
      <c r="E182" s="561"/>
      <c r="F182" s="722">
        <f>D182*E182</f>
        <v>0</v>
      </c>
    </row>
    <row r="183" spans="1:11" ht="13" x14ac:dyDescent="0.25">
      <c r="A183" s="689"/>
      <c r="B183" s="671"/>
      <c r="C183" s="691"/>
      <c r="D183" s="969"/>
      <c r="E183" s="693"/>
      <c r="F183" s="723"/>
    </row>
    <row r="184" spans="1:11" ht="13" x14ac:dyDescent="0.25">
      <c r="A184" s="691"/>
      <c r="B184" s="658" t="s">
        <v>315</v>
      </c>
      <c r="C184" s="691"/>
      <c r="D184" s="659"/>
      <c r="E184" s="693"/>
      <c r="F184" s="723"/>
    </row>
    <row r="185" spans="1:11" ht="12.5" x14ac:dyDescent="0.25">
      <c r="A185" s="691"/>
      <c r="B185" s="679"/>
      <c r="C185" s="691"/>
      <c r="D185" s="659"/>
      <c r="E185" s="693"/>
      <c r="F185" s="723"/>
    </row>
    <row r="186" spans="1:11" ht="13" x14ac:dyDescent="0.25">
      <c r="A186" s="691"/>
      <c r="B186" s="658" t="s">
        <v>926</v>
      </c>
      <c r="C186" s="691"/>
      <c r="D186" s="659"/>
      <c r="E186" s="693"/>
      <c r="F186" s="723"/>
    </row>
    <row r="187" spans="1:11" ht="13" x14ac:dyDescent="0.25">
      <c r="A187" s="691"/>
      <c r="B187" s="667" t="s">
        <v>927</v>
      </c>
      <c r="C187" s="691"/>
      <c r="D187" s="659"/>
      <c r="E187" s="693"/>
      <c r="F187" s="723"/>
    </row>
    <row r="188" spans="1:11" ht="12.5" x14ac:dyDescent="0.25">
      <c r="A188" s="689" t="s">
        <v>188</v>
      </c>
      <c r="B188" s="411" t="s">
        <v>928</v>
      </c>
      <c r="C188" s="691" t="s">
        <v>16</v>
      </c>
      <c r="D188" s="692">
        <v>1</v>
      </c>
      <c r="E188"/>
      <c r="F188" s="722">
        <f>D188*E188</f>
        <v>0</v>
      </c>
      <c r="G188" s="266"/>
      <c r="H188" s="611"/>
      <c r="I188" s="266"/>
      <c r="J188" s="266"/>
      <c r="K188" s="266"/>
    </row>
    <row r="189" spans="1:11" ht="12.5" x14ac:dyDescent="0.25">
      <c r="A189" s="689"/>
      <c r="B189" s="411"/>
      <c r="C189" s="691"/>
      <c r="D189" s="692"/>
      <c r="E189"/>
      <c r="F189" s="723"/>
      <c r="G189" s="266"/>
      <c r="H189" s="611"/>
      <c r="I189" s="266"/>
      <c r="J189" s="266"/>
      <c r="K189" s="266"/>
    </row>
    <row r="190" spans="1:11" ht="12.5" x14ac:dyDescent="0.25">
      <c r="A190" s="689" t="s">
        <v>929</v>
      </c>
      <c r="B190" s="411" t="s">
        <v>930</v>
      </c>
      <c r="C190" s="691" t="s">
        <v>16</v>
      </c>
      <c r="D190" s="692">
        <v>1</v>
      </c>
      <c r="E190"/>
      <c r="F190" s="722">
        <f>D190*E190</f>
        <v>0</v>
      </c>
      <c r="G190" s="266"/>
      <c r="H190" s="611"/>
      <c r="I190" s="266"/>
      <c r="J190" s="266"/>
      <c r="K190" s="266"/>
    </row>
    <row r="191" spans="1:11" ht="12.5" x14ac:dyDescent="0.25">
      <c r="A191" s="689"/>
      <c r="B191" s="411"/>
      <c r="C191" s="691"/>
      <c r="D191" s="692"/>
      <c r="E191"/>
      <c r="F191" s="723"/>
      <c r="G191" s="266"/>
      <c r="H191" s="611"/>
      <c r="I191" s="266"/>
      <c r="J191" s="266"/>
      <c r="K191" s="266"/>
    </row>
    <row r="192" spans="1:11" ht="25" x14ac:dyDescent="0.25">
      <c r="A192" s="689" t="s">
        <v>843</v>
      </c>
      <c r="B192" s="695" t="s">
        <v>931</v>
      </c>
      <c r="C192" s="691" t="s">
        <v>16</v>
      </c>
      <c r="D192" s="692">
        <v>1</v>
      </c>
      <c r="E192"/>
      <c r="F192" s="722">
        <f>D192*E192</f>
        <v>0</v>
      </c>
    </row>
    <row r="193" spans="1:11" ht="12.5" x14ac:dyDescent="0.25">
      <c r="A193" s="689"/>
      <c r="B193" s="411"/>
      <c r="C193" s="691"/>
      <c r="D193" s="692"/>
      <c r="E193"/>
      <c r="F193" s="723"/>
      <c r="G193" s="266"/>
      <c r="H193" s="611"/>
      <c r="I193" s="266"/>
      <c r="J193" s="266"/>
      <c r="K193" s="266"/>
    </row>
    <row r="194" spans="1:11" ht="27" x14ac:dyDescent="0.25">
      <c r="A194" s="689" t="s">
        <v>932</v>
      </c>
      <c r="B194" s="411" t="s">
        <v>933</v>
      </c>
      <c r="C194" s="691" t="s">
        <v>114</v>
      </c>
      <c r="D194" s="692">
        <v>30</v>
      </c>
      <c r="E194"/>
      <c r="F194" s="722">
        <f>D194*E194</f>
        <v>0</v>
      </c>
      <c r="G194" s="266"/>
      <c r="H194" s="611"/>
      <c r="I194" s="266"/>
      <c r="J194" s="266"/>
      <c r="K194" s="266"/>
    </row>
    <row r="195" spans="1:11" ht="12.5" x14ac:dyDescent="0.25">
      <c r="A195" s="559"/>
      <c r="B195" s="560"/>
      <c r="C195" s="559"/>
      <c r="D195" s="559"/>
      <c r="E195" s="561"/>
      <c r="F195" s="722"/>
    </row>
    <row r="196" spans="1:11" ht="13" x14ac:dyDescent="0.25">
      <c r="A196" s="691"/>
      <c r="B196" s="652" t="s">
        <v>934</v>
      </c>
      <c r="C196" s="691"/>
      <c r="D196" s="692"/>
      <c r="E196" s="693"/>
      <c r="F196" s="723"/>
    </row>
    <row r="197" spans="1:11" ht="13" x14ac:dyDescent="0.25">
      <c r="A197" s="691"/>
      <c r="B197" s="652"/>
      <c r="C197" s="691"/>
      <c r="D197" s="692"/>
      <c r="E197" s="693"/>
      <c r="F197" s="723"/>
    </row>
    <row r="198" spans="1:11" x14ac:dyDescent="0.25">
      <c r="A198" s="691" t="s">
        <v>1162</v>
      </c>
      <c r="B198" s="471" t="s">
        <v>1173</v>
      </c>
      <c r="C198" s="691" t="s">
        <v>299</v>
      </c>
      <c r="D198" s="692">
        <v>1</v>
      </c>
      <c r="E198" s="693"/>
      <c r="F198" s="722">
        <f>D198*E198</f>
        <v>0</v>
      </c>
    </row>
    <row r="199" spans="1:11" ht="13" x14ac:dyDescent="0.25">
      <c r="A199" s="691"/>
      <c r="B199" s="652"/>
      <c r="C199" s="691"/>
      <c r="D199" s="692"/>
      <c r="E199" s="693"/>
      <c r="F199" s="724"/>
    </row>
    <row r="200" spans="1:11" ht="50" x14ac:dyDescent="0.25">
      <c r="A200" s="691"/>
      <c r="B200" s="970" t="s">
        <v>935</v>
      </c>
      <c r="C200" s="691"/>
      <c r="D200" s="692"/>
      <c r="E200" s="693"/>
      <c r="F200" s="723"/>
    </row>
    <row r="201" spans="1:11" ht="12.5" x14ac:dyDescent="0.25">
      <c r="A201" s="691"/>
      <c r="B201"/>
      <c r="C201" s="691"/>
      <c r="D201" s="692"/>
      <c r="E201" s="693"/>
      <c r="F201" s="724"/>
    </row>
    <row r="202" spans="1:11" ht="27" x14ac:dyDescent="0.25">
      <c r="A202" s="691" t="s">
        <v>1163</v>
      </c>
      <c r="B202" s="471" t="s">
        <v>1093</v>
      </c>
      <c r="C202" s="691" t="s">
        <v>16</v>
      </c>
      <c r="D202" s="692">
        <v>1</v>
      </c>
      <c r="E202" s="693"/>
      <c r="F202" s="722">
        <f>D202*E202</f>
        <v>0</v>
      </c>
    </row>
    <row r="203" spans="1:11" ht="12.5" x14ac:dyDescent="0.25">
      <c r="A203" s="691"/>
      <c r="B203" s="471"/>
      <c r="C203" s="691"/>
      <c r="D203" s="692"/>
      <c r="E203" s="693"/>
      <c r="F203" s="725"/>
    </row>
    <row r="204" spans="1:11" ht="13" x14ac:dyDescent="0.25">
      <c r="A204" s="691"/>
      <c r="B204" s="658" t="s">
        <v>551</v>
      </c>
      <c r="C204" s="691"/>
      <c r="D204" s="659"/>
      <c r="E204" s="693"/>
      <c r="F204" s="723"/>
    </row>
    <row r="205" spans="1:11" ht="12.5" x14ac:dyDescent="0.25">
      <c r="A205" s="691"/>
      <c r="B205" s="679"/>
      <c r="C205" s="691"/>
      <c r="D205" s="659"/>
      <c r="E205" s="693"/>
      <c r="F205" s="723"/>
    </row>
    <row r="206" spans="1:11" ht="13" x14ac:dyDescent="0.25">
      <c r="A206" s="691"/>
      <c r="B206" s="658" t="s">
        <v>936</v>
      </c>
      <c r="C206" s="691"/>
      <c r="D206" s="659"/>
      <c r="E206" s="693"/>
      <c r="F206" s="723"/>
    </row>
    <row r="207" spans="1:11" ht="26" x14ac:dyDescent="0.25">
      <c r="A207" s="691"/>
      <c r="B207" s="668" t="s">
        <v>937</v>
      </c>
      <c r="C207" s="691"/>
      <c r="D207"/>
      <c r="E207" s="693"/>
      <c r="F207" s="723"/>
    </row>
    <row r="208" spans="1:11" ht="12.5" x14ac:dyDescent="0.25">
      <c r="A208" s="691" t="s">
        <v>554</v>
      </c>
      <c r="B208" s="471" t="s">
        <v>555</v>
      </c>
      <c r="C208" s="691" t="s">
        <v>45</v>
      </c>
      <c r="D208" s="692">
        <v>120</v>
      </c>
      <c r="E208" s="693"/>
      <c r="F208" s="722">
        <f>D208*E208</f>
        <v>0</v>
      </c>
    </row>
    <row r="209" spans="1:6" ht="12.5" x14ac:dyDescent="0.25">
      <c r="A209" s="691"/>
      <c r="B209" s="471"/>
      <c r="C209" s="691"/>
      <c r="D209" s="692"/>
      <c r="E209" s="693"/>
      <c r="F209" s="722"/>
    </row>
    <row r="210" spans="1:6" ht="37.5" x14ac:dyDescent="0.25">
      <c r="A210" s="691"/>
      <c r="B210" s="970" t="s">
        <v>556</v>
      </c>
      <c r="C210" s="691"/>
      <c r="D210" s="692"/>
      <c r="E210" s="693"/>
      <c r="F210" s="722"/>
    </row>
    <row r="211" spans="1:6" x14ac:dyDescent="0.25">
      <c r="A211" s="691" t="s">
        <v>557</v>
      </c>
      <c r="B211" s="471" t="s">
        <v>938</v>
      </c>
      <c r="C211" s="691" t="s">
        <v>384</v>
      </c>
      <c r="D211" s="692">
        <v>45</v>
      </c>
      <c r="E211" s="693"/>
      <c r="F211" s="722">
        <f>D211*E211</f>
        <v>0</v>
      </c>
    </row>
    <row r="212" spans="1:6" ht="12.5" x14ac:dyDescent="0.25">
      <c r="A212" s="691"/>
      <c r="B212" s="672"/>
      <c r="C212" s="691"/>
      <c r="D212" s="692"/>
      <c r="E212" s="693"/>
      <c r="F212" s="722"/>
    </row>
    <row r="213" spans="1:6" ht="13" x14ac:dyDescent="0.25">
      <c r="A213"/>
      <c r="B213" s="652" t="s">
        <v>566</v>
      </c>
      <c r="C213" s="691"/>
      <c r="D213" s="692"/>
      <c r="E213" s="693"/>
      <c r="F213" s="722"/>
    </row>
    <row r="214" spans="1:6" ht="12.5" x14ac:dyDescent="0.25">
      <c r="A214"/>
      <c r="B214" s="672"/>
      <c r="C214" s="691"/>
      <c r="D214" s="692"/>
      <c r="E214" s="693"/>
      <c r="F214" s="722"/>
    </row>
    <row r="215" spans="1:6" ht="25" x14ac:dyDescent="0.25">
      <c r="A215" s="691" t="s">
        <v>1150</v>
      </c>
      <c r="B215" s="971" t="s">
        <v>1151</v>
      </c>
      <c r="C215" s="691" t="s">
        <v>45</v>
      </c>
      <c r="D215" s="692">
        <v>20</v>
      </c>
      <c r="E215" s="693"/>
      <c r="F215" s="722">
        <f>D215*E215</f>
        <v>0</v>
      </c>
    </row>
    <row r="216" spans="1:6" ht="13" x14ac:dyDescent="0.25">
      <c r="A216" s="689"/>
      <c r="B216" s="670"/>
      <c r="C216" s="691"/>
      <c r="D216" s="692"/>
      <c r="E216" s="693"/>
      <c r="F216" s="722"/>
    </row>
    <row r="217" spans="1:6" ht="13" x14ac:dyDescent="0.25">
      <c r="A217" s="691"/>
      <c r="B217" s="670" t="s">
        <v>135</v>
      </c>
      <c r="C217" s="691"/>
      <c r="D217" s="692"/>
      <c r="E217" s="693"/>
      <c r="F217" s="722"/>
    </row>
    <row r="218" spans="1:6" ht="12.5" x14ac:dyDescent="0.25">
      <c r="A218" s="691"/>
      <c r="B218" s="672"/>
      <c r="C218" s="691"/>
      <c r="D218" s="692"/>
      <c r="E218" s="693"/>
      <c r="F218" s="722"/>
    </row>
    <row r="219" spans="1:6" ht="13" x14ac:dyDescent="0.25">
      <c r="A219" s="691"/>
      <c r="B219" s="652" t="s">
        <v>593</v>
      </c>
      <c r="C219" s="691"/>
      <c r="D219" s="692"/>
      <c r="E219" s="693"/>
      <c r="F219" s="722"/>
    </row>
    <row r="220" spans="1:6" ht="37.5" x14ac:dyDescent="0.25">
      <c r="A220" s="691" t="s">
        <v>594</v>
      </c>
      <c r="B220" s="411" t="s">
        <v>939</v>
      </c>
      <c r="C220" s="691" t="s">
        <v>114</v>
      </c>
      <c r="D220" s="692">
        <v>90</v>
      </c>
      <c r="E220" s="693"/>
      <c r="F220" s="722">
        <f>D220*E220</f>
        <v>0</v>
      </c>
    </row>
    <row r="221" spans="1:6" ht="12.5" x14ac:dyDescent="0.25">
      <c r="A221" s="691"/>
      <c r="B221" s="672"/>
      <c r="C221" s="691"/>
      <c r="D221" s="692"/>
      <c r="E221" s="693"/>
      <c r="F221" s="723"/>
    </row>
    <row r="222" spans="1:6" ht="13" x14ac:dyDescent="0.25">
      <c r="A222" s="691"/>
      <c r="B222" s="658" t="s">
        <v>189</v>
      </c>
      <c r="C222" s="691"/>
      <c r="D222" s="659"/>
      <c r="E222" s="693"/>
      <c r="F222" s="723"/>
    </row>
    <row r="223" spans="1:6" s="677" customFormat="1" ht="37.5" x14ac:dyDescent="0.25">
      <c r="A223" s="689" t="s">
        <v>596</v>
      </c>
      <c r="B223" s="970" t="s">
        <v>940</v>
      </c>
      <c r="C223" s="691" t="s">
        <v>16</v>
      </c>
      <c r="D223" s="692">
        <v>1</v>
      </c>
      <c r="E223" s="693"/>
      <c r="F223" s="722">
        <f>D223*E223</f>
        <v>0</v>
      </c>
    </row>
    <row r="224" spans="1:6" ht="19.149999999999999" customHeight="1" x14ac:dyDescent="0.25">
      <c r="A224" s="681"/>
      <c r="B224" s="682"/>
      <c r="C224" s="683"/>
      <c r="D224" s="684"/>
      <c r="E224" s="685" t="s">
        <v>99</v>
      </c>
      <c r="F224" s="719">
        <f>SUM(F177:F223)</f>
        <v>0</v>
      </c>
    </row>
    <row r="225" spans="1:252" ht="12.5" x14ac:dyDescent="0.25">
      <c r="A225" s="702"/>
      <c r="B225" s="703"/>
      <c r="C225" s="704"/>
      <c r="D225" s="705"/>
      <c r="E225" s="706"/>
      <c r="F225" s="726"/>
    </row>
    <row r="226" spans="1:252" ht="12.5" x14ac:dyDescent="0.25">
      <c r="A226" s="691"/>
      <c r="B226" t="s">
        <v>25</v>
      </c>
      <c r="C226" s="287"/>
      <c r="D226" s="665"/>
      <c r="E226" s="666"/>
      <c r="F226" s="718"/>
    </row>
    <row r="227" spans="1:252" ht="12.5" x14ac:dyDescent="0.25">
      <c r="A227" s="691"/>
      <c r="B227" s="411"/>
      <c r="C227" s="287"/>
      <c r="D227" s="665"/>
      <c r="E227" s="666"/>
      <c r="F227" s="718"/>
    </row>
    <row r="228" spans="1:252" s="111" customFormat="1" ht="12.5" x14ac:dyDescent="0.25">
      <c r="A228" s="131"/>
      <c r="B228"/>
      <c r="C228" s="131"/>
      <c r="D228"/>
      <c r="E228" s="666"/>
      <c r="F228" s="718"/>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c r="DM228" s="266"/>
      <c r="DN228" s="266"/>
      <c r="DO228" s="266"/>
      <c r="DP228" s="266"/>
      <c r="DQ228" s="266"/>
      <c r="DR228" s="266"/>
      <c r="DS228" s="266"/>
      <c r="DT228" s="266"/>
      <c r="DU228" s="266"/>
      <c r="DV228" s="266"/>
      <c r="DW228" s="266"/>
      <c r="DX228" s="266"/>
      <c r="DY228" s="266"/>
      <c r="DZ228" s="266"/>
      <c r="EA228" s="266"/>
      <c r="EB228" s="266"/>
      <c r="EC228" s="266"/>
      <c r="ED228" s="266"/>
      <c r="EE228" s="266"/>
      <c r="EF228" s="266"/>
      <c r="EG228" s="266"/>
      <c r="EH228" s="266"/>
      <c r="EI228" s="266"/>
      <c r="EJ228" s="266"/>
      <c r="EK228" s="266"/>
      <c r="EL228" s="266"/>
      <c r="EM228" s="266"/>
      <c r="EN228" s="266"/>
      <c r="EO228" s="266"/>
      <c r="EP228" s="266"/>
      <c r="EQ228" s="266"/>
      <c r="ER228" s="266"/>
      <c r="ES228" s="266"/>
      <c r="ET228" s="266"/>
      <c r="EU228" s="266"/>
      <c r="EV228" s="266"/>
      <c r="EW228" s="266"/>
      <c r="EX228" s="266"/>
      <c r="EY228" s="266"/>
      <c r="EZ228" s="266"/>
      <c r="FA228" s="266"/>
      <c r="FB228" s="266"/>
      <c r="FC228" s="266"/>
      <c r="FD228" s="266"/>
      <c r="FE228" s="266"/>
      <c r="FF228" s="266"/>
      <c r="FG228" s="266"/>
      <c r="FH228" s="266"/>
      <c r="FI228" s="266"/>
      <c r="FJ228" s="266"/>
      <c r="FK228" s="266"/>
      <c r="FL228" s="266"/>
      <c r="FM228" s="266"/>
      <c r="FN228" s="266"/>
      <c r="FO228" s="266"/>
      <c r="FP228" s="266"/>
      <c r="FQ228" s="266"/>
      <c r="FR228" s="266"/>
      <c r="FS228" s="266"/>
      <c r="FT228" s="266"/>
      <c r="FU228" s="266"/>
      <c r="FV228" s="266"/>
      <c r="FW228" s="266"/>
      <c r="FX228" s="266"/>
      <c r="FY228" s="266"/>
      <c r="FZ228" s="266"/>
      <c r="GA228" s="266"/>
      <c r="GB228" s="266"/>
      <c r="GC228" s="266"/>
      <c r="GD228" s="266"/>
      <c r="GE228" s="266"/>
      <c r="GF228" s="266"/>
      <c r="GG228" s="266"/>
      <c r="GH228" s="266"/>
      <c r="GI228" s="266"/>
      <c r="GJ228" s="266"/>
      <c r="GK228" s="266"/>
      <c r="GL228" s="266"/>
      <c r="GM228" s="266"/>
      <c r="GN228" s="266"/>
      <c r="GO228" s="266"/>
      <c r="GP228" s="266"/>
      <c r="GQ228" s="266"/>
      <c r="GR228" s="266"/>
      <c r="GS228" s="266"/>
      <c r="GT228" s="266"/>
      <c r="GU228" s="266"/>
      <c r="GV228" s="266"/>
      <c r="GW228" s="266"/>
      <c r="GX228" s="266"/>
      <c r="GY228" s="266"/>
      <c r="GZ228" s="266"/>
      <c r="HA228" s="266"/>
      <c r="HB228" s="266"/>
      <c r="HC228" s="266"/>
      <c r="HD228" s="266"/>
      <c r="HE228" s="266"/>
      <c r="HF228" s="266"/>
      <c r="HG228" s="266"/>
      <c r="HH228" s="266"/>
      <c r="HI228" s="266"/>
      <c r="HJ228" s="266"/>
      <c r="HK228" s="266"/>
      <c r="HL228" s="266"/>
      <c r="HM228" s="266"/>
      <c r="HN228" s="266"/>
      <c r="HO228" s="266"/>
      <c r="HP228" s="266"/>
      <c r="HQ228" s="266"/>
      <c r="HR228" s="266"/>
      <c r="HS228" s="266"/>
      <c r="HT228" s="266"/>
      <c r="HU228" s="266"/>
      <c r="HV228" s="266"/>
      <c r="HW228" s="266"/>
      <c r="HX228" s="266"/>
      <c r="HY228" s="266"/>
      <c r="HZ228" s="266"/>
      <c r="IA228" s="266"/>
      <c r="IB228" s="266"/>
      <c r="IC228" s="266"/>
      <c r="ID228" s="266"/>
      <c r="IE228" s="266"/>
      <c r="IF228" s="266"/>
      <c r="IG228" s="266"/>
      <c r="IH228" s="266"/>
      <c r="II228" s="266"/>
      <c r="IJ228" s="266"/>
      <c r="IK228" s="266"/>
      <c r="IL228" s="266"/>
      <c r="IM228" s="266"/>
      <c r="IN228" s="266"/>
      <c r="IO228" s="266"/>
      <c r="IP228" s="266"/>
      <c r="IQ228" s="266"/>
      <c r="IR228" s="266"/>
    </row>
    <row r="229" spans="1:252" s="111" customFormat="1" ht="12.5" x14ac:dyDescent="0.25">
      <c r="A229" s="131"/>
      <c r="B229"/>
      <c r="C229" s="131"/>
      <c r="D229"/>
      <c r="E229" s="666"/>
      <c r="F229" s="718"/>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c r="DM229" s="266"/>
      <c r="DN229" s="266"/>
      <c r="DO229" s="266"/>
      <c r="DP229" s="266"/>
      <c r="DQ229" s="266"/>
      <c r="DR229" s="266"/>
      <c r="DS229" s="266"/>
      <c r="DT229" s="266"/>
      <c r="DU229" s="266"/>
      <c r="DV229" s="266"/>
      <c r="DW229" s="266"/>
      <c r="DX229" s="266"/>
      <c r="DY229" s="266"/>
      <c r="DZ229" s="266"/>
      <c r="EA229" s="266"/>
      <c r="EB229" s="266"/>
      <c r="EC229" s="266"/>
      <c r="ED229" s="266"/>
      <c r="EE229" s="266"/>
      <c r="EF229" s="266"/>
      <c r="EG229" s="266"/>
      <c r="EH229" s="266"/>
      <c r="EI229" s="266"/>
      <c r="EJ229" s="266"/>
      <c r="EK229" s="266"/>
      <c r="EL229" s="266"/>
      <c r="EM229" s="266"/>
      <c r="EN229" s="266"/>
      <c r="EO229" s="266"/>
      <c r="EP229" s="266"/>
      <c r="EQ229" s="266"/>
      <c r="ER229" s="266"/>
      <c r="ES229" s="266"/>
      <c r="ET229" s="266"/>
      <c r="EU229" s="266"/>
      <c r="EV229" s="266"/>
      <c r="EW229" s="266"/>
      <c r="EX229" s="266"/>
      <c r="EY229" s="266"/>
      <c r="EZ229" s="266"/>
      <c r="FA229" s="266"/>
      <c r="FB229" s="266"/>
      <c r="FC229" s="266"/>
      <c r="FD229" s="266"/>
      <c r="FE229" s="266"/>
      <c r="FF229" s="266"/>
      <c r="FG229" s="266"/>
      <c r="FH229" s="266"/>
      <c r="FI229" s="266"/>
      <c r="FJ229" s="266"/>
      <c r="FK229" s="266"/>
      <c r="FL229" s="266"/>
      <c r="FM229" s="266"/>
      <c r="FN229" s="266"/>
      <c r="FO229" s="266"/>
      <c r="FP229" s="266"/>
      <c r="FQ229" s="266"/>
      <c r="FR229" s="266"/>
      <c r="FS229" s="266"/>
      <c r="FT229" s="266"/>
      <c r="FU229" s="266"/>
      <c r="FV229" s="266"/>
      <c r="FW229" s="266"/>
      <c r="FX229" s="266"/>
      <c r="FY229" s="266"/>
      <c r="FZ229" s="266"/>
      <c r="GA229" s="266"/>
      <c r="GB229" s="266"/>
      <c r="GC229" s="266"/>
      <c r="GD229" s="266"/>
      <c r="GE229" s="266"/>
      <c r="GF229" s="266"/>
      <c r="GG229" s="266"/>
      <c r="GH229" s="266"/>
      <c r="GI229" s="266"/>
      <c r="GJ229" s="266"/>
      <c r="GK229" s="266"/>
      <c r="GL229" s="266"/>
      <c r="GM229" s="266"/>
      <c r="GN229" s="266"/>
      <c r="GO229" s="266"/>
      <c r="GP229" s="266"/>
      <c r="GQ229" s="266"/>
      <c r="GR229" s="266"/>
      <c r="GS229" s="266"/>
      <c r="GT229" s="266"/>
      <c r="GU229" s="266"/>
      <c r="GV229" s="266"/>
      <c r="GW229" s="266"/>
      <c r="GX229" s="266"/>
      <c r="GY229" s="266"/>
      <c r="GZ229" s="266"/>
      <c r="HA229" s="266"/>
      <c r="HB229" s="266"/>
      <c r="HC229" s="266"/>
      <c r="HD229" s="266"/>
      <c r="HE229" s="266"/>
      <c r="HF229" s="266"/>
      <c r="HG229" s="266"/>
      <c r="HH229" s="266"/>
      <c r="HI229" s="266"/>
      <c r="HJ229" s="266"/>
      <c r="HK229" s="266"/>
      <c r="HL229" s="266"/>
      <c r="HM229" s="266"/>
      <c r="HN229" s="266"/>
      <c r="HO229" s="266"/>
      <c r="HP229" s="266"/>
      <c r="HQ229" s="266"/>
      <c r="HR229" s="266"/>
      <c r="HS229" s="266"/>
      <c r="HT229" s="266"/>
      <c r="HU229" s="266"/>
      <c r="HV229" s="266"/>
      <c r="HW229" s="266"/>
      <c r="HX229" s="266"/>
      <c r="HY229" s="266"/>
      <c r="HZ229" s="266"/>
      <c r="IA229" s="266"/>
      <c r="IB229" s="266"/>
      <c r="IC229" s="266"/>
      <c r="ID229" s="266"/>
      <c r="IE229" s="266"/>
      <c r="IF229" s="266"/>
      <c r="IG229" s="266"/>
      <c r="IH229" s="266"/>
      <c r="II229" s="266"/>
      <c r="IJ229" s="266"/>
      <c r="IK229" s="266"/>
      <c r="IL229" s="266"/>
      <c r="IM229" s="266"/>
      <c r="IN229" s="266"/>
      <c r="IO229" s="266"/>
      <c r="IP229" s="266"/>
      <c r="IQ229" s="266"/>
      <c r="IR229" s="266"/>
    </row>
    <row r="230" spans="1:252" s="111" customFormat="1" ht="12.5" x14ac:dyDescent="0.25">
      <c r="A230" s="131"/>
      <c r="B230"/>
      <c r="C230" s="131"/>
      <c r="D230"/>
      <c r="E230" s="666"/>
      <c r="F230"/>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c r="DM230" s="266"/>
      <c r="DN230" s="266"/>
      <c r="DO230" s="266"/>
      <c r="DP230" s="266"/>
      <c r="DQ230" s="266"/>
      <c r="DR230" s="266"/>
      <c r="DS230" s="266"/>
      <c r="DT230" s="266"/>
      <c r="DU230" s="266"/>
      <c r="DV230" s="266"/>
      <c r="DW230" s="266"/>
      <c r="DX230" s="266"/>
      <c r="DY230" s="266"/>
      <c r="DZ230" s="266"/>
      <c r="EA230" s="266"/>
      <c r="EB230" s="266"/>
      <c r="EC230" s="266"/>
      <c r="ED230" s="266"/>
      <c r="EE230" s="266"/>
      <c r="EF230" s="266"/>
      <c r="EG230" s="266"/>
      <c r="EH230" s="266"/>
      <c r="EI230" s="266"/>
      <c r="EJ230" s="266"/>
      <c r="EK230" s="266"/>
      <c r="EL230" s="266"/>
      <c r="EM230" s="266"/>
      <c r="EN230" s="266"/>
      <c r="EO230" s="266"/>
      <c r="EP230" s="266"/>
      <c r="EQ230" s="266"/>
      <c r="ER230" s="266"/>
      <c r="ES230" s="266"/>
      <c r="ET230" s="266"/>
      <c r="EU230" s="266"/>
      <c r="EV230" s="266"/>
      <c r="EW230" s="266"/>
      <c r="EX230" s="266"/>
      <c r="EY230" s="266"/>
      <c r="EZ230" s="266"/>
      <c r="FA230" s="266"/>
      <c r="FB230" s="266"/>
      <c r="FC230" s="266"/>
      <c r="FD230" s="266"/>
      <c r="FE230" s="266"/>
      <c r="FF230" s="266"/>
      <c r="FG230" s="266"/>
      <c r="FH230" s="266"/>
      <c r="FI230" s="266"/>
      <c r="FJ230" s="266"/>
      <c r="FK230" s="266"/>
      <c r="FL230" s="266"/>
      <c r="FM230" s="266"/>
      <c r="FN230" s="266"/>
      <c r="FO230" s="266"/>
      <c r="FP230" s="266"/>
      <c r="FQ230" s="266"/>
      <c r="FR230" s="266"/>
      <c r="FS230" s="266"/>
      <c r="FT230" s="266"/>
      <c r="FU230" s="266"/>
      <c r="FV230" s="266"/>
      <c r="FW230" s="266"/>
      <c r="FX230" s="266"/>
      <c r="FY230" s="266"/>
      <c r="FZ230" s="266"/>
      <c r="GA230" s="266"/>
      <c r="GB230" s="266"/>
      <c r="GC230" s="266"/>
      <c r="GD230" s="266"/>
      <c r="GE230" s="266"/>
      <c r="GF230" s="266"/>
      <c r="GG230" s="266"/>
      <c r="GH230" s="266"/>
      <c r="GI230" s="266"/>
      <c r="GJ230" s="266"/>
      <c r="GK230" s="266"/>
      <c r="GL230" s="266"/>
      <c r="GM230" s="266"/>
      <c r="GN230" s="266"/>
      <c r="GO230" s="266"/>
      <c r="GP230" s="266"/>
      <c r="GQ230" s="266"/>
      <c r="GR230" s="266"/>
      <c r="GS230" s="266"/>
      <c r="GT230" s="266"/>
      <c r="GU230" s="266"/>
      <c r="GV230" s="266"/>
      <c r="GW230" s="266"/>
      <c r="GX230" s="266"/>
      <c r="GY230" s="266"/>
      <c r="GZ230" s="266"/>
      <c r="HA230" s="266"/>
      <c r="HB230" s="266"/>
      <c r="HC230" s="266"/>
      <c r="HD230" s="266"/>
      <c r="HE230" s="266"/>
      <c r="HF230" s="266"/>
      <c r="HG230" s="266"/>
      <c r="HH230" s="266"/>
      <c r="HI230" s="266"/>
      <c r="HJ230" s="266"/>
      <c r="HK230" s="266"/>
      <c r="HL230" s="266"/>
      <c r="HM230" s="266"/>
      <c r="HN230" s="266"/>
      <c r="HO230" s="266"/>
      <c r="HP230" s="266"/>
      <c r="HQ230" s="266"/>
      <c r="HR230" s="266"/>
      <c r="HS230" s="266"/>
      <c r="HT230" s="266"/>
      <c r="HU230" s="266"/>
      <c r="HV230" s="266"/>
      <c r="HW230" s="266"/>
      <c r="HX230" s="266"/>
      <c r="HY230" s="266"/>
      <c r="HZ230" s="266"/>
      <c r="IA230" s="266"/>
      <c r="IB230" s="266"/>
      <c r="IC230" s="266"/>
      <c r="ID230" s="266"/>
      <c r="IE230" s="266"/>
      <c r="IF230" s="266"/>
      <c r="IG230" s="266"/>
      <c r="IH230" s="266"/>
      <c r="II230" s="266"/>
      <c r="IJ230" s="266"/>
      <c r="IK230" s="266"/>
      <c r="IL230" s="266"/>
      <c r="IM230" s="266"/>
      <c r="IN230" s="266"/>
      <c r="IO230" s="266"/>
      <c r="IP230" s="266"/>
      <c r="IQ230" s="266"/>
      <c r="IR230" s="266"/>
    </row>
    <row r="231" spans="1:252" s="111" customFormat="1" ht="12.5" x14ac:dyDescent="0.25">
      <c r="A231" s="131"/>
      <c r="B231" t="s">
        <v>319</v>
      </c>
      <c r="C231" s="131"/>
      <c r="D231"/>
      <c r="E231" s="666"/>
      <c r="F231"/>
    </row>
    <row r="232" spans="1:252" s="111" customFormat="1" ht="12.5" x14ac:dyDescent="0.25">
      <c r="A232" s="131"/>
      <c r="B232"/>
      <c r="C232" s="131"/>
      <c r="D232"/>
      <c r="E232" s="666"/>
      <c r="F232" s="718"/>
    </row>
    <row r="233" spans="1:252" s="111" customFormat="1" ht="12.5" x14ac:dyDescent="0.25">
      <c r="A233" s="131"/>
      <c r="B233"/>
      <c r="C233" s="131"/>
      <c r="D233"/>
      <c r="E233" s="666"/>
      <c r="F233" s="718"/>
    </row>
    <row r="234" spans="1:252" ht="12.5" x14ac:dyDescent="0.25">
      <c r="A234" s="691"/>
      <c r="B234" t="s">
        <v>1165</v>
      </c>
      <c r="C234" s="287"/>
      <c r="D234" s="665"/>
      <c r="E234" s="666"/>
      <c r="F234" s="718">
        <f>F58</f>
        <v>0</v>
      </c>
    </row>
    <row r="235" spans="1:252" ht="12.5" x14ac:dyDescent="0.25">
      <c r="A235" s="691"/>
      <c r="B235"/>
      <c r="C235" s="287"/>
      <c r="D235" s="665"/>
      <c r="E235" s="666"/>
      <c r="F235" s="718"/>
    </row>
    <row r="236" spans="1:252" ht="12.5" x14ac:dyDescent="0.25">
      <c r="A236" s="691"/>
      <c r="B236" t="s">
        <v>1166</v>
      </c>
      <c r="C236" s="287"/>
      <c r="D236" s="665"/>
      <c r="E236" s="666"/>
      <c r="F236" s="718">
        <f>F115</f>
        <v>0</v>
      </c>
    </row>
    <row r="237" spans="1:252" ht="12.5" x14ac:dyDescent="0.25">
      <c r="A237" s="691"/>
      <c r="B237"/>
      <c r="C237" s="287"/>
      <c r="D237" s="665"/>
      <c r="E237" s="666"/>
      <c r="F237"/>
    </row>
    <row r="238" spans="1:252" ht="12.5" x14ac:dyDescent="0.25">
      <c r="A238" s="691"/>
      <c r="B238" t="s">
        <v>1167</v>
      </c>
      <c r="C238" s="287"/>
      <c r="D238" s="665"/>
      <c r="E238" s="666"/>
      <c r="F238" s="718">
        <f>F174</f>
        <v>0</v>
      </c>
    </row>
    <row r="239" spans="1:252" ht="12.5" x14ac:dyDescent="0.25">
      <c r="A239" s="691"/>
      <c r="B239"/>
      <c r="C239" s="287"/>
      <c r="D239" s="665"/>
      <c r="E239" s="666"/>
      <c r="F239" s="718"/>
    </row>
    <row r="240" spans="1:252" ht="12.5" x14ac:dyDescent="0.25">
      <c r="A240" s="691"/>
      <c r="B240" t="s">
        <v>1168</v>
      </c>
      <c r="C240" s="287"/>
      <c r="D240" s="665"/>
      <c r="E240" s="666"/>
      <c r="F240" s="718">
        <f>F224</f>
        <v>0</v>
      </c>
    </row>
    <row r="241" spans="1:6" ht="12.5" x14ac:dyDescent="0.25">
      <c r="A241" s="691"/>
      <c r="B241" s="695"/>
      <c r="C241" s="287"/>
      <c r="D241" s="665"/>
      <c r="E241" s="666"/>
      <c r="F241" s="718"/>
    </row>
    <row r="242" spans="1:6" ht="12.5" x14ac:dyDescent="0.25">
      <c r="A242" s="691"/>
      <c r="B242"/>
      <c r="C242" s="287"/>
      <c r="D242" s="665"/>
      <c r="E242" s="666"/>
      <c r="F242" s="718"/>
    </row>
    <row r="243" spans="1:6" ht="12.5" x14ac:dyDescent="0.25">
      <c r="A243" s="691"/>
      <c r="B243" s="695"/>
      <c r="C243" s="287"/>
      <c r="D243" s="665"/>
      <c r="E243" s="666"/>
      <c r="F243" s="717"/>
    </row>
    <row r="244" spans="1:6" ht="12.5" x14ac:dyDescent="0.25">
      <c r="A244" s="691"/>
      <c r="B244"/>
      <c r="C244" s="287"/>
      <c r="D244" s="665"/>
      <c r="E244" s="666"/>
      <c r="F244" s="717"/>
    </row>
    <row r="245" spans="1:6" ht="12.5" x14ac:dyDescent="0.25">
      <c r="A245" s="691"/>
      <c r="B245" s="695"/>
      <c r="C245" s="287"/>
      <c r="D245" s="665"/>
      <c r="E245" s="666"/>
      <c r="F245" s="717"/>
    </row>
    <row r="246" spans="1:6" ht="12.5" x14ac:dyDescent="0.25">
      <c r="A246" s="691"/>
      <c r="B246" s="695"/>
      <c r="C246" s="287"/>
      <c r="D246" s="665"/>
      <c r="E246" s="666"/>
      <c r="F246" s="717"/>
    </row>
    <row r="247" spans="1:6" ht="12.5" x14ac:dyDescent="0.25">
      <c r="A247" s="691"/>
      <c r="B247" s="695"/>
      <c r="C247" s="287"/>
      <c r="D247" s="665"/>
      <c r="E247" s="666"/>
      <c r="F247" s="717"/>
    </row>
    <row r="248" spans="1:6" ht="12.5" x14ac:dyDescent="0.25">
      <c r="A248" s="691"/>
      <c r="B248" s="695"/>
      <c r="C248" s="287"/>
      <c r="D248" s="665"/>
      <c r="E248" s="666"/>
      <c r="F248" s="717"/>
    </row>
    <row r="249" spans="1:6" ht="12.5" x14ac:dyDescent="0.25">
      <c r="A249" s="691"/>
      <c r="B249" s="695"/>
      <c r="C249" s="287"/>
      <c r="D249" s="665"/>
      <c r="E249" s="666"/>
      <c r="F249" s="717"/>
    </row>
    <row r="250" spans="1:6" ht="12.5" x14ac:dyDescent="0.25">
      <c r="A250" s="691"/>
      <c r="B250" s="695"/>
      <c r="C250" s="287"/>
      <c r="D250" s="665"/>
      <c r="E250" s="666"/>
      <c r="F250" s="717"/>
    </row>
    <row r="251" spans="1:6" ht="12.5" x14ac:dyDescent="0.25">
      <c r="A251" s="691"/>
      <c r="B251" s="695"/>
      <c r="C251" s="287"/>
      <c r="D251" s="665"/>
      <c r="E251" s="666"/>
      <c r="F251" s="717"/>
    </row>
    <row r="252" spans="1:6" ht="12.5" x14ac:dyDescent="0.25">
      <c r="A252" s="691"/>
      <c r="B252" s="695"/>
      <c r="C252" s="287"/>
      <c r="D252" s="665"/>
      <c r="E252" s="666"/>
      <c r="F252" s="717"/>
    </row>
    <row r="253" spans="1:6" ht="12.5" x14ac:dyDescent="0.25">
      <c r="A253" s="691"/>
      <c r="B253" s="695"/>
      <c r="C253" s="287"/>
      <c r="D253" s="665"/>
      <c r="E253" s="666"/>
      <c r="F253" s="717"/>
    </row>
    <row r="254" spans="1:6" ht="12.5" x14ac:dyDescent="0.25">
      <c r="A254" s="691"/>
      <c r="B254" s="695"/>
      <c r="C254" s="287"/>
      <c r="D254" s="665"/>
      <c r="E254" s="666"/>
      <c r="F254" s="717"/>
    </row>
    <row r="255" spans="1:6" ht="12.5" x14ac:dyDescent="0.25">
      <c r="A255" s="691"/>
      <c r="B255" s="695"/>
      <c r="C255" s="287"/>
      <c r="D255" s="665"/>
      <c r="E255" s="666"/>
      <c r="F255" s="717"/>
    </row>
    <row r="256" spans="1:6" ht="12.5" x14ac:dyDescent="0.25">
      <c r="A256" s="691"/>
      <c r="B256" s="695"/>
      <c r="C256" s="287"/>
      <c r="D256" s="665"/>
      <c r="E256" s="666"/>
      <c r="F256" s="717"/>
    </row>
    <row r="257" spans="1:6" ht="12.5" x14ac:dyDescent="0.25">
      <c r="A257" s="691"/>
      <c r="B257" s="695"/>
      <c r="C257" s="287"/>
      <c r="D257" s="665"/>
      <c r="E257" s="666"/>
      <c r="F257" s="717"/>
    </row>
    <row r="258" spans="1:6" ht="12.5" x14ac:dyDescent="0.25">
      <c r="A258" s="691"/>
      <c r="B258" s="695"/>
      <c r="C258" s="287"/>
      <c r="D258" s="665"/>
      <c r="E258" s="666"/>
      <c r="F258" s="717"/>
    </row>
    <row r="259" spans="1:6" ht="12.5" x14ac:dyDescent="0.25">
      <c r="A259" s="691"/>
      <c r="B259" s="695"/>
      <c r="C259" s="287"/>
      <c r="D259" s="665"/>
      <c r="E259" s="666"/>
      <c r="F259" s="717"/>
    </row>
    <row r="260" spans="1:6" ht="12.5" x14ac:dyDescent="0.25">
      <c r="A260" s="691"/>
      <c r="B260" s="695"/>
      <c r="C260" s="287"/>
      <c r="D260" s="665"/>
      <c r="E260" s="666"/>
      <c r="F260" s="717"/>
    </row>
    <row r="261" spans="1:6" ht="12.5" x14ac:dyDescent="0.25">
      <c r="A261" s="691"/>
      <c r="B261" s="695"/>
      <c r="C261" s="287"/>
      <c r="D261" s="665"/>
      <c r="E261" s="666"/>
      <c r="F261" s="717"/>
    </row>
    <row r="262" spans="1:6" ht="12.5" x14ac:dyDescent="0.25">
      <c r="A262" s="691"/>
      <c r="B262" s="695"/>
      <c r="C262" s="287"/>
      <c r="D262" s="665"/>
      <c r="E262" s="666"/>
      <c r="F262" s="717"/>
    </row>
    <row r="263" spans="1:6" ht="12.5" x14ac:dyDescent="0.25">
      <c r="A263" s="691"/>
      <c r="B263" s="695"/>
      <c r="C263" s="287"/>
      <c r="D263" s="665"/>
      <c r="E263" s="666"/>
      <c r="F263" s="717"/>
    </row>
    <row r="264" spans="1:6" ht="12.5" x14ac:dyDescent="0.25">
      <c r="A264" s="691"/>
      <c r="B264" s="695"/>
      <c r="C264" s="287"/>
      <c r="D264" s="665"/>
      <c r="E264" s="666"/>
      <c r="F264" s="717"/>
    </row>
    <row r="265" spans="1:6" ht="12.5" x14ac:dyDescent="0.25">
      <c r="A265" s="691"/>
      <c r="B265" s="695"/>
      <c r="C265" s="287"/>
      <c r="D265" s="665"/>
      <c r="E265" s="666"/>
      <c r="F265" s="717"/>
    </row>
    <row r="266" spans="1:6" ht="12.5" x14ac:dyDescent="0.25">
      <c r="A266" s="691"/>
      <c r="B266" s="695"/>
      <c r="C266" s="287"/>
      <c r="D266" s="665"/>
      <c r="E266" s="666"/>
      <c r="F266" s="717"/>
    </row>
    <row r="267" spans="1:6" ht="12.5" x14ac:dyDescent="0.25">
      <c r="A267" s="691"/>
      <c r="B267" s="695"/>
      <c r="C267" s="287"/>
      <c r="D267" s="665"/>
      <c r="E267" s="666"/>
      <c r="F267" s="717"/>
    </row>
    <row r="268" spans="1:6" ht="12.5" x14ac:dyDescent="0.25">
      <c r="A268" s="691"/>
      <c r="B268" s="695"/>
      <c r="C268" s="287"/>
      <c r="D268" s="665"/>
      <c r="E268" s="666"/>
      <c r="F268" s="717"/>
    </row>
    <row r="269" spans="1:6" ht="12.5" x14ac:dyDescent="0.25">
      <c r="A269" s="691"/>
      <c r="B269" s="695"/>
      <c r="C269" s="287"/>
      <c r="D269" s="665"/>
      <c r="E269" s="666"/>
      <c r="F269" s="717"/>
    </row>
    <row r="270" spans="1:6" ht="12.5" x14ac:dyDescent="0.25">
      <c r="A270" s="691"/>
      <c r="B270" s="695"/>
      <c r="C270" s="287"/>
      <c r="D270" s="665"/>
      <c r="E270" s="666"/>
      <c r="F270" s="717"/>
    </row>
    <row r="271" spans="1:6" ht="12.5" x14ac:dyDescent="0.25">
      <c r="A271" s="691"/>
      <c r="B271" s="695"/>
      <c r="C271" s="287"/>
      <c r="D271" s="665"/>
      <c r="E271" s="666"/>
      <c r="F271" s="717"/>
    </row>
    <row r="272" spans="1:6" ht="12.5" x14ac:dyDescent="0.25">
      <c r="A272" s="691"/>
      <c r="B272" s="695"/>
      <c r="C272" s="287"/>
      <c r="D272" s="665"/>
      <c r="E272" s="666"/>
      <c r="F272" s="717"/>
    </row>
    <row r="273" spans="1:6" ht="12.5" x14ac:dyDescent="0.25">
      <c r="A273" s="691"/>
      <c r="B273" s="695"/>
      <c r="C273" s="287"/>
      <c r="D273" s="665"/>
      <c r="E273" s="666"/>
      <c r="F273" s="717"/>
    </row>
    <row r="274" spans="1:6" ht="12.5" x14ac:dyDescent="0.25">
      <c r="A274" s="691"/>
      <c r="B274" s="695"/>
      <c r="C274" s="287"/>
      <c r="D274" s="665"/>
      <c r="E274" s="666"/>
      <c r="F274" s="717"/>
    </row>
    <row r="275" spans="1:6" ht="12.5" x14ac:dyDescent="0.25">
      <c r="A275" s="691"/>
      <c r="B275" s="695"/>
      <c r="C275" s="287"/>
      <c r="D275" s="665"/>
      <c r="E275" s="666"/>
      <c r="F275" s="717"/>
    </row>
    <row r="276" spans="1:6" ht="12.5" x14ac:dyDescent="0.25">
      <c r="A276" s="691"/>
      <c r="B276" s="695"/>
      <c r="C276" s="287"/>
      <c r="D276" s="665"/>
      <c r="E276" s="666"/>
      <c r="F276" s="717"/>
    </row>
    <row r="277" spans="1:6" ht="12.5" x14ac:dyDescent="0.25">
      <c r="A277" s="691"/>
      <c r="B277" s="695"/>
      <c r="C277" s="287"/>
      <c r="D277" s="665"/>
      <c r="E277" s="666"/>
      <c r="F277" s="717"/>
    </row>
    <row r="278" spans="1:6" ht="12.5" x14ac:dyDescent="0.25">
      <c r="A278" s="691"/>
      <c r="B278" s="695"/>
      <c r="C278" s="287"/>
      <c r="D278" s="665"/>
      <c r="E278" s="666"/>
      <c r="F278" s="717"/>
    </row>
    <row r="279" spans="1:6" ht="12.5" x14ac:dyDescent="0.25">
      <c r="A279" s="691"/>
      <c r="B279" s="695"/>
      <c r="C279" s="287"/>
      <c r="D279" s="665"/>
      <c r="E279" s="666"/>
      <c r="F279" s="717"/>
    </row>
    <row r="280" spans="1:6" ht="12.5" x14ac:dyDescent="0.25">
      <c r="A280" s="691"/>
      <c r="B280" s="695"/>
      <c r="C280" s="287"/>
      <c r="D280" s="665"/>
      <c r="E280" s="666"/>
      <c r="F280" s="717"/>
    </row>
    <row r="281" spans="1:6" ht="19.899999999999999" customHeight="1" x14ac:dyDescent="0.25">
      <c r="A281" s="1106" t="s">
        <v>260</v>
      </c>
      <c r="B281" s="1107"/>
      <c r="C281" s="1107"/>
      <c r="D281" s="1107"/>
      <c r="E281" s="1108"/>
      <c r="F281" s="729">
        <f>SUM(F233:F244)</f>
        <v>0</v>
      </c>
    </row>
    <row r="282" spans="1:6" x14ac:dyDescent="0.25">
      <c r="C282" s="709"/>
      <c r="E282" s="710"/>
      <c r="F282" s="730"/>
    </row>
    <row r="283" spans="1:6" x14ac:dyDescent="0.25">
      <c r="C283" s="709"/>
      <c r="E283" s="710"/>
      <c r="F283" s="730"/>
    </row>
    <row r="284" spans="1:6" x14ac:dyDescent="0.25">
      <c r="C284" s="709"/>
      <c r="E284" s="710"/>
      <c r="F284" s="730"/>
    </row>
    <row r="285" spans="1:6" x14ac:dyDescent="0.25">
      <c r="E285" s="710"/>
      <c r="F285" s="730"/>
    </row>
    <row r="286" spans="1:6" x14ac:dyDescent="0.25">
      <c r="E286" s="710"/>
      <c r="F286" s="730"/>
    </row>
    <row r="287" spans="1:6" x14ac:dyDescent="0.25">
      <c r="E287" s="710"/>
      <c r="F287" s="730"/>
    </row>
    <row r="288" spans="1:6" x14ac:dyDescent="0.25">
      <c r="E288" s="710"/>
      <c r="F288" s="730"/>
    </row>
    <row r="289" spans="5:6" x14ac:dyDescent="0.25">
      <c r="E289" s="710"/>
      <c r="F289" s="730"/>
    </row>
    <row r="290" spans="5:6" x14ac:dyDescent="0.25">
      <c r="E290" s="710"/>
      <c r="F290" s="730"/>
    </row>
    <row r="291" spans="5:6" x14ac:dyDescent="0.25">
      <c r="E291" s="710"/>
      <c r="F291" s="730"/>
    </row>
    <row r="292" spans="5:6" x14ac:dyDescent="0.25">
      <c r="E292" s="710"/>
      <c r="F292" s="730"/>
    </row>
    <row r="293" spans="5:6" x14ac:dyDescent="0.25">
      <c r="E293" s="710"/>
      <c r="F293" s="730"/>
    </row>
    <row r="294" spans="5:6" x14ac:dyDescent="0.25">
      <c r="E294" s="710"/>
      <c r="F294" s="730"/>
    </row>
    <row r="295" spans="5:6" x14ac:dyDescent="0.25">
      <c r="E295" s="710"/>
      <c r="F295" s="730"/>
    </row>
    <row r="296" spans="5:6" x14ac:dyDescent="0.25">
      <c r="E296" s="710"/>
      <c r="F296" s="730"/>
    </row>
    <row r="297" spans="5:6" x14ac:dyDescent="0.25">
      <c r="E297" s="710"/>
      <c r="F297" s="730"/>
    </row>
    <row r="298" spans="5:6" x14ac:dyDescent="0.25">
      <c r="E298" s="710"/>
      <c r="F298" s="730"/>
    </row>
    <row r="299" spans="5:6" x14ac:dyDescent="0.25">
      <c r="E299" s="710"/>
      <c r="F299" s="730"/>
    </row>
    <row r="300" spans="5:6" x14ac:dyDescent="0.25">
      <c r="E300" s="710"/>
      <c r="F300" s="730"/>
    </row>
    <row r="301" spans="5:6" x14ac:dyDescent="0.25">
      <c r="E301" s="710"/>
      <c r="F301" s="730"/>
    </row>
    <row r="302" spans="5:6" x14ac:dyDescent="0.25">
      <c r="E302" s="710"/>
      <c r="F302" s="730"/>
    </row>
    <row r="303" spans="5:6" x14ac:dyDescent="0.25">
      <c r="E303" s="710"/>
      <c r="F303" s="730"/>
    </row>
    <row r="304" spans="5:6" x14ac:dyDescent="0.25">
      <c r="E304" s="710"/>
      <c r="F304" s="730"/>
    </row>
    <row r="305" spans="5:6" x14ac:dyDescent="0.25">
      <c r="E305" s="710"/>
      <c r="F305" s="730"/>
    </row>
    <row r="306" spans="5:6" x14ac:dyDescent="0.25">
      <c r="E306" s="710"/>
      <c r="F306" s="730"/>
    </row>
    <row r="307" spans="5:6" x14ac:dyDescent="0.25">
      <c r="E307" s="710"/>
      <c r="F307" s="730"/>
    </row>
    <row r="308" spans="5:6" x14ac:dyDescent="0.25">
      <c r="E308" s="710"/>
      <c r="F308" s="730"/>
    </row>
    <row r="309" spans="5:6" x14ac:dyDescent="0.25">
      <c r="E309" s="710"/>
      <c r="F309" s="730"/>
    </row>
    <row r="310" spans="5:6" x14ac:dyDescent="0.25">
      <c r="E310" s="710"/>
      <c r="F310" s="730"/>
    </row>
    <row r="311" spans="5:6" x14ac:dyDescent="0.25">
      <c r="E311" s="710"/>
      <c r="F311" s="730"/>
    </row>
    <row r="312" spans="5:6" x14ac:dyDescent="0.25">
      <c r="E312" s="710"/>
      <c r="F312" s="730"/>
    </row>
    <row r="313" spans="5:6" x14ac:dyDescent="0.25">
      <c r="E313" s="710"/>
      <c r="F313" s="730"/>
    </row>
    <row r="314" spans="5:6" x14ac:dyDescent="0.25">
      <c r="E314" s="710"/>
      <c r="F314" s="730"/>
    </row>
    <row r="315" spans="5:6" x14ac:dyDescent="0.25">
      <c r="E315" s="710"/>
      <c r="F315" s="730"/>
    </row>
    <row r="316" spans="5:6" x14ac:dyDescent="0.25">
      <c r="E316" s="710"/>
      <c r="F316" s="730"/>
    </row>
    <row r="317" spans="5:6" x14ac:dyDescent="0.25">
      <c r="E317" s="710"/>
      <c r="F317" s="730"/>
    </row>
    <row r="318" spans="5:6" x14ac:dyDescent="0.25">
      <c r="E318" s="710"/>
      <c r="F318" s="730"/>
    </row>
    <row r="319" spans="5:6" x14ac:dyDescent="0.25">
      <c r="E319" s="710"/>
      <c r="F319" s="730"/>
    </row>
    <row r="320" spans="5:6" x14ac:dyDescent="0.25">
      <c r="E320" s="710"/>
      <c r="F320" s="730"/>
    </row>
    <row r="321" spans="5:6" x14ac:dyDescent="0.25">
      <c r="E321" s="710"/>
      <c r="F321" s="730"/>
    </row>
    <row r="322" spans="5:6" x14ac:dyDescent="0.25">
      <c r="E322" s="710"/>
      <c r="F322" s="730"/>
    </row>
    <row r="323" spans="5:6" x14ac:dyDescent="0.25">
      <c r="E323" s="710"/>
      <c r="F323" s="730"/>
    </row>
    <row r="324" spans="5:6" x14ac:dyDescent="0.25">
      <c r="E324" s="710"/>
      <c r="F324" s="730"/>
    </row>
    <row r="325" spans="5:6" x14ac:dyDescent="0.25">
      <c r="E325" s="710"/>
      <c r="F325" s="730"/>
    </row>
    <row r="326" spans="5:6" x14ac:dyDescent="0.25">
      <c r="E326" s="710"/>
      <c r="F326" s="730"/>
    </row>
    <row r="327" spans="5:6" x14ac:dyDescent="0.25">
      <c r="E327" s="710"/>
      <c r="F327" s="730"/>
    </row>
    <row r="328" spans="5:6" x14ac:dyDescent="0.25">
      <c r="E328" s="710"/>
      <c r="F328" s="730"/>
    </row>
    <row r="329" spans="5:6" x14ac:dyDescent="0.25">
      <c r="E329" s="710"/>
      <c r="F329" s="730"/>
    </row>
    <row r="330" spans="5:6" x14ac:dyDescent="0.25">
      <c r="E330" s="710"/>
      <c r="F330" s="730"/>
    </row>
    <row r="331" spans="5:6" x14ac:dyDescent="0.25">
      <c r="E331" s="710"/>
      <c r="F331" s="730"/>
    </row>
    <row r="332" spans="5:6" x14ac:dyDescent="0.25">
      <c r="E332" s="710"/>
      <c r="F332" s="730"/>
    </row>
    <row r="333" spans="5:6" x14ac:dyDescent="0.25">
      <c r="E333" s="710"/>
      <c r="F333" s="730"/>
    </row>
    <row r="334" spans="5:6" x14ac:dyDescent="0.25">
      <c r="E334" s="710"/>
      <c r="F334" s="730"/>
    </row>
    <row r="335" spans="5:6" x14ac:dyDescent="0.25">
      <c r="E335" s="710"/>
      <c r="F335" s="730"/>
    </row>
    <row r="336" spans="5:6" x14ac:dyDescent="0.25">
      <c r="E336" s="710"/>
      <c r="F336" s="730"/>
    </row>
    <row r="337" spans="5:6" x14ac:dyDescent="0.25">
      <c r="E337" s="710"/>
      <c r="F337" s="730"/>
    </row>
    <row r="338" spans="5:6" x14ac:dyDescent="0.25">
      <c r="E338" s="710"/>
      <c r="F338" s="730"/>
    </row>
    <row r="339" spans="5:6" x14ac:dyDescent="0.25">
      <c r="E339" s="710"/>
      <c r="F339" s="730"/>
    </row>
    <row r="340" spans="5:6" x14ac:dyDescent="0.25">
      <c r="E340" s="710"/>
      <c r="F340" s="730"/>
    </row>
    <row r="341" spans="5:6" x14ac:dyDescent="0.25">
      <c r="E341" s="710"/>
      <c r="F341" s="730"/>
    </row>
    <row r="342" spans="5:6" x14ac:dyDescent="0.25">
      <c r="E342" s="710"/>
      <c r="F342" s="730"/>
    </row>
    <row r="343" spans="5:6" x14ac:dyDescent="0.25">
      <c r="E343" s="710"/>
      <c r="F343" s="730"/>
    </row>
    <row r="344" spans="5:6" x14ac:dyDescent="0.25">
      <c r="E344" s="710"/>
      <c r="F344" s="730"/>
    </row>
    <row r="345" spans="5:6" x14ac:dyDescent="0.25">
      <c r="E345" s="710"/>
      <c r="F345" s="730"/>
    </row>
    <row r="346" spans="5:6" x14ac:dyDescent="0.25">
      <c r="E346" s="710"/>
      <c r="F346" s="730"/>
    </row>
    <row r="347" spans="5:6" x14ac:dyDescent="0.25">
      <c r="E347" s="710"/>
      <c r="F347" s="730"/>
    </row>
    <row r="348" spans="5:6" x14ac:dyDescent="0.25">
      <c r="E348" s="710"/>
      <c r="F348" s="730"/>
    </row>
    <row r="349" spans="5:6" x14ac:dyDescent="0.25">
      <c r="E349" s="710"/>
      <c r="F349" s="730"/>
    </row>
    <row r="350" spans="5:6" x14ac:dyDescent="0.25">
      <c r="E350" s="710"/>
      <c r="F350" s="730"/>
    </row>
    <row r="351" spans="5:6" x14ac:dyDescent="0.25">
      <c r="E351" s="710"/>
      <c r="F351" s="730"/>
    </row>
    <row r="352" spans="5:6" x14ac:dyDescent="0.25">
      <c r="E352" s="710"/>
      <c r="F352" s="730"/>
    </row>
    <row r="353" spans="5:6" x14ac:dyDescent="0.25">
      <c r="E353" s="710"/>
      <c r="F353" s="730"/>
    </row>
    <row r="354" spans="5:6" x14ac:dyDescent="0.25">
      <c r="E354" s="710"/>
      <c r="F354" s="730"/>
    </row>
    <row r="355" spans="5:6" x14ac:dyDescent="0.25">
      <c r="E355" s="710"/>
      <c r="F355" s="730"/>
    </row>
    <row r="356" spans="5:6" x14ac:dyDescent="0.25">
      <c r="E356" s="710"/>
      <c r="F356" s="730"/>
    </row>
    <row r="357" spans="5:6" x14ac:dyDescent="0.25">
      <c r="E357" s="710"/>
      <c r="F357" s="730"/>
    </row>
    <row r="358" spans="5:6" x14ac:dyDescent="0.25">
      <c r="E358" s="710"/>
      <c r="F358" s="730"/>
    </row>
    <row r="359" spans="5:6" x14ac:dyDescent="0.25">
      <c r="E359" s="710"/>
      <c r="F359" s="730"/>
    </row>
    <row r="360" spans="5:6" x14ac:dyDescent="0.25">
      <c r="E360" s="710"/>
      <c r="F360" s="730"/>
    </row>
    <row r="361" spans="5:6" x14ac:dyDescent="0.25">
      <c r="E361" s="710"/>
      <c r="F361" s="730"/>
    </row>
    <row r="362" spans="5:6" x14ac:dyDescent="0.25">
      <c r="E362" s="710"/>
      <c r="F362" s="730"/>
    </row>
    <row r="363" spans="5:6" x14ac:dyDescent="0.25">
      <c r="E363" s="710"/>
      <c r="F363" s="730"/>
    </row>
    <row r="364" spans="5:6" x14ac:dyDescent="0.25">
      <c r="E364" s="710"/>
      <c r="F364" s="730"/>
    </row>
    <row r="365" spans="5:6" x14ac:dyDescent="0.25">
      <c r="E365" s="710"/>
      <c r="F365" s="730"/>
    </row>
    <row r="366" spans="5:6" x14ac:dyDescent="0.25">
      <c r="E366" s="710"/>
      <c r="F366" s="730"/>
    </row>
    <row r="367" spans="5:6" x14ac:dyDescent="0.25">
      <c r="E367" s="710"/>
      <c r="F367" s="730"/>
    </row>
    <row r="368" spans="5:6" x14ac:dyDescent="0.25">
      <c r="E368" s="710"/>
      <c r="F368" s="730"/>
    </row>
    <row r="369" spans="5:6" x14ac:dyDescent="0.25">
      <c r="E369" s="710"/>
      <c r="F369" s="730"/>
    </row>
    <row r="370" spans="5:6" x14ac:dyDescent="0.25">
      <c r="E370" s="710"/>
      <c r="F370" s="730"/>
    </row>
    <row r="371" spans="5:6" x14ac:dyDescent="0.25">
      <c r="E371" s="710"/>
      <c r="F371" s="730"/>
    </row>
    <row r="372" spans="5:6" x14ac:dyDescent="0.25">
      <c r="E372" s="710"/>
      <c r="F372" s="730"/>
    </row>
    <row r="373" spans="5:6" x14ac:dyDescent="0.25">
      <c r="E373" s="710"/>
      <c r="F373" s="730"/>
    </row>
    <row r="374" spans="5:6" x14ac:dyDescent="0.25">
      <c r="E374" s="710"/>
      <c r="F374" s="730"/>
    </row>
    <row r="375" spans="5:6" x14ac:dyDescent="0.25">
      <c r="E375" s="710"/>
      <c r="F375" s="730"/>
    </row>
    <row r="376" spans="5:6" x14ac:dyDescent="0.25">
      <c r="E376" s="710"/>
      <c r="F376" s="731"/>
    </row>
    <row r="377" spans="5:6" x14ac:dyDescent="0.25">
      <c r="E377" s="710"/>
      <c r="F377" s="731"/>
    </row>
    <row r="378" spans="5:6" x14ac:dyDescent="0.25">
      <c r="E378" s="710"/>
      <c r="F378" s="731"/>
    </row>
    <row r="379" spans="5:6" x14ac:dyDescent="0.25">
      <c r="E379" s="710"/>
      <c r="F379" s="731"/>
    </row>
    <row r="380" spans="5:6" x14ac:dyDescent="0.25">
      <c r="E380" s="710"/>
      <c r="F380" s="731"/>
    </row>
    <row r="381" spans="5:6" x14ac:dyDescent="0.25">
      <c r="E381" s="710"/>
      <c r="F381" s="731"/>
    </row>
    <row r="382" spans="5:6" x14ac:dyDescent="0.25">
      <c r="E382" s="710"/>
      <c r="F382" s="731"/>
    </row>
    <row r="383" spans="5:6" x14ac:dyDescent="0.25">
      <c r="E383" s="710"/>
      <c r="F383" s="731"/>
    </row>
    <row r="384" spans="5:6" x14ac:dyDescent="0.25">
      <c r="E384" s="710"/>
      <c r="F384" s="731"/>
    </row>
    <row r="385" spans="5:6" x14ac:dyDescent="0.25">
      <c r="E385" s="710"/>
      <c r="F385" s="731"/>
    </row>
    <row r="386" spans="5:6" x14ac:dyDescent="0.25">
      <c r="E386" s="710"/>
      <c r="F386" s="731"/>
    </row>
    <row r="387" spans="5:6" x14ac:dyDescent="0.25">
      <c r="E387" s="710"/>
      <c r="F387" s="731"/>
    </row>
    <row r="388" spans="5:6" x14ac:dyDescent="0.25">
      <c r="E388" s="710"/>
      <c r="F388" s="731"/>
    </row>
    <row r="389" spans="5:6" x14ac:dyDescent="0.25">
      <c r="E389" s="710"/>
      <c r="F389" s="731"/>
    </row>
    <row r="390" spans="5:6" x14ac:dyDescent="0.25">
      <c r="E390" s="710"/>
      <c r="F390" s="731"/>
    </row>
    <row r="391" spans="5:6" x14ac:dyDescent="0.25">
      <c r="E391" s="710"/>
      <c r="F391" s="731"/>
    </row>
    <row r="392" spans="5:6" x14ac:dyDescent="0.25">
      <c r="E392" s="710"/>
      <c r="F392" s="731"/>
    </row>
    <row r="393" spans="5:6" x14ac:dyDescent="0.25">
      <c r="E393" s="710"/>
      <c r="F393" s="731"/>
    </row>
    <row r="394" spans="5:6" x14ac:dyDescent="0.25">
      <c r="E394" s="710"/>
      <c r="F394" s="731"/>
    </row>
    <row r="395" spans="5:6" x14ac:dyDescent="0.25">
      <c r="E395" s="710"/>
      <c r="F395" s="731"/>
    </row>
    <row r="396" spans="5:6" x14ac:dyDescent="0.25">
      <c r="E396" s="710"/>
      <c r="F396" s="731"/>
    </row>
    <row r="397" spans="5:6" x14ac:dyDescent="0.25">
      <c r="E397" s="710"/>
      <c r="F397" s="731"/>
    </row>
    <row r="398" spans="5:6" x14ac:dyDescent="0.25">
      <c r="E398" s="710"/>
      <c r="F398" s="731"/>
    </row>
    <row r="399" spans="5:6" x14ac:dyDescent="0.25">
      <c r="E399" s="710"/>
      <c r="F399" s="731"/>
    </row>
    <row r="400" spans="5:6" x14ac:dyDescent="0.25">
      <c r="E400" s="710"/>
      <c r="F400" s="731"/>
    </row>
    <row r="401" spans="5:6" x14ac:dyDescent="0.25">
      <c r="E401" s="710"/>
      <c r="F401" s="731"/>
    </row>
    <row r="402" spans="5:6" x14ac:dyDescent="0.25">
      <c r="E402" s="710"/>
      <c r="F402" s="731"/>
    </row>
    <row r="403" spans="5:6" x14ac:dyDescent="0.25">
      <c r="E403" s="710"/>
      <c r="F403" s="731"/>
    </row>
    <row r="404" spans="5:6" x14ac:dyDescent="0.25">
      <c r="E404" s="710"/>
      <c r="F404" s="731"/>
    </row>
    <row r="405" spans="5:6" x14ac:dyDescent="0.25">
      <c r="E405" s="710"/>
      <c r="F405" s="731"/>
    </row>
    <row r="406" spans="5:6" x14ac:dyDescent="0.25">
      <c r="E406" s="710"/>
      <c r="F406" s="731"/>
    </row>
    <row r="407" spans="5:6" x14ac:dyDescent="0.25">
      <c r="E407" s="710"/>
      <c r="F407" s="731"/>
    </row>
    <row r="408" spans="5:6" x14ac:dyDescent="0.25">
      <c r="E408" s="710"/>
      <c r="F408" s="731"/>
    </row>
    <row r="409" spans="5:6" x14ac:dyDescent="0.25">
      <c r="E409" s="710"/>
      <c r="F409" s="731"/>
    </row>
    <row r="410" spans="5:6" x14ac:dyDescent="0.25">
      <c r="E410" s="710"/>
      <c r="F410" s="731"/>
    </row>
    <row r="411" spans="5:6" x14ac:dyDescent="0.25">
      <c r="E411" s="710"/>
      <c r="F411" s="731"/>
    </row>
    <row r="412" spans="5:6" x14ac:dyDescent="0.25">
      <c r="E412" s="710"/>
      <c r="F412" s="731"/>
    </row>
    <row r="413" spans="5:6" x14ac:dyDescent="0.25">
      <c r="E413" s="710"/>
      <c r="F413" s="731"/>
    </row>
    <row r="414" spans="5:6" x14ac:dyDescent="0.25">
      <c r="E414" s="710"/>
      <c r="F414" s="731"/>
    </row>
    <row r="415" spans="5:6" x14ac:dyDescent="0.25">
      <c r="E415" s="710"/>
      <c r="F415" s="731"/>
    </row>
    <row r="416" spans="5:6" x14ac:dyDescent="0.25">
      <c r="E416" s="710"/>
      <c r="F416" s="731"/>
    </row>
    <row r="417" spans="5:6" x14ac:dyDescent="0.25">
      <c r="E417" s="710"/>
      <c r="F417" s="731"/>
    </row>
    <row r="418" spans="5:6" x14ac:dyDescent="0.25">
      <c r="E418" s="710"/>
      <c r="F418" s="731"/>
    </row>
    <row r="419" spans="5:6" x14ac:dyDescent="0.25">
      <c r="E419" s="710"/>
      <c r="F419" s="731"/>
    </row>
    <row r="420" spans="5:6" x14ac:dyDescent="0.25">
      <c r="E420" s="710"/>
      <c r="F420" s="731"/>
    </row>
    <row r="421" spans="5:6" x14ac:dyDescent="0.25">
      <c r="E421" s="710"/>
      <c r="F421" s="731"/>
    </row>
    <row r="422" spans="5:6" x14ac:dyDescent="0.25">
      <c r="E422" s="710"/>
      <c r="F422" s="731"/>
    </row>
    <row r="423" spans="5:6" x14ac:dyDescent="0.25">
      <c r="E423" s="710"/>
      <c r="F423" s="731"/>
    </row>
    <row r="424" spans="5:6" x14ac:dyDescent="0.25">
      <c r="E424" s="710"/>
      <c r="F424" s="731"/>
    </row>
    <row r="425" spans="5:6" x14ac:dyDescent="0.25">
      <c r="E425" s="710"/>
      <c r="F425" s="731"/>
    </row>
    <row r="426" spans="5:6" x14ac:dyDescent="0.25">
      <c r="E426" s="710"/>
      <c r="F426" s="731"/>
    </row>
    <row r="427" spans="5:6" x14ac:dyDescent="0.25">
      <c r="E427" s="710"/>
      <c r="F427" s="731"/>
    </row>
    <row r="428" spans="5:6" x14ac:dyDescent="0.25">
      <c r="E428" s="710"/>
      <c r="F428" s="731"/>
    </row>
    <row r="429" spans="5:6" x14ac:dyDescent="0.25">
      <c r="E429" s="710"/>
      <c r="F429" s="731"/>
    </row>
    <row r="430" spans="5:6" x14ac:dyDescent="0.25">
      <c r="E430" s="710"/>
      <c r="F430" s="731"/>
    </row>
    <row r="431" spans="5:6" x14ac:dyDescent="0.25">
      <c r="E431" s="710"/>
      <c r="F431" s="731"/>
    </row>
    <row r="432" spans="5:6" x14ac:dyDescent="0.25">
      <c r="E432" s="710"/>
      <c r="F432" s="731"/>
    </row>
    <row r="433" spans="5:6" x14ac:dyDescent="0.25">
      <c r="E433" s="710"/>
      <c r="F433" s="731"/>
    </row>
    <row r="434" spans="5:6" x14ac:dyDescent="0.25">
      <c r="E434" s="710"/>
      <c r="F434" s="731"/>
    </row>
    <row r="435" spans="5:6" x14ac:dyDescent="0.25">
      <c r="E435" s="710"/>
      <c r="F435" s="731"/>
    </row>
    <row r="436" spans="5:6" x14ac:dyDescent="0.25">
      <c r="E436" s="710"/>
      <c r="F436" s="731"/>
    </row>
    <row r="437" spans="5:6" x14ac:dyDescent="0.25">
      <c r="E437" s="710"/>
      <c r="F437" s="731"/>
    </row>
    <row r="438" spans="5:6" x14ac:dyDescent="0.25">
      <c r="E438" s="710"/>
      <c r="F438" s="731"/>
    </row>
    <row r="439" spans="5:6" x14ac:dyDescent="0.25">
      <c r="E439" s="710"/>
      <c r="F439" s="731"/>
    </row>
    <row r="440" spans="5:6" x14ac:dyDescent="0.25">
      <c r="E440" s="710"/>
      <c r="F440" s="731"/>
    </row>
    <row r="441" spans="5:6" x14ac:dyDescent="0.25">
      <c r="E441" s="710"/>
      <c r="F441" s="731"/>
    </row>
    <row r="442" spans="5:6" x14ac:dyDescent="0.25">
      <c r="E442" s="710"/>
      <c r="F442" s="731"/>
    </row>
    <row r="443" spans="5:6" x14ac:dyDescent="0.25">
      <c r="E443" s="710"/>
      <c r="F443" s="731"/>
    </row>
    <row r="444" spans="5:6" x14ac:dyDescent="0.25">
      <c r="E444" s="710"/>
      <c r="F444" s="731"/>
    </row>
    <row r="445" spans="5:6" x14ac:dyDescent="0.25">
      <c r="E445" s="710"/>
      <c r="F445" s="731"/>
    </row>
    <row r="446" spans="5:6" x14ac:dyDescent="0.25">
      <c r="E446" s="710"/>
      <c r="F446" s="731"/>
    </row>
    <row r="447" spans="5:6" x14ac:dyDescent="0.25">
      <c r="E447" s="710"/>
      <c r="F447" s="731"/>
    </row>
    <row r="448" spans="5:6" x14ac:dyDescent="0.25">
      <c r="E448" s="710"/>
      <c r="F448" s="731"/>
    </row>
    <row r="449" spans="5:6" x14ac:dyDescent="0.25">
      <c r="E449" s="710"/>
      <c r="F449" s="731"/>
    </row>
    <row r="450" spans="5:6" x14ac:dyDescent="0.25">
      <c r="E450" s="710"/>
      <c r="F450" s="731"/>
    </row>
    <row r="451" spans="5:6" x14ac:dyDescent="0.25">
      <c r="E451" s="710"/>
      <c r="F451" s="731"/>
    </row>
    <row r="452" spans="5:6" x14ac:dyDescent="0.25">
      <c r="E452" s="710"/>
      <c r="F452" s="731"/>
    </row>
    <row r="453" spans="5:6" x14ac:dyDescent="0.25">
      <c r="E453" s="710"/>
      <c r="F453" s="731"/>
    </row>
    <row r="454" spans="5:6" x14ac:dyDescent="0.25">
      <c r="E454" s="710"/>
      <c r="F454" s="731"/>
    </row>
    <row r="455" spans="5:6" x14ac:dyDescent="0.25">
      <c r="E455" s="710"/>
      <c r="F455" s="731"/>
    </row>
    <row r="456" spans="5:6" x14ac:dyDescent="0.25">
      <c r="E456" s="710"/>
      <c r="F456" s="731"/>
    </row>
    <row r="457" spans="5:6" x14ac:dyDescent="0.25">
      <c r="E457" s="710"/>
      <c r="F457" s="731"/>
    </row>
    <row r="458" spans="5:6" x14ac:dyDescent="0.25">
      <c r="E458" s="710"/>
      <c r="F458" s="731"/>
    </row>
    <row r="459" spans="5:6" x14ac:dyDescent="0.25">
      <c r="E459" s="710"/>
      <c r="F459" s="731"/>
    </row>
    <row r="460" spans="5:6" x14ac:dyDescent="0.25">
      <c r="E460" s="710"/>
      <c r="F460" s="731"/>
    </row>
    <row r="461" spans="5:6" x14ac:dyDescent="0.25">
      <c r="E461" s="710"/>
      <c r="F461" s="731"/>
    </row>
    <row r="462" spans="5:6" x14ac:dyDescent="0.25">
      <c r="E462" s="710"/>
      <c r="F462" s="731"/>
    </row>
    <row r="463" spans="5:6" x14ac:dyDescent="0.25">
      <c r="E463" s="710"/>
      <c r="F463" s="731"/>
    </row>
    <row r="464" spans="5:6" x14ac:dyDescent="0.25">
      <c r="E464" s="710"/>
      <c r="F464" s="731"/>
    </row>
    <row r="465" spans="5:6" x14ac:dyDescent="0.25">
      <c r="E465" s="710"/>
      <c r="F465" s="731"/>
    </row>
    <row r="466" spans="5:6" x14ac:dyDescent="0.25">
      <c r="E466" s="710"/>
      <c r="F466" s="731"/>
    </row>
    <row r="467" spans="5:6" x14ac:dyDescent="0.25">
      <c r="E467" s="710"/>
      <c r="F467" s="731"/>
    </row>
    <row r="468" spans="5:6" x14ac:dyDescent="0.25">
      <c r="E468" s="710"/>
      <c r="F468" s="731"/>
    </row>
    <row r="469" spans="5:6" x14ac:dyDescent="0.25">
      <c r="E469" s="710"/>
      <c r="F469" s="731"/>
    </row>
    <row r="470" spans="5:6" x14ac:dyDescent="0.25">
      <c r="E470" s="710"/>
      <c r="F470" s="731"/>
    </row>
    <row r="471" spans="5:6" x14ac:dyDescent="0.25">
      <c r="E471" s="710"/>
      <c r="F471" s="731"/>
    </row>
    <row r="472" spans="5:6" x14ac:dyDescent="0.25">
      <c r="E472" s="710"/>
      <c r="F472" s="731"/>
    </row>
    <row r="473" spans="5:6" x14ac:dyDescent="0.25">
      <c r="E473" s="710"/>
      <c r="F473" s="731"/>
    </row>
    <row r="474" spans="5:6" x14ac:dyDescent="0.25">
      <c r="E474" s="710"/>
      <c r="F474" s="731"/>
    </row>
    <row r="475" spans="5:6" x14ac:dyDescent="0.25">
      <c r="E475" s="710"/>
      <c r="F475" s="731"/>
    </row>
    <row r="476" spans="5:6" x14ac:dyDescent="0.25">
      <c r="E476" s="710"/>
      <c r="F476" s="731"/>
    </row>
    <row r="477" spans="5:6" x14ac:dyDescent="0.25">
      <c r="E477" s="710"/>
      <c r="F477" s="731"/>
    </row>
    <row r="478" spans="5:6" x14ac:dyDescent="0.25">
      <c r="E478" s="710"/>
      <c r="F478" s="731"/>
    </row>
    <row r="479" spans="5:6" x14ac:dyDescent="0.25">
      <c r="E479" s="710"/>
      <c r="F479" s="731"/>
    </row>
    <row r="480" spans="5:6" x14ac:dyDescent="0.25">
      <c r="E480" s="710"/>
      <c r="F480" s="731"/>
    </row>
    <row r="481" spans="5:6" x14ac:dyDescent="0.25">
      <c r="E481" s="710"/>
      <c r="F481" s="731"/>
    </row>
    <row r="482" spans="5:6" x14ac:dyDescent="0.25">
      <c r="E482" s="710"/>
      <c r="F482" s="731"/>
    </row>
    <row r="483" spans="5:6" x14ac:dyDescent="0.25">
      <c r="E483" s="710"/>
      <c r="F483" s="731"/>
    </row>
    <row r="484" spans="5:6" x14ac:dyDescent="0.25">
      <c r="E484" s="710"/>
      <c r="F484" s="731"/>
    </row>
    <row r="485" spans="5:6" x14ac:dyDescent="0.25">
      <c r="E485" s="710"/>
      <c r="F485" s="731"/>
    </row>
    <row r="486" spans="5:6" x14ac:dyDescent="0.25">
      <c r="E486" s="710"/>
      <c r="F486" s="731"/>
    </row>
    <row r="487" spans="5:6" x14ac:dyDescent="0.25">
      <c r="E487" s="710"/>
      <c r="F487" s="731"/>
    </row>
    <row r="488" spans="5:6" x14ac:dyDescent="0.25">
      <c r="E488" s="710"/>
      <c r="F488" s="731"/>
    </row>
    <row r="489" spans="5:6" x14ac:dyDescent="0.25">
      <c r="E489" s="710"/>
      <c r="F489" s="731"/>
    </row>
    <row r="490" spans="5:6" x14ac:dyDescent="0.25">
      <c r="E490" s="710"/>
      <c r="F490" s="731"/>
    </row>
    <row r="491" spans="5:6" x14ac:dyDescent="0.25">
      <c r="E491" s="710"/>
      <c r="F491" s="731"/>
    </row>
    <row r="492" spans="5:6" x14ac:dyDescent="0.25">
      <c r="E492" s="710"/>
      <c r="F492" s="731"/>
    </row>
    <row r="493" spans="5:6" x14ac:dyDescent="0.25">
      <c r="E493" s="710"/>
      <c r="F493" s="731"/>
    </row>
    <row r="494" spans="5:6" x14ac:dyDescent="0.25">
      <c r="E494" s="710"/>
      <c r="F494" s="731"/>
    </row>
    <row r="495" spans="5:6" x14ac:dyDescent="0.25">
      <c r="E495" s="710"/>
      <c r="F495" s="731"/>
    </row>
    <row r="496" spans="5:6" x14ac:dyDescent="0.25">
      <c r="E496" s="710"/>
      <c r="F496" s="731"/>
    </row>
    <row r="497" spans="5:6" x14ac:dyDescent="0.25">
      <c r="E497" s="710"/>
      <c r="F497" s="731"/>
    </row>
    <row r="498" spans="5:6" x14ac:dyDescent="0.25">
      <c r="E498" s="710"/>
      <c r="F498" s="731"/>
    </row>
    <row r="499" spans="5:6" x14ac:dyDescent="0.25">
      <c r="E499" s="710"/>
      <c r="F499" s="731"/>
    </row>
    <row r="500" spans="5:6" x14ac:dyDescent="0.25">
      <c r="E500" s="710"/>
      <c r="F500" s="731"/>
    </row>
    <row r="501" spans="5:6" x14ac:dyDescent="0.25">
      <c r="E501" s="710"/>
      <c r="F501" s="731"/>
    </row>
    <row r="502" spans="5:6" x14ac:dyDescent="0.25">
      <c r="E502" s="710"/>
      <c r="F502" s="731"/>
    </row>
    <row r="503" spans="5:6" x14ac:dyDescent="0.25">
      <c r="E503" s="710"/>
      <c r="F503" s="731"/>
    </row>
    <row r="504" spans="5:6" x14ac:dyDescent="0.25">
      <c r="E504" s="710"/>
      <c r="F504" s="731"/>
    </row>
    <row r="505" spans="5:6" x14ac:dyDescent="0.25">
      <c r="E505" s="710"/>
      <c r="F505" s="731"/>
    </row>
    <row r="506" spans="5:6" x14ac:dyDescent="0.25">
      <c r="E506" s="710"/>
      <c r="F506" s="731"/>
    </row>
    <row r="507" spans="5:6" x14ac:dyDescent="0.25">
      <c r="E507" s="710"/>
      <c r="F507" s="731"/>
    </row>
    <row r="508" spans="5:6" x14ac:dyDescent="0.25">
      <c r="E508" s="710"/>
      <c r="F508" s="731"/>
    </row>
    <row r="509" spans="5:6" x14ac:dyDescent="0.25">
      <c r="E509" s="710"/>
      <c r="F509" s="731"/>
    </row>
    <row r="510" spans="5:6" x14ac:dyDescent="0.25">
      <c r="E510" s="710"/>
      <c r="F510" s="731"/>
    </row>
    <row r="511" spans="5:6" x14ac:dyDescent="0.25">
      <c r="E511" s="710"/>
      <c r="F511" s="731"/>
    </row>
    <row r="512" spans="5:6" x14ac:dyDescent="0.25">
      <c r="E512" s="710"/>
      <c r="F512" s="731"/>
    </row>
    <row r="513" spans="5:6" x14ac:dyDescent="0.25">
      <c r="E513" s="710"/>
      <c r="F513" s="731"/>
    </row>
    <row r="514" spans="5:6" x14ac:dyDescent="0.25">
      <c r="E514" s="710"/>
      <c r="F514" s="731"/>
    </row>
    <row r="515" spans="5:6" x14ac:dyDescent="0.25">
      <c r="E515" s="710"/>
      <c r="F515" s="731"/>
    </row>
    <row r="516" spans="5:6" x14ac:dyDescent="0.25">
      <c r="E516" s="710"/>
      <c r="F516" s="731"/>
    </row>
    <row r="517" spans="5:6" x14ac:dyDescent="0.25">
      <c r="E517" s="710"/>
      <c r="F517" s="731"/>
    </row>
    <row r="518" spans="5:6" x14ac:dyDescent="0.25">
      <c r="E518" s="710"/>
      <c r="F518" s="731"/>
    </row>
    <row r="519" spans="5:6" x14ac:dyDescent="0.25">
      <c r="E519" s="710"/>
      <c r="F519" s="731"/>
    </row>
    <row r="520" spans="5:6" x14ac:dyDescent="0.25">
      <c r="E520" s="710"/>
      <c r="F520" s="731"/>
    </row>
    <row r="521" spans="5:6" x14ac:dyDescent="0.25">
      <c r="E521" s="710"/>
      <c r="F521" s="731"/>
    </row>
    <row r="522" spans="5:6" x14ac:dyDescent="0.25">
      <c r="E522" s="710"/>
      <c r="F522" s="731"/>
    </row>
    <row r="523" spans="5:6" x14ac:dyDescent="0.25">
      <c r="E523" s="710"/>
      <c r="F523" s="731"/>
    </row>
    <row r="524" spans="5:6" x14ac:dyDescent="0.25">
      <c r="E524" s="710"/>
      <c r="F524" s="731"/>
    </row>
    <row r="525" spans="5:6" x14ac:dyDescent="0.25">
      <c r="E525" s="710"/>
      <c r="F525" s="731"/>
    </row>
    <row r="526" spans="5:6" x14ac:dyDescent="0.25">
      <c r="E526" s="710"/>
      <c r="F526" s="731"/>
    </row>
    <row r="527" spans="5:6" x14ac:dyDescent="0.25">
      <c r="E527" s="710"/>
      <c r="F527" s="731"/>
    </row>
    <row r="528" spans="5:6" x14ac:dyDescent="0.25">
      <c r="E528" s="710"/>
      <c r="F528" s="731"/>
    </row>
    <row r="529" spans="5:6" x14ac:dyDescent="0.25">
      <c r="E529" s="710"/>
      <c r="F529" s="731"/>
    </row>
    <row r="530" spans="5:6" x14ac:dyDescent="0.25">
      <c r="E530" s="710"/>
      <c r="F530" s="731"/>
    </row>
    <row r="531" spans="5:6" x14ac:dyDescent="0.25">
      <c r="E531" s="710"/>
      <c r="F531" s="731"/>
    </row>
    <row r="532" spans="5:6" x14ac:dyDescent="0.25">
      <c r="E532" s="710"/>
      <c r="F532" s="731"/>
    </row>
    <row r="533" spans="5:6" x14ac:dyDescent="0.25">
      <c r="E533" s="710"/>
      <c r="F533" s="731"/>
    </row>
    <row r="534" spans="5:6" x14ac:dyDescent="0.25">
      <c r="E534" s="710"/>
      <c r="F534" s="731"/>
    </row>
    <row r="535" spans="5:6" x14ac:dyDescent="0.25">
      <c r="E535" s="710"/>
      <c r="F535" s="731"/>
    </row>
    <row r="536" spans="5:6" x14ac:dyDescent="0.25">
      <c r="E536" s="710"/>
      <c r="F536" s="731"/>
    </row>
    <row r="537" spans="5:6" x14ac:dyDescent="0.25">
      <c r="E537" s="710"/>
      <c r="F537" s="731"/>
    </row>
    <row r="538" spans="5:6" x14ac:dyDescent="0.25">
      <c r="E538" s="710"/>
      <c r="F538" s="731"/>
    </row>
    <row r="539" spans="5:6" x14ac:dyDescent="0.25">
      <c r="E539" s="710"/>
      <c r="F539" s="731"/>
    </row>
    <row r="540" spans="5:6" x14ac:dyDescent="0.25">
      <c r="E540" s="710"/>
      <c r="F540" s="731"/>
    </row>
    <row r="541" spans="5:6" x14ac:dyDescent="0.25">
      <c r="E541" s="710"/>
      <c r="F541" s="731"/>
    </row>
    <row r="542" spans="5:6" x14ac:dyDescent="0.25">
      <c r="E542" s="710"/>
      <c r="F542" s="731"/>
    </row>
    <row r="543" spans="5:6" x14ac:dyDescent="0.25">
      <c r="E543" s="710"/>
      <c r="F543" s="731"/>
    </row>
    <row r="544" spans="5:6" x14ac:dyDescent="0.25">
      <c r="E544" s="710"/>
      <c r="F544" s="731"/>
    </row>
    <row r="545" spans="5:6" x14ac:dyDescent="0.25">
      <c r="E545" s="710"/>
      <c r="F545" s="731"/>
    </row>
    <row r="546" spans="5:6" x14ac:dyDescent="0.25">
      <c r="E546" s="710"/>
      <c r="F546" s="731"/>
    </row>
    <row r="547" spans="5:6" x14ac:dyDescent="0.25">
      <c r="E547" s="710"/>
      <c r="F547" s="731"/>
    </row>
    <row r="548" spans="5:6" x14ac:dyDescent="0.25">
      <c r="E548" s="710"/>
      <c r="F548" s="731"/>
    </row>
    <row r="549" spans="5:6" x14ac:dyDescent="0.25">
      <c r="E549" s="710"/>
      <c r="F549" s="731"/>
    </row>
    <row r="550" spans="5:6" x14ac:dyDescent="0.25">
      <c r="E550" s="710"/>
      <c r="F550" s="731"/>
    </row>
    <row r="551" spans="5:6" x14ac:dyDescent="0.25">
      <c r="E551" s="710"/>
      <c r="F551" s="731"/>
    </row>
    <row r="552" spans="5:6" x14ac:dyDescent="0.25">
      <c r="E552" s="710"/>
      <c r="F552" s="731"/>
    </row>
    <row r="553" spans="5:6" x14ac:dyDescent="0.25">
      <c r="E553" s="710"/>
      <c r="F553" s="731"/>
    </row>
    <row r="554" spans="5:6" x14ac:dyDescent="0.25">
      <c r="E554" s="710"/>
      <c r="F554" s="731"/>
    </row>
    <row r="555" spans="5:6" x14ac:dyDescent="0.25">
      <c r="E555" s="710"/>
      <c r="F555" s="731"/>
    </row>
    <row r="556" spans="5:6" x14ac:dyDescent="0.25">
      <c r="E556" s="710"/>
      <c r="F556" s="731"/>
    </row>
    <row r="557" spans="5:6" x14ac:dyDescent="0.25">
      <c r="E557" s="710"/>
      <c r="F557" s="731"/>
    </row>
    <row r="558" spans="5:6" x14ac:dyDescent="0.25">
      <c r="E558" s="710"/>
      <c r="F558" s="731"/>
    </row>
    <row r="559" spans="5:6" x14ac:dyDescent="0.25">
      <c r="E559" s="710"/>
      <c r="F559" s="731"/>
    </row>
    <row r="560" spans="5:6" x14ac:dyDescent="0.25">
      <c r="E560" s="710"/>
      <c r="F560" s="731"/>
    </row>
    <row r="561" spans="5:6" x14ac:dyDescent="0.25">
      <c r="E561" s="710"/>
      <c r="F561" s="731"/>
    </row>
    <row r="562" spans="5:6" x14ac:dyDescent="0.25">
      <c r="E562" s="710"/>
      <c r="F562" s="731"/>
    </row>
    <row r="563" spans="5:6" x14ac:dyDescent="0.25">
      <c r="E563" s="710"/>
      <c r="F563" s="731"/>
    </row>
    <row r="564" spans="5:6" x14ac:dyDescent="0.25">
      <c r="E564" s="710"/>
      <c r="F564" s="731"/>
    </row>
    <row r="565" spans="5:6" x14ac:dyDescent="0.25">
      <c r="E565" s="710"/>
      <c r="F565" s="731"/>
    </row>
    <row r="566" spans="5:6" x14ac:dyDescent="0.25">
      <c r="E566" s="710"/>
      <c r="F566" s="731"/>
    </row>
    <row r="567" spans="5:6" x14ac:dyDescent="0.25">
      <c r="E567" s="710"/>
      <c r="F567" s="731"/>
    </row>
    <row r="568" spans="5:6" x14ac:dyDescent="0.25">
      <c r="E568" s="710"/>
      <c r="F568" s="731"/>
    </row>
    <row r="569" spans="5:6" x14ac:dyDescent="0.25">
      <c r="E569" s="710"/>
      <c r="F569" s="731"/>
    </row>
    <row r="570" spans="5:6" x14ac:dyDescent="0.25">
      <c r="E570" s="710"/>
      <c r="F570" s="731"/>
    </row>
    <row r="571" spans="5:6" x14ac:dyDescent="0.25">
      <c r="E571" s="710"/>
      <c r="F571" s="731"/>
    </row>
    <row r="572" spans="5:6" x14ac:dyDescent="0.25">
      <c r="E572" s="710"/>
      <c r="F572" s="731"/>
    </row>
    <row r="573" spans="5:6" x14ac:dyDescent="0.25">
      <c r="E573" s="710"/>
      <c r="F573" s="731"/>
    </row>
    <row r="574" spans="5:6" x14ac:dyDescent="0.25">
      <c r="E574" s="710"/>
      <c r="F574" s="731"/>
    </row>
    <row r="575" spans="5:6" x14ac:dyDescent="0.25">
      <c r="E575" s="710"/>
      <c r="F575" s="731"/>
    </row>
    <row r="576" spans="5:6" x14ac:dyDescent="0.25">
      <c r="E576" s="710"/>
      <c r="F576" s="731"/>
    </row>
    <row r="577" spans="5:6" x14ac:dyDescent="0.25">
      <c r="E577" s="710"/>
      <c r="F577" s="731"/>
    </row>
    <row r="578" spans="5:6" x14ac:dyDescent="0.25">
      <c r="E578" s="710"/>
      <c r="F578" s="731"/>
    </row>
    <row r="579" spans="5:6" x14ac:dyDescent="0.25">
      <c r="E579" s="710"/>
      <c r="F579" s="731"/>
    </row>
    <row r="580" spans="5:6" x14ac:dyDescent="0.25">
      <c r="E580" s="710"/>
      <c r="F580" s="731"/>
    </row>
    <row r="581" spans="5:6" x14ac:dyDescent="0.25">
      <c r="E581" s="710"/>
      <c r="F581" s="731"/>
    </row>
    <row r="582" spans="5:6" x14ac:dyDescent="0.25">
      <c r="E582" s="710"/>
      <c r="F582" s="731"/>
    </row>
    <row r="583" spans="5:6" x14ac:dyDescent="0.25">
      <c r="E583" s="710"/>
      <c r="F583" s="731"/>
    </row>
    <row r="584" spans="5:6" x14ac:dyDescent="0.25">
      <c r="E584" s="710"/>
      <c r="F584" s="731"/>
    </row>
    <row r="585" spans="5:6" x14ac:dyDescent="0.25">
      <c r="E585" s="710"/>
      <c r="F585" s="731"/>
    </row>
    <row r="586" spans="5:6" x14ac:dyDescent="0.25">
      <c r="E586" s="710"/>
      <c r="F586" s="731"/>
    </row>
    <row r="587" spans="5:6" x14ac:dyDescent="0.25">
      <c r="E587" s="710"/>
      <c r="F587" s="731"/>
    </row>
    <row r="588" spans="5:6" x14ac:dyDescent="0.25">
      <c r="E588" s="710"/>
      <c r="F588" s="731"/>
    </row>
    <row r="589" spans="5:6" x14ac:dyDescent="0.25">
      <c r="E589" s="710"/>
      <c r="F589" s="731"/>
    </row>
    <row r="590" spans="5:6" x14ac:dyDescent="0.25">
      <c r="E590" s="710"/>
      <c r="F590" s="731"/>
    </row>
    <row r="591" spans="5:6" x14ac:dyDescent="0.25">
      <c r="E591" s="710"/>
      <c r="F591" s="731"/>
    </row>
    <row r="592" spans="5:6" x14ac:dyDescent="0.25">
      <c r="E592" s="710"/>
      <c r="F592" s="731"/>
    </row>
    <row r="593" spans="5:6" x14ac:dyDescent="0.25">
      <c r="E593" s="710"/>
      <c r="F593" s="731"/>
    </row>
    <row r="594" spans="5:6" x14ac:dyDescent="0.25">
      <c r="E594" s="710"/>
      <c r="F594" s="731"/>
    </row>
    <row r="595" spans="5:6" x14ac:dyDescent="0.25">
      <c r="E595" s="710"/>
      <c r="F595" s="731"/>
    </row>
    <row r="596" spans="5:6" x14ac:dyDescent="0.25">
      <c r="E596" s="710"/>
      <c r="F596" s="731"/>
    </row>
    <row r="597" spans="5:6" x14ac:dyDescent="0.25">
      <c r="E597" s="710"/>
      <c r="F597" s="731"/>
    </row>
    <row r="598" spans="5:6" x14ac:dyDescent="0.25">
      <c r="E598" s="710"/>
      <c r="F598" s="731"/>
    </row>
    <row r="599" spans="5:6" x14ac:dyDescent="0.25">
      <c r="E599" s="710"/>
      <c r="F599" s="731"/>
    </row>
    <row r="600" spans="5:6" x14ac:dyDescent="0.25">
      <c r="E600" s="710"/>
      <c r="F600" s="731"/>
    </row>
    <row r="601" spans="5:6" x14ac:dyDescent="0.25">
      <c r="E601" s="710"/>
      <c r="F601" s="731"/>
    </row>
    <row r="602" spans="5:6" x14ac:dyDescent="0.25">
      <c r="E602" s="710"/>
      <c r="F602" s="731"/>
    </row>
    <row r="603" spans="5:6" x14ac:dyDescent="0.25">
      <c r="E603" s="710"/>
      <c r="F603" s="731"/>
    </row>
    <row r="604" spans="5:6" x14ac:dyDescent="0.25">
      <c r="E604" s="710"/>
      <c r="F604" s="731"/>
    </row>
    <row r="605" spans="5:6" x14ac:dyDescent="0.25">
      <c r="E605" s="710"/>
      <c r="F605" s="731"/>
    </row>
    <row r="606" spans="5:6" x14ac:dyDescent="0.25">
      <c r="E606" s="710"/>
      <c r="F606" s="731"/>
    </row>
    <row r="607" spans="5:6" x14ac:dyDescent="0.25">
      <c r="E607" s="710"/>
      <c r="F607" s="731"/>
    </row>
    <row r="608" spans="5:6" x14ac:dyDescent="0.25">
      <c r="E608" s="710"/>
      <c r="F608" s="731"/>
    </row>
    <row r="609" spans="5:6" x14ac:dyDescent="0.25">
      <c r="E609" s="710"/>
      <c r="F609" s="731"/>
    </row>
    <row r="610" spans="5:6" x14ac:dyDescent="0.25">
      <c r="E610" s="710"/>
      <c r="F610" s="731"/>
    </row>
    <row r="611" spans="5:6" x14ac:dyDescent="0.25">
      <c r="E611" s="710"/>
      <c r="F611" s="731"/>
    </row>
    <row r="612" spans="5:6" x14ac:dyDescent="0.25">
      <c r="E612" s="710"/>
      <c r="F612" s="731"/>
    </row>
    <row r="613" spans="5:6" x14ac:dyDescent="0.25">
      <c r="E613" s="710"/>
      <c r="F613" s="731"/>
    </row>
    <row r="614" spans="5:6" x14ac:dyDescent="0.25">
      <c r="E614" s="710"/>
      <c r="F614" s="731"/>
    </row>
    <row r="615" spans="5:6" x14ac:dyDescent="0.25">
      <c r="E615" s="710"/>
      <c r="F615" s="731"/>
    </row>
    <row r="616" spans="5:6" x14ac:dyDescent="0.25">
      <c r="E616" s="710"/>
      <c r="F616" s="731"/>
    </row>
    <row r="617" spans="5:6" x14ac:dyDescent="0.25">
      <c r="E617" s="710"/>
      <c r="F617" s="731"/>
    </row>
    <row r="618" spans="5:6" x14ac:dyDescent="0.25">
      <c r="E618" s="710"/>
      <c r="F618" s="731"/>
    </row>
    <row r="619" spans="5:6" x14ac:dyDescent="0.25">
      <c r="E619" s="710"/>
      <c r="F619" s="731"/>
    </row>
    <row r="620" spans="5:6" x14ac:dyDescent="0.25">
      <c r="E620" s="710"/>
      <c r="F620" s="731"/>
    </row>
    <row r="621" spans="5:6" x14ac:dyDescent="0.25">
      <c r="E621" s="710"/>
      <c r="F621" s="731"/>
    </row>
    <row r="622" spans="5:6" x14ac:dyDescent="0.25">
      <c r="E622" s="710"/>
      <c r="F622" s="731"/>
    </row>
    <row r="623" spans="5:6" x14ac:dyDescent="0.25">
      <c r="E623" s="710"/>
      <c r="F623" s="731"/>
    </row>
    <row r="624" spans="5:6" x14ac:dyDescent="0.25">
      <c r="E624" s="710"/>
      <c r="F624" s="731"/>
    </row>
    <row r="625" spans="5:6" x14ac:dyDescent="0.25">
      <c r="E625" s="710"/>
      <c r="F625" s="731"/>
    </row>
    <row r="626" spans="5:6" x14ac:dyDescent="0.25">
      <c r="E626" s="710"/>
      <c r="F626" s="731"/>
    </row>
    <row r="627" spans="5:6" x14ac:dyDescent="0.25">
      <c r="E627" s="710"/>
      <c r="F627" s="731"/>
    </row>
    <row r="628" spans="5:6" x14ac:dyDescent="0.25">
      <c r="E628" s="710"/>
      <c r="F628" s="731"/>
    </row>
    <row r="629" spans="5:6" x14ac:dyDescent="0.25">
      <c r="E629" s="710"/>
      <c r="F629" s="731"/>
    </row>
    <row r="630" spans="5:6" x14ac:dyDescent="0.25">
      <c r="E630" s="710"/>
      <c r="F630" s="731"/>
    </row>
    <row r="631" spans="5:6" x14ac:dyDescent="0.25">
      <c r="E631" s="710"/>
      <c r="F631" s="731"/>
    </row>
    <row r="632" spans="5:6" x14ac:dyDescent="0.25">
      <c r="E632" s="710"/>
      <c r="F632" s="731"/>
    </row>
    <row r="633" spans="5:6" x14ac:dyDescent="0.25">
      <c r="E633" s="710"/>
      <c r="F633" s="731"/>
    </row>
    <row r="634" spans="5:6" x14ac:dyDescent="0.25">
      <c r="E634" s="710"/>
      <c r="F634" s="731"/>
    </row>
    <row r="635" spans="5:6" x14ac:dyDescent="0.25">
      <c r="E635" s="710"/>
      <c r="F635" s="731"/>
    </row>
    <row r="636" spans="5:6" x14ac:dyDescent="0.25">
      <c r="E636" s="710"/>
      <c r="F636" s="731"/>
    </row>
    <row r="637" spans="5:6" x14ac:dyDescent="0.25">
      <c r="E637" s="710"/>
      <c r="F637" s="731"/>
    </row>
    <row r="638" spans="5:6" x14ac:dyDescent="0.25">
      <c r="E638" s="710"/>
      <c r="F638" s="731"/>
    </row>
    <row r="639" spans="5:6" x14ac:dyDescent="0.25">
      <c r="E639" s="710"/>
      <c r="F639" s="731"/>
    </row>
    <row r="640" spans="5:6" x14ac:dyDescent="0.25">
      <c r="E640" s="710"/>
      <c r="F640" s="731"/>
    </row>
    <row r="641" spans="5:6" x14ac:dyDescent="0.25">
      <c r="E641" s="710"/>
      <c r="F641" s="731"/>
    </row>
    <row r="642" spans="5:6" x14ac:dyDescent="0.25">
      <c r="E642" s="710"/>
      <c r="F642" s="731"/>
    </row>
    <row r="643" spans="5:6" x14ac:dyDescent="0.25">
      <c r="E643" s="710"/>
      <c r="F643" s="731"/>
    </row>
    <row r="644" spans="5:6" x14ac:dyDescent="0.25">
      <c r="E644" s="710"/>
      <c r="F644" s="731"/>
    </row>
    <row r="645" spans="5:6" x14ac:dyDescent="0.25">
      <c r="E645" s="710"/>
      <c r="F645" s="731"/>
    </row>
    <row r="646" spans="5:6" x14ac:dyDescent="0.25">
      <c r="E646" s="710"/>
      <c r="F646" s="731"/>
    </row>
    <row r="647" spans="5:6" x14ac:dyDescent="0.25">
      <c r="E647" s="710"/>
      <c r="F647" s="731"/>
    </row>
    <row r="648" spans="5:6" x14ac:dyDescent="0.25">
      <c r="E648" s="710"/>
      <c r="F648" s="731"/>
    </row>
    <row r="649" spans="5:6" x14ac:dyDescent="0.25">
      <c r="E649" s="710"/>
      <c r="F649" s="731"/>
    </row>
    <row r="650" spans="5:6" x14ac:dyDescent="0.25">
      <c r="E650" s="710"/>
      <c r="F650" s="731"/>
    </row>
    <row r="651" spans="5:6" x14ac:dyDescent="0.25">
      <c r="E651" s="710"/>
      <c r="F651" s="731"/>
    </row>
    <row r="652" spans="5:6" x14ac:dyDescent="0.25">
      <c r="E652" s="710"/>
      <c r="F652" s="731"/>
    </row>
    <row r="653" spans="5:6" x14ac:dyDescent="0.25">
      <c r="E653" s="710"/>
      <c r="F653" s="731"/>
    </row>
    <row r="654" spans="5:6" x14ac:dyDescent="0.25">
      <c r="E654" s="710"/>
      <c r="F654" s="731"/>
    </row>
    <row r="655" spans="5:6" x14ac:dyDescent="0.25">
      <c r="E655" s="710"/>
      <c r="F655" s="731"/>
    </row>
    <row r="656" spans="5:6" x14ac:dyDescent="0.25">
      <c r="E656" s="710"/>
      <c r="F656" s="731"/>
    </row>
    <row r="657" spans="5:6" x14ac:dyDescent="0.25">
      <c r="E657" s="710"/>
      <c r="F657" s="731"/>
    </row>
    <row r="658" spans="5:6" x14ac:dyDescent="0.25">
      <c r="E658" s="710"/>
      <c r="F658" s="731"/>
    </row>
    <row r="659" spans="5:6" x14ac:dyDescent="0.25">
      <c r="E659" s="710"/>
      <c r="F659" s="731"/>
    </row>
    <row r="660" spans="5:6" x14ac:dyDescent="0.25">
      <c r="E660" s="710"/>
      <c r="F660" s="731"/>
    </row>
    <row r="661" spans="5:6" x14ac:dyDescent="0.25">
      <c r="E661" s="710"/>
      <c r="F661" s="731"/>
    </row>
    <row r="662" spans="5:6" x14ac:dyDescent="0.25">
      <c r="E662" s="710"/>
      <c r="F662" s="731"/>
    </row>
    <row r="663" spans="5:6" x14ac:dyDescent="0.25">
      <c r="E663" s="710"/>
      <c r="F663" s="731"/>
    </row>
    <row r="664" spans="5:6" x14ac:dyDescent="0.25">
      <c r="E664" s="710"/>
      <c r="F664" s="731"/>
    </row>
    <row r="665" spans="5:6" x14ac:dyDescent="0.25">
      <c r="E665" s="710"/>
      <c r="F665" s="731"/>
    </row>
    <row r="666" spans="5:6" x14ac:dyDescent="0.25">
      <c r="E666" s="710"/>
      <c r="F666" s="731"/>
    </row>
    <row r="667" spans="5:6" x14ac:dyDescent="0.25">
      <c r="E667" s="710"/>
      <c r="F667" s="731"/>
    </row>
    <row r="668" spans="5:6" x14ac:dyDescent="0.25">
      <c r="E668" s="710"/>
      <c r="F668" s="731"/>
    </row>
    <row r="669" spans="5:6" x14ac:dyDescent="0.25">
      <c r="E669" s="710"/>
      <c r="F669" s="731"/>
    </row>
    <row r="670" spans="5:6" x14ac:dyDescent="0.25">
      <c r="E670" s="710"/>
      <c r="F670" s="731"/>
    </row>
    <row r="671" spans="5:6" x14ac:dyDescent="0.25">
      <c r="E671" s="710"/>
      <c r="F671" s="731"/>
    </row>
    <row r="672" spans="5:6" x14ac:dyDescent="0.25">
      <c r="E672" s="710"/>
      <c r="F672" s="731"/>
    </row>
    <row r="673" spans="5:6" x14ac:dyDescent="0.25">
      <c r="E673" s="710"/>
      <c r="F673" s="731"/>
    </row>
    <row r="674" spans="5:6" x14ac:dyDescent="0.25">
      <c r="E674" s="710"/>
      <c r="F674" s="731"/>
    </row>
    <row r="675" spans="5:6" x14ac:dyDescent="0.25">
      <c r="E675" s="710"/>
      <c r="F675" s="731"/>
    </row>
    <row r="676" spans="5:6" x14ac:dyDescent="0.25">
      <c r="E676" s="710"/>
      <c r="F676" s="731"/>
    </row>
    <row r="677" spans="5:6" x14ac:dyDescent="0.25">
      <c r="E677" s="710"/>
      <c r="F677" s="731"/>
    </row>
    <row r="678" spans="5:6" x14ac:dyDescent="0.25">
      <c r="E678" s="710"/>
      <c r="F678" s="731"/>
    </row>
    <row r="679" spans="5:6" x14ac:dyDescent="0.25">
      <c r="E679" s="710"/>
      <c r="F679" s="731"/>
    </row>
    <row r="680" spans="5:6" x14ac:dyDescent="0.25">
      <c r="E680" s="710"/>
      <c r="F680" s="731"/>
    </row>
    <row r="681" spans="5:6" x14ac:dyDescent="0.25">
      <c r="E681" s="710"/>
      <c r="F681" s="731"/>
    </row>
    <row r="682" spans="5:6" x14ac:dyDescent="0.25">
      <c r="E682" s="710"/>
      <c r="F682" s="731"/>
    </row>
    <row r="683" spans="5:6" x14ac:dyDescent="0.25">
      <c r="E683" s="710"/>
      <c r="F683" s="731"/>
    </row>
    <row r="684" spans="5:6" x14ac:dyDescent="0.25">
      <c r="E684" s="710"/>
      <c r="F684" s="731"/>
    </row>
    <row r="685" spans="5:6" x14ac:dyDescent="0.25">
      <c r="E685" s="710"/>
      <c r="F685" s="731"/>
    </row>
    <row r="686" spans="5:6" x14ac:dyDescent="0.25">
      <c r="E686" s="710"/>
      <c r="F686" s="731"/>
    </row>
    <row r="687" spans="5:6" x14ac:dyDescent="0.25">
      <c r="E687" s="710"/>
      <c r="F687" s="731"/>
    </row>
    <row r="688" spans="5:6" x14ac:dyDescent="0.25">
      <c r="E688" s="710"/>
      <c r="F688" s="731"/>
    </row>
    <row r="689" spans="5:6" x14ac:dyDescent="0.25">
      <c r="E689" s="710"/>
      <c r="F689" s="731"/>
    </row>
    <row r="690" spans="5:6" x14ac:dyDescent="0.25">
      <c r="E690" s="710"/>
      <c r="F690" s="731"/>
    </row>
    <row r="691" spans="5:6" x14ac:dyDescent="0.25">
      <c r="E691" s="710"/>
      <c r="F691" s="731"/>
    </row>
    <row r="692" spans="5:6" x14ac:dyDescent="0.25">
      <c r="E692" s="710"/>
      <c r="F692" s="731"/>
    </row>
    <row r="693" spans="5:6" x14ac:dyDescent="0.25">
      <c r="E693" s="710"/>
      <c r="F693" s="731"/>
    </row>
    <row r="694" spans="5:6" x14ac:dyDescent="0.25">
      <c r="E694" s="710"/>
      <c r="F694" s="731"/>
    </row>
    <row r="695" spans="5:6" x14ac:dyDescent="0.25">
      <c r="E695" s="710"/>
      <c r="F695" s="731"/>
    </row>
    <row r="696" spans="5:6" x14ac:dyDescent="0.25">
      <c r="E696" s="710"/>
      <c r="F696" s="731"/>
    </row>
    <row r="697" spans="5:6" x14ac:dyDescent="0.25">
      <c r="E697" s="710"/>
      <c r="F697" s="731"/>
    </row>
    <row r="698" spans="5:6" x14ac:dyDescent="0.25">
      <c r="E698" s="710"/>
      <c r="F698" s="731"/>
    </row>
    <row r="699" spans="5:6" x14ac:dyDescent="0.25">
      <c r="E699" s="710"/>
      <c r="F699" s="731"/>
    </row>
    <row r="700" spans="5:6" x14ac:dyDescent="0.25">
      <c r="E700" s="710"/>
      <c r="F700" s="731"/>
    </row>
    <row r="701" spans="5:6" x14ac:dyDescent="0.25">
      <c r="E701" s="710"/>
      <c r="F701" s="731"/>
    </row>
    <row r="702" spans="5:6" x14ac:dyDescent="0.25">
      <c r="E702" s="710"/>
      <c r="F702" s="731"/>
    </row>
    <row r="703" spans="5:6" x14ac:dyDescent="0.25">
      <c r="E703" s="710"/>
      <c r="F703" s="731"/>
    </row>
    <row r="704" spans="5:6" x14ac:dyDescent="0.25">
      <c r="E704" s="710"/>
      <c r="F704" s="731"/>
    </row>
    <row r="705" spans="5:6" x14ac:dyDescent="0.25">
      <c r="E705" s="710"/>
      <c r="F705" s="731"/>
    </row>
    <row r="706" spans="5:6" x14ac:dyDescent="0.25">
      <c r="E706" s="710"/>
      <c r="F706" s="731"/>
    </row>
    <row r="707" spans="5:6" x14ac:dyDescent="0.25">
      <c r="E707" s="710"/>
      <c r="F707" s="731"/>
    </row>
    <row r="708" spans="5:6" x14ac:dyDescent="0.25">
      <c r="E708" s="710"/>
      <c r="F708" s="731"/>
    </row>
    <row r="709" spans="5:6" x14ac:dyDescent="0.25">
      <c r="E709" s="710"/>
      <c r="F709" s="731"/>
    </row>
    <row r="710" spans="5:6" x14ac:dyDescent="0.25">
      <c r="E710" s="710"/>
      <c r="F710" s="731"/>
    </row>
    <row r="711" spans="5:6" x14ac:dyDescent="0.25">
      <c r="E711" s="710"/>
      <c r="F711" s="731"/>
    </row>
    <row r="712" spans="5:6" x14ac:dyDescent="0.25">
      <c r="E712" s="710"/>
      <c r="F712" s="731"/>
    </row>
    <row r="713" spans="5:6" x14ac:dyDescent="0.25">
      <c r="E713" s="710"/>
      <c r="F713" s="731"/>
    </row>
    <row r="714" spans="5:6" x14ac:dyDescent="0.25">
      <c r="E714" s="710"/>
      <c r="F714" s="731"/>
    </row>
    <row r="715" spans="5:6" x14ac:dyDescent="0.25">
      <c r="E715" s="710"/>
      <c r="F715" s="731"/>
    </row>
    <row r="716" spans="5:6" x14ac:dyDescent="0.25">
      <c r="E716" s="710"/>
      <c r="F716" s="731"/>
    </row>
    <row r="717" spans="5:6" x14ac:dyDescent="0.25">
      <c r="E717" s="710"/>
      <c r="F717" s="731"/>
    </row>
    <row r="718" spans="5:6" x14ac:dyDescent="0.25">
      <c r="E718" s="710"/>
      <c r="F718" s="731"/>
    </row>
    <row r="719" spans="5:6" x14ac:dyDescent="0.25">
      <c r="E719" s="710"/>
      <c r="F719" s="731"/>
    </row>
    <row r="720" spans="5:6" x14ac:dyDescent="0.25">
      <c r="E720" s="710"/>
      <c r="F720" s="731"/>
    </row>
    <row r="721" spans="5:6" x14ac:dyDescent="0.25">
      <c r="E721" s="710"/>
      <c r="F721" s="731"/>
    </row>
    <row r="722" spans="5:6" x14ac:dyDescent="0.25">
      <c r="E722" s="710"/>
      <c r="F722" s="731"/>
    </row>
    <row r="723" spans="5:6" x14ac:dyDescent="0.25">
      <c r="E723" s="710"/>
      <c r="F723" s="731"/>
    </row>
    <row r="724" spans="5:6" x14ac:dyDescent="0.25">
      <c r="E724" s="710"/>
      <c r="F724" s="731"/>
    </row>
    <row r="725" spans="5:6" x14ac:dyDescent="0.25">
      <c r="E725" s="710"/>
      <c r="F725" s="731"/>
    </row>
    <row r="726" spans="5:6" x14ac:dyDescent="0.25">
      <c r="E726" s="710"/>
      <c r="F726" s="731"/>
    </row>
    <row r="727" spans="5:6" x14ac:dyDescent="0.25">
      <c r="E727" s="710"/>
      <c r="F727" s="731"/>
    </row>
    <row r="728" spans="5:6" x14ac:dyDescent="0.25">
      <c r="E728" s="710"/>
      <c r="F728" s="731"/>
    </row>
    <row r="729" spans="5:6" x14ac:dyDescent="0.25">
      <c r="E729" s="710"/>
      <c r="F729" s="731"/>
    </row>
    <row r="730" spans="5:6" x14ac:dyDescent="0.25">
      <c r="E730" s="710"/>
      <c r="F730" s="731"/>
    </row>
    <row r="731" spans="5:6" x14ac:dyDescent="0.25">
      <c r="E731" s="710"/>
      <c r="F731" s="731"/>
    </row>
    <row r="732" spans="5:6" x14ac:dyDescent="0.25">
      <c r="E732" s="710"/>
      <c r="F732" s="731"/>
    </row>
    <row r="733" spans="5:6" x14ac:dyDescent="0.25">
      <c r="E733" s="710"/>
      <c r="F733" s="731"/>
    </row>
    <row r="734" spans="5:6" x14ac:dyDescent="0.25">
      <c r="E734" s="710"/>
      <c r="F734" s="731"/>
    </row>
    <row r="735" spans="5:6" x14ac:dyDescent="0.25">
      <c r="E735" s="710"/>
      <c r="F735" s="731"/>
    </row>
    <row r="736" spans="5:6" x14ac:dyDescent="0.25">
      <c r="E736" s="710"/>
      <c r="F736" s="731"/>
    </row>
    <row r="737" spans="5:6" x14ac:dyDescent="0.25">
      <c r="E737" s="710"/>
      <c r="F737" s="731"/>
    </row>
    <row r="738" spans="5:6" x14ac:dyDescent="0.25">
      <c r="E738" s="710"/>
      <c r="F738" s="731"/>
    </row>
    <row r="739" spans="5:6" x14ac:dyDescent="0.25">
      <c r="E739" s="710"/>
      <c r="F739" s="731"/>
    </row>
    <row r="740" spans="5:6" x14ac:dyDescent="0.25">
      <c r="E740" s="710"/>
      <c r="F740" s="731"/>
    </row>
    <row r="741" spans="5:6" x14ac:dyDescent="0.25">
      <c r="E741" s="710"/>
      <c r="F741" s="731"/>
    </row>
    <row r="742" spans="5:6" x14ac:dyDescent="0.25">
      <c r="E742" s="710"/>
      <c r="F742" s="731"/>
    </row>
    <row r="743" spans="5:6" x14ac:dyDescent="0.25">
      <c r="E743" s="710"/>
      <c r="F743" s="731"/>
    </row>
    <row r="744" spans="5:6" x14ac:dyDescent="0.25">
      <c r="E744" s="710"/>
      <c r="F744" s="731"/>
    </row>
    <row r="745" spans="5:6" x14ac:dyDescent="0.25">
      <c r="E745" s="710"/>
      <c r="F745" s="731"/>
    </row>
    <row r="746" spans="5:6" x14ac:dyDescent="0.25">
      <c r="E746" s="710"/>
      <c r="F746" s="731"/>
    </row>
    <row r="747" spans="5:6" x14ac:dyDescent="0.25">
      <c r="E747" s="710"/>
      <c r="F747" s="731"/>
    </row>
    <row r="748" spans="5:6" x14ac:dyDescent="0.25">
      <c r="E748" s="710"/>
      <c r="F748" s="731"/>
    </row>
    <row r="749" spans="5:6" x14ac:dyDescent="0.25">
      <c r="E749" s="710"/>
      <c r="F749" s="731"/>
    </row>
    <row r="750" spans="5:6" x14ac:dyDescent="0.25">
      <c r="E750" s="710"/>
      <c r="F750" s="731"/>
    </row>
    <row r="751" spans="5:6" x14ac:dyDescent="0.25">
      <c r="E751" s="710"/>
      <c r="F751" s="731"/>
    </row>
    <row r="752" spans="5:6" x14ac:dyDescent="0.25">
      <c r="E752" s="710"/>
      <c r="F752" s="731"/>
    </row>
    <row r="753" spans="5:6" x14ac:dyDescent="0.25">
      <c r="E753" s="710"/>
      <c r="F753" s="731"/>
    </row>
    <row r="754" spans="5:6" x14ac:dyDescent="0.25">
      <c r="E754" s="710"/>
      <c r="F754" s="731"/>
    </row>
    <row r="755" spans="5:6" x14ac:dyDescent="0.25">
      <c r="E755" s="710"/>
      <c r="F755" s="731"/>
    </row>
    <row r="756" spans="5:6" x14ac:dyDescent="0.25">
      <c r="E756" s="710"/>
      <c r="F756" s="731"/>
    </row>
    <row r="757" spans="5:6" x14ac:dyDescent="0.25">
      <c r="E757" s="710"/>
      <c r="F757" s="731"/>
    </row>
    <row r="758" spans="5:6" x14ac:dyDescent="0.25">
      <c r="E758" s="710"/>
      <c r="F758" s="731"/>
    </row>
    <row r="759" spans="5:6" x14ac:dyDescent="0.25">
      <c r="E759" s="710"/>
      <c r="F759" s="731"/>
    </row>
    <row r="760" spans="5:6" x14ac:dyDescent="0.25">
      <c r="E760" s="710"/>
      <c r="F760" s="731"/>
    </row>
    <row r="761" spans="5:6" x14ac:dyDescent="0.25">
      <c r="E761" s="710"/>
      <c r="F761" s="731"/>
    </row>
    <row r="762" spans="5:6" x14ac:dyDescent="0.25">
      <c r="E762" s="710"/>
      <c r="F762" s="731"/>
    </row>
    <row r="763" spans="5:6" x14ac:dyDescent="0.25">
      <c r="E763" s="710"/>
      <c r="F763" s="731"/>
    </row>
    <row r="764" spans="5:6" x14ac:dyDescent="0.25">
      <c r="E764" s="710"/>
      <c r="F764" s="731"/>
    </row>
    <row r="765" spans="5:6" x14ac:dyDescent="0.25">
      <c r="E765" s="710"/>
      <c r="F765" s="731"/>
    </row>
    <row r="766" spans="5:6" x14ac:dyDescent="0.25">
      <c r="E766" s="710"/>
      <c r="F766" s="731"/>
    </row>
    <row r="767" spans="5:6" x14ac:dyDescent="0.25">
      <c r="E767" s="710"/>
      <c r="F767" s="731"/>
    </row>
    <row r="768" spans="5:6" x14ac:dyDescent="0.25">
      <c r="E768" s="710"/>
      <c r="F768" s="731"/>
    </row>
    <row r="769" spans="5:6" x14ac:dyDescent="0.25">
      <c r="E769" s="710"/>
      <c r="F769" s="731"/>
    </row>
    <row r="770" spans="5:6" x14ac:dyDescent="0.25">
      <c r="E770" s="710"/>
      <c r="F770" s="731"/>
    </row>
    <row r="771" spans="5:6" x14ac:dyDescent="0.25">
      <c r="E771" s="710"/>
      <c r="F771" s="731"/>
    </row>
    <row r="772" spans="5:6" x14ac:dyDescent="0.25">
      <c r="E772" s="710"/>
      <c r="F772" s="731"/>
    </row>
    <row r="773" spans="5:6" x14ac:dyDescent="0.25">
      <c r="E773" s="710"/>
      <c r="F773" s="731"/>
    </row>
    <row r="774" spans="5:6" x14ac:dyDescent="0.25">
      <c r="E774" s="710"/>
      <c r="F774" s="731"/>
    </row>
    <row r="775" spans="5:6" x14ac:dyDescent="0.25">
      <c r="E775" s="710"/>
      <c r="F775" s="731"/>
    </row>
    <row r="776" spans="5:6" x14ac:dyDescent="0.25">
      <c r="E776" s="710"/>
      <c r="F776" s="731"/>
    </row>
    <row r="777" spans="5:6" x14ac:dyDescent="0.25">
      <c r="E777" s="710"/>
      <c r="F777" s="731"/>
    </row>
    <row r="778" spans="5:6" x14ac:dyDescent="0.25">
      <c r="E778" s="710"/>
      <c r="F778" s="731"/>
    </row>
    <row r="779" spans="5:6" x14ac:dyDescent="0.25">
      <c r="E779" s="710"/>
      <c r="F779" s="731"/>
    </row>
    <row r="780" spans="5:6" x14ac:dyDescent="0.25">
      <c r="E780" s="710"/>
      <c r="F780" s="731"/>
    </row>
    <row r="781" spans="5:6" x14ac:dyDescent="0.25">
      <c r="E781" s="710"/>
      <c r="F781" s="731"/>
    </row>
    <row r="782" spans="5:6" x14ac:dyDescent="0.25">
      <c r="E782" s="710"/>
      <c r="F782" s="731"/>
    </row>
    <row r="783" spans="5:6" x14ac:dyDescent="0.25">
      <c r="E783" s="710"/>
      <c r="F783" s="731"/>
    </row>
    <row r="784" spans="5:6" x14ac:dyDescent="0.25">
      <c r="E784" s="710"/>
      <c r="F784" s="731"/>
    </row>
    <row r="785" spans="5:6" x14ac:dyDescent="0.25">
      <c r="E785" s="710"/>
      <c r="F785" s="731"/>
    </row>
    <row r="786" spans="5:6" x14ac:dyDescent="0.25">
      <c r="E786" s="710"/>
      <c r="F786" s="731"/>
    </row>
    <row r="787" spans="5:6" x14ac:dyDescent="0.25">
      <c r="E787" s="710"/>
      <c r="F787" s="731"/>
    </row>
    <row r="788" spans="5:6" x14ac:dyDescent="0.25">
      <c r="E788" s="710"/>
      <c r="F788" s="731"/>
    </row>
    <row r="789" spans="5:6" x14ac:dyDescent="0.25">
      <c r="E789" s="710"/>
      <c r="F789" s="731"/>
    </row>
    <row r="790" spans="5:6" x14ac:dyDescent="0.25">
      <c r="E790" s="710"/>
      <c r="F790" s="731"/>
    </row>
    <row r="791" spans="5:6" x14ac:dyDescent="0.25">
      <c r="E791" s="710"/>
      <c r="F791" s="731"/>
    </row>
    <row r="792" spans="5:6" x14ac:dyDescent="0.25">
      <c r="E792" s="710"/>
      <c r="F792" s="731"/>
    </row>
    <row r="793" spans="5:6" x14ac:dyDescent="0.25">
      <c r="E793" s="710"/>
      <c r="F793" s="731"/>
    </row>
    <row r="794" spans="5:6" x14ac:dyDescent="0.25">
      <c r="E794" s="710"/>
      <c r="F794" s="731"/>
    </row>
    <row r="795" spans="5:6" x14ac:dyDescent="0.25">
      <c r="E795" s="710"/>
      <c r="F795" s="731"/>
    </row>
    <row r="796" spans="5:6" x14ac:dyDescent="0.25">
      <c r="E796" s="710"/>
      <c r="F796" s="731"/>
    </row>
    <row r="797" spans="5:6" x14ac:dyDescent="0.25">
      <c r="E797" s="710"/>
      <c r="F797" s="731"/>
    </row>
    <row r="798" spans="5:6" x14ac:dyDescent="0.25">
      <c r="E798" s="710"/>
      <c r="F798" s="731"/>
    </row>
    <row r="799" spans="5:6" x14ac:dyDescent="0.25">
      <c r="E799" s="710"/>
      <c r="F799" s="731"/>
    </row>
    <row r="800" spans="5:6" x14ac:dyDescent="0.25">
      <c r="E800" s="710"/>
      <c r="F800" s="731"/>
    </row>
    <row r="801" spans="5:6" x14ac:dyDescent="0.25">
      <c r="E801" s="710"/>
      <c r="F801" s="731"/>
    </row>
    <row r="802" spans="5:6" x14ac:dyDescent="0.25">
      <c r="E802" s="710"/>
      <c r="F802" s="731"/>
    </row>
    <row r="803" spans="5:6" x14ac:dyDescent="0.25">
      <c r="E803" s="710"/>
      <c r="F803" s="731"/>
    </row>
    <row r="804" spans="5:6" x14ac:dyDescent="0.25">
      <c r="E804" s="710"/>
      <c r="F804" s="731"/>
    </row>
    <row r="805" spans="5:6" x14ac:dyDescent="0.25">
      <c r="E805" s="710"/>
      <c r="F805" s="731"/>
    </row>
    <row r="806" spans="5:6" x14ac:dyDescent="0.25">
      <c r="E806" s="710"/>
      <c r="F806" s="731"/>
    </row>
    <row r="807" spans="5:6" x14ac:dyDescent="0.25">
      <c r="E807" s="710"/>
      <c r="F807" s="731"/>
    </row>
    <row r="808" spans="5:6" x14ac:dyDescent="0.25">
      <c r="E808" s="710"/>
      <c r="F808" s="731"/>
    </row>
    <row r="809" spans="5:6" x14ac:dyDescent="0.25">
      <c r="E809" s="710"/>
      <c r="F809" s="731"/>
    </row>
    <row r="810" spans="5:6" x14ac:dyDescent="0.25">
      <c r="E810" s="710"/>
      <c r="F810" s="731"/>
    </row>
    <row r="811" spans="5:6" x14ac:dyDescent="0.25">
      <c r="E811" s="710"/>
      <c r="F811" s="731"/>
    </row>
    <row r="812" spans="5:6" x14ac:dyDescent="0.25">
      <c r="E812" s="710"/>
      <c r="F812" s="731"/>
    </row>
    <row r="813" spans="5:6" x14ac:dyDescent="0.25">
      <c r="E813" s="710"/>
      <c r="F813" s="731"/>
    </row>
    <row r="814" spans="5:6" x14ac:dyDescent="0.25">
      <c r="E814" s="710"/>
      <c r="F814" s="731"/>
    </row>
    <row r="815" spans="5:6" x14ac:dyDescent="0.25">
      <c r="E815" s="710"/>
      <c r="F815" s="731"/>
    </row>
    <row r="816" spans="5:6" x14ac:dyDescent="0.25">
      <c r="E816" s="710"/>
      <c r="F816" s="731"/>
    </row>
    <row r="817" spans="5:6" x14ac:dyDescent="0.25">
      <c r="E817" s="710"/>
      <c r="F817" s="731"/>
    </row>
    <row r="818" spans="5:6" x14ac:dyDescent="0.25">
      <c r="E818" s="710"/>
      <c r="F818" s="731"/>
    </row>
    <row r="819" spans="5:6" x14ac:dyDescent="0.25">
      <c r="E819" s="710"/>
      <c r="F819" s="731"/>
    </row>
    <row r="820" spans="5:6" x14ac:dyDescent="0.25">
      <c r="E820" s="710"/>
      <c r="F820" s="731"/>
    </row>
    <row r="821" spans="5:6" x14ac:dyDescent="0.25">
      <c r="E821" s="710"/>
      <c r="F821" s="731"/>
    </row>
    <row r="822" spans="5:6" x14ac:dyDescent="0.25">
      <c r="E822" s="710"/>
      <c r="F822" s="731"/>
    </row>
    <row r="823" spans="5:6" x14ac:dyDescent="0.25">
      <c r="E823" s="710"/>
      <c r="F823" s="731"/>
    </row>
    <row r="824" spans="5:6" x14ac:dyDescent="0.25">
      <c r="E824" s="710"/>
      <c r="F824" s="731"/>
    </row>
    <row r="825" spans="5:6" x14ac:dyDescent="0.25">
      <c r="E825" s="710"/>
      <c r="F825" s="731"/>
    </row>
    <row r="826" spans="5:6" x14ac:dyDescent="0.25">
      <c r="E826" s="710"/>
      <c r="F826" s="731"/>
    </row>
    <row r="827" spans="5:6" x14ac:dyDescent="0.25">
      <c r="E827" s="710"/>
      <c r="F827" s="731"/>
    </row>
    <row r="828" spans="5:6" x14ac:dyDescent="0.25">
      <c r="E828" s="710"/>
      <c r="F828" s="731"/>
    </row>
    <row r="829" spans="5:6" x14ac:dyDescent="0.25">
      <c r="E829" s="710"/>
      <c r="F829" s="731"/>
    </row>
    <row r="830" spans="5:6" x14ac:dyDescent="0.25">
      <c r="E830" s="710"/>
      <c r="F830" s="731"/>
    </row>
    <row r="831" spans="5:6" x14ac:dyDescent="0.25">
      <c r="E831" s="710"/>
      <c r="F831" s="731"/>
    </row>
    <row r="832" spans="5:6" x14ac:dyDescent="0.25">
      <c r="E832" s="710"/>
      <c r="F832" s="731"/>
    </row>
    <row r="833" spans="5:6" x14ac:dyDescent="0.25">
      <c r="E833" s="710"/>
      <c r="F833" s="731"/>
    </row>
    <row r="834" spans="5:6" x14ac:dyDescent="0.25">
      <c r="E834" s="710"/>
      <c r="F834" s="731"/>
    </row>
    <row r="835" spans="5:6" x14ac:dyDescent="0.25">
      <c r="E835" s="710"/>
      <c r="F835" s="731"/>
    </row>
    <row r="836" spans="5:6" x14ac:dyDescent="0.25">
      <c r="E836" s="710"/>
      <c r="F836" s="731"/>
    </row>
    <row r="837" spans="5:6" x14ac:dyDescent="0.25">
      <c r="E837" s="710"/>
      <c r="F837" s="731"/>
    </row>
    <row r="838" spans="5:6" x14ac:dyDescent="0.25">
      <c r="E838" s="710"/>
      <c r="F838" s="731"/>
    </row>
    <row r="839" spans="5:6" x14ac:dyDescent="0.25">
      <c r="E839" s="710"/>
      <c r="F839" s="731"/>
    </row>
    <row r="840" spans="5:6" x14ac:dyDescent="0.25">
      <c r="E840" s="710"/>
      <c r="F840" s="731"/>
    </row>
    <row r="841" spans="5:6" x14ac:dyDescent="0.25">
      <c r="E841" s="710"/>
      <c r="F841" s="731"/>
    </row>
    <row r="842" spans="5:6" x14ac:dyDescent="0.25">
      <c r="E842" s="710"/>
      <c r="F842" s="731"/>
    </row>
    <row r="843" spans="5:6" x14ac:dyDescent="0.25">
      <c r="E843" s="710"/>
      <c r="F843" s="731"/>
    </row>
    <row r="844" spans="5:6" x14ac:dyDescent="0.25">
      <c r="E844" s="710"/>
      <c r="F844" s="731"/>
    </row>
    <row r="845" spans="5:6" x14ac:dyDescent="0.25">
      <c r="E845" s="710"/>
      <c r="F845" s="731"/>
    </row>
    <row r="846" spans="5:6" x14ac:dyDescent="0.25">
      <c r="E846" s="710"/>
      <c r="F846" s="731"/>
    </row>
    <row r="847" spans="5:6" x14ac:dyDescent="0.25">
      <c r="E847" s="710"/>
      <c r="F847" s="731"/>
    </row>
    <row r="848" spans="5:6" x14ac:dyDescent="0.25">
      <c r="E848" s="710"/>
      <c r="F848" s="731"/>
    </row>
    <row r="849" spans="5:6" x14ac:dyDescent="0.25">
      <c r="E849" s="710"/>
      <c r="F849" s="731"/>
    </row>
    <row r="850" spans="5:6" x14ac:dyDescent="0.25">
      <c r="E850" s="710"/>
      <c r="F850" s="731"/>
    </row>
    <row r="851" spans="5:6" x14ac:dyDescent="0.25">
      <c r="E851" s="710"/>
      <c r="F851" s="731"/>
    </row>
    <row r="852" spans="5:6" x14ac:dyDescent="0.25">
      <c r="E852" s="710"/>
      <c r="F852" s="731"/>
    </row>
    <row r="853" spans="5:6" x14ac:dyDescent="0.25">
      <c r="E853" s="710"/>
      <c r="F853" s="731"/>
    </row>
    <row r="854" spans="5:6" x14ac:dyDescent="0.25">
      <c r="E854" s="710"/>
      <c r="F854" s="731"/>
    </row>
    <row r="855" spans="5:6" x14ac:dyDescent="0.25">
      <c r="E855" s="710"/>
      <c r="F855" s="731"/>
    </row>
    <row r="856" spans="5:6" x14ac:dyDescent="0.25">
      <c r="E856" s="710"/>
      <c r="F856" s="731"/>
    </row>
    <row r="857" spans="5:6" x14ac:dyDescent="0.25">
      <c r="E857" s="710"/>
      <c r="F857" s="731"/>
    </row>
    <row r="858" spans="5:6" x14ac:dyDescent="0.25">
      <c r="E858" s="710"/>
      <c r="F858" s="731"/>
    </row>
    <row r="859" spans="5:6" x14ac:dyDescent="0.25">
      <c r="E859" s="710"/>
      <c r="F859" s="731"/>
    </row>
    <row r="860" spans="5:6" x14ac:dyDescent="0.25">
      <c r="E860" s="710"/>
      <c r="F860" s="731"/>
    </row>
    <row r="861" spans="5:6" x14ac:dyDescent="0.25">
      <c r="E861" s="710"/>
      <c r="F861" s="731"/>
    </row>
    <row r="862" spans="5:6" x14ac:dyDescent="0.25">
      <c r="E862" s="710"/>
      <c r="F862" s="731"/>
    </row>
    <row r="863" spans="5:6" x14ac:dyDescent="0.25">
      <c r="E863" s="710"/>
      <c r="F863" s="731"/>
    </row>
    <row r="864" spans="5:6" x14ac:dyDescent="0.25">
      <c r="E864" s="710"/>
      <c r="F864" s="731"/>
    </row>
    <row r="865" spans="5:6" x14ac:dyDescent="0.25">
      <c r="E865" s="710"/>
      <c r="F865" s="731"/>
    </row>
    <row r="866" spans="5:6" x14ac:dyDescent="0.25">
      <c r="E866" s="710"/>
      <c r="F866" s="731"/>
    </row>
    <row r="867" spans="5:6" x14ac:dyDescent="0.25">
      <c r="E867" s="710"/>
      <c r="F867" s="731"/>
    </row>
    <row r="868" spans="5:6" x14ac:dyDescent="0.25">
      <c r="E868" s="710"/>
      <c r="F868" s="731"/>
    </row>
    <row r="869" spans="5:6" x14ac:dyDescent="0.25">
      <c r="E869" s="710"/>
      <c r="F869" s="731"/>
    </row>
    <row r="870" spans="5:6" x14ac:dyDescent="0.25">
      <c r="E870" s="710"/>
      <c r="F870" s="731"/>
    </row>
    <row r="871" spans="5:6" x14ac:dyDescent="0.25">
      <c r="E871" s="710"/>
      <c r="F871" s="731"/>
    </row>
    <row r="872" spans="5:6" x14ac:dyDescent="0.25">
      <c r="E872" s="710"/>
      <c r="F872" s="731"/>
    </row>
    <row r="873" spans="5:6" x14ac:dyDescent="0.25">
      <c r="E873" s="710"/>
      <c r="F873" s="731"/>
    </row>
    <row r="874" spans="5:6" x14ac:dyDescent="0.25">
      <c r="E874" s="710"/>
      <c r="F874" s="731"/>
    </row>
    <row r="875" spans="5:6" x14ac:dyDescent="0.25">
      <c r="E875" s="710"/>
      <c r="F875" s="731"/>
    </row>
    <row r="876" spans="5:6" x14ac:dyDescent="0.25">
      <c r="E876" s="710"/>
      <c r="F876" s="731"/>
    </row>
    <row r="877" spans="5:6" x14ac:dyDescent="0.25">
      <c r="E877" s="710"/>
      <c r="F877" s="731"/>
    </row>
    <row r="878" spans="5:6" x14ac:dyDescent="0.25">
      <c r="E878" s="710"/>
      <c r="F878" s="731"/>
    </row>
    <row r="879" spans="5:6" x14ac:dyDescent="0.25">
      <c r="E879" s="710"/>
      <c r="F879" s="731"/>
    </row>
    <row r="880" spans="5:6" x14ac:dyDescent="0.25">
      <c r="E880" s="710"/>
      <c r="F880" s="731"/>
    </row>
    <row r="881" spans="5:6" x14ac:dyDescent="0.25">
      <c r="E881" s="710"/>
      <c r="F881" s="731"/>
    </row>
    <row r="882" spans="5:6" x14ac:dyDescent="0.25">
      <c r="E882" s="710"/>
      <c r="F882" s="731"/>
    </row>
    <row r="883" spans="5:6" x14ac:dyDescent="0.25">
      <c r="E883" s="710"/>
      <c r="F883" s="731"/>
    </row>
    <row r="884" spans="5:6" x14ac:dyDescent="0.25">
      <c r="E884" s="710"/>
      <c r="F884" s="731"/>
    </row>
    <row r="885" spans="5:6" x14ac:dyDescent="0.25">
      <c r="E885" s="710"/>
      <c r="F885" s="731"/>
    </row>
    <row r="886" spans="5:6" x14ac:dyDescent="0.25">
      <c r="E886" s="710"/>
      <c r="F886" s="731"/>
    </row>
    <row r="887" spans="5:6" x14ac:dyDescent="0.25">
      <c r="E887" s="710"/>
      <c r="F887" s="731"/>
    </row>
    <row r="888" spans="5:6" x14ac:dyDescent="0.25">
      <c r="E888" s="710"/>
      <c r="F888" s="731"/>
    </row>
    <row r="889" spans="5:6" x14ac:dyDescent="0.25">
      <c r="E889" s="710"/>
      <c r="F889" s="731"/>
    </row>
    <row r="890" spans="5:6" x14ac:dyDescent="0.25">
      <c r="E890" s="710"/>
      <c r="F890" s="731"/>
    </row>
    <row r="891" spans="5:6" x14ac:dyDescent="0.25">
      <c r="E891" s="710"/>
      <c r="F891" s="731"/>
    </row>
    <row r="892" spans="5:6" x14ac:dyDescent="0.25">
      <c r="E892" s="710"/>
      <c r="F892" s="731"/>
    </row>
    <row r="893" spans="5:6" x14ac:dyDescent="0.25">
      <c r="E893" s="710"/>
      <c r="F893" s="731"/>
    </row>
    <row r="894" spans="5:6" x14ac:dyDescent="0.25">
      <c r="E894" s="710"/>
      <c r="F894" s="731"/>
    </row>
    <row r="895" spans="5:6" x14ac:dyDescent="0.25">
      <c r="E895" s="710"/>
      <c r="F895" s="731"/>
    </row>
    <row r="896" spans="5:6" x14ac:dyDescent="0.25">
      <c r="E896" s="710"/>
      <c r="F896" s="731"/>
    </row>
    <row r="897" spans="5:6" x14ac:dyDescent="0.25">
      <c r="E897" s="710"/>
      <c r="F897" s="731"/>
    </row>
    <row r="898" spans="5:6" x14ac:dyDescent="0.25">
      <c r="E898" s="710"/>
      <c r="F898" s="731"/>
    </row>
    <row r="899" spans="5:6" x14ac:dyDescent="0.25">
      <c r="E899" s="710"/>
      <c r="F899" s="731"/>
    </row>
    <row r="900" spans="5:6" x14ac:dyDescent="0.25">
      <c r="E900" s="710"/>
      <c r="F900" s="731"/>
    </row>
    <row r="901" spans="5:6" x14ac:dyDescent="0.25">
      <c r="E901" s="710"/>
      <c r="F901" s="731"/>
    </row>
    <row r="902" spans="5:6" x14ac:dyDescent="0.25">
      <c r="E902" s="710"/>
      <c r="F902" s="731"/>
    </row>
    <row r="903" spans="5:6" x14ac:dyDescent="0.25">
      <c r="E903" s="710"/>
      <c r="F903" s="731"/>
    </row>
    <row r="904" spans="5:6" x14ac:dyDescent="0.25">
      <c r="E904" s="710"/>
      <c r="F904" s="731"/>
    </row>
    <row r="905" spans="5:6" x14ac:dyDescent="0.25">
      <c r="E905" s="710"/>
      <c r="F905" s="731"/>
    </row>
    <row r="906" spans="5:6" x14ac:dyDescent="0.25">
      <c r="E906" s="710"/>
      <c r="F906" s="731"/>
    </row>
    <row r="907" spans="5:6" x14ac:dyDescent="0.25">
      <c r="E907" s="710"/>
      <c r="F907" s="731"/>
    </row>
    <row r="908" spans="5:6" x14ac:dyDescent="0.25">
      <c r="E908" s="710"/>
      <c r="F908" s="731"/>
    </row>
    <row r="909" spans="5:6" x14ac:dyDescent="0.25">
      <c r="E909" s="710"/>
      <c r="F909" s="731"/>
    </row>
    <row r="910" spans="5:6" x14ac:dyDescent="0.25">
      <c r="E910" s="710"/>
      <c r="F910" s="731"/>
    </row>
    <row r="911" spans="5:6" x14ac:dyDescent="0.25">
      <c r="E911" s="710"/>
      <c r="F911" s="731"/>
    </row>
    <row r="912" spans="5:6" x14ac:dyDescent="0.25">
      <c r="E912" s="710"/>
      <c r="F912" s="731"/>
    </row>
    <row r="913" spans="5:6" x14ac:dyDescent="0.25">
      <c r="E913" s="710"/>
      <c r="F913" s="731"/>
    </row>
    <row r="914" spans="5:6" x14ac:dyDescent="0.25">
      <c r="E914" s="710"/>
      <c r="F914" s="731"/>
    </row>
    <row r="915" spans="5:6" x14ac:dyDescent="0.25">
      <c r="E915" s="710"/>
      <c r="F915" s="731"/>
    </row>
    <row r="916" spans="5:6" x14ac:dyDescent="0.25">
      <c r="E916" s="710"/>
      <c r="F916" s="731"/>
    </row>
    <row r="917" spans="5:6" x14ac:dyDescent="0.25">
      <c r="E917" s="710"/>
      <c r="F917" s="731"/>
    </row>
    <row r="918" spans="5:6" x14ac:dyDescent="0.25">
      <c r="E918" s="710"/>
      <c r="F918" s="731"/>
    </row>
    <row r="919" spans="5:6" x14ac:dyDescent="0.25">
      <c r="E919" s="710"/>
      <c r="F919" s="731"/>
    </row>
    <row r="920" spans="5:6" x14ac:dyDescent="0.25">
      <c r="E920" s="710"/>
      <c r="F920" s="731"/>
    </row>
    <row r="921" spans="5:6" x14ac:dyDescent="0.25">
      <c r="E921" s="710"/>
      <c r="F921" s="731"/>
    </row>
    <row r="922" spans="5:6" x14ac:dyDescent="0.25">
      <c r="E922" s="710"/>
      <c r="F922" s="731"/>
    </row>
    <row r="923" spans="5:6" x14ac:dyDescent="0.25">
      <c r="E923" s="710"/>
      <c r="F923" s="731"/>
    </row>
    <row r="924" spans="5:6" x14ac:dyDescent="0.25">
      <c r="E924" s="710"/>
      <c r="F924" s="731"/>
    </row>
    <row r="925" spans="5:6" x14ac:dyDescent="0.25">
      <c r="E925" s="710"/>
      <c r="F925" s="731"/>
    </row>
    <row r="926" spans="5:6" x14ac:dyDescent="0.25">
      <c r="E926" s="710"/>
      <c r="F926" s="731"/>
    </row>
    <row r="927" spans="5:6" x14ac:dyDescent="0.25">
      <c r="E927" s="710"/>
      <c r="F927" s="731"/>
    </row>
    <row r="928" spans="5:6" x14ac:dyDescent="0.25">
      <c r="E928" s="710"/>
      <c r="F928" s="731"/>
    </row>
    <row r="929" spans="5:6" x14ac:dyDescent="0.25">
      <c r="E929" s="710"/>
      <c r="F929" s="731"/>
    </row>
    <row r="930" spans="5:6" x14ac:dyDescent="0.25">
      <c r="E930" s="710"/>
      <c r="F930" s="731"/>
    </row>
    <row r="931" spans="5:6" x14ac:dyDescent="0.25">
      <c r="E931" s="710"/>
      <c r="F931" s="731"/>
    </row>
    <row r="932" spans="5:6" x14ac:dyDescent="0.25">
      <c r="E932" s="710"/>
      <c r="F932" s="731"/>
    </row>
    <row r="933" spans="5:6" x14ac:dyDescent="0.25">
      <c r="E933" s="710"/>
      <c r="F933" s="731"/>
    </row>
    <row r="934" spans="5:6" x14ac:dyDescent="0.25">
      <c r="E934" s="710"/>
      <c r="F934" s="731"/>
    </row>
    <row r="935" spans="5:6" x14ac:dyDescent="0.25">
      <c r="E935" s="710"/>
      <c r="F935" s="731"/>
    </row>
    <row r="936" spans="5:6" x14ac:dyDescent="0.25">
      <c r="E936" s="710"/>
      <c r="F936" s="731"/>
    </row>
    <row r="937" spans="5:6" x14ac:dyDescent="0.25">
      <c r="E937" s="710"/>
      <c r="F937" s="731"/>
    </row>
    <row r="938" spans="5:6" x14ac:dyDescent="0.25">
      <c r="E938" s="710"/>
      <c r="F938" s="731"/>
    </row>
    <row r="939" spans="5:6" x14ac:dyDescent="0.25">
      <c r="E939" s="710"/>
      <c r="F939" s="731"/>
    </row>
    <row r="940" spans="5:6" x14ac:dyDescent="0.25">
      <c r="E940" s="710"/>
      <c r="F940" s="731"/>
    </row>
    <row r="941" spans="5:6" x14ac:dyDescent="0.25">
      <c r="E941" s="710"/>
      <c r="F941" s="731"/>
    </row>
    <row r="942" spans="5:6" x14ac:dyDescent="0.25">
      <c r="E942" s="710"/>
      <c r="F942" s="731"/>
    </row>
    <row r="943" spans="5:6" x14ac:dyDescent="0.25">
      <c r="E943" s="710"/>
      <c r="F943" s="731"/>
    </row>
    <row r="944" spans="5:6" x14ac:dyDescent="0.25">
      <c r="E944" s="710"/>
      <c r="F944" s="731"/>
    </row>
    <row r="945" spans="5:6" x14ac:dyDescent="0.25">
      <c r="E945" s="710"/>
      <c r="F945" s="731"/>
    </row>
    <row r="946" spans="5:6" x14ac:dyDescent="0.25">
      <c r="E946" s="710"/>
      <c r="F946" s="731"/>
    </row>
    <row r="947" spans="5:6" x14ac:dyDescent="0.25">
      <c r="E947" s="710"/>
      <c r="F947" s="731"/>
    </row>
    <row r="948" spans="5:6" x14ac:dyDescent="0.25">
      <c r="E948" s="710"/>
      <c r="F948" s="731"/>
    </row>
    <row r="949" spans="5:6" x14ac:dyDescent="0.25">
      <c r="E949" s="710"/>
      <c r="F949" s="731"/>
    </row>
    <row r="950" spans="5:6" x14ac:dyDescent="0.25">
      <c r="E950" s="710"/>
      <c r="F950" s="731"/>
    </row>
    <row r="951" spans="5:6" x14ac:dyDescent="0.25">
      <c r="E951" s="710"/>
      <c r="F951" s="731"/>
    </row>
    <row r="952" spans="5:6" x14ac:dyDescent="0.25">
      <c r="E952" s="710"/>
      <c r="F952" s="731"/>
    </row>
    <row r="953" spans="5:6" x14ac:dyDescent="0.25">
      <c r="E953" s="710"/>
      <c r="F953" s="731"/>
    </row>
    <row r="954" spans="5:6" x14ac:dyDescent="0.25">
      <c r="E954" s="710"/>
      <c r="F954" s="731"/>
    </row>
    <row r="955" spans="5:6" x14ac:dyDescent="0.25">
      <c r="E955" s="710"/>
      <c r="F955" s="731"/>
    </row>
    <row r="956" spans="5:6" x14ac:dyDescent="0.25">
      <c r="E956" s="710"/>
      <c r="F956" s="731"/>
    </row>
    <row r="957" spans="5:6" x14ac:dyDescent="0.25">
      <c r="E957" s="710"/>
      <c r="F957" s="731"/>
    </row>
    <row r="958" spans="5:6" x14ac:dyDescent="0.25">
      <c r="E958" s="710"/>
      <c r="F958" s="731"/>
    </row>
    <row r="959" spans="5:6" x14ac:dyDescent="0.25">
      <c r="E959" s="710"/>
      <c r="F959" s="731"/>
    </row>
    <row r="960" spans="5:6" x14ac:dyDescent="0.25">
      <c r="E960" s="710"/>
      <c r="F960" s="731"/>
    </row>
    <row r="961" spans="5:6" x14ac:dyDescent="0.25">
      <c r="E961" s="710"/>
      <c r="F961" s="731"/>
    </row>
    <row r="962" spans="5:6" x14ac:dyDescent="0.25">
      <c r="E962" s="710"/>
      <c r="F962" s="731"/>
    </row>
    <row r="963" spans="5:6" x14ac:dyDescent="0.25">
      <c r="E963" s="710"/>
      <c r="F963" s="731"/>
    </row>
    <row r="964" spans="5:6" x14ac:dyDescent="0.25">
      <c r="E964" s="710"/>
      <c r="F964" s="731"/>
    </row>
    <row r="965" spans="5:6" x14ac:dyDescent="0.25">
      <c r="E965" s="710"/>
      <c r="F965" s="731"/>
    </row>
    <row r="966" spans="5:6" x14ac:dyDescent="0.25">
      <c r="E966" s="710"/>
      <c r="F966" s="731"/>
    </row>
    <row r="967" spans="5:6" x14ac:dyDescent="0.25">
      <c r="E967" s="710"/>
      <c r="F967" s="731"/>
    </row>
    <row r="968" spans="5:6" x14ac:dyDescent="0.25">
      <c r="E968" s="710"/>
      <c r="F968" s="731"/>
    </row>
    <row r="969" spans="5:6" x14ac:dyDescent="0.25">
      <c r="E969" s="710"/>
      <c r="F969" s="731"/>
    </row>
    <row r="970" spans="5:6" x14ac:dyDescent="0.25">
      <c r="E970" s="710"/>
      <c r="F970" s="731"/>
    </row>
    <row r="971" spans="5:6" x14ac:dyDescent="0.25">
      <c r="E971" s="710"/>
      <c r="F971" s="731"/>
    </row>
    <row r="972" spans="5:6" x14ac:dyDescent="0.25">
      <c r="E972" s="710"/>
      <c r="F972" s="731"/>
    </row>
    <row r="973" spans="5:6" x14ac:dyDescent="0.25">
      <c r="E973" s="710"/>
      <c r="F973" s="731"/>
    </row>
    <row r="974" spans="5:6" x14ac:dyDescent="0.25">
      <c r="E974" s="710"/>
      <c r="F974" s="731"/>
    </row>
    <row r="975" spans="5:6" x14ac:dyDescent="0.25">
      <c r="E975" s="710"/>
      <c r="F975" s="731"/>
    </row>
    <row r="976" spans="5:6" x14ac:dyDescent="0.25">
      <c r="E976" s="710"/>
      <c r="F976" s="731"/>
    </row>
    <row r="977" spans="5:6" x14ac:dyDescent="0.25">
      <c r="E977" s="710"/>
      <c r="F977" s="731"/>
    </row>
    <row r="978" spans="5:6" x14ac:dyDescent="0.25">
      <c r="E978" s="710"/>
      <c r="F978" s="731"/>
    </row>
    <row r="979" spans="5:6" x14ac:dyDescent="0.25">
      <c r="E979" s="710"/>
      <c r="F979" s="731"/>
    </row>
    <row r="980" spans="5:6" x14ac:dyDescent="0.25">
      <c r="E980" s="710"/>
      <c r="F980" s="731"/>
    </row>
    <row r="981" spans="5:6" x14ac:dyDescent="0.25">
      <c r="E981" s="710"/>
      <c r="F981" s="731"/>
    </row>
    <row r="982" spans="5:6" x14ac:dyDescent="0.25">
      <c r="E982" s="710"/>
      <c r="F982" s="731"/>
    </row>
    <row r="983" spans="5:6" x14ac:dyDescent="0.25">
      <c r="E983" s="710"/>
      <c r="F983" s="731"/>
    </row>
    <row r="984" spans="5:6" x14ac:dyDescent="0.25">
      <c r="E984" s="710"/>
      <c r="F984" s="731"/>
    </row>
    <row r="985" spans="5:6" x14ac:dyDescent="0.25">
      <c r="E985" s="710"/>
      <c r="F985" s="731"/>
    </row>
    <row r="986" spans="5:6" x14ac:dyDescent="0.25">
      <c r="E986" s="710"/>
      <c r="F986" s="731"/>
    </row>
    <row r="987" spans="5:6" x14ac:dyDescent="0.25">
      <c r="E987" s="710"/>
      <c r="F987" s="731"/>
    </row>
    <row r="988" spans="5:6" x14ac:dyDescent="0.25">
      <c r="E988" s="710"/>
      <c r="F988" s="731"/>
    </row>
    <row r="989" spans="5:6" x14ac:dyDescent="0.25">
      <c r="E989" s="710"/>
      <c r="F989" s="731"/>
    </row>
    <row r="990" spans="5:6" x14ac:dyDescent="0.25">
      <c r="E990" s="710"/>
      <c r="F990" s="731"/>
    </row>
    <row r="991" spans="5:6" x14ac:dyDescent="0.25">
      <c r="E991" s="710"/>
      <c r="F991" s="731"/>
    </row>
    <row r="992" spans="5:6" x14ac:dyDescent="0.25">
      <c r="E992" s="710"/>
      <c r="F992" s="731"/>
    </row>
    <row r="993" spans="5:6" x14ac:dyDescent="0.25">
      <c r="E993" s="710"/>
      <c r="F993" s="731"/>
    </row>
    <row r="994" spans="5:6" x14ac:dyDescent="0.25">
      <c r="E994" s="710"/>
      <c r="F994" s="731"/>
    </row>
    <row r="995" spans="5:6" x14ac:dyDescent="0.25">
      <c r="E995" s="710"/>
      <c r="F995" s="731"/>
    </row>
    <row r="996" spans="5:6" x14ac:dyDescent="0.25">
      <c r="E996" s="710"/>
      <c r="F996" s="731"/>
    </row>
    <row r="997" spans="5:6" x14ac:dyDescent="0.25">
      <c r="E997" s="710"/>
      <c r="F997" s="731"/>
    </row>
    <row r="998" spans="5:6" x14ac:dyDescent="0.25">
      <c r="E998" s="710"/>
      <c r="F998" s="731"/>
    </row>
    <row r="999" spans="5:6" x14ac:dyDescent="0.25">
      <c r="E999" s="710"/>
      <c r="F999" s="731"/>
    </row>
    <row r="1000" spans="5:6" x14ac:dyDescent="0.25">
      <c r="E1000" s="710"/>
      <c r="F1000" s="731"/>
    </row>
    <row r="1001" spans="5:6" x14ac:dyDescent="0.25">
      <c r="E1001" s="710"/>
      <c r="F1001" s="731"/>
    </row>
    <row r="1002" spans="5:6" x14ac:dyDescent="0.25">
      <c r="E1002" s="710"/>
      <c r="F1002" s="731"/>
    </row>
    <row r="1003" spans="5:6" x14ac:dyDescent="0.25">
      <c r="E1003" s="710"/>
      <c r="F1003" s="731"/>
    </row>
    <row r="1004" spans="5:6" x14ac:dyDescent="0.25">
      <c r="E1004" s="710"/>
      <c r="F1004" s="731"/>
    </row>
    <row r="1005" spans="5:6" x14ac:dyDescent="0.25">
      <c r="E1005" s="710"/>
      <c r="F1005" s="731"/>
    </row>
    <row r="1006" spans="5:6" x14ac:dyDescent="0.25">
      <c r="E1006" s="710"/>
      <c r="F1006" s="731"/>
    </row>
    <row r="1007" spans="5:6" x14ac:dyDescent="0.25">
      <c r="E1007" s="710"/>
      <c r="F1007" s="731"/>
    </row>
    <row r="1008" spans="5:6" x14ac:dyDescent="0.25">
      <c r="E1008" s="710"/>
      <c r="F1008" s="731"/>
    </row>
    <row r="1009" spans="5:6" x14ac:dyDescent="0.25">
      <c r="E1009" s="710"/>
      <c r="F1009" s="731"/>
    </row>
    <row r="1010" spans="5:6" x14ac:dyDescent="0.25">
      <c r="E1010" s="710"/>
      <c r="F1010" s="731"/>
    </row>
    <row r="1011" spans="5:6" x14ac:dyDescent="0.25">
      <c r="E1011" s="710"/>
      <c r="F1011" s="731"/>
    </row>
    <row r="1012" spans="5:6" x14ac:dyDescent="0.25">
      <c r="E1012" s="710"/>
      <c r="F1012" s="731"/>
    </row>
    <row r="1013" spans="5:6" x14ac:dyDescent="0.25">
      <c r="E1013" s="710"/>
      <c r="F1013" s="731"/>
    </row>
    <row r="1014" spans="5:6" x14ac:dyDescent="0.25">
      <c r="E1014" s="710"/>
      <c r="F1014" s="731"/>
    </row>
    <row r="1015" spans="5:6" x14ac:dyDescent="0.25">
      <c r="E1015" s="710"/>
      <c r="F1015" s="731"/>
    </row>
    <row r="1016" spans="5:6" x14ac:dyDescent="0.25">
      <c r="E1016" s="710"/>
      <c r="F1016" s="731"/>
    </row>
    <row r="1017" spans="5:6" x14ac:dyDescent="0.25">
      <c r="E1017" s="710"/>
      <c r="F1017" s="731"/>
    </row>
    <row r="1018" spans="5:6" x14ac:dyDescent="0.25">
      <c r="E1018" s="710"/>
      <c r="F1018" s="731"/>
    </row>
    <row r="1019" spans="5:6" x14ac:dyDescent="0.25">
      <c r="E1019" s="710"/>
      <c r="F1019" s="731"/>
    </row>
    <row r="1020" spans="5:6" x14ac:dyDescent="0.25">
      <c r="E1020" s="710"/>
      <c r="F1020" s="731"/>
    </row>
    <row r="1021" spans="5:6" x14ac:dyDescent="0.25">
      <c r="E1021" s="710"/>
      <c r="F1021" s="731"/>
    </row>
    <row r="1022" spans="5:6" x14ac:dyDescent="0.25">
      <c r="E1022" s="710"/>
      <c r="F1022" s="731"/>
    </row>
    <row r="1023" spans="5:6" x14ac:dyDescent="0.25">
      <c r="E1023" s="710"/>
      <c r="F1023" s="731"/>
    </row>
    <row r="1024" spans="5:6" x14ac:dyDescent="0.25">
      <c r="E1024" s="710"/>
      <c r="F1024" s="731"/>
    </row>
    <row r="1025" spans="5:6" x14ac:dyDescent="0.25">
      <c r="E1025" s="710"/>
      <c r="F1025" s="731"/>
    </row>
    <row r="1026" spans="5:6" x14ac:dyDescent="0.25">
      <c r="E1026" s="710"/>
      <c r="F1026" s="731"/>
    </row>
    <row r="1027" spans="5:6" x14ac:dyDescent="0.25">
      <c r="E1027" s="710"/>
      <c r="F1027" s="731"/>
    </row>
    <row r="1028" spans="5:6" x14ac:dyDescent="0.25">
      <c r="E1028" s="710"/>
      <c r="F1028" s="731"/>
    </row>
    <row r="1029" spans="5:6" x14ac:dyDescent="0.25">
      <c r="E1029" s="710"/>
      <c r="F1029" s="731"/>
    </row>
    <row r="1030" spans="5:6" x14ac:dyDescent="0.25">
      <c r="E1030" s="710"/>
      <c r="F1030" s="731"/>
    </row>
    <row r="1031" spans="5:6" x14ac:dyDescent="0.25">
      <c r="E1031" s="710"/>
      <c r="F1031" s="731"/>
    </row>
    <row r="1032" spans="5:6" x14ac:dyDescent="0.25">
      <c r="E1032" s="710"/>
      <c r="F1032" s="731"/>
    </row>
    <row r="1033" spans="5:6" x14ac:dyDescent="0.25">
      <c r="E1033" s="710"/>
      <c r="F1033" s="731"/>
    </row>
    <row r="1034" spans="5:6" x14ac:dyDescent="0.25">
      <c r="E1034" s="710"/>
      <c r="F1034" s="731"/>
    </row>
    <row r="1035" spans="5:6" x14ac:dyDescent="0.25">
      <c r="E1035" s="710"/>
      <c r="F1035" s="731"/>
    </row>
    <row r="1036" spans="5:6" x14ac:dyDescent="0.25">
      <c r="E1036" s="710"/>
      <c r="F1036" s="731"/>
    </row>
    <row r="1037" spans="5:6" x14ac:dyDescent="0.25">
      <c r="E1037" s="710"/>
      <c r="F1037" s="731"/>
    </row>
    <row r="1038" spans="5:6" x14ac:dyDescent="0.25">
      <c r="E1038" s="710"/>
      <c r="F1038" s="731"/>
    </row>
    <row r="1039" spans="5:6" x14ac:dyDescent="0.25">
      <c r="E1039" s="710"/>
      <c r="F1039" s="731"/>
    </row>
    <row r="1040" spans="5:6" x14ac:dyDescent="0.25">
      <c r="E1040" s="710"/>
      <c r="F1040" s="731"/>
    </row>
    <row r="1041" spans="5:6" x14ac:dyDescent="0.25">
      <c r="E1041" s="710"/>
      <c r="F1041" s="731"/>
    </row>
    <row r="1042" spans="5:6" x14ac:dyDescent="0.25">
      <c r="E1042" s="710"/>
      <c r="F1042" s="731"/>
    </row>
    <row r="1043" spans="5:6" x14ac:dyDescent="0.25">
      <c r="E1043" s="710"/>
      <c r="F1043" s="731"/>
    </row>
    <row r="1044" spans="5:6" x14ac:dyDescent="0.25">
      <c r="E1044" s="710"/>
      <c r="F1044" s="731"/>
    </row>
    <row r="1045" spans="5:6" x14ac:dyDescent="0.25">
      <c r="E1045" s="710"/>
      <c r="F1045" s="731"/>
    </row>
    <row r="1046" spans="5:6" x14ac:dyDescent="0.25">
      <c r="E1046" s="710"/>
      <c r="F1046" s="731"/>
    </row>
    <row r="1047" spans="5:6" x14ac:dyDescent="0.25">
      <c r="E1047" s="710"/>
      <c r="F1047" s="731"/>
    </row>
    <row r="1048" spans="5:6" x14ac:dyDescent="0.25">
      <c r="E1048" s="710"/>
      <c r="F1048" s="731"/>
    </row>
    <row r="1049" spans="5:6" x14ac:dyDescent="0.25">
      <c r="E1049" s="710"/>
      <c r="F1049" s="731"/>
    </row>
    <row r="1050" spans="5:6" x14ac:dyDescent="0.25">
      <c r="E1050" s="710"/>
      <c r="F1050" s="731"/>
    </row>
    <row r="1051" spans="5:6" x14ac:dyDescent="0.25">
      <c r="E1051" s="710"/>
      <c r="F1051" s="731"/>
    </row>
    <row r="1052" spans="5:6" x14ac:dyDescent="0.25">
      <c r="E1052" s="710"/>
      <c r="F1052" s="731"/>
    </row>
    <row r="1053" spans="5:6" x14ac:dyDescent="0.25">
      <c r="E1053" s="710"/>
      <c r="F1053" s="731"/>
    </row>
    <row r="1054" spans="5:6" x14ac:dyDescent="0.25">
      <c r="E1054" s="710"/>
      <c r="F1054" s="731"/>
    </row>
    <row r="1055" spans="5:6" x14ac:dyDescent="0.25">
      <c r="E1055" s="710"/>
      <c r="F1055" s="731"/>
    </row>
    <row r="1056" spans="5:6" x14ac:dyDescent="0.25">
      <c r="E1056" s="710"/>
      <c r="F1056" s="731"/>
    </row>
    <row r="1057" spans="5:6" x14ac:dyDescent="0.25">
      <c r="E1057" s="710"/>
      <c r="F1057" s="731"/>
    </row>
    <row r="1058" spans="5:6" x14ac:dyDescent="0.25">
      <c r="E1058" s="710"/>
      <c r="F1058" s="731"/>
    </row>
    <row r="1059" spans="5:6" x14ac:dyDescent="0.25">
      <c r="E1059" s="710"/>
      <c r="F1059" s="731"/>
    </row>
    <row r="1060" spans="5:6" x14ac:dyDescent="0.25">
      <c r="E1060" s="710"/>
      <c r="F1060" s="731"/>
    </row>
    <row r="1061" spans="5:6" x14ac:dyDescent="0.25">
      <c r="E1061" s="710"/>
      <c r="F1061" s="731"/>
    </row>
    <row r="1062" spans="5:6" x14ac:dyDescent="0.25">
      <c r="E1062" s="710"/>
      <c r="F1062" s="731"/>
    </row>
    <row r="1063" spans="5:6" x14ac:dyDescent="0.25">
      <c r="E1063" s="710"/>
      <c r="F1063" s="731"/>
    </row>
    <row r="1064" spans="5:6" x14ac:dyDescent="0.25">
      <c r="E1064" s="710"/>
      <c r="F1064" s="731"/>
    </row>
    <row r="1065" spans="5:6" x14ac:dyDescent="0.25">
      <c r="E1065" s="710"/>
      <c r="F1065" s="731"/>
    </row>
    <row r="1066" spans="5:6" x14ac:dyDescent="0.25">
      <c r="E1066" s="710"/>
      <c r="F1066" s="731"/>
    </row>
    <row r="1067" spans="5:6" x14ac:dyDescent="0.25">
      <c r="E1067" s="710"/>
      <c r="F1067" s="731"/>
    </row>
    <row r="1068" spans="5:6" x14ac:dyDescent="0.25">
      <c r="E1068" s="710"/>
      <c r="F1068" s="731"/>
    </row>
    <row r="1069" spans="5:6" x14ac:dyDescent="0.25">
      <c r="E1069" s="710"/>
      <c r="F1069" s="731"/>
    </row>
    <row r="1070" spans="5:6" x14ac:dyDescent="0.25">
      <c r="E1070" s="710"/>
      <c r="F1070" s="731"/>
    </row>
    <row r="1071" spans="5:6" x14ac:dyDescent="0.25">
      <c r="E1071" s="710"/>
      <c r="F1071" s="731"/>
    </row>
    <row r="1072" spans="5:6" x14ac:dyDescent="0.25">
      <c r="E1072" s="710"/>
      <c r="F1072" s="731"/>
    </row>
    <row r="1073" spans="5:6" x14ac:dyDescent="0.25">
      <c r="E1073" s="710"/>
      <c r="F1073" s="731"/>
    </row>
    <row r="1074" spans="5:6" x14ac:dyDescent="0.25">
      <c r="E1074" s="710"/>
      <c r="F1074" s="731"/>
    </row>
    <row r="1075" spans="5:6" x14ac:dyDescent="0.25">
      <c r="E1075" s="710"/>
      <c r="F1075" s="731"/>
    </row>
    <row r="1076" spans="5:6" x14ac:dyDescent="0.25">
      <c r="E1076" s="710"/>
      <c r="F1076" s="731"/>
    </row>
    <row r="1077" spans="5:6" x14ac:dyDescent="0.25">
      <c r="E1077" s="710"/>
      <c r="F1077" s="731"/>
    </row>
    <row r="1078" spans="5:6" x14ac:dyDescent="0.25">
      <c r="E1078" s="710"/>
      <c r="F1078" s="731"/>
    </row>
    <row r="1079" spans="5:6" x14ac:dyDescent="0.25">
      <c r="E1079" s="710"/>
      <c r="F1079" s="731"/>
    </row>
    <row r="1080" spans="5:6" x14ac:dyDescent="0.25">
      <c r="E1080" s="710"/>
      <c r="F1080" s="731"/>
    </row>
    <row r="1081" spans="5:6" x14ac:dyDescent="0.25">
      <c r="E1081" s="710"/>
      <c r="F1081" s="731"/>
    </row>
    <row r="1082" spans="5:6" x14ac:dyDescent="0.25">
      <c r="E1082" s="710"/>
      <c r="F1082" s="731"/>
    </row>
    <row r="1083" spans="5:6" x14ac:dyDescent="0.25">
      <c r="E1083" s="710"/>
      <c r="F1083" s="731"/>
    </row>
    <row r="1084" spans="5:6" x14ac:dyDescent="0.25">
      <c r="E1084" s="710"/>
      <c r="F1084" s="731"/>
    </row>
    <row r="1085" spans="5:6" x14ac:dyDescent="0.25">
      <c r="E1085" s="710"/>
      <c r="F1085" s="731"/>
    </row>
    <row r="1086" spans="5:6" x14ac:dyDescent="0.25">
      <c r="E1086" s="710"/>
      <c r="F1086" s="731"/>
    </row>
    <row r="1087" spans="5:6" x14ac:dyDescent="0.25">
      <c r="E1087" s="710"/>
      <c r="F1087" s="731"/>
    </row>
    <row r="1088" spans="5:6" x14ac:dyDescent="0.25">
      <c r="E1088" s="710"/>
      <c r="F1088" s="731"/>
    </row>
    <row r="1089" spans="5:6" x14ac:dyDescent="0.25">
      <c r="E1089" s="710"/>
      <c r="F1089" s="731"/>
    </row>
    <row r="1090" spans="5:6" x14ac:dyDescent="0.25">
      <c r="E1090" s="710"/>
      <c r="F1090" s="731"/>
    </row>
    <row r="1091" spans="5:6" x14ac:dyDescent="0.25">
      <c r="E1091" s="710"/>
      <c r="F1091" s="731"/>
    </row>
    <row r="1092" spans="5:6" x14ac:dyDescent="0.25">
      <c r="E1092" s="710"/>
      <c r="F1092" s="731"/>
    </row>
    <row r="1093" spans="5:6" x14ac:dyDescent="0.25">
      <c r="E1093" s="710"/>
      <c r="F1093" s="731"/>
    </row>
    <row r="1094" spans="5:6" x14ac:dyDescent="0.25">
      <c r="E1094" s="710"/>
      <c r="F1094" s="731"/>
    </row>
    <row r="1095" spans="5:6" x14ac:dyDescent="0.25">
      <c r="E1095" s="710"/>
      <c r="F1095" s="731"/>
    </row>
    <row r="1096" spans="5:6" x14ac:dyDescent="0.25">
      <c r="E1096" s="710"/>
      <c r="F1096" s="731"/>
    </row>
    <row r="1097" spans="5:6" x14ac:dyDescent="0.25">
      <c r="E1097" s="710"/>
      <c r="F1097" s="731"/>
    </row>
    <row r="1098" spans="5:6" x14ac:dyDescent="0.25">
      <c r="E1098" s="710"/>
      <c r="F1098" s="731"/>
    </row>
    <row r="1099" spans="5:6" x14ac:dyDescent="0.25">
      <c r="E1099" s="710"/>
      <c r="F1099" s="731"/>
    </row>
    <row r="1100" spans="5:6" x14ac:dyDescent="0.25">
      <c r="E1100" s="710"/>
      <c r="F1100" s="731"/>
    </row>
    <row r="1101" spans="5:6" x14ac:dyDescent="0.25">
      <c r="E1101" s="710"/>
      <c r="F1101" s="731"/>
    </row>
    <row r="1102" spans="5:6" x14ac:dyDescent="0.25">
      <c r="E1102" s="710"/>
      <c r="F1102" s="731"/>
    </row>
    <row r="1103" spans="5:6" x14ac:dyDescent="0.25">
      <c r="E1103" s="710"/>
      <c r="F1103" s="731"/>
    </row>
    <row r="1104" spans="5:6" x14ac:dyDescent="0.25">
      <c r="E1104" s="710"/>
      <c r="F1104" s="731"/>
    </row>
    <row r="1105" spans="5:6" x14ac:dyDescent="0.25">
      <c r="E1105" s="710"/>
      <c r="F1105" s="731"/>
    </row>
    <row r="1106" spans="5:6" x14ac:dyDescent="0.25">
      <c r="E1106" s="710"/>
      <c r="F1106" s="731"/>
    </row>
    <row r="1107" spans="5:6" x14ac:dyDescent="0.25">
      <c r="E1107" s="710"/>
      <c r="F1107" s="731"/>
    </row>
    <row r="1108" spans="5:6" x14ac:dyDescent="0.25">
      <c r="E1108" s="710"/>
      <c r="F1108" s="731"/>
    </row>
    <row r="1109" spans="5:6" x14ac:dyDescent="0.25">
      <c r="E1109" s="710"/>
      <c r="F1109" s="731"/>
    </row>
    <row r="1110" spans="5:6" x14ac:dyDescent="0.25">
      <c r="E1110" s="710"/>
      <c r="F1110" s="731"/>
    </row>
    <row r="1111" spans="5:6" x14ac:dyDescent="0.25">
      <c r="E1111" s="710"/>
      <c r="F1111" s="731"/>
    </row>
    <row r="1112" spans="5:6" x14ac:dyDescent="0.25">
      <c r="E1112" s="710"/>
      <c r="F1112" s="731"/>
    </row>
    <row r="1113" spans="5:6" x14ac:dyDescent="0.25">
      <c r="E1113" s="710"/>
      <c r="F1113" s="731"/>
    </row>
    <row r="1114" spans="5:6" x14ac:dyDescent="0.25">
      <c r="E1114" s="710"/>
      <c r="F1114" s="731"/>
    </row>
    <row r="1115" spans="5:6" x14ac:dyDescent="0.25">
      <c r="E1115" s="710"/>
      <c r="F1115" s="731"/>
    </row>
    <row r="1116" spans="5:6" x14ac:dyDescent="0.25">
      <c r="E1116" s="710"/>
      <c r="F1116" s="731"/>
    </row>
    <row r="1117" spans="5:6" x14ac:dyDescent="0.25">
      <c r="E1117" s="710"/>
      <c r="F1117" s="731"/>
    </row>
    <row r="1118" spans="5:6" x14ac:dyDescent="0.25">
      <c r="E1118" s="710"/>
      <c r="F1118" s="731"/>
    </row>
    <row r="1119" spans="5:6" x14ac:dyDescent="0.25">
      <c r="E1119" s="710"/>
      <c r="F1119" s="731"/>
    </row>
    <row r="1120" spans="5:6" x14ac:dyDescent="0.25">
      <c r="E1120" s="710"/>
      <c r="F1120" s="731"/>
    </row>
    <row r="1121" spans="5:6" x14ac:dyDescent="0.25">
      <c r="E1121" s="710"/>
      <c r="F1121" s="731"/>
    </row>
    <row r="1122" spans="5:6" x14ac:dyDescent="0.25">
      <c r="E1122" s="710"/>
      <c r="F1122" s="731"/>
    </row>
    <row r="1123" spans="5:6" x14ac:dyDescent="0.25">
      <c r="E1123" s="710"/>
      <c r="F1123" s="731"/>
    </row>
    <row r="1124" spans="5:6" x14ac:dyDescent="0.25">
      <c r="E1124" s="710"/>
      <c r="F1124" s="731"/>
    </row>
    <row r="1125" spans="5:6" x14ac:dyDescent="0.25">
      <c r="E1125" s="710"/>
      <c r="F1125" s="731"/>
    </row>
    <row r="1126" spans="5:6" x14ac:dyDescent="0.25">
      <c r="E1126" s="710"/>
      <c r="F1126" s="731"/>
    </row>
    <row r="1127" spans="5:6" x14ac:dyDescent="0.25">
      <c r="E1127" s="710"/>
      <c r="F1127" s="731"/>
    </row>
    <row r="1128" spans="5:6" x14ac:dyDescent="0.25">
      <c r="E1128" s="710"/>
      <c r="F1128" s="731"/>
    </row>
    <row r="1129" spans="5:6" x14ac:dyDescent="0.25">
      <c r="E1129" s="710"/>
      <c r="F1129" s="731"/>
    </row>
    <row r="1130" spans="5:6" x14ac:dyDescent="0.25">
      <c r="E1130" s="710"/>
      <c r="F1130" s="731"/>
    </row>
    <row r="1131" spans="5:6" x14ac:dyDescent="0.25">
      <c r="E1131" s="710"/>
      <c r="F1131" s="731"/>
    </row>
    <row r="1132" spans="5:6" x14ac:dyDescent="0.25">
      <c r="E1132" s="710"/>
      <c r="F1132" s="731"/>
    </row>
    <row r="1133" spans="5:6" x14ac:dyDescent="0.25">
      <c r="E1133" s="710"/>
      <c r="F1133" s="731"/>
    </row>
    <row r="1134" spans="5:6" x14ac:dyDescent="0.25">
      <c r="E1134" s="710"/>
      <c r="F1134" s="731"/>
    </row>
    <row r="1135" spans="5:6" x14ac:dyDescent="0.25">
      <c r="E1135" s="710"/>
      <c r="F1135" s="731"/>
    </row>
    <row r="1136" spans="5:6" x14ac:dyDescent="0.25">
      <c r="E1136" s="710"/>
      <c r="F1136" s="731"/>
    </row>
    <row r="1137" spans="5:6" x14ac:dyDescent="0.25">
      <c r="E1137" s="710"/>
      <c r="F1137" s="731"/>
    </row>
    <row r="1138" spans="5:6" x14ac:dyDescent="0.25">
      <c r="E1138" s="710"/>
      <c r="F1138" s="731"/>
    </row>
    <row r="1139" spans="5:6" x14ac:dyDescent="0.25">
      <c r="E1139" s="710"/>
      <c r="F1139" s="731"/>
    </row>
    <row r="1140" spans="5:6" x14ac:dyDescent="0.25">
      <c r="E1140" s="710"/>
      <c r="F1140" s="731"/>
    </row>
    <row r="1141" spans="5:6" x14ac:dyDescent="0.25">
      <c r="E1141" s="710"/>
      <c r="F1141" s="731"/>
    </row>
    <row r="1142" spans="5:6" x14ac:dyDescent="0.25">
      <c r="E1142" s="710"/>
      <c r="F1142" s="731"/>
    </row>
    <row r="1143" spans="5:6" x14ac:dyDescent="0.25">
      <c r="E1143" s="710"/>
      <c r="F1143" s="731"/>
    </row>
    <row r="1144" spans="5:6" x14ac:dyDescent="0.25">
      <c r="E1144" s="710"/>
      <c r="F1144" s="731"/>
    </row>
    <row r="1145" spans="5:6" x14ac:dyDescent="0.25">
      <c r="E1145" s="710"/>
      <c r="F1145" s="731"/>
    </row>
    <row r="1146" spans="5:6" x14ac:dyDescent="0.25">
      <c r="E1146" s="710"/>
      <c r="F1146" s="731"/>
    </row>
    <row r="1147" spans="5:6" x14ac:dyDescent="0.25">
      <c r="E1147" s="710"/>
      <c r="F1147" s="731"/>
    </row>
    <row r="1148" spans="5:6" x14ac:dyDescent="0.25">
      <c r="E1148" s="710"/>
      <c r="F1148" s="731"/>
    </row>
    <row r="1149" spans="5:6" x14ac:dyDescent="0.25">
      <c r="E1149" s="710"/>
      <c r="F1149" s="731"/>
    </row>
    <row r="1150" spans="5:6" x14ac:dyDescent="0.25">
      <c r="E1150" s="710"/>
      <c r="F1150" s="731"/>
    </row>
    <row r="1151" spans="5:6" x14ac:dyDescent="0.25">
      <c r="E1151" s="710"/>
      <c r="F1151" s="731"/>
    </row>
    <row r="1152" spans="5:6" x14ac:dyDescent="0.25">
      <c r="E1152" s="710"/>
      <c r="F1152" s="731"/>
    </row>
    <row r="1153" spans="5:6" x14ac:dyDescent="0.25">
      <c r="E1153" s="710"/>
      <c r="F1153" s="731"/>
    </row>
    <row r="1154" spans="5:6" x14ac:dyDescent="0.25">
      <c r="E1154" s="710"/>
      <c r="F1154" s="731"/>
    </row>
    <row r="1155" spans="5:6" x14ac:dyDescent="0.25">
      <c r="E1155" s="710"/>
      <c r="F1155" s="731"/>
    </row>
    <row r="1156" spans="5:6" x14ac:dyDescent="0.25">
      <c r="E1156" s="710"/>
      <c r="F1156" s="731"/>
    </row>
    <row r="1157" spans="5:6" x14ac:dyDescent="0.25">
      <c r="E1157" s="710"/>
      <c r="F1157" s="731"/>
    </row>
    <row r="1158" spans="5:6" x14ac:dyDescent="0.25">
      <c r="E1158" s="710"/>
      <c r="F1158" s="731"/>
    </row>
    <row r="1159" spans="5:6" x14ac:dyDescent="0.25">
      <c r="E1159" s="710"/>
      <c r="F1159" s="731"/>
    </row>
    <row r="1160" spans="5:6" x14ac:dyDescent="0.25">
      <c r="E1160" s="710"/>
      <c r="F1160" s="731"/>
    </row>
    <row r="1161" spans="5:6" x14ac:dyDescent="0.25">
      <c r="E1161" s="710"/>
      <c r="F1161" s="731"/>
    </row>
    <row r="1162" spans="5:6" x14ac:dyDescent="0.25">
      <c r="E1162" s="710"/>
      <c r="F1162" s="731"/>
    </row>
    <row r="1163" spans="5:6" x14ac:dyDescent="0.25">
      <c r="E1163" s="710"/>
      <c r="F1163" s="731"/>
    </row>
    <row r="1164" spans="5:6" x14ac:dyDescent="0.25">
      <c r="E1164" s="710"/>
      <c r="F1164" s="731"/>
    </row>
    <row r="1165" spans="5:6" x14ac:dyDescent="0.25">
      <c r="E1165" s="710"/>
      <c r="F1165" s="731"/>
    </row>
    <row r="1166" spans="5:6" x14ac:dyDescent="0.25">
      <c r="E1166" s="710"/>
      <c r="F1166" s="731"/>
    </row>
    <row r="1167" spans="5:6" x14ac:dyDescent="0.25">
      <c r="E1167" s="710"/>
      <c r="F1167" s="731"/>
    </row>
    <row r="1168" spans="5:6" x14ac:dyDescent="0.25">
      <c r="E1168" s="710"/>
      <c r="F1168" s="731"/>
    </row>
    <row r="1169" spans="5:6" x14ac:dyDescent="0.25">
      <c r="E1169" s="710"/>
      <c r="F1169" s="731"/>
    </row>
    <row r="1170" spans="5:6" x14ac:dyDescent="0.25">
      <c r="E1170" s="710"/>
      <c r="F1170" s="731"/>
    </row>
    <row r="1171" spans="5:6" x14ac:dyDescent="0.25">
      <c r="E1171" s="710"/>
      <c r="F1171" s="731"/>
    </row>
    <row r="1172" spans="5:6" x14ac:dyDescent="0.25">
      <c r="E1172" s="710"/>
      <c r="F1172" s="731"/>
    </row>
    <row r="1173" spans="5:6" x14ac:dyDescent="0.25">
      <c r="E1173" s="710"/>
      <c r="F1173" s="731"/>
    </row>
    <row r="1174" spans="5:6" x14ac:dyDescent="0.25">
      <c r="E1174" s="710"/>
      <c r="F1174" s="731"/>
    </row>
    <row r="1175" spans="5:6" x14ac:dyDescent="0.25">
      <c r="E1175" s="710"/>
      <c r="F1175" s="731"/>
    </row>
    <row r="1176" spans="5:6" x14ac:dyDescent="0.25">
      <c r="E1176" s="710"/>
      <c r="F1176" s="731"/>
    </row>
    <row r="1177" spans="5:6" x14ac:dyDescent="0.25">
      <c r="E1177" s="710"/>
      <c r="F1177" s="731"/>
    </row>
    <row r="1178" spans="5:6" x14ac:dyDescent="0.25">
      <c r="E1178" s="710"/>
      <c r="F1178" s="731"/>
    </row>
    <row r="1179" spans="5:6" x14ac:dyDescent="0.25">
      <c r="E1179" s="710"/>
      <c r="F1179" s="731"/>
    </row>
    <row r="1180" spans="5:6" x14ac:dyDescent="0.25">
      <c r="E1180" s="710"/>
      <c r="F1180" s="731"/>
    </row>
    <row r="1181" spans="5:6" x14ac:dyDescent="0.25">
      <c r="E1181" s="710"/>
      <c r="F1181" s="731"/>
    </row>
    <row r="1182" spans="5:6" x14ac:dyDescent="0.25">
      <c r="E1182" s="710"/>
      <c r="F1182" s="731"/>
    </row>
    <row r="1183" spans="5:6" x14ac:dyDescent="0.25">
      <c r="E1183" s="710"/>
      <c r="F1183" s="731"/>
    </row>
    <row r="1184" spans="5:6" x14ac:dyDescent="0.25">
      <c r="E1184" s="710"/>
      <c r="F1184" s="731"/>
    </row>
    <row r="1185" spans="5:6" x14ac:dyDescent="0.25">
      <c r="E1185" s="710"/>
      <c r="F1185" s="731"/>
    </row>
    <row r="1186" spans="5:6" x14ac:dyDescent="0.25">
      <c r="E1186" s="710"/>
      <c r="F1186" s="731"/>
    </row>
    <row r="1187" spans="5:6" x14ac:dyDescent="0.25">
      <c r="E1187" s="710"/>
      <c r="F1187" s="731"/>
    </row>
    <row r="1188" spans="5:6" x14ac:dyDescent="0.25">
      <c r="E1188" s="710"/>
      <c r="F1188" s="731"/>
    </row>
    <row r="1189" spans="5:6" x14ac:dyDescent="0.25">
      <c r="E1189" s="710"/>
      <c r="F1189" s="731"/>
    </row>
    <row r="1190" spans="5:6" x14ac:dyDescent="0.25">
      <c r="E1190" s="710"/>
      <c r="F1190" s="731"/>
    </row>
    <row r="1191" spans="5:6" x14ac:dyDescent="0.25">
      <c r="E1191" s="710"/>
      <c r="F1191" s="731"/>
    </row>
    <row r="1192" spans="5:6" x14ac:dyDescent="0.25">
      <c r="E1192" s="710"/>
      <c r="F1192" s="731"/>
    </row>
    <row r="1193" spans="5:6" x14ac:dyDescent="0.25">
      <c r="E1193" s="710"/>
      <c r="F1193" s="731"/>
    </row>
    <row r="1194" spans="5:6" x14ac:dyDescent="0.25">
      <c r="E1194" s="710"/>
      <c r="F1194" s="731"/>
    </row>
    <row r="1195" spans="5:6" x14ac:dyDescent="0.25">
      <c r="E1195" s="710"/>
      <c r="F1195" s="731"/>
    </row>
    <row r="1196" spans="5:6" x14ac:dyDescent="0.25">
      <c r="E1196" s="710"/>
      <c r="F1196" s="731"/>
    </row>
    <row r="1197" spans="5:6" x14ac:dyDescent="0.25">
      <c r="E1197" s="710"/>
      <c r="F1197" s="731"/>
    </row>
    <row r="1198" spans="5:6" x14ac:dyDescent="0.25">
      <c r="E1198" s="710"/>
      <c r="F1198" s="731"/>
    </row>
    <row r="1199" spans="5:6" x14ac:dyDescent="0.25">
      <c r="E1199" s="710"/>
      <c r="F1199" s="731"/>
    </row>
    <row r="1200" spans="5:6" x14ac:dyDescent="0.25">
      <c r="E1200" s="710"/>
      <c r="F1200" s="731"/>
    </row>
    <row r="1201" spans="5:6" x14ac:dyDescent="0.25">
      <c r="E1201" s="710"/>
      <c r="F1201" s="731"/>
    </row>
    <row r="1202" spans="5:6" x14ac:dyDescent="0.25">
      <c r="E1202" s="710"/>
      <c r="F1202" s="731"/>
    </row>
    <row r="1203" spans="5:6" x14ac:dyDescent="0.25">
      <c r="E1203" s="710"/>
      <c r="F1203" s="731"/>
    </row>
    <row r="1204" spans="5:6" x14ac:dyDescent="0.25">
      <c r="E1204" s="710"/>
      <c r="F1204" s="731"/>
    </row>
    <row r="1205" spans="5:6" x14ac:dyDescent="0.25">
      <c r="E1205" s="710"/>
      <c r="F1205" s="731"/>
    </row>
    <row r="1206" spans="5:6" x14ac:dyDescent="0.25">
      <c r="E1206" s="710"/>
      <c r="F1206" s="731"/>
    </row>
    <row r="1207" spans="5:6" x14ac:dyDescent="0.25">
      <c r="E1207" s="710"/>
      <c r="F1207" s="731"/>
    </row>
    <row r="1208" spans="5:6" x14ac:dyDescent="0.25">
      <c r="E1208" s="710"/>
      <c r="F1208" s="731"/>
    </row>
    <row r="1209" spans="5:6" x14ac:dyDescent="0.25">
      <c r="E1209" s="710"/>
      <c r="F1209" s="731"/>
    </row>
    <row r="1210" spans="5:6" x14ac:dyDescent="0.25">
      <c r="E1210" s="710"/>
      <c r="F1210" s="731"/>
    </row>
    <row r="1211" spans="5:6" x14ac:dyDescent="0.25">
      <c r="E1211" s="710"/>
      <c r="F1211" s="731"/>
    </row>
    <row r="1212" spans="5:6" x14ac:dyDescent="0.25">
      <c r="E1212" s="710"/>
      <c r="F1212" s="731"/>
    </row>
    <row r="1213" spans="5:6" x14ac:dyDescent="0.25">
      <c r="E1213" s="710"/>
      <c r="F1213" s="731"/>
    </row>
    <row r="1214" spans="5:6" x14ac:dyDescent="0.25">
      <c r="E1214" s="710"/>
      <c r="F1214" s="731"/>
    </row>
    <row r="1215" spans="5:6" x14ac:dyDescent="0.25">
      <c r="E1215" s="710"/>
      <c r="F1215" s="731"/>
    </row>
    <row r="1216" spans="5:6" x14ac:dyDescent="0.25">
      <c r="E1216" s="710"/>
      <c r="F1216" s="731"/>
    </row>
    <row r="1217" spans="5:6" x14ac:dyDescent="0.25">
      <c r="E1217" s="710"/>
      <c r="F1217" s="731"/>
    </row>
    <row r="1218" spans="5:6" x14ac:dyDescent="0.25">
      <c r="E1218" s="710"/>
      <c r="F1218" s="731"/>
    </row>
    <row r="1219" spans="5:6" x14ac:dyDescent="0.25">
      <c r="E1219" s="710"/>
      <c r="F1219" s="731"/>
    </row>
    <row r="1220" spans="5:6" x14ac:dyDescent="0.25">
      <c r="E1220" s="710"/>
      <c r="F1220" s="731"/>
    </row>
    <row r="1221" spans="5:6" x14ac:dyDescent="0.25">
      <c r="E1221" s="710"/>
      <c r="F1221" s="731"/>
    </row>
    <row r="1222" spans="5:6" x14ac:dyDescent="0.25">
      <c r="E1222" s="710"/>
      <c r="F1222" s="731"/>
    </row>
    <row r="1223" spans="5:6" x14ac:dyDescent="0.25">
      <c r="E1223" s="710"/>
      <c r="F1223" s="731"/>
    </row>
    <row r="1224" spans="5:6" x14ac:dyDescent="0.25">
      <c r="E1224" s="710"/>
      <c r="F1224" s="731"/>
    </row>
    <row r="1225" spans="5:6" x14ac:dyDescent="0.25">
      <c r="E1225" s="710"/>
      <c r="F1225" s="731"/>
    </row>
    <row r="1226" spans="5:6" x14ac:dyDescent="0.25">
      <c r="E1226" s="710"/>
      <c r="F1226" s="731"/>
    </row>
    <row r="1227" spans="5:6" x14ac:dyDescent="0.25">
      <c r="E1227" s="710"/>
      <c r="F1227" s="731"/>
    </row>
    <row r="1228" spans="5:6" x14ac:dyDescent="0.25">
      <c r="E1228" s="710"/>
      <c r="F1228" s="731"/>
    </row>
    <row r="1229" spans="5:6" x14ac:dyDescent="0.25">
      <c r="E1229" s="710"/>
      <c r="F1229" s="731"/>
    </row>
    <row r="1230" spans="5:6" x14ac:dyDescent="0.25">
      <c r="E1230" s="710"/>
      <c r="F1230" s="731"/>
    </row>
    <row r="1231" spans="5:6" x14ac:dyDescent="0.25">
      <c r="E1231" s="710"/>
      <c r="F1231" s="731"/>
    </row>
    <row r="1232" spans="5:6" x14ac:dyDescent="0.25">
      <c r="E1232" s="710"/>
      <c r="F1232" s="731"/>
    </row>
    <row r="1233" spans="5:6" x14ac:dyDescent="0.25">
      <c r="E1233" s="710"/>
      <c r="F1233" s="731"/>
    </row>
    <row r="1234" spans="5:6" x14ac:dyDescent="0.25">
      <c r="E1234" s="710"/>
      <c r="F1234" s="731"/>
    </row>
    <row r="1235" spans="5:6" x14ac:dyDescent="0.25">
      <c r="E1235" s="710"/>
      <c r="F1235" s="731"/>
    </row>
    <row r="1236" spans="5:6" x14ac:dyDescent="0.25">
      <c r="E1236" s="710"/>
      <c r="F1236" s="731"/>
    </row>
    <row r="1237" spans="5:6" x14ac:dyDescent="0.25">
      <c r="E1237" s="710"/>
      <c r="F1237" s="731"/>
    </row>
    <row r="1238" spans="5:6" x14ac:dyDescent="0.25">
      <c r="E1238" s="710"/>
      <c r="F1238" s="731"/>
    </row>
    <row r="1239" spans="5:6" x14ac:dyDescent="0.25">
      <c r="E1239" s="710"/>
      <c r="F1239" s="731"/>
    </row>
    <row r="1240" spans="5:6" x14ac:dyDescent="0.25">
      <c r="E1240" s="710"/>
      <c r="F1240" s="731"/>
    </row>
    <row r="1241" spans="5:6" x14ac:dyDescent="0.25">
      <c r="E1241" s="710"/>
      <c r="F1241" s="731"/>
    </row>
    <row r="1242" spans="5:6" x14ac:dyDescent="0.25">
      <c r="E1242" s="710"/>
      <c r="F1242" s="731"/>
    </row>
    <row r="1243" spans="5:6" x14ac:dyDescent="0.25">
      <c r="E1243" s="710"/>
      <c r="F1243" s="731"/>
    </row>
    <row r="1244" spans="5:6" x14ac:dyDescent="0.25">
      <c r="E1244" s="710"/>
      <c r="F1244" s="731"/>
    </row>
    <row r="1245" spans="5:6" x14ac:dyDescent="0.25">
      <c r="E1245" s="710"/>
      <c r="F1245" s="731"/>
    </row>
    <row r="1246" spans="5:6" x14ac:dyDescent="0.25">
      <c r="E1246" s="710"/>
      <c r="F1246" s="731"/>
    </row>
    <row r="1247" spans="5:6" x14ac:dyDescent="0.25">
      <c r="E1247" s="710"/>
      <c r="F1247" s="731"/>
    </row>
    <row r="1248" spans="5:6" x14ac:dyDescent="0.25">
      <c r="E1248" s="710"/>
      <c r="F1248" s="731"/>
    </row>
    <row r="1249" spans="5:6" x14ac:dyDescent="0.25">
      <c r="E1249" s="710"/>
      <c r="F1249" s="731"/>
    </row>
    <row r="1250" spans="5:6" x14ac:dyDescent="0.25">
      <c r="E1250" s="710"/>
      <c r="F1250" s="731"/>
    </row>
    <row r="1251" spans="5:6" x14ac:dyDescent="0.25">
      <c r="E1251" s="710"/>
      <c r="F1251" s="731"/>
    </row>
    <row r="1252" spans="5:6" x14ac:dyDescent="0.25">
      <c r="E1252" s="710"/>
      <c r="F1252" s="731"/>
    </row>
    <row r="1253" spans="5:6" x14ac:dyDescent="0.25">
      <c r="E1253" s="710"/>
      <c r="F1253" s="731"/>
    </row>
    <row r="1254" spans="5:6" x14ac:dyDescent="0.25">
      <c r="E1254" s="710"/>
      <c r="F1254" s="731"/>
    </row>
    <row r="1255" spans="5:6" x14ac:dyDescent="0.25">
      <c r="E1255" s="710"/>
      <c r="F1255" s="731"/>
    </row>
    <row r="1256" spans="5:6" x14ac:dyDescent="0.25">
      <c r="E1256" s="710"/>
      <c r="F1256" s="731"/>
    </row>
    <row r="1257" spans="5:6" x14ac:dyDescent="0.25">
      <c r="E1257" s="710"/>
      <c r="F1257" s="731"/>
    </row>
    <row r="1258" spans="5:6" x14ac:dyDescent="0.25">
      <c r="E1258" s="710"/>
      <c r="F1258" s="731"/>
    </row>
    <row r="1259" spans="5:6" x14ac:dyDescent="0.25">
      <c r="E1259" s="710"/>
      <c r="F1259" s="731"/>
    </row>
    <row r="1260" spans="5:6" x14ac:dyDescent="0.25">
      <c r="E1260" s="710"/>
      <c r="F1260" s="731"/>
    </row>
    <row r="1261" spans="5:6" x14ac:dyDescent="0.25">
      <c r="E1261" s="710"/>
      <c r="F1261" s="731"/>
    </row>
    <row r="1262" spans="5:6" x14ac:dyDescent="0.25">
      <c r="E1262" s="710"/>
      <c r="F1262" s="731"/>
    </row>
    <row r="1263" spans="5:6" x14ac:dyDescent="0.25">
      <c r="E1263" s="710"/>
      <c r="F1263" s="731"/>
    </row>
    <row r="1264" spans="5:6" x14ac:dyDescent="0.25">
      <c r="E1264" s="710"/>
      <c r="F1264" s="731"/>
    </row>
    <row r="1265" spans="5:6" x14ac:dyDescent="0.25">
      <c r="E1265" s="710"/>
      <c r="F1265" s="731"/>
    </row>
    <row r="1266" spans="5:6" x14ac:dyDescent="0.25">
      <c r="E1266" s="710"/>
      <c r="F1266" s="731"/>
    </row>
    <row r="1267" spans="5:6" x14ac:dyDescent="0.25">
      <c r="E1267" s="710"/>
      <c r="F1267" s="731"/>
    </row>
    <row r="1268" spans="5:6" x14ac:dyDescent="0.25">
      <c r="E1268" s="710"/>
      <c r="F1268" s="731"/>
    </row>
    <row r="1269" spans="5:6" x14ac:dyDescent="0.25">
      <c r="E1269" s="710"/>
      <c r="F1269" s="731"/>
    </row>
    <row r="1270" spans="5:6" x14ac:dyDescent="0.25">
      <c r="E1270" s="710"/>
      <c r="F1270" s="731"/>
    </row>
    <row r="1271" spans="5:6" x14ac:dyDescent="0.25">
      <c r="E1271" s="710"/>
      <c r="F1271" s="731"/>
    </row>
    <row r="1272" spans="5:6" x14ac:dyDescent="0.25">
      <c r="E1272" s="710"/>
      <c r="F1272" s="731"/>
    </row>
    <row r="1273" spans="5:6" x14ac:dyDescent="0.25">
      <c r="E1273" s="710"/>
      <c r="F1273" s="731"/>
    </row>
    <row r="1274" spans="5:6" x14ac:dyDescent="0.25">
      <c r="E1274" s="710"/>
      <c r="F1274" s="731"/>
    </row>
    <row r="1275" spans="5:6" x14ac:dyDescent="0.25">
      <c r="E1275" s="710"/>
      <c r="F1275" s="731"/>
    </row>
    <row r="1276" spans="5:6" x14ac:dyDescent="0.25">
      <c r="E1276" s="710"/>
      <c r="F1276" s="731"/>
    </row>
    <row r="1277" spans="5:6" x14ac:dyDescent="0.25">
      <c r="E1277" s="710"/>
      <c r="F1277" s="731"/>
    </row>
    <row r="1278" spans="5:6" x14ac:dyDescent="0.25">
      <c r="E1278" s="710"/>
      <c r="F1278" s="731"/>
    </row>
    <row r="1279" spans="5:6" x14ac:dyDescent="0.25">
      <c r="E1279" s="710"/>
      <c r="F1279" s="731"/>
    </row>
    <row r="1280" spans="5:6" x14ac:dyDescent="0.25">
      <c r="E1280" s="710"/>
      <c r="F1280" s="731"/>
    </row>
    <row r="1281" spans="5:6" x14ac:dyDescent="0.25">
      <c r="E1281" s="710"/>
      <c r="F1281" s="731"/>
    </row>
    <row r="1282" spans="5:6" x14ac:dyDescent="0.25">
      <c r="E1282" s="710"/>
      <c r="F1282" s="731"/>
    </row>
    <row r="1283" spans="5:6" x14ac:dyDescent="0.25">
      <c r="E1283" s="710"/>
      <c r="F1283" s="731"/>
    </row>
    <row r="1284" spans="5:6" x14ac:dyDescent="0.25">
      <c r="E1284" s="710"/>
      <c r="F1284" s="731"/>
    </row>
    <row r="1285" spans="5:6" x14ac:dyDescent="0.25">
      <c r="E1285" s="710"/>
      <c r="F1285" s="731"/>
    </row>
    <row r="1286" spans="5:6" x14ac:dyDescent="0.25">
      <c r="E1286" s="710"/>
      <c r="F1286" s="731"/>
    </row>
    <row r="1287" spans="5:6" x14ac:dyDescent="0.25">
      <c r="E1287" s="710"/>
      <c r="F1287" s="731"/>
    </row>
    <row r="1288" spans="5:6" x14ac:dyDescent="0.25">
      <c r="E1288" s="710"/>
      <c r="F1288" s="731"/>
    </row>
    <row r="1289" spans="5:6" x14ac:dyDescent="0.25">
      <c r="E1289" s="710"/>
      <c r="F1289" s="731"/>
    </row>
    <row r="1290" spans="5:6" x14ac:dyDescent="0.25">
      <c r="E1290" s="710"/>
      <c r="F1290" s="731"/>
    </row>
    <row r="1291" spans="5:6" x14ac:dyDescent="0.25">
      <c r="E1291" s="710"/>
      <c r="F1291" s="731"/>
    </row>
    <row r="1292" spans="5:6" x14ac:dyDescent="0.25">
      <c r="E1292" s="710"/>
      <c r="F1292" s="731"/>
    </row>
    <row r="1293" spans="5:6" x14ac:dyDescent="0.25">
      <c r="E1293" s="710"/>
      <c r="F1293" s="731"/>
    </row>
    <row r="1294" spans="5:6" x14ac:dyDescent="0.25">
      <c r="E1294" s="710"/>
      <c r="F1294" s="731"/>
    </row>
    <row r="1295" spans="5:6" x14ac:dyDescent="0.25">
      <c r="E1295" s="710"/>
      <c r="F1295" s="731"/>
    </row>
    <row r="1296" spans="5:6" x14ac:dyDescent="0.25">
      <c r="E1296" s="710"/>
      <c r="F1296" s="731"/>
    </row>
    <row r="1297" spans="5:6" x14ac:dyDescent="0.25">
      <c r="E1297" s="710"/>
      <c r="F1297" s="731"/>
    </row>
    <row r="1298" spans="5:6" x14ac:dyDescent="0.25">
      <c r="E1298" s="710"/>
      <c r="F1298" s="731"/>
    </row>
    <row r="1299" spans="5:6" x14ac:dyDescent="0.25">
      <c r="E1299" s="710"/>
      <c r="F1299" s="731"/>
    </row>
    <row r="1300" spans="5:6" x14ac:dyDescent="0.25">
      <c r="E1300" s="710"/>
      <c r="F1300" s="731"/>
    </row>
    <row r="1301" spans="5:6" x14ac:dyDescent="0.25">
      <c r="E1301" s="710"/>
      <c r="F1301" s="731"/>
    </row>
    <row r="1302" spans="5:6" x14ac:dyDescent="0.25">
      <c r="E1302" s="710"/>
      <c r="F1302" s="731"/>
    </row>
    <row r="1303" spans="5:6" x14ac:dyDescent="0.25">
      <c r="E1303" s="710"/>
      <c r="F1303" s="731"/>
    </row>
    <row r="1304" spans="5:6" x14ac:dyDescent="0.25">
      <c r="E1304" s="710"/>
      <c r="F1304" s="731"/>
    </row>
    <row r="1305" spans="5:6" x14ac:dyDescent="0.25">
      <c r="E1305" s="710"/>
      <c r="F1305" s="731"/>
    </row>
    <row r="1306" spans="5:6" x14ac:dyDescent="0.25">
      <c r="E1306" s="710"/>
      <c r="F1306" s="731"/>
    </row>
    <row r="1307" spans="5:6" x14ac:dyDescent="0.25">
      <c r="E1307" s="710"/>
      <c r="F1307" s="731"/>
    </row>
    <row r="1308" spans="5:6" x14ac:dyDescent="0.25">
      <c r="E1308" s="710"/>
      <c r="F1308" s="731"/>
    </row>
    <row r="1309" spans="5:6" x14ac:dyDescent="0.25">
      <c r="E1309" s="710"/>
      <c r="F1309" s="731"/>
    </row>
    <row r="1310" spans="5:6" x14ac:dyDescent="0.25">
      <c r="E1310" s="710"/>
      <c r="F1310" s="731"/>
    </row>
    <row r="1311" spans="5:6" x14ac:dyDescent="0.25">
      <c r="E1311" s="710"/>
      <c r="F1311" s="731"/>
    </row>
    <row r="1312" spans="5:6" x14ac:dyDescent="0.25">
      <c r="E1312" s="710"/>
      <c r="F1312" s="731"/>
    </row>
    <row r="1313" spans="5:6" x14ac:dyDescent="0.25">
      <c r="E1313" s="710"/>
      <c r="F1313" s="731"/>
    </row>
    <row r="1314" spans="5:6" x14ac:dyDescent="0.25">
      <c r="E1314" s="710"/>
      <c r="F1314" s="731"/>
    </row>
    <row r="1315" spans="5:6" x14ac:dyDescent="0.25">
      <c r="E1315" s="710"/>
      <c r="F1315" s="731"/>
    </row>
    <row r="1316" spans="5:6" x14ac:dyDescent="0.25">
      <c r="E1316" s="710"/>
      <c r="F1316" s="731"/>
    </row>
    <row r="1317" spans="5:6" x14ac:dyDescent="0.25">
      <c r="E1317" s="710"/>
      <c r="F1317" s="731"/>
    </row>
    <row r="1318" spans="5:6" x14ac:dyDescent="0.25">
      <c r="E1318" s="710"/>
      <c r="F1318" s="731"/>
    </row>
    <row r="1319" spans="5:6" x14ac:dyDescent="0.25">
      <c r="E1319" s="710"/>
      <c r="F1319" s="731"/>
    </row>
    <row r="1320" spans="5:6" x14ac:dyDescent="0.25">
      <c r="E1320" s="710"/>
      <c r="F1320" s="731"/>
    </row>
    <row r="1321" spans="5:6" x14ac:dyDescent="0.25">
      <c r="E1321" s="710"/>
      <c r="F1321" s="731"/>
    </row>
    <row r="1322" spans="5:6" x14ac:dyDescent="0.25">
      <c r="E1322" s="710"/>
      <c r="F1322" s="731"/>
    </row>
    <row r="1323" spans="5:6" x14ac:dyDescent="0.25">
      <c r="E1323" s="710"/>
      <c r="F1323" s="731"/>
    </row>
    <row r="1324" spans="5:6" x14ac:dyDescent="0.25">
      <c r="E1324" s="710"/>
      <c r="F1324" s="731"/>
    </row>
    <row r="1325" spans="5:6" x14ac:dyDescent="0.25">
      <c r="E1325" s="710"/>
      <c r="F1325" s="731"/>
    </row>
    <row r="1326" spans="5:6" x14ac:dyDescent="0.25">
      <c r="E1326" s="710"/>
      <c r="F1326" s="731"/>
    </row>
    <row r="1327" spans="5:6" x14ac:dyDescent="0.25">
      <c r="E1327" s="710"/>
      <c r="F1327" s="731"/>
    </row>
    <row r="1328" spans="5:6" x14ac:dyDescent="0.25">
      <c r="E1328" s="710"/>
      <c r="F1328" s="731"/>
    </row>
    <row r="1329" spans="5:6" x14ac:dyDescent="0.25">
      <c r="E1329" s="710"/>
      <c r="F1329" s="731"/>
    </row>
    <row r="1330" spans="5:6" x14ac:dyDescent="0.25">
      <c r="E1330" s="710"/>
      <c r="F1330" s="731"/>
    </row>
    <row r="1331" spans="5:6" x14ac:dyDescent="0.25">
      <c r="E1331" s="710"/>
      <c r="F1331" s="731"/>
    </row>
    <row r="1332" spans="5:6" x14ac:dyDescent="0.25">
      <c r="E1332" s="710"/>
      <c r="F1332" s="731"/>
    </row>
    <row r="1333" spans="5:6" x14ac:dyDescent="0.25">
      <c r="E1333" s="710"/>
      <c r="F1333" s="731"/>
    </row>
    <row r="1334" spans="5:6" x14ac:dyDescent="0.25">
      <c r="E1334" s="710"/>
      <c r="F1334" s="731"/>
    </row>
    <row r="1335" spans="5:6" x14ac:dyDescent="0.25">
      <c r="E1335" s="710"/>
      <c r="F1335" s="731"/>
    </row>
    <row r="1336" spans="5:6" x14ac:dyDescent="0.25">
      <c r="E1336" s="710"/>
      <c r="F1336" s="731"/>
    </row>
    <row r="1337" spans="5:6" x14ac:dyDescent="0.25">
      <c r="E1337" s="710"/>
      <c r="F1337" s="731"/>
    </row>
    <row r="1338" spans="5:6" x14ac:dyDescent="0.25">
      <c r="E1338" s="710"/>
      <c r="F1338" s="731"/>
    </row>
    <row r="1339" spans="5:6" x14ac:dyDescent="0.25">
      <c r="E1339" s="710"/>
      <c r="F1339" s="731"/>
    </row>
    <row r="1340" spans="5:6" x14ac:dyDescent="0.25">
      <c r="E1340" s="710"/>
      <c r="F1340" s="731"/>
    </row>
    <row r="1341" spans="5:6" x14ac:dyDescent="0.25">
      <c r="E1341" s="710"/>
      <c r="F1341" s="731"/>
    </row>
    <row r="1342" spans="5:6" x14ac:dyDescent="0.25">
      <c r="E1342" s="710"/>
      <c r="F1342" s="731"/>
    </row>
    <row r="1343" spans="5:6" x14ac:dyDescent="0.25">
      <c r="E1343" s="710"/>
      <c r="F1343" s="731"/>
    </row>
    <row r="1344" spans="5:6" x14ac:dyDescent="0.25">
      <c r="E1344" s="710"/>
      <c r="F1344" s="731"/>
    </row>
    <row r="1345" spans="5:6" x14ac:dyDescent="0.25">
      <c r="E1345" s="710"/>
      <c r="F1345" s="731"/>
    </row>
    <row r="1346" spans="5:6" x14ac:dyDescent="0.25">
      <c r="E1346" s="710"/>
      <c r="F1346" s="731"/>
    </row>
    <row r="1347" spans="5:6" x14ac:dyDescent="0.25">
      <c r="E1347" s="710"/>
      <c r="F1347" s="731"/>
    </row>
    <row r="1348" spans="5:6" x14ac:dyDescent="0.25">
      <c r="E1348" s="710"/>
      <c r="F1348" s="731"/>
    </row>
    <row r="1349" spans="5:6" x14ac:dyDescent="0.25">
      <c r="E1349" s="710"/>
      <c r="F1349" s="731"/>
    </row>
    <row r="1350" spans="5:6" x14ac:dyDescent="0.25">
      <c r="E1350" s="710"/>
      <c r="F1350" s="731"/>
    </row>
    <row r="1351" spans="5:6" x14ac:dyDescent="0.25">
      <c r="E1351" s="710"/>
      <c r="F1351" s="731"/>
    </row>
    <row r="1352" spans="5:6" x14ac:dyDescent="0.25">
      <c r="E1352" s="710"/>
      <c r="F1352" s="731"/>
    </row>
    <row r="1353" spans="5:6" x14ac:dyDescent="0.25">
      <c r="E1353" s="710"/>
      <c r="F1353" s="731"/>
    </row>
    <row r="1354" spans="5:6" x14ac:dyDescent="0.25">
      <c r="E1354" s="710"/>
      <c r="F1354" s="731"/>
    </row>
    <row r="1355" spans="5:6" x14ac:dyDescent="0.25">
      <c r="E1355" s="710"/>
      <c r="F1355" s="731"/>
    </row>
    <row r="1356" spans="5:6" x14ac:dyDescent="0.25">
      <c r="E1356" s="710"/>
      <c r="F1356" s="731"/>
    </row>
    <row r="1357" spans="5:6" x14ac:dyDescent="0.25">
      <c r="E1357" s="710"/>
      <c r="F1357" s="731"/>
    </row>
    <row r="1358" spans="5:6" x14ac:dyDescent="0.25">
      <c r="E1358" s="710"/>
      <c r="F1358" s="731"/>
    </row>
    <row r="1359" spans="5:6" x14ac:dyDescent="0.25">
      <c r="E1359" s="710"/>
      <c r="F1359" s="731"/>
    </row>
    <row r="1360" spans="5:6" x14ac:dyDescent="0.25">
      <c r="E1360" s="710"/>
      <c r="F1360" s="731"/>
    </row>
    <row r="1361" spans="5:6" x14ac:dyDescent="0.25">
      <c r="E1361" s="710"/>
      <c r="F1361" s="731"/>
    </row>
    <row r="1362" spans="5:6" x14ac:dyDescent="0.25">
      <c r="E1362" s="710"/>
      <c r="F1362" s="731"/>
    </row>
    <row r="1363" spans="5:6" x14ac:dyDescent="0.25">
      <c r="E1363" s="710"/>
      <c r="F1363" s="731"/>
    </row>
    <row r="1364" spans="5:6" x14ac:dyDescent="0.25">
      <c r="E1364" s="710"/>
      <c r="F1364" s="731"/>
    </row>
    <row r="1365" spans="5:6" x14ac:dyDescent="0.25">
      <c r="E1365" s="710"/>
      <c r="F1365" s="731"/>
    </row>
    <row r="1366" spans="5:6" x14ac:dyDescent="0.25">
      <c r="E1366" s="710"/>
      <c r="F1366" s="731"/>
    </row>
    <row r="1367" spans="5:6" x14ac:dyDescent="0.25">
      <c r="E1367" s="710"/>
      <c r="F1367" s="731"/>
    </row>
    <row r="1368" spans="5:6" x14ac:dyDescent="0.25">
      <c r="E1368" s="710"/>
      <c r="F1368" s="731"/>
    </row>
    <row r="1369" spans="5:6" x14ac:dyDescent="0.25">
      <c r="E1369" s="710"/>
      <c r="F1369" s="731"/>
    </row>
    <row r="1370" spans="5:6" x14ac:dyDescent="0.25">
      <c r="E1370" s="710"/>
      <c r="F1370" s="731"/>
    </row>
    <row r="1371" spans="5:6" x14ac:dyDescent="0.25">
      <c r="E1371" s="710"/>
      <c r="F1371" s="731"/>
    </row>
    <row r="1372" spans="5:6" x14ac:dyDescent="0.25">
      <c r="E1372" s="710"/>
      <c r="F1372" s="731"/>
    </row>
    <row r="1373" spans="5:6" x14ac:dyDescent="0.25">
      <c r="E1373" s="710"/>
      <c r="F1373" s="731"/>
    </row>
    <row r="1374" spans="5:6" x14ac:dyDescent="0.25">
      <c r="E1374" s="710"/>
      <c r="F1374" s="731"/>
    </row>
    <row r="1375" spans="5:6" x14ac:dyDescent="0.25">
      <c r="E1375" s="710"/>
      <c r="F1375" s="731"/>
    </row>
    <row r="1376" spans="5:6" x14ac:dyDescent="0.25">
      <c r="E1376" s="710"/>
      <c r="F1376" s="731"/>
    </row>
    <row r="1377" spans="5:6" x14ac:dyDescent="0.25">
      <c r="E1377" s="710"/>
      <c r="F1377" s="731"/>
    </row>
    <row r="1378" spans="5:6" x14ac:dyDescent="0.25">
      <c r="E1378" s="710"/>
      <c r="F1378" s="731"/>
    </row>
    <row r="1379" spans="5:6" x14ac:dyDescent="0.25">
      <c r="E1379" s="710"/>
      <c r="F1379" s="731"/>
    </row>
    <row r="1380" spans="5:6" x14ac:dyDescent="0.25">
      <c r="E1380" s="710"/>
      <c r="F1380" s="731"/>
    </row>
    <row r="1381" spans="5:6" x14ac:dyDescent="0.25">
      <c r="E1381" s="710"/>
      <c r="F1381" s="731"/>
    </row>
    <row r="1382" spans="5:6" x14ac:dyDescent="0.25">
      <c r="E1382" s="710"/>
      <c r="F1382" s="731"/>
    </row>
    <row r="1383" spans="5:6" x14ac:dyDescent="0.25">
      <c r="E1383" s="710"/>
      <c r="F1383" s="731"/>
    </row>
    <row r="1384" spans="5:6" x14ac:dyDescent="0.25">
      <c r="E1384" s="710"/>
      <c r="F1384" s="731"/>
    </row>
    <row r="1385" spans="5:6" x14ac:dyDescent="0.25">
      <c r="E1385" s="710"/>
      <c r="F1385" s="731"/>
    </row>
    <row r="1386" spans="5:6" x14ac:dyDescent="0.25">
      <c r="E1386" s="710"/>
      <c r="F1386" s="731"/>
    </row>
    <row r="1387" spans="5:6" x14ac:dyDescent="0.25">
      <c r="E1387" s="710"/>
      <c r="F1387" s="731"/>
    </row>
    <row r="1388" spans="5:6" x14ac:dyDescent="0.25">
      <c r="E1388" s="710"/>
      <c r="F1388" s="731"/>
    </row>
    <row r="1389" spans="5:6" x14ac:dyDescent="0.25">
      <c r="E1389" s="710"/>
      <c r="F1389" s="731"/>
    </row>
    <row r="1390" spans="5:6" x14ac:dyDescent="0.25">
      <c r="E1390" s="710"/>
      <c r="F1390" s="731"/>
    </row>
    <row r="1391" spans="5:6" x14ac:dyDescent="0.25">
      <c r="E1391" s="710"/>
      <c r="F1391" s="731"/>
    </row>
    <row r="1392" spans="5:6" x14ac:dyDescent="0.25">
      <c r="E1392" s="710"/>
      <c r="F1392" s="731"/>
    </row>
    <row r="1393" spans="5:6" x14ac:dyDescent="0.25">
      <c r="E1393" s="710"/>
      <c r="F1393" s="731"/>
    </row>
    <row r="1394" spans="5:6" x14ac:dyDescent="0.25">
      <c r="E1394" s="710"/>
      <c r="F1394" s="731"/>
    </row>
    <row r="1395" spans="5:6" x14ac:dyDescent="0.25">
      <c r="E1395" s="710"/>
      <c r="F1395" s="731"/>
    </row>
    <row r="1396" spans="5:6" x14ac:dyDescent="0.25">
      <c r="E1396" s="710"/>
      <c r="F1396" s="731"/>
    </row>
    <row r="1397" spans="5:6" x14ac:dyDescent="0.25">
      <c r="E1397" s="710"/>
      <c r="F1397" s="731"/>
    </row>
    <row r="1398" spans="5:6" x14ac:dyDescent="0.25">
      <c r="E1398" s="710"/>
      <c r="F1398" s="731"/>
    </row>
    <row r="1399" spans="5:6" x14ac:dyDescent="0.25">
      <c r="E1399" s="710"/>
      <c r="F1399" s="731"/>
    </row>
    <row r="1400" spans="5:6" x14ac:dyDescent="0.25">
      <c r="E1400" s="710"/>
      <c r="F1400" s="731"/>
    </row>
    <row r="1401" spans="5:6" x14ac:dyDescent="0.25">
      <c r="E1401" s="710"/>
      <c r="F1401" s="731"/>
    </row>
    <row r="1402" spans="5:6" x14ac:dyDescent="0.25">
      <c r="E1402" s="710"/>
      <c r="F1402" s="731"/>
    </row>
    <row r="1403" spans="5:6" x14ac:dyDescent="0.25">
      <c r="E1403" s="710"/>
      <c r="F1403" s="731"/>
    </row>
    <row r="1404" spans="5:6" x14ac:dyDescent="0.25">
      <c r="E1404" s="710"/>
      <c r="F1404" s="731"/>
    </row>
    <row r="1405" spans="5:6" x14ac:dyDescent="0.25">
      <c r="E1405" s="710"/>
      <c r="F1405" s="731"/>
    </row>
    <row r="1406" spans="5:6" x14ac:dyDescent="0.25">
      <c r="E1406" s="710"/>
      <c r="F1406" s="731"/>
    </row>
    <row r="1407" spans="5:6" x14ac:dyDescent="0.25">
      <c r="E1407" s="710"/>
      <c r="F1407" s="731"/>
    </row>
    <row r="1408" spans="5:6" x14ac:dyDescent="0.25">
      <c r="E1408" s="710"/>
      <c r="F1408" s="731"/>
    </row>
    <row r="1409" spans="5:6" x14ac:dyDescent="0.25">
      <c r="E1409" s="710"/>
      <c r="F1409" s="731"/>
    </row>
    <row r="1410" spans="5:6" x14ac:dyDescent="0.25">
      <c r="E1410" s="710"/>
      <c r="F1410" s="731"/>
    </row>
    <row r="1411" spans="5:6" x14ac:dyDescent="0.25">
      <c r="E1411" s="710"/>
      <c r="F1411" s="731"/>
    </row>
    <row r="1412" spans="5:6" x14ac:dyDescent="0.25">
      <c r="E1412" s="710"/>
      <c r="F1412" s="731"/>
    </row>
    <row r="1413" spans="5:6" x14ac:dyDescent="0.25">
      <c r="E1413" s="710"/>
      <c r="F1413" s="731"/>
    </row>
    <row r="1414" spans="5:6" x14ac:dyDescent="0.25">
      <c r="E1414" s="710"/>
      <c r="F1414" s="731"/>
    </row>
    <row r="1415" spans="5:6" x14ac:dyDescent="0.25">
      <c r="E1415" s="710"/>
      <c r="F1415" s="731"/>
    </row>
    <row r="1416" spans="5:6" x14ac:dyDescent="0.25">
      <c r="E1416" s="710"/>
      <c r="F1416" s="731"/>
    </row>
    <row r="1417" spans="5:6" x14ac:dyDescent="0.25">
      <c r="E1417" s="710"/>
      <c r="F1417" s="731"/>
    </row>
    <row r="1418" spans="5:6" x14ac:dyDescent="0.25">
      <c r="E1418" s="710"/>
      <c r="F1418" s="731"/>
    </row>
    <row r="1419" spans="5:6" x14ac:dyDescent="0.25">
      <c r="E1419" s="710"/>
      <c r="F1419" s="731"/>
    </row>
    <row r="1420" spans="5:6" x14ac:dyDescent="0.25">
      <c r="E1420" s="710"/>
      <c r="F1420" s="731"/>
    </row>
    <row r="1421" spans="5:6" x14ac:dyDescent="0.25">
      <c r="E1421" s="710"/>
      <c r="F1421" s="731"/>
    </row>
    <row r="1422" spans="5:6" x14ac:dyDescent="0.25">
      <c r="E1422" s="710"/>
      <c r="F1422" s="731"/>
    </row>
    <row r="1423" spans="5:6" x14ac:dyDescent="0.25">
      <c r="E1423" s="710"/>
      <c r="F1423" s="731"/>
    </row>
    <row r="1424" spans="5:6" x14ac:dyDescent="0.25">
      <c r="E1424" s="710"/>
      <c r="F1424" s="731"/>
    </row>
    <row r="1425" spans="5:6" x14ac:dyDescent="0.25">
      <c r="E1425" s="710"/>
      <c r="F1425" s="731"/>
    </row>
    <row r="1426" spans="5:6" x14ac:dyDescent="0.25">
      <c r="E1426" s="710"/>
      <c r="F1426" s="731"/>
    </row>
    <row r="1427" spans="5:6" x14ac:dyDescent="0.25">
      <c r="E1427" s="710"/>
      <c r="F1427" s="731"/>
    </row>
    <row r="1428" spans="5:6" x14ac:dyDescent="0.25">
      <c r="E1428" s="710"/>
      <c r="F1428" s="731"/>
    </row>
    <row r="1429" spans="5:6" x14ac:dyDescent="0.25">
      <c r="E1429" s="710"/>
      <c r="F1429" s="731"/>
    </row>
    <row r="1430" spans="5:6" x14ac:dyDescent="0.25">
      <c r="E1430" s="710"/>
      <c r="F1430" s="731"/>
    </row>
    <row r="1431" spans="5:6" x14ac:dyDescent="0.25">
      <c r="E1431" s="710"/>
      <c r="F1431" s="731"/>
    </row>
    <row r="1432" spans="5:6" x14ac:dyDescent="0.25">
      <c r="E1432" s="710"/>
      <c r="F1432" s="731"/>
    </row>
    <row r="1433" spans="5:6" x14ac:dyDescent="0.25">
      <c r="E1433" s="710"/>
      <c r="F1433" s="731"/>
    </row>
    <row r="1434" spans="5:6" x14ac:dyDescent="0.25">
      <c r="E1434" s="710"/>
      <c r="F1434" s="731"/>
    </row>
    <row r="1435" spans="5:6" x14ac:dyDescent="0.25">
      <c r="E1435" s="710"/>
      <c r="F1435" s="731"/>
    </row>
    <row r="1436" spans="5:6" x14ac:dyDescent="0.25">
      <c r="E1436" s="710"/>
      <c r="F1436" s="731"/>
    </row>
    <row r="1437" spans="5:6" x14ac:dyDescent="0.25">
      <c r="E1437" s="710"/>
      <c r="F1437" s="731"/>
    </row>
    <row r="1438" spans="5:6" x14ac:dyDescent="0.25">
      <c r="E1438" s="710"/>
      <c r="F1438" s="731"/>
    </row>
    <row r="1439" spans="5:6" x14ac:dyDescent="0.25">
      <c r="E1439" s="710"/>
      <c r="F1439" s="731"/>
    </row>
    <row r="1440" spans="5:6" x14ac:dyDescent="0.25">
      <c r="E1440" s="710"/>
      <c r="F1440" s="731"/>
    </row>
    <row r="1441" spans="5:6" x14ac:dyDescent="0.25">
      <c r="E1441" s="710"/>
      <c r="F1441" s="731"/>
    </row>
    <row r="1442" spans="5:6" x14ac:dyDescent="0.25">
      <c r="E1442" s="710"/>
      <c r="F1442" s="731"/>
    </row>
    <row r="1443" spans="5:6" x14ac:dyDescent="0.25">
      <c r="E1443" s="710"/>
      <c r="F1443" s="731"/>
    </row>
    <row r="1444" spans="5:6" x14ac:dyDescent="0.25">
      <c r="E1444" s="710"/>
      <c r="F1444" s="731"/>
    </row>
    <row r="1445" spans="5:6" x14ac:dyDescent="0.25">
      <c r="E1445" s="710"/>
      <c r="F1445" s="731"/>
    </row>
    <row r="1446" spans="5:6" x14ac:dyDescent="0.25">
      <c r="E1446" s="710"/>
      <c r="F1446" s="731"/>
    </row>
    <row r="1447" spans="5:6" x14ac:dyDescent="0.25">
      <c r="E1447" s="710"/>
      <c r="F1447" s="731"/>
    </row>
    <row r="1448" spans="5:6" x14ac:dyDescent="0.25">
      <c r="E1448" s="710"/>
      <c r="F1448" s="731"/>
    </row>
    <row r="1449" spans="5:6" x14ac:dyDescent="0.25">
      <c r="E1449" s="710"/>
      <c r="F1449" s="731"/>
    </row>
    <row r="1450" spans="5:6" x14ac:dyDescent="0.25">
      <c r="E1450" s="710"/>
      <c r="F1450" s="731"/>
    </row>
    <row r="1451" spans="5:6" x14ac:dyDescent="0.25">
      <c r="E1451" s="710"/>
      <c r="F1451" s="731"/>
    </row>
    <row r="1452" spans="5:6" x14ac:dyDescent="0.25">
      <c r="E1452" s="710"/>
      <c r="F1452" s="731"/>
    </row>
    <row r="1453" spans="5:6" x14ac:dyDescent="0.25">
      <c r="E1453" s="710"/>
      <c r="F1453" s="731"/>
    </row>
    <row r="1454" spans="5:6" x14ac:dyDescent="0.25">
      <c r="E1454" s="710"/>
      <c r="F1454" s="731"/>
    </row>
    <row r="1455" spans="5:6" x14ac:dyDescent="0.25">
      <c r="E1455" s="710"/>
      <c r="F1455" s="731"/>
    </row>
    <row r="1456" spans="5:6" x14ac:dyDescent="0.25">
      <c r="E1456" s="710"/>
      <c r="F1456" s="731"/>
    </row>
    <row r="1457" spans="5:6" x14ac:dyDescent="0.25">
      <c r="E1457" s="710"/>
      <c r="F1457" s="731"/>
    </row>
    <row r="1458" spans="5:6" x14ac:dyDescent="0.25">
      <c r="E1458" s="710"/>
      <c r="F1458" s="731"/>
    </row>
    <row r="1459" spans="5:6" x14ac:dyDescent="0.25">
      <c r="E1459" s="710"/>
      <c r="F1459" s="731"/>
    </row>
    <row r="1460" spans="5:6" x14ac:dyDescent="0.25">
      <c r="E1460" s="710"/>
      <c r="F1460" s="731"/>
    </row>
    <row r="1461" spans="5:6" x14ac:dyDescent="0.25">
      <c r="E1461" s="710"/>
      <c r="F1461" s="731"/>
    </row>
    <row r="1462" spans="5:6" x14ac:dyDescent="0.25">
      <c r="E1462" s="710"/>
      <c r="F1462" s="731"/>
    </row>
    <row r="1463" spans="5:6" x14ac:dyDescent="0.25">
      <c r="E1463" s="710"/>
      <c r="F1463" s="731"/>
    </row>
    <row r="1464" spans="5:6" x14ac:dyDescent="0.25">
      <c r="E1464" s="710"/>
      <c r="F1464" s="731"/>
    </row>
    <row r="1465" spans="5:6" x14ac:dyDescent="0.25">
      <c r="E1465" s="710"/>
      <c r="F1465" s="731"/>
    </row>
    <row r="1466" spans="5:6" x14ac:dyDescent="0.25">
      <c r="E1466" s="710"/>
      <c r="F1466" s="731"/>
    </row>
    <row r="1467" spans="5:6" x14ac:dyDescent="0.25">
      <c r="E1467" s="710"/>
      <c r="F1467" s="731"/>
    </row>
    <row r="1468" spans="5:6" x14ac:dyDescent="0.25">
      <c r="E1468" s="710"/>
      <c r="F1468" s="731"/>
    </row>
    <row r="1469" spans="5:6" x14ac:dyDescent="0.25">
      <c r="E1469" s="710"/>
      <c r="F1469" s="731"/>
    </row>
    <row r="1470" spans="5:6" x14ac:dyDescent="0.25">
      <c r="E1470" s="710"/>
      <c r="F1470" s="731"/>
    </row>
    <row r="1471" spans="5:6" x14ac:dyDescent="0.25">
      <c r="E1471" s="710"/>
      <c r="F1471" s="731"/>
    </row>
    <row r="1472" spans="5:6" x14ac:dyDescent="0.25">
      <c r="E1472" s="710"/>
      <c r="F1472" s="731"/>
    </row>
    <row r="1473" spans="5:6" x14ac:dyDescent="0.25">
      <c r="E1473" s="710"/>
      <c r="F1473" s="731"/>
    </row>
    <row r="1474" spans="5:6" x14ac:dyDescent="0.25">
      <c r="E1474" s="710"/>
      <c r="F1474" s="731"/>
    </row>
    <row r="1475" spans="5:6" x14ac:dyDescent="0.25">
      <c r="E1475" s="710"/>
      <c r="F1475" s="731"/>
    </row>
    <row r="1476" spans="5:6" x14ac:dyDescent="0.25">
      <c r="E1476" s="710"/>
      <c r="F1476" s="731"/>
    </row>
    <row r="1477" spans="5:6" x14ac:dyDescent="0.25">
      <c r="E1477" s="710"/>
      <c r="F1477" s="731"/>
    </row>
    <row r="1478" spans="5:6" x14ac:dyDescent="0.25">
      <c r="E1478" s="710"/>
      <c r="F1478" s="731"/>
    </row>
    <row r="1479" spans="5:6" x14ac:dyDescent="0.25">
      <c r="E1479" s="710"/>
      <c r="F1479" s="731"/>
    </row>
    <row r="1480" spans="5:6" x14ac:dyDescent="0.25">
      <c r="E1480" s="710"/>
      <c r="F1480" s="731"/>
    </row>
    <row r="1481" spans="5:6" x14ac:dyDescent="0.25">
      <c r="E1481" s="710"/>
      <c r="F1481" s="731"/>
    </row>
    <row r="1482" spans="5:6" x14ac:dyDescent="0.25">
      <c r="E1482" s="710"/>
      <c r="F1482" s="731"/>
    </row>
    <row r="1483" spans="5:6" x14ac:dyDescent="0.25">
      <c r="E1483" s="710"/>
      <c r="F1483" s="731"/>
    </row>
    <row r="1484" spans="5:6" x14ac:dyDescent="0.25">
      <c r="E1484" s="710"/>
      <c r="F1484" s="731"/>
    </row>
    <row r="1485" spans="5:6" x14ac:dyDescent="0.25">
      <c r="E1485" s="710"/>
      <c r="F1485" s="731"/>
    </row>
    <row r="1486" spans="5:6" x14ac:dyDescent="0.25">
      <c r="E1486" s="710"/>
      <c r="F1486" s="731"/>
    </row>
    <row r="1487" spans="5:6" x14ac:dyDescent="0.25">
      <c r="E1487" s="710"/>
      <c r="F1487" s="731"/>
    </row>
    <row r="1488" spans="5:6" x14ac:dyDescent="0.25">
      <c r="E1488" s="710"/>
      <c r="F1488" s="731"/>
    </row>
    <row r="1489" spans="5:6" x14ac:dyDescent="0.25">
      <c r="E1489" s="710"/>
      <c r="F1489" s="731"/>
    </row>
    <row r="1490" spans="5:6" x14ac:dyDescent="0.25">
      <c r="E1490" s="710"/>
      <c r="F1490" s="731"/>
    </row>
    <row r="1491" spans="5:6" x14ac:dyDescent="0.25">
      <c r="E1491" s="710"/>
      <c r="F1491" s="731"/>
    </row>
    <row r="1492" spans="5:6" x14ac:dyDescent="0.25">
      <c r="E1492" s="710"/>
      <c r="F1492" s="731"/>
    </row>
    <row r="1493" spans="5:6" x14ac:dyDescent="0.25">
      <c r="E1493" s="710"/>
      <c r="F1493" s="731"/>
    </row>
    <row r="1494" spans="5:6" x14ac:dyDescent="0.25">
      <c r="E1494" s="710"/>
      <c r="F1494" s="731"/>
    </row>
    <row r="1495" spans="5:6" x14ac:dyDescent="0.25">
      <c r="E1495" s="710"/>
      <c r="F1495" s="731"/>
    </row>
    <row r="1496" spans="5:6" x14ac:dyDescent="0.25">
      <c r="E1496" s="710"/>
      <c r="F1496" s="731"/>
    </row>
    <row r="1497" spans="5:6" x14ac:dyDescent="0.25">
      <c r="E1497" s="710"/>
      <c r="F1497" s="731"/>
    </row>
    <row r="1498" spans="5:6" x14ac:dyDescent="0.25">
      <c r="E1498" s="710"/>
      <c r="F1498" s="731"/>
    </row>
    <row r="1499" spans="5:6" x14ac:dyDescent="0.25">
      <c r="E1499" s="710"/>
      <c r="F1499" s="731"/>
    </row>
    <row r="1500" spans="5:6" x14ac:dyDescent="0.25">
      <c r="E1500" s="710"/>
      <c r="F1500" s="731"/>
    </row>
    <row r="1501" spans="5:6" x14ac:dyDescent="0.25">
      <c r="E1501" s="710"/>
      <c r="F1501" s="731"/>
    </row>
    <row r="1502" spans="5:6" x14ac:dyDescent="0.25">
      <c r="E1502" s="710"/>
      <c r="F1502" s="731"/>
    </row>
    <row r="1503" spans="5:6" x14ac:dyDescent="0.25">
      <c r="E1503" s="710"/>
      <c r="F1503" s="731"/>
    </row>
    <row r="1504" spans="5:6" x14ac:dyDescent="0.25">
      <c r="E1504" s="710"/>
      <c r="F1504" s="731"/>
    </row>
    <row r="1505" spans="5:6" x14ac:dyDescent="0.25">
      <c r="E1505" s="710"/>
      <c r="F1505" s="731"/>
    </row>
    <row r="1506" spans="5:6" x14ac:dyDescent="0.25">
      <c r="E1506" s="710"/>
      <c r="F1506" s="731"/>
    </row>
    <row r="1507" spans="5:6" x14ac:dyDescent="0.25">
      <c r="E1507" s="710"/>
      <c r="F1507" s="731"/>
    </row>
    <row r="1508" spans="5:6" x14ac:dyDescent="0.25">
      <c r="E1508" s="710"/>
      <c r="F1508" s="731"/>
    </row>
    <row r="1509" spans="5:6" x14ac:dyDescent="0.25">
      <c r="E1509" s="710"/>
      <c r="F1509" s="731"/>
    </row>
    <row r="1510" spans="5:6" x14ac:dyDescent="0.25">
      <c r="E1510" s="710"/>
      <c r="F1510" s="731"/>
    </row>
    <row r="1511" spans="5:6" x14ac:dyDescent="0.25">
      <c r="E1511" s="710"/>
      <c r="F1511" s="731"/>
    </row>
    <row r="1512" spans="5:6" x14ac:dyDescent="0.25">
      <c r="E1512" s="710"/>
      <c r="F1512" s="731"/>
    </row>
    <row r="1513" spans="5:6" x14ac:dyDescent="0.25">
      <c r="E1513" s="710"/>
      <c r="F1513" s="731"/>
    </row>
    <row r="1514" spans="5:6" x14ac:dyDescent="0.25">
      <c r="E1514" s="710"/>
      <c r="F1514" s="731"/>
    </row>
    <row r="1515" spans="5:6" x14ac:dyDescent="0.25">
      <c r="E1515" s="710"/>
      <c r="F1515" s="731"/>
    </row>
    <row r="1516" spans="5:6" x14ac:dyDescent="0.25">
      <c r="E1516" s="710"/>
      <c r="F1516" s="731"/>
    </row>
    <row r="1517" spans="5:6" x14ac:dyDescent="0.25">
      <c r="E1517" s="710"/>
      <c r="F1517" s="731"/>
    </row>
    <row r="1518" spans="5:6" x14ac:dyDescent="0.25">
      <c r="E1518" s="710"/>
      <c r="F1518" s="731"/>
    </row>
    <row r="1519" spans="5:6" x14ac:dyDescent="0.25">
      <c r="E1519" s="710"/>
      <c r="F1519" s="731"/>
    </row>
    <row r="1520" spans="5:6" x14ac:dyDescent="0.25">
      <c r="E1520" s="710"/>
      <c r="F1520" s="731"/>
    </row>
    <row r="1521" spans="5:6" x14ac:dyDescent="0.25">
      <c r="E1521" s="710"/>
      <c r="F1521" s="731"/>
    </row>
    <row r="1522" spans="5:6" x14ac:dyDescent="0.25">
      <c r="E1522" s="710"/>
      <c r="F1522" s="731"/>
    </row>
    <row r="1523" spans="5:6" x14ac:dyDescent="0.25">
      <c r="E1523" s="710"/>
      <c r="F1523" s="731"/>
    </row>
    <row r="1524" spans="5:6" x14ac:dyDescent="0.25">
      <c r="E1524" s="710"/>
      <c r="F1524" s="731"/>
    </row>
    <row r="1525" spans="5:6" x14ac:dyDescent="0.25">
      <c r="E1525" s="710"/>
      <c r="F1525" s="731"/>
    </row>
    <row r="1526" spans="5:6" x14ac:dyDescent="0.25">
      <c r="E1526" s="710"/>
      <c r="F1526" s="731"/>
    </row>
    <row r="1527" spans="5:6" x14ac:dyDescent="0.25">
      <c r="E1527" s="710"/>
      <c r="F1527" s="731"/>
    </row>
    <row r="1528" spans="5:6" x14ac:dyDescent="0.25">
      <c r="E1528" s="710"/>
      <c r="F1528" s="731"/>
    </row>
    <row r="1529" spans="5:6" x14ac:dyDescent="0.25">
      <c r="E1529" s="710"/>
      <c r="F1529" s="731"/>
    </row>
    <row r="1530" spans="5:6" x14ac:dyDescent="0.25">
      <c r="E1530" s="710"/>
      <c r="F1530" s="731"/>
    </row>
    <row r="1531" spans="5:6" x14ac:dyDescent="0.25">
      <c r="E1531" s="710"/>
      <c r="F1531" s="731"/>
    </row>
    <row r="1532" spans="5:6" x14ac:dyDescent="0.25">
      <c r="E1532" s="710"/>
      <c r="F1532" s="731"/>
    </row>
    <row r="1533" spans="5:6" x14ac:dyDescent="0.25">
      <c r="E1533" s="710"/>
      <c r="F1533" s="731"/>
    </row>
    <row r="1534" spans="5:6" x14ac:dyDescent="0.25">
      <c r="E1534" s="710"/>
      <c r="F1534" s="731"/>
    </row>
    <row r="1535" spans="5:6" x14ac:dyDescent="0.25">
      <c r="E1535" s="710"/>
      <c r="F1535" s="731"/>
    </row>
    <row r="1536" spans="5:6" x14ac:dyDescent="0.25">
      <c r="E1536" s="710"/>
      <c r="F1536" s="731"/>
    </row>
    <row r="1537" spans="5:6" x14ac:dyDescent="0.25">
      <c r="E1537" s="710"/>
      <c r="F1537" s="731"/>
    </row>
    <row r="1538" spans="5:6" x14ac:dyDescent="0.25">
      <c r="E1538" s="710"/>
      <c r="F1538" s="731"/>
    </row>
    <row r="1539" spans="5:6" x14ac:dyDescent="0.25">
      <c r="E1539" s="710"/>
      <c r="F1539" s="731"/>
    </row>
    <row r="1540" spans="5:6" x14ac:dyDescent="0.25">
      <c r="E1540" s="710"/>
      <c r="F1540" s="731"/>
    </row>
    <row r="1541" spans="5:6" x14ac:dyDescent="0.25">
      <c r="E1541" s="710"/>
      <c r="F1541" s="731"/>
    </row>
    <row r="1542" spans="5:6" x14ac:dyDescent="0.25">
      <c r="E1542" s="710"/>
      <c r="F1542" s="731"/>
    </row>
    <row r="1543" spans="5:6" x14ac:dyDescent="0.25">
      <c r="E1543" s="710"/>
      <c r="F1543" s="731"/>
    </row>
    <row r="1544" spans="5:6" x14ac:dyDescent="0.25">
      <c r="E1544" s="710"/>
      <c r="F1544" s="731"/>
    </row>
    <row r="1545" spans="5:6" x14ac:dyDescent="0.25">
      <c r="E1545" s="710"/>
      <c r="F1545" s="731"/>
    </row>
    <row r="1546" spans="5:6" x14ac:dyDescent="0.25">
      <c r="E1546" s="710"/>
      <c r="F1546" s="731"/>
    </row>
    <row r="1547" spans="5:6" x14ac:dyDescent="0.25">
      <c r="E1547" s="710"/>
      <c r="F1547" s="731"/>
    </row>
    <row r="1548" spans="5:6" x14ac:dyDescent="0.25">
      <c r="E1548" s="710"/>
      <c r="F1548" s="731"/>
    </row>
    <row r="1549" spans="5:6" x14ac:dyDescent="0.25">
      <c r="E1549" s="710"/>
      <c r="F1549" s="731"/>
    </row>
    <row r="1550" spans="5:6" x14ac:dyDescent="0.25">
      <c r="E1550" s="710"/>
      <c r="F1550" s="731"/>
    </row>
    <row r="1551" spans="5:6" x14ac:dyDescent="0.25">
      <c r="E1551" s="710"/>
      <c r="F1551" s="731"/>
    </row>
    <row r="1552" spans="5:6" x14ac:dyDescent="0.25">
      <c r="E1552" s="710"/>
      <c r="F1552" s="731"/>
    </row>
    <row r="1553" spans="5:6" x14ac:dyDescent="0.25">
      <c r="E1553" s="710"/>
      <c r="F1553" s="731"/>
    </row>
    <row r="1554" spans="5:6" x14ac:dyDescent="0.25">
      <c r="E1554" s="710"/>
      <c r="F1554" s="731"/>
    </row>
    <row r="1555" spans="5:6" x14ac:dyDescent="0.25">
      <c r="E1555" s="710"/>
      <c r="F1555" s="731"/>
    </row>
    <row r="1556" spans="5:6" x14ac:dyDescent="0.25">
      <c r="E1556" s="710"/>
      <c r="F1556" s="731"/>
    </row>
    <row r="1557" spans="5:6" x14ac:dyDescent="0.25">
      <c r="E1557" s="710"/>
      <c r="F1557" s="731"/>
    </row>
    <row r="1558" spans="5:6" x14ac:dyDescent="0.25">
      <c r="E1558" s="710"/>
      <c r="F1558" s="731"/>
    </row>
    <row r="1559" spans="5:6" x14ac:dyDescent="0.25">
      <c r="E1559" s="710"/>
      <c r="F1559" s="731"/>
    </row>
    <row r="1560" spans="5:6" x14ac:dyDescent="0.25">
      <c r="E1560" s="710"/>
      <c r="F1560" s="731"/>
    </row>
    <row r="1561" spans="5:6" x14ac:dyDescent="0.25">
      <c r="E1561" s="710"/>
      <c r="F1561" s="731"/>
    </row>
    <row r="1562" spans="5:6" x14ac:dyDescent="0.25">
      <c r="E1562" s="710"/>
      <c r="F1562" s="731"/>
    </row>
    <row r="1563" spans="5:6" x14ac:dyDescent="0.25">
      <c r="E1563" s="710"/>
      <c r="F1563" s="731"/>
    </row>
    <row r="1564" spans="5:6" x14ac:dyDescent="0.25">
      <c r="E1564" s="710"/>
      <c r="F1564" s="731"/>
    </row>
    <row r="1565" spans="5:6" x14ac:dyDescent="0.25">
      <c r="E1565" s="710"/>
      <c r="F1565" s="731"/>
    </row>
    <row r="1566" spans="5:6" x14ac:dyDescent="0.25">
      <c r="E1566" s="710"/>
      <c r="F1566" s="731"/>
    </row>
    <row r="1567" spans="5:6" x14ac:dyDescent="0.25">
      <c r="E1567" s="710"/>
      <c r="F1567" s="731"/>
    </row>
    <row r="1568" spans="5:6" x14ac:dyDescent="0.25">
      <c r="E1568" s="710"/>
      <c r="F1568" s="731"/>
    </row>
    <row r="1569" spans="5:6" x14ac:dyDescent="0.25">
      <c r="E1569" s="710"/>
      <c r="F1569" s="731"/>
    </row>
    <row r="1570" spans="5:6" x14ac:dyDescent="0.25">
      <c r="E1570" s="710"/>
      <c r="F1570" s="731"/>
    </row>
    <row r="1571" spans="5:6" x14ac:dyDescent="0.25">
      <c r="E1571" s="710"/>
      <c r="F1571" s="731"/>
    </row>
    <row r="1572" spans="5:6" x14ac:dyDescent="0.25">
      <c r="E1572" s="710"/>
      <c r="F1572" s="731"/>
    </row>
    <row r="1573" spans="5:6" x14ac:dyDescent="0.25">
      <c r="E1573" s="710"/>
      <c r="F1573" s="731"/>
    </row>
    <row r="1574" spans="5:6" x14ac:dyDescent="0.25">
      <c r="E1574" s="710"/>
      <c r="F1574" s="731"/>
    </row>
    <row r="1575" spans="5:6" x14ac:dyDescent="0.25">
      <c r="E1575" s="710"/>
      <c r="F1575" s="731"/>
    </row>
    <row r="1576" spans="5:6" x14ac:dyDescent="0.25">
      <c r="E1576" s="710"/>
      <c r="F1576" s="731"/>
    </row>
    <row r="1577" spans="5:6" x14ac:dyDescent="0.25">
      <c r="E1577" s="710"/>
      <c r="F1577" s="731"/>
    </row>
    <row r="1578" spans="5:6" x14ac:dyDescent="0.25">
      <c r="E1578" s="710"/>
      <c r="F1578" s="731"/>
    </row>
    <row r="1579" spans="5:6" x14ac:dyDescent="0.25">
      <c r="E1579" s="710"/>
      <c r="F1579" s="731"/>
    </row>
    <row r="1580" spans="5:6" x14ac:dyDescent="0.25">
      <c r="E1580" s="710"/>
      <c r="F1580" s="731"/>
    </row>
    <row r="1581" spans="5:6" x14ac:dyDescent="0.25">
      <c r="E1581" s="710"/>
      <c r="F1581" s="731"/>
    </row>
    <row r="1582" spans="5:6" x14ac:dyDescent="0.25">
      <c r="E1582" s="710"/>
      <c r="F1582" s="731"/>
    </row>
    <row r="1583" spans="5:6" x14ac:dyDescent="0.25">
      <c r="E1583" s="710"/>
      <c r="F1583" s="731"/>
    </row>
    <row r="1584" spans="5:6" x14ac:dyDescent="0.25">
      <c r="E1584" s="710"/>
      <c r="F1584" s="731"/>
    </row>
    <row r="1585" spans="5:6" x14ac:dyDescent="0.25">
      <c r="E1585" s="710"/>
      <c r="F1585" s="731"/>
    </row>
    <row r="1586" spans="5:6" x14ac:dyDescent="0.25">
      <c r="E1586" s="710"/>
      <c r="F1586" s="731"/>
    </row>
    <row r="1587" spans="5:6" x14ac:dyDescent="0.25">
      <c r="E1587" s="710"/>
      <c r="F1587" s="731"/>
    </row>
    <row r="1588" spans="5:6" x14ac:dyDescent="0.25">
      <c r="E1588" s="710"/>
      <c r="F1588" s="731"/>
    </row>
    <row r="1589" spans="5:6" x14ac:dyDescent="0.25">
      <c r="E1589" s="710"/>
      <c r="F1589" s="731"/>
    </row>
    <row r="1590" spans="5:6" x14ac:dyDescent="0.25">
      <c r="E1590" s="710"/>
      <c r="F1590" s="731"/>
    </row>
    <row r="1591" spans="5:6" x14ac:dyDescent="0.25">
      <c r="E1591" s="710"/>
      <c r="F1591" s="731"/>
    </row>
    <row r="1592" spans="5:6" x14ac:dyDescent="0.25">
      <c r="E1592" s="710"/>
      <c r="F1592" s="731"/>
    </row>
    <row r="1593" spans="5:6" x14ac:dyDescent="0.25">
      <c r="E1593" s="710"/>
      <c r="F1593" s="731"/>
    </row>
    <row r="1594" spans="5:6" x14ac:dyDescent="0.25">
      <c r="E1594" s="710"/>
      <c r="F1594" s="731"/>
    </row>
    <row r="1595" spans="5:6" x14ac:dyDescent="0.25">
      <c r="E1595" s="710"/>
      <c r="F1595" s="731"/>
    </row>
    <row r="1596" spans="5:6" x14ac:dyDescent="0.25">
      <c r="E1596" s="710"/>
      <c r="F1596" s="731"/>
    </row>
    <row r="1597" spans="5:6" x14ac:dyDescent="0.25">
      <c r="E1597" s="710"/>
      <c r="F1597" s="731"/>
    </row>
    <row r="1598" spans="5:6" x14ac:dyDescent="0.25">
      <c r="E1598" s="710"/>
      <c r="F1598" s="731"/>
    </row>
    <row r="1599" spans="5:6" x14ac:dyDescent="0.25">
      <c r="E1599" s="710"/>
      <c r="F1599" s="731"/>
    </row>
    <row r="1600" spans="5:6" x14ac:dyDescent="0.25">
      <c r="E1600" s="710"/>
      <c r="F1600" s="731"/>
    </row>
    <row r="1601" spans="5:6" x14ac:dyDescent="0.25">
      <c r="E1601" s="710"/>
      <c r="F1601" s="731"/>
    </row>
    <row r="1602" spans="5:6" x14ac:dyDescent="0.25">
      <c r="E1602" s="710"/>
      <c r="F1602" s="731"/>
    </row>
    <row r="1603" spans="5:6" x14ac:dyDescent="0.25">
      <c r="E1603" s="710"/>
      <c r="F1603" s="731"/>
    </row>
    <row r="1604" spans="5:6" x14ac:dyDescent="0.25">
      <c r="E1604" s="710"/>
      <c r="F1604" s="731"/>
    </row>
    <row r="1605" spans="5:6" x14ac:dyDescent="0.25">
      <c r="E1605" s="710"/>
      <c r="F1605" s="731"/>
    </row>
    <row r="1606" spans="5:6" x14ac:dyDescent="0.25">
      <c r="E1606" s="710"/>
      <c r="F1606" s="731"/>
    </row>
    <row r="1607" spans="5:6" x14ac:dyDescent="0.25">
      <c r="E1607" s="710"/>
      <c r="F1607" s="731"/>
    </row>
    <row r="1608" spans="5:6" x14ac:dyDescent="0.25">
      <c r="E1608" s="710"/>
      <c r="F1608" s="731"/>
    </row>
    <row r="1609" spans="5:6" x14ac:dyDescent="0.25">
      <c r="E1609" s="710"/>
      <c r="F1609" s="731"/>
    </row>
    <row r="1610" spans="5:6" x14ac:dyDescent="0.25">
      <c r="E1610" s="710"/>
      <c r="F1610" s="731"/>
    </row>
    <row r="1611" spans="5:6" x14ac:dyDescent="0.25">
      <c r="E1611" s="710"/>
      <c r="F1611" s="731"/>
    </row>
    <row r="1612" spans="5:6" x14ac:dyDescent="0.25">
      <c r="E1612" s="710"/>
      <c r="F1612" s="731"/>
    </row>
    <row r="1613" spans="5:6" x14ac:dyDescent="0.25">
      <c r="E1613" s="710"/>
      <c r="F1613" s="731"/>
    </row>
    <row r="1614" spans="5:6" x14ac:dyDescent="0.25">
      <c r="E1614" s="710"/>
      <c r="F1614" s="731"/>
    </row>
    <row r="1615" spans="5:6" x14ac:dyDescent="0.25">
      <c r="E1615" s="710"/>
      <c r="F1615" s="731"/>
    </row>
    <row r="1616" spans="5:6" x14ac:dyDescent="0.25">
      <c r="E1616" s="710"/>
      <c r="F1616" s="731"/>
    </row>
    <row r="1617" spans="5:6" x14ac:dyDescent="0.25">
      <c r="E1617" s="710"/>
      <c r="F1617" s="731"/>
    </row>
    <row r="1618" spans="5:6" x14ac:dyDescent="0.25">
      <c r="E1618" s="710"/>
      <c r="F1618" s="731"/>
    </row>
    <row r="1619" spans="5:6" x14ac:dyDescent="0.25">
      <c r="E1619" s="710"/>
      <c r="F1619" s="731"/>
    </row>
    <row r="1620" spans="5:6" x14ac:dyDescent="0.25">
      <c r="E1620" s="710"/>
      <c r="F1620" s="731"/>
    </row>
    <row r="1621" spans="5:6" x14ac:dyDescent="0.25">
      <c r="E1621" s="710"/>
      <c r="F1621" s="731"/>
    </row>
    <row r="1622" spans="5:6" x14ac:dyDescent="0.25">
      <c r="E1622" s="710"/>
      <c r="F1622" s="731"/>
    </row>
    <row r="1623" spans="5:6" x14ac:dyDescent="0.25">
      <c r="E1623" s="710"/>
      <c r="F1623" s="731"/>
    </row>
    <row r="1624" spans="5:6" x14ac:dyDescent="0.25">
      <c r="E1624" s="710"/>
      <c r="F1624" s="731"/>
    </row>
    <row r="1625" spans="5:6" x14ac:dyDescent="0.25">
      <c r="E1625" s="710"/>
      <c r="F1625" s="731"/>
    </row>
    <row r="1626" spans="5:6" x14ac:dyDescent="0.25">
      <c r="E1626" s="710"/>
      <c r="F1626" s="731"/>
    </row>
    <row r="1627" spans="5:6" x14ac:dyDescent="0.25">
      <c r="E1627" s="710"/>
      <c r="F1627" s="731"/>
    </row>
    <row r="1628" spans="5:6" x14ac:dyDescent="0.25">
      <c r="E1628" s="710"/>
      <c r="F1628" s="731"/>
    </row>
    <row r="1629" spans="5:6" x14ac:dyDescent="0.25">
      <c r="E1629" s="710"/>
      <c r="F1629" s="731"/>
    </row>
    <row r="1630" spans="5:6" x14ac:dyDescent="0.25">
      <c r="E1630" s="710"/>
      <c r="F1630" s="731"/>
    </row>
    <row r="1631" spans="5:6" x14ac:dyDescent="0.25">
      <c r="E1631" s="710"/>
      <c r="F1631" s="731"/>
    </row>
    <row r="1632" spans="5:6" x14ac:dyDescent="0.25">
      <c r="E1632" s="710"/>
      <c r="F1632" s="731"/>
    </row>
    <row r="1633" spans="5:6" x14ac:dyDescent="0.25">
      <c r="E1633" s="710"/>
      <c r="F1633" s="731"/>
    </row>
    <row r="1634" spans="5:6" x14ac:dyDescent="0.25">
      <c r="E1634" s="710"/>
      <c r="F1634" s="731"/>
    </row>
    <row r="1635" spans="5:6" x14ac:dyDescent="0.25">
      <c r="E1635" s="710"/>
      <c r="F1635" s="731"/>
    </row>
    <row r="1636" spans="5:6" x14ac:dyDescent="0.25">
      <c r="E1636" s="710"/>
      <c r="F1636" s="731"/>
    </row>
    <row r="1637" spans="5:6" x14ac:dyDescent="0.25">
      <c r="E1637" s="710"/>
      <c r="F1637" s="731"/>
    </row>
    <row r="1638" spans="5:6" x14ac:dyDescent="0.25">
      <c r="E1638" s="710"/>
      <c r="F1638" s="731"/>
    </row>
    <row r="1639" spans="5:6" x14ac:dyDescent="0.25">
      <c r="E1639" s="710"/>
      <c r="F1639" s="731"/>
    </row>
    <row r="1640" spans="5:6" x14ac:dyDescent="0.25">
      <c r="E1640" s="710"/>
      <c r="F1640" s="731"/>
    </row>
    <row r="1641" spans="5:6" x14ac:dyDescent="0.25">
      <c r="E1641" s="710"/>
      <c r="F1641" s="731"/>
    </row>
    <row r="1642" spans="5:6" x14ac:dyDescent="0.25">
      <c r="E1642" s="710"/>
      <c r="F1642" s="731"/>
    </row>
    <row r="1643" spans="5:6" x14ac:dyDescent="0.25">
      <c r="E1643" s="710"/>
      <c r="F1643" s="731"/>
    </row>
    <row r="1644" spans="5:6" x14ac:dyDescent="0.25">
      <c r="E1644" s="710"/>
      <c r="F1644" s="731"/>
    </row>
    <row r="1645" spans="5:6" x14ac:dyDescent="0.25">
      <c r="E1645" s="710"/>
      <c r="F1645" s="731"/>
    </row>
    <row r="1646" spans="5:6" x14ac:dyDescent="0.25">
      <c r="E1646" s="710"/>
      <c r="F1646" s="731"/>
    </row>
    <row r="1647" spans="5:6" x14ac:dyDescent="0.25">
      <c r="E1647" s="710"/>
      <c r="F1647" s="731"/>
    </row>
    <row r="1648" spans="5:6" x14ac:dyDescent="0.25">
      <c r="E1648" s="710"/>
      <c r="F1648" s="731"/>
    </row>
    <row r="1649" spans="5:6" x14ac:dyDescent="0.25">
      <c r="E1649" s="710"/>
      <c r="F1649" s="731"/>
    </row>
    <row r="1650" spans="5:6" x14ac:dyDescent="0.25">
      <c r="E1650" s="710"/>
      <c r="F1650" s="731"/>
    </row>
    <row r="1651" spans="5:6" x14ac:dyDescent="0.25">
      <c r="E1651" s="710"/>
      <c r="F1651" s="731"/>
    </row>
    <row r="1652" spans="5:6" x14ac:dyDescent="0.25">
      <c r="E1652" s="710"/>
      <c r="F1652" s="731"/>
    </row>
    <row r="1653" spans="5:6" x14ac:dyDescent="0.25">
      <c r="E1653" s="710"/>
      <c r="F1653" s="731"/>
    </row>
    <row r="1654" spans="5:6" x14ac:dyDescent="0.25">
      <c r="E1654" s="710"/>
      <c r="F1654" s="731"/>
    </row>
    <row r="1655" spans="5:6" x14ac:dyDescent="0.25">
      <c r="E1655" s="710"/>
      <c r="F1655" s="731"/>
    </row>
    <row r="1656" spans="5:6" x14ac:dyDescent="0.25">
      <c r="E1656" s="710"/>
      <c r="F1656" s="731"/>
    </row>
    <row r="1657" spans="5:6" x14ac:dyDescent="0.25">
      <c r="E1657" s="710"/>
      <c r="F1657" s="731"/>
    </row>
    <row r="1658" spans="5:6" x14ac:dyDescent="0.25">
      <c r="E1658" s="710"/>
      <c r="F1658" s="731"/>
    </row>
    <row r="1659" spans="5:6" x14ac:dyDescent="0.25">
      <c r="E1659" s="710"/>
      <c r="F1659" s="731"/>
    </row>
    <row r="1660" spans="5:6" x14ac:dyDescent="0.25">
      <c r="E1660" s="710"/>
      <c r="F1660" s="731"/>
    </row>
    <row r="1661" spans="5:6" x14ac:dyDescent="0.25">
      <c r="E1661" s="710"/>
      <c r="F1661" s="731"/>
    </row>
    <row r="1662" spans="5:6" x14ac:dyDescent="0.25">
      <c r="E1662" s="710"/>
      <c r="F1662" s="731"/>
    </row>
    <row r="1663" spans="5:6" x14ac:dyDescent="0.25">
      <c r="E1663" s="710"/>
      <c r="F1663" s="731"/>
    </row>
    <row r="1664" spans="5:6" x14ac:dyDescent="0.25">
      <c r="E1664" s="710"/>
      <c r="F1664" s="731"/>
    </row>
    <row r="1665" spans="5:6" x14ac:dyDescent="0.25">
      <c r="E1665" s="710"/>
      <c r="F1665" s="731"/>
    </row>
    <row r="1666" spans="5:6" x14ac:dyDescent="0.25">
      <c r="E1666" s="710"/>
      <c r="F1666" s="731"/>
    </row>
    <row r="1667" spans="5:6" x14ac:dyDescent="0.25">
      <c r="E1667" s="710"/>
      <c r="F1667" s="731"/>
    </row>
    <row r="1668" spans="5:6" x14ac:dyDescent="0.25">
      <c r="E1668" s="710"/>
      <c r="F1668" s="731"/>
    </row>
    <row r="1669" spans="5:6" x14ac:dyDescent="0.25">
      <c r="E1669" s="710"/>
      <c r="F1669" s="731"/>
    </row>
    <row r="1670" spans="5:6" x14ac:dyDescent="0.25">
      <c r="E1670" s="710"/>
      <c r="F1670" s="731"/>
    </row>
    <row r="1671" spans="5:6" x14ac:dyDescent="0.25">
      <c r="E1671" s="710"/>
      <c r="F1671" s="731"/>
    </row>
    <row r="1672" spans="5:6" x14ac:dyDescent="0.25">
      <c r="E1672" s="710"/>
      <c r="F1672" s="731"/>
    </row>
    <row r="1673" spans="5:6" x14ac:dyDescent="0.25">
      <c r="E1673" s="710"/>
      <c r="F1673" s="731"/>
    </row>
    <row r="1674" spans="5:6" x14ac:dyDescent="0.25">
      <c r="E1674" s="710"/>
      <c r="F1674" s="731"/>
    </row>
    <row r="1675" spans="5:6" x14ac:dyDescent="0.25">
      <c r="E1675" s="710"/>
      <c r="F1675" s="731"/>
    </row>
    <row r="1676" spans="5:6" x14ac:dyDescent="0.25">
      <c r="E1676" s="710"/>
      <c r="F1676" s="731"/>
    </row>
    <row r="1677" spans="5:6" x14ac:dyDescent="0.25">
      <c r="E1677" s="710"/>
      <c r="F1677" s="731"/>
    </row>
    <row r="1678" spans="5:6" x14ac:dyDescent="0.25">
      <c r="E1678" s="710"/>
      <c r="F1678" s="731"/>
    </row>
    <row r="1679" spans="5:6" x14ac:dyDescent="0.25">
      <c r="E1679" s="710"/>
      <c r="F1679" s="731"/>
    </row>
    <row r="1680" spans="5:6" x14ac:dyDescent="0.25">
      <c r="E1680" s="710"/>
      <c r="F1680" s="731"/>
    </row>
    <row r="1681" spans="5:6" x14ac:dyDescent="0.25">
      <c r="E1681" s="710"/>
      <c r="F1681" s="731"/>
    </row>
    <row r="1682" spans="5:6" x14ac:dyDescent="0.25">
      <c r="E1682" s="710"/>
      <c r="F1682" s="731"/>
    </row>
    <row r="1683" spans="5:6" x14ac:dyDescent="0.25">
      <c r="E1683" s="710"/>
      <c r="F1683" s="731"/>
    </row>
    <row r="1684" spans="5:6" x14ac:dyDescent="0.25">
      <c r="E1684" s="710"/>
      <c r="F1684" s="731"/>
    </row>
    <row r="1685" spans="5:6" x14ac:dyDescent="0.25">
      <c r="E1685" s="710"/>
      <c r="F1685" s="731"/>
    </row>
    <row r="1686" spans="5:6" x14ac:dyDescent="0.25">
      <c r="E1686" s="710"/>
      <c r="F1686" s="731"/>
    </row>
    <row r="1687" spans="5:6" x14ac:dyDescent="0.25">
      <c r="E1687" s="710"/>
      <c r="F1687" s="731"/>
    </row>
    <row r="1688" spans="5:6" x14ac:dyDescent="0.25">
      <c r="E1688" s="710"/>
      <c r="F1688" s="731"/>
    </row>
    <row r="1689" spans="5:6" x14ac:dyDescent="0.25">
      <c r="E1689" s="710"/>
      <c r="F1689" s="731"/>
    </row>
    <row r="1690" spans="5:6" x14ac:dyDescent="0.25">
      <c r="E1690" s="710"/>
      <c r="F1690" s="731"/>
    </row>
    <row r="1691" spans="5:6" x14ac:dyDescent="0.25">
      <c r="E1691" s="710"/>
      <c r="F1691" s="731"/>
    </row>
    <row r="1692" spans="5:6" x14ac:dyDescent="0.25">
      <c r="E1692" s="710"/>
      <c r="F1692" s="731"/>
    </row>
    <row r="1693" spans="5:6" x14ac:dyDescent="0.25">
      <c r="E1693" s="710"/>
      <c r="F1693" s="731"/>
    </row>
    <row r="1694" spans="5:6" x14ac:dyDescent="0.25">
      <c r="E1694" s="710"/>
      <c r="F1694" s="731"/>
    </row>
    <row r="1695" spans="5:6" x14ac:dyDescent="0.25">
      <c r="E1695" s="710"/>
      <c r="F1695" s="731"/>
    </row>
    <row r="1696" spans="5:6" x14ac:dyDescent="0.25">
      <c r="E1696" s="710"/>
      <c r="F1696" s="731"/>
    </row>
    <row r="1697" spans="5:6" x14ac:dyDescent="0.25">
      <c r="E1697" s="710"/>
      <c r="F1697" s="731"/>
    </row>
    <row r="1698" spans="5:6" x14ac:dyDescent="0.25">
      <c r="E1698" s="710"/>
      <c r="F1698" s="731"/>
    </row>
    <row r="1699" spans="5:6" x14ac:dyDescent="0.25">
      <c r="E1699" s="710"/>
      <c r="F1699" s="731"/>
    </row>
    <row r="1700" spans="5:6" x14ac:dyDescent="0.25">
      <c r="E1700" s="710"/>
      <c r="F1700" s="731"/>
    </row>
    <row r="1701" spans="5:6" x14ac:dyDescent="0.25">
      <c r="E1701" s="710"/>
      <c r="F1701" s="731"/>
    </row>
    <row r="1702" spans="5:6" x14ac:dyDescent="0.25">
      <c r="E1702" s="710"/>
      <c r="F1702" s="731"/>
    </row>
    <row r="1703" spans="5:6" x14ac:dyDescent="0.25">
      <c r="E1703" s="710"/>
      <c r="F1703" s="731"/>
    </row>
    <row r="1704" spans="5:6" x14ac:dyDescent="0.25">
      <c r="E1704" s="710"/>
      <c r="F1704" s="731"/>
    </row>
    <row r="1705" spans="5:6" x14ac:dyDescent="0.25">
      <c r="E1705" s="710"/>
      <c r="F1705" s="731"/>
    </row>
    <row r="1706" spans="5:6" x14ac:dyDescent="0.25">
      <c r="E1706" s="710"/>
      <c r="F1706" s="731"/>
    </row>
    <row r="1707" spans="5:6" x14ac:dyDescent="0.25">
      <c r="E1707" s="710"/>
      <c r="F1707" s="731"/>
    </row>
    <row r="1708" spans="5:6" x14ac:dyDescent="0.25">
      <c r="E1708" s="710"/>
      <c r="F1708" s="731"/>
    </row>
    <row r="1709" spans="5:6" x14ac:dyDescent="0.25">
      <c r="E1709" s="710"/>
      <c r="F1709" s="731"/>
    </row>
    <row r="1710" spans="5:6" x14ac:dyDescent="0.25">
      <c r="E1710" s="710"/>
      <c r="F1710" s="731"/>
    </row>
    <row r="1711" spans="5:6" x14ac:dyDescent="0.25">
      <c r="E1711" s="710"/>
      <c r="F1711" s="731"/>
    </row>
    <row r="1712" spans="5:6" x14ac:dyDescent="0.25">
      <c r="E1712" s="710"/>
      <c r="F1712" s="731"/>
    </row>
    <row r="1713" spans="5:6" x14ac:dyDescent="0.25">
      <c r="E1713" s="710"/>
      <c r="F1713" s="731"/>
    </row>
    <row r="1714" spans="5:6" x14ac:dyDescent="0.25">
      <c r="E1714" s="710"/>
      <c r="F1714" s="731"/>
    </row>
    <row r="1715" spans="5:6" x14ac:dyDescent="0.25">
      <c r="E1715" s="710"/>
      <c r="F1715" s="731"/>
    </row>
    <row r="1716" spans="5:6" x14ac:dyDescent="0.25">
      <c r="E1716" s="710"/>
      <c r="F1716" s="731"/>
    </row>
    <row r="1717" spans="5:6" x14ac:dyDescent="0.25">
      <c r="E1717" s="710"/>
      <c r="F1717" s="731"/>
    </row>
    <row r="1718" spans="5:6" x14ac:dyDescent="0.25">
      <c r="E1718" s="710"/>
      <c r="F1718" s="731"/>
    </row>
    <row r="1719" spans="5:6" x14ac:dyDescent="0.25">
      <c r="E1719" s="710"/>
      <c r="F1719" s="731"/>
    </row>
    <row r="1720" spans="5:6" x14ac:dyDescent="0.25">
      <c r="E1720" s="710"/>
      <c r="F1720" s="731"/>
    </row>
    <row r="1721" spans="5:6" x14ac:dyDescent="0.25">
      <c r="E1721" s="710"/>
      <c r="F1721" s="731"/>
    </row>
    <row r="1722" spans="5:6" x14ac:dyDescent="0.25">
      <c r="E1722" s="710"/>
      <c r="F1722" s="731"/>
    </row>
    <row r="1723" spans="5:6" x14ac:dyDescent="0.25">
      <c r="E1723" s="710"/>
      <c r="F1723" s="731"/>
    </row>
    <row r="1724" spans="5:6" x14ac:dyDescent="0.25">
      <c r="E1724" s="710"/>
      <c r="F1724" s="731"/>
    </row>
    <row r="1725" spans="5:6" x14ac:dyDescent="0.25">
      <c r="E1725" s="710"/>
      <c r="F1725" s="731"/>
    </row>
    <row r="1726" spans="5:6" x14ac:dyDescent="0.25">
      <c r="E1726" s="710"/>
      <c r="F1726" s="731"/>
    </row>
    <row r="1727" spans="5:6" x14ac:dyDescent="0.25">
      <c r="E1727" s="710"/>
      <c r="F1727" s="731"/>
    </row>
    <row r="1728" spans="5:6" x14ac:dyDescent="0.25">
      <c r="E1728" s="710"/>
      <c r="F1728" s="731"/>
    </row>
    <row r="1729" spans="5:6" x14ac:dyDescent="0.25">
      <c r="E1729" s="710"/>
      <c r="F1729" s="731"/>
    </row>
    <row r="1730" spans="5:6" x14ac:dyDescent="0.25">
      <c r="E1730" s="710"/>
      <c r="F1730" s="731"/>
    </row>
    <row r="1731" spans="5:6" x14ac:dyDescent="0.25">
      <c r="E1731" s="710"/>
      <c r="F1731" s="731"/>
    </row>
    <row r="1732" spans="5:6" x14ac:dyDescent="0.25">
      <c r="E1732" s="710"/>
      <c r="F1732" s="731"/>
    </row>
    <row r="1733" spans="5:6" x14ac:dyDescent="0.25">
      <c r="E1733" s="710"/>
      <c r="F1733" s="731"/>
    </row>
    <row r="1734" spans="5:6" x14ac:dyDescent="0.25">
      <c r="E1734" s="710"/>
      <c r="F1734" s="731"/>
    </row>
    <row r="1735" spans="5:6" x14ac:dyDescent="0.25">
      <c r="E1735" s="710"/>
      <c r="F1735" s="731"/>
    </row>
    <row r="1736" spans="5:6" x14ac:dyDescent="0.25">
      <c r="E1736" s="710"/>
      <c r="F1736" s="731"/>
    </row>
    <row r="1737" spans="5:6" x14ac:dyDescent="0.25">
      <c r="E1737" s="710"/>
      <c r="F1737" s="731"/>
    </row>
    <row r="1738" spans="5:6" x14ac:dyDescent="0.25">
      <c r="E1738" s="710"/>
      <c r="F1738" s="731"/>
    </row>
    <row r="1739" spans="5:6" x14ac:dyDescent="0.25">
      <c r="E1739" s="710"/>
      <c r="F1739" s="731"/>
    </row>
    <row r="1740" spans="5:6" x14ac:dyDescent="0.25">
      <c r="E1740" s="710"/>
      <c r="F1740" s="731"/>
    </row>
    <row r="1741" spans="5:6" x14ac:dyDescent="0.25">
      <c r="E1741" s="710"/>
      <c r="F1741" s="731"/>
    </row>
    <row r="1742" spans="5:6" x14ac:dyDescent="0.25">
      <c r="E1742" s="710"/>
      <c r="F1742" s="731"/>
    </row>
    <row r="1743" spans="5:6" x14ac:dyDescent="0.25">
      <c r="E1743" s="710"/>
      <c r="F1743" s="731"/>
    </row>
    <row r="1744" spans="5:6" x14ac:dyDescent="0.25">
      <c r="E1744" s="710"/>
      <c r="F1744" s="731"/>
    </row>
    <row r="1745" spans="5:6" x14ac:dyDescent="0.25">
      <c r="E1745" s="710"/>
      <c r="F1745" s="731"/>
    </row>
    <row r="1746" spans="5:6" x14ac:dyDescent="0.25">
      <c r="E1746" s="710"/>
      <c r="F1746" s="731"/>
    </row>
    <row r="1747" spans="5:6" x14ac:dyDescent="0.25">
      <c r="E1747" s="710"/>
      <c r="F1747" s="731"/>
    </row>
    <row r="1748" spans="5:6" x14ac:dyDescent="0.25">
      <c r="E1748" s="710"/>
      <c r="F1748" s="731"/>
    </row>
    <row r="1749" spans="5:6" x14ac:dyDescent="0.25">
      <c r="E1749" s="710"/>
      <c r="F1749" s="731"/>
    </row>
    <row r="1750" spans="5:6" x14ac:dyDescent="0.25">
      <c r="E1750" s="710"/>
      <c r="F1750" s="731"/>
    </row>
    <row r="1751" spans="5:6" x14ac:dyDescent="0.25">
      <c r="E1751" s="710"/>
      <c r="F1751" s="731"/>
    </row>
    <row r="1752" spans="5:6" x14ac:dyDescent="0.25">
      <c r="E1752" s="710"/>
      <c r="F1752" s="731"/>
    </row>
    <row r="1753" spans="5:6" x14ac:dyDescent="0.25">
      <c r="E1753" s="710"/>
      <c r="F1753" s="731"/>
    </row>
    <row r="1754" spans="5:6" x14ac:dyDescent="0.25">
      <c r="E1754" s="710"/>
      <c r="F1754" s="731"/>
    </row>
    <row r="1755" spans="5:6" x14ac:dyDescent="0.25">
      <c r="E1755" s="710"/>
      <c r="F1755" s="731"/>
    </row>
    <row r="1756" spans="5:6" x14ac:dyDescent="0.25">
      <c r="E1756" s="710"/>
      <c r="F1756" s="731"/>
    </row>
    <row r="1757" spans="5:6" x14ac:dyDescent="0.25">
      <c r="E1757" s="710"/>
      <c r="F1757" s="731"/>
    </row>
    <row r="1758" spans="5:6" x14ac:dyDescent="0.25">
      <c r="E1758" s="710"/>
      <c r="F1758" s="731"/>
    </row>
    <row r="1759" spans="5:6" x14ac:dyDescent="0.25">
      <c r="E1759" s="710"/>
      <c r="F1759" s="731"/>
    </row>
    <row r="1760" spans="5:6" x14ac:dyDescent="0.25">
      <c r="E1760" s="710"/>
      <c r="F1760" s="731"/>
    </row>
    <row r="1761" spans="5:6" x14ac:dyDescent="0.25">
      <c r="E1761" s="710"/>
      <c r="F1761" s="731"/>
    </row>
    <row r="1762" spans="5:6" x14ac:dyDescent="0.25">
      <c r="E1762" s="710"/>
      <c r="F1762" s="731"/>
    </row>
    <row r="1763" spans="5:6" x14ac:dyDescent="0.25">
      <c r="E1763" s="710"/>
      <c r="F1763" s="731"/>
    </row>
    <row r="1764" spans="5:6" x14ac:dyDescent="0.25">
      <c r="E1764" s="710"/>
      <c r="F1764" s="731"/>
    </row>
    <row r="1765" spans="5:6" x14ac:dyDescent="0.25">
      <c r="E1765" s="710"/>
      <c r="F1765" s="731"/>
    </row>
    <row r="1766" spans="5:6" x14ac:dyDescent="0.25">
      <c r="E1766" s="710"/>
      <c r="F1766" s="731"/>
    </row>
    <row r="1767" spans="5:6" x14ac:dyDescent="0.25">
      <c r="E1767" s="710"/>
      <c r="F1767" s="731"/>
    </row>
    <row r="1768" spans="5:6" x14ac:dyDescent="0.25">
      <c r="E1768" s="710"/>
      <c r="F1768" s="731"/>
    </row>
    <row r="1769" spans="5:6" x14ac:dyDescent="0.25">
      <c r="E1769" s="710"/>
      <c r="F1769" s="731"/>
    </row>
    <row r="1770" spans="5:6" x14ac:dyDescent="0.25">
      <c r="E1770" s="710"/>
      <c r="F1770" s="731"/>
    </row>
    <row r="1771" spans="5:6" x14ac:dyDescent="0.25">
      <c r="E1771" s="710"/>
      <c r="F1771" s="731"/>
    </row>
    <row r="1772" spans="5:6" x14ac:dyDescent="0.25">
      <c r="E1772" s="710"/>
      <c r="F1772" s="731"/>
    </row>
    <row r="1773" spans="5:6" x14ac:dyDescent="0.25">
      <c r="E1773" s="710"/>
      <c r="F1773" s="731"/>
    </row>
    <row r="1774" spans="5:6" x14ac:dyDescent="0.25">
      <c r="E1774" s="710"/>
      <c r="F1774" s="731"/>
    </row>
    <row r="1775" spans="5:6" x14ac:dyDescent="0.25">
      <c r="E1775" s="710"/>
      <c r="F1775" s="731"/>
    </row>
    <row r="1776" spans="5:6" x14ac:dyDescent="0.25">
      <c r="E1776" s="710"/>
      <c r="F1776" s="731"/>
    </row>
    <row r="1777" spans="5:6" x14ac:dyDescent="0.25">
      <c r="E1777" s="710"/>
      <c r="F1777" s="731"/>
    </row>
    <row r="1778" spans="5:6" x14ac:dyDescent="0.25">
      <c r="E1778" s="710"/>
      <c r="F1778" s="731"/>
    </row>
    <row r="1779" spans="5:6" x14ac:dyDescent="0.25">
      <c r="E1779" s="710"/>
      <c r="F1779" s="731"/>
    </row>
    <row r="1780" spans="5:6" x14ac:dyDescent="0.25">
      <c r="E1780" s="710"/>
      <c r="F1780" s="731"/>
    </row>
    <row r="1781" spans="5:6" x14ac:dyDescent="0.25">
      <c r="E1781" s="710"/>
      <c r="F1781" s="731"/>
    </row>
    <row r="1782" spans="5:6" x14ac:dyDescent="0.25">
      <c r="E1782" s="710"/>
      <c r="F1782" s="731"/>
    </row>
    <row r="1783" spans="5:6" x14ac:dyDescent="0.25">
      <c r="E1783" s="710"/>
      <c r="F1783" s="731"/>
    </row>
    <row r="1784" spans="5:6" x14ac:dyDescent="0.25">
      <c r="E1784" s="710"/>
      <c r="F1784" s="731"/>
    </row>
    <row r="1785" spans="5:6" x14ac:dyDescent="0.25">
      <c r="E1785" s="710"/>
      <c r="F1785" s="731"/>
    </row>
    <row r="1786" spans="5:6" x14ac:dyDescent="0.25">
      <c r="E1786" s="710"/>
      <c r="F1786" s="731"/>
    </row>
    <row r="1787" spans="5:6" x14ac:dyDescent="0.25">
      <c r="E1787" s="710"/>
      <c r="F1787" s="731"/>
    </row>
    <row r="1788" spans="5:6" x14ac:dyDescent="0.25">
      <c r="E1788" s="710"/>
      <c r="F1788" s="731"/>
    </row>
    <row r="1789" spans="5:6" x14ac:dyDescent="0.25">
      <c r="E1789" s="710"/>
      <c r="F1789" s="731"/>
    </row>
    <row r="1790" spans="5:6" x14ac:dyDescent="0.25">
      <c r="E1790" s="710"/>
      <c r="F1790" s="731"/>
    </row>
    <row r="1791" spans="5:6" x14ac:dyDescent="0.25">
      <c r="E1791" s="710"/>
      <c r="F1791" s="731"/>
    </row>
    <row r="1792" spans="5:6" x14ac:dyDescent="0.25">
      <c r="E1792" s="710"/>
      <c r="F1792" s="731"/>
    </row>
    <row r="1793" spans="5:6" x14ac:dyDescent="0.25">
      <c r="E1793" s="710"/>
      <c r="F1793" s="731"/>
    </row>
    <row r="1794" spans="5:6" x14ac:dyDescent="0.25">
      <c r="E1794" s="710"/>
      <c r="F1794" s="731"/>
    </row>
    <row r="1795" spans="5:6" x14ac:dyDescent="0.25">
      <c r="E1795" s="710"/>
      <c r="F1795" s="731"/>
    </row>
    <row r="1796" spans="5:6" x14ac:dyDescent="0.25">
      <c r="E1796" s="710"/>
      <c r="F1796" s="731"/>
    </row>
    <row r="1797" spans="5:6" x14ac:dyDescent="0.25">
      <c r="E1797" s="710"/>
      <c r="F1797" s="731"/>
    </row>
    <row r="1798" spans="5:6" x14ac:dyDescent="0.25">
      <c r="E1798" s="710"/>
      <c r="F1798" s="731"/>
    </row>
    <row r="1799" spans="5:6" x14ac:dyDescent="0.25">
      <c r="E1799" s="710"/>
      <c r="F1799" s="731"/>
    </row>
    <row r="1800" spans="5:6" x14ac:dyDescent="0.25">
      <c r="E1800" s="710"/>
      <c r="F1800" s="731"/>
    </row>
    <row r="1801" spans="5:6" x14ac:dyDescent="0.25">
      <c r="E1801" s="710"/>
      <c r="F1801" s="731"/>
    </row>
    <row r="1802" spans="5:6" x14ac:dyDescent="0.25">
      <c r="E1802" s="710"/>
      <c r="F1802" s="731"/>
    </row>
    <row r="1803" spans="5:6" x14ac:dyDescent="0.25">
      <c r="E1803" s="710"/>
      <c r="F1803" s="731"/>
    </row>
    <row r="1804" spans="5:6" x14ac:dyDescent="0.25">
      <c r="E1804" s="710"/>
      <c r="F1804" s="731"/>
    </row>
    <row r="1805" spans="5:6" x14ac:dyDescent="0.25">
      <c r="E1805" s="710"/>
      <c r="F1805" s="731"/>
    </row>
    <row r="1806" spans="5:6" x14ac:dyDescent="0.25">
      <c r="E1806" s="710"/>
      <c r="F1806" s="731"/>
    </row>
    <row r="1807" spans="5:6" x14ac:dyDescent="0.25">
      <c r="E1807" s="710"/>
      <c r="F1807" s="731"/>
    </row>
    <row r="1808" spans="5:6" x14ac:dyDescent="0.25">
      <c r="E1808" s="710"/>
      <c r="F1808" s="731"/>
    </row>
    <row r="1809" spans="5:6" x14ac:dyDescent="0.25">
      <c r="E1809" s="710"/>
      <c r="F1809" s="731"/>
    </row>
    <row r="1810" spans="5:6" x14ac:dyDescent="0.25">
      <c r="E1810" s="710"/>
      <c r="F1810" s="731"/>
    </row>
    <row r="1811" spans="5:6" x14ac:dyDescent="0.25">
      <c r="E1811" s="710"/>
      <c r="F1811" s="731"/>
    </row>
    <row r="1812" spans="5:6" x14ac:dyDescent="0.25">
      <c r="E1812" s="710"/>
      <c r="F1812" s="731"/>
    </row>
    <row r="1813" spans="5:6" x14ac:dyDescent="0.25">
      <c r="E1813" s="710"/>
      <c r="F1813" s="731"/>
    </row>
    <row r="1814" spans="5:6" x14ac:dyDescent="0.25">
      <c r="E1814" s="710"/>
      <c r="F1814" s="731"/>
    </row>
    <row r="1815" spans="5:6" x14ac:dyDescent="0.25">
      <c r="E1815" s="710"/>
      <c r="F1815" s="731"/>
    </row>
    <row r="1816" spans="5:6" x14ac:dyDescent="0.25">
      <c r="E1816" s="710"/>
      <c r="F1816" s="731"/>
    </row>
    <row r="1817" spans="5:6" x14ac:dyDescent="0.25">
      <c r="E1817" s="710"/>
      <c r="F1817" s="731"/>
    </row>
    <row r="1818" spans="5:6" x14ac:dyDescent="0.25">
      <c r="E1818" s="710"/>
      <c r="F1818" s="731"/>
    </row>
    <row r="1819" spans="5:6" x14ac:dyDescent="0.25">
      <c r="E1819" s="710"/>
      <c r="F1819" s="731"/>
    </row>
    <row r="1820" spans="5:6" x14ac:dyDescent="0.25">
      <c r="E1820" s="710"/>
      <c r="F1820" s="731"/>
    </row>
    <row r="1821" spans="5:6" x14ac:dyDescent="0.25">
      <c r="E1821" s="710"/>
      <c r="F1821" s="731"/>
    </row>
    <row r="1822" spans="5:6" x14ac:dyDescent="0.25">
      <c r="E1822" s="710"/>
      <c r="F1822" s="731"/>
    </row>
    <row r="1823" spans="5:6" x14ac:dyDescent="0.25">
      <c r="E1823" s="710"/>
      <c r="F1823" s="731"/>
    </row>
    <row r="1824" spans="5:6" x14ac:dyDescent="0.25">
      <c r="E1824" s="710"/>
      <c r="F1824" s="731"/>
    </row>
    <row r="1825" spans="5:6" x14ac:dyDescent="0.25">
      <c r="E1825" s="710"/>
      <c r="F1825" s="731"/>
    </row>
    <row r="1826" spans="5:6" x14ac:dyDescent="0.25">
      <c r="E1826" s="710"/>
      <c r="F1826" s="731"/>
    </row>
    <row r="1827" spans="5:6" x14ac:dyDescent="0.25">
      <c r="E1827" s="710"/>
      <c r="F1827" s="731"/>
    </row>
    <row r="1828" spans="5:6" x14ac:dyDescent="0.25">
      <c r="E1828" s="710"/>
      <c r="F1828" s="731"/>
    </row>
    <row r="1829" spans="5:6" x14ac:dyDescent="0.25">
      <c r="E1829" s="710"/>
      <c r="F1829" s="731"/>
    </row>
    <row r="1830" spans="5:6" x14ac:dyDescent="0.25">
      <c r="E1830" s="710"/>
      <c r="F1830" s="731"/>
    </row>
    <row r="1831" spans="5:6" x14ac:dyDescent="0.25">
      <c r="E1831" s="710"/>
      <c r="F1831" s="731"/>
    </row>
    <row r="1832" spans="5:6" x14ac:dyDescent="0.25">
      <c r="E1832" s="710"/>
      <c r="F1832" s="731"/>
    </row>
    <row r="1833" spans="5:6" x14ac:dyDescent="0.25">
      <c r="E1833" s="710"/>
      <c r="F1833" s="731"/>
    </row>
    <row r="1834" spans="5:6" x14ac:dyDescent="0.25">
      <c r="E1834" s="710"/>
      <c r="F1834" s="731"/>
    </row>
    <row r="1835" spans="5:6" x14ac:dyDescent="0.25">
      <c r="E1835" s="710"/>
      <c r="F1835" s="731"/>
    </row>
    <row r="1836" spans="5:6" x14ac:dyDescent="0.25">
      <c r="E1836" s="710"/>
      <c r="F1836" s="731"/>
    </row>
    <row r="1837" spans="5:6" x14ac:dyDescent="0.25">
      <c r="E1837" s="710"/>
      <c r="F1837" s="731"/>
    </row>
    <row r="1838" spans="5:6" x14ac:dyDescent="0.25">
      <c r="E1838" s="710"/>
      <c r="F1838" s="731"/>
    </row>
    <row r="1839" spans="5:6" x14ac:dyDescent="0.25">
      <c r="E1839" s="710"/>
      <c r="F1839" s="731"/>
    </row>
    <row r="1840" spans="5:6" x14ac:dyDescent="0.25">
      <c r="E1840" s="710"/>
      <c r="F1840" s="731"/>
    </row>
    <row r="1841" spans="5:6" x14ac:dyDescent="0.25">
      <c r="E1841" s="710"/>
      <c r="F1841" s="731"/>
    </row>
    <row r="1842" spans="5:6" x14ac:dyDescent="0.25">
      <c r="E1842" s="710"/>
      <c r="F1842" s="731"/>
    </row>
    <row r="1843" spans="5:6" x14ac:dyDescent="0.25">
      <c r="E1843" s="710"/>
      <c r="F1843" s="731"/>
    </row>
    <row r="1844" spans="5:6" x14ac:dyDescent="0.25">
      <c r="E1844" s="710"/>
      <c r="F1844" s="731"/>
    </row>
    <row r="1845" spans="5:6" x14ac:dyDescent="0.25">
      <c r="E1845" s="710"/>
      <c r="F1845" s="731"/>
    </row>
    <row r="1846" spans="5:6" x14ac:dyDescent="0.25">
      <c r="E1846" s="710"/>
      <c r="F1846" s="731"/>
    </row>
    <row r="1847" spans="5:6" x14ac:dyDescent="0.25">
      <c r="E1847" s="710"/>
      <c r="F1847" s="731"/>
    </row>
    <row r="1848" spans="5:6" x14ac:dyDescent="0.25">
      <c r="E1848" s="710"/>
      <c r="F1848" s="731"/>
    </row>
    <row r="1849" spans="5:6" x14ac:dyDescent="0.25">
      <c r="E1849" s="710"/>
      <c r="F1849" s="731"/>
    </row>
    <row r="1850" spans="5:6" x14ac:dyDescent="0.25">
      <c r="E1850" s="710"/>
      <c r="F1850" s="731"/>
    </row>
    <row r="1851" spans="5:6" x14ac:dyDescent="0.25">
      <c r="E1851" s="710"/>
      <c r="F1851" s="731"/>
    </row>
    <row r="1852" spans="5:6" x14ac:dyDescent="0.25">
      <c r="E1852" s="710"/>
      <c r="F1852" s="731"/>
    </row>
    <row r="1853" spans="5:6" x14ac:dyDescent="0.25">
      <c r="E1853" s="710"/>
      <c r="F1853" s="731"/>
    </row>
    <row r="1854" spans="5:6" x14ac:dyDescent="0.25">
      <c r="E1854" s="710"/>
      <c r="F1854" s="731"/>
    </row>
    <row r="1855" spans="5:6" x14ac:dyDescent="0.25">
      <c r="E1855" s="710"/>
      <c r="F1855" s="731"/>
    </row>
    <row r="1856" spans="5:6" x14ac:dyDescent="0.25">
      <c r="E1856" s="710"/>
      <c r="F1856" s="731"/>
    </row>
    <row r="1857" spans="5:6" x14ac:dyDescent="0.25">
      <c r="E1857" s="710"/>
      <c r="F1857" s="731"/>
    </row>
    <row r="1858" spans="5:6" x14ac:dyDescent="0.25">
      <c r="E1858" s="710"/>
      <c r="F1858" s="731"/>
    </row>
    <row r="1859" spans="5:6" x14ac:dyDescent="0.25">
      <c r="E1859" s="710"/>
      <c r="F1859" s="731"/>
    </row>
    <row r="1860" spans="5:6" x14ac:dyDescent="0.25">
      <c r="E1860" s="710"/>
      <c r="F1860" s="731"/>
    </row>
    <row r="1861" spans="5:6" x14ac:dyDescent="0.25">
      <c r="E1861" s="710"/>
      <c r="F1861" s="731"/>
    </row>
    <row r="1862" spans="5:6" x14ac:dyDescent="0.25">
      <c r="E1862" s="710"/>
      <c r="F1862" s="731"/>
    </row>
    <row r="1863" spans="5:6" x14ac:dyDescent="0.25">
      <c r="E1863" s="710"/>
      <c r="F1863" s="731"/>
    </row>
    <row r="1864" spans="5:6" x14ac:dyDescent="0.25">
      <c r="E1864" s="710"/>
      <c r="F1864" s="731"/>
    </row>
    <row r="1865" spans="5:6" x14ac:dyDescent="0.25">
      <c r="E1865" s="710"/>
      <c r="F1865" s="731"/>
    </row>
    <row r="1866" spans="5:6" x14ac:dyDescent="0.25">
      <c r="E1866" s="710"/>
      <c r="F1866" s="731"/>
    </row>
    <row r="1867" spans="5:6" x14ac:dyDescent="0.25">
      <c r="E1867" s="710"/>
      <c r="F1867" s="731"/>
    </row>
    <row r="1868" spans="5:6" x14ac:dyDescent="0.25">
      <c r="E1868" s="710"/>
      <c r="F1868" s="731"/>
    </row>
    <row r="1869" spans="5:6" x14ac:dyDescent="0.25">
      <c r="E1869" s="710"/>
      <c r="F1869" s="731"/>
    </row>
    <row r="1870" spans="5:6" x14ac:dyDescent="0.25">
      <c r="E1870" s="710"/>
      <c r="F1870" s="731"/>
    </row>
    <row r="1871" spans="5:6" x14ac:dyDescent="0.25">
      <c r="E1871" s="710"/>
      <c r="F1871" s="731"/>
    </row>
    <row r="1872" spans="5:6" x14ac:dyDescent="0.25">
      <c r="E1872" s="710"/>
      <c r="F1872" s="731"/>
    </row>
    <row r="1873" spans="5:6" x14ac:dyDescent="0.25">
      <c r="E1873" s="710"/>
      <c r="F1873" s="731"/>
    </row>
    <row r="1874" spans="5:6" x14ac:dyDescent="0.25">
      <c r="E1874" s="710"/>
      <c r="F1874" s="731"/>
    </row>
    <row r="1875" spans="5:6" x14ac:dyDescent="0.25">
      <c r="E1875" s="710"/>
      <c r="F1875" s="731"/>
    </row>
    <row r="1876" spans="5:6" x14ac:dyDescent="0.25">
      <c r="E1876" s="710"/>
      <c r="F1876" s="731"/>
    </row>
    <row r="1877" spans="5:6" x14ac:dyDescent="0.25">
      <c r="E1877" s="710"/>
      <c r="F1877" s="731"/>
    </row>
    <row r="1878" spans="5:6" x14ac:dyDescent="0.25">
      <c r="E1878" s="710"/>
      <c r="F1878" s="731"/>
    </row>
    <row r="1879" spans="5:6" x14ac:dyDescent="0.25">
      <c r="E1879" s="710"/>
      <c r="F1879" s="731"/>
    </row>
    <row r="1880" spans="5:6" x14ac:dyDescent="0.25">
      <c r="E1880" s="710"/>
      <c r="F1880" s="731"/>
    </row>
    <row r="1881" spans="5:6" x14ac:dyDescent="0.25">
      <c r="E1881" s="710"/>
      <c r="F1881" s="731"/>
    </row>
    <row r="1882" spans="5:6" x14ac:dyDescent="0.25">
      <c r="E1882" s="710"/>
      <c r="F1882" s="731"/>
    </row>
    <row r="1883" spans="5:6" x14ac:dyDescent="0.25">
      <c r="E1883" s="710"/>
      <c r="F1883" s="731"/>
    </row>
    <row r="1884" spans="5:6" x14ac:dyDescent="0.25">
      <c r="E1884" s="710"/>
      <c r="F1884" s="731"/>
    </row>
    <row r="1885" spans="5:6" x14ac:dyDescent="0.25">
      <c r="E1885" s="710"/>
      <c r="F1885" s="731"/>
    </row>
    <row r="1886" spans="5:6" x14ac:dyDescent="0.25">
      <c r="E1886" s="710"/>
      <c r="F1886" s="731"/>
    </row>
    <row r="1887" spans="5:6" x14ac:dyDescent="0.25">
      <c r="E1887" s="710"/>
      <c r="F1887" s="731"/>
    </row>
    <row r="1888" spans="5:6" x14ac:dyDescent="0.25">
      <c r="E1888" s="710"/>
      <c r="F1888" s="731"/>
    </row>
    <row r="1889" spans="5:6" x14ac:dyDescent="0.25">
      <c r="E1889" s="710"/>
      <c r="F1889" s="731"/>
    </row>
    <row r="1890" spans="5:6" x14ac:dyDescent="0.25">
      <c r="E1890" s="710"/>
      <c r="F1890" s="731"/>
    </row>
    <row r="1891" spans="5:6" x14ac:dyDescent="0.25">
      <c r="E1891" s="710"/>
      <c r="F1891" s="731"/>
    </row>
    <row r="1892" spans="5:6" x14ac:dyDescent="0.25">
      <c r="E1892" s="710"/>
      <c r="F1892" s="731"/>
    </row>
    <row r="1893" spans="5:6" x14ac:dyDescent="0.25">
      <c r="E1893" s="710"/>
      <c r="F1893" s="731"/>
    </row>
    <row r="1894" spans="5:6" x14ac:dyDescent="0.25">
      <c r="E1894" s="710"/>
      <c r="F1894" s="731"/>
    </row>
    <row r="1895" spans="5:6" x14ac:dyDescent="0.25">
      <c r="E1895" s="710"/>
      <c r="F1895" s="731"/>
    </row>
    <row r="1896" spans="5:6" x14ac:dyDescent="0.25">
      <c r="E1896" s="710"/>
      <c r="F1896" s="731"/>
    </row>
    <row r="1897" spans="5:6" x14ac:dyDescent="0.25">
      <c r="E1897" s="710"/>
      <c r="F1897" s="731"/>
    </row>
    <row r="1898" spans="5:6" x14ac:dyDescent="0.25">
      <c r="E1898" s="710"/>
      <c r="F1898" s="731"/>
    </row>
    <row r="1899" spans="5:6" x14ac:dyDescent="0.25">
      <c r="E1899" s="710"/>
      <c r="F1899" s="731"/>
    </row>
    <row r="1900" spans="5:6" x14ac:dyDescent="0.25">
      <c r="E1900" s="710"/>
      <c r="F1900" s="731"/>
    </row>
    <row r="1901" spans="5:6" x14ac:dyDescent="0.25">
      <c r="E1901" s="710"/>
      <c r="F1901" s="731"/>
    </row>
    <row r="1902" spans="5:6" x14ac:dyDescent="0.25">
      <c r="E1902" s="710"/>
      <c r="F1902" s="731"/>
    </row>
    <row r="1903" spans="5:6" x14ac:dyDescent="0.25">
      <c r="E1903" s="710"/>
      <c r="F1903" s="731"/>
    </row>
    <row r="1904" spans="5:6" x14ac:dyDescent="0.25">
      <c r="E1904" s="710"/>
      <c r="F1904" s="731"/>
    </row>
    <row r="1905" spans="5:6" x14ac:dyDescent="0.25">
      <c r="E1905" s="710"/>
      <c r="F1905" s="731"/>
    </row>
    <row r="1906" spans="5:6" x14ac:dyDescent="0.25">
      <c r="E1906" s="710"/>
      <c r="F1906" s="731"/>
    </row>
    <row r="1907" spans="5:6" x14ac:dyDescent="0.25">
      <c r="E1907" s="710"/>
      <c r="F1907" s="731"/>
    </row>
    <row r="1908" spans="5:6" x14ac:dyDescent="0.25">
      <c r="E1908" s="710"/>
      <c r="F1908" s="731"/>
    </row>
    <row r="1909" spans="5:6" x14ac:dyDescent="0.25">
      <c r="E1909" s="710"/>
      <c r="F1909" s="731"/>
    </row>
    <row r="1910" spans="5:6" x14ac:dyDescent="0.25">
      <c r="E1910" s="710"/>
      <c r="F1910" s="731"/>
    </row>
    <row r="1911" spans="5:6" x14ac:dyDescent="0.25">
      <c r="E1911" s="710"/>
      <c r="F1911" s="731"/>
    </row>
    <row r="1912" spans="5:6" x14ac:dyDescent="0.25">
      <c r="E1912" s="710"/>
      <c r="F1912" s="731"/>
    </row>
    <row r="1913" spans="5:6" x14ac:dyDescent="0.25">
      <c r="E1913" s="710"/>
      <c r="F1913" s="731"/>
    </row>
    <row r="1914" spans="5:6" x14ac:dyDescent="0.25">
      <c r="E1914" s="710"/>
      <c r="F1914" s="731"/>
    </row>
    <row r="1915" spans="5:6" x14ac:dyDescent="0.25">
      <c r="E1915" s="710"/>
      <c r="F1915" s="731"/>
    </row>
    <row r="1916" spans="5:6" x14ac:dyDescent="0.25">
      <c r="E1916" s="710"/>
      <c r="F1916" s="731"/>
    </row>
    <row r="1917" spans="5:6" x14ac:dyDescent="0.25">
      <c r="E1917" s="710"/>
      <c r="F1917" s="731"/>
    </row>
    <row r="1918" spans="5:6" x14ac:dyDescent="0.25">
      <c r="E1918" s="710"/>
      <c r="F1918" s="731"/>
    </row>
    <row r="1919" spans="5:6" x14ac:dyDescent="0.25">
      <c r="E1919" s="710"/>
      <c r="F1919" s="731"/>
    </row>
    <row r="1920" spans="5:6" x14ac:dyDescent="0.25">
      <c r="E1920" s="710"/>
      <c r="F1920" s="731"/>
    </row>
    <row r="1921" spans="5:6" x14ac:dyDescent="0.25">
      <c r="E1921" s="710"/>
      <c r="F1921" s="731"/>
    </row>
    <row r="1922" spans="5:6" x14ac:dyDescent="0.25">
      <c r="E1922" s="710"/>
      <c r="F1922" s="731"/>
    </row>
    <row r="1923" spans="5:6" x14ac:dyDescent="0.25">
      <c r="E1923" s="710"/>
      <c r="F1923" s="731"/>
    </row>
    <row r="1924" spans="5:6" x14ac:dyDescent="0.25">
      <c r="E1924" s="710"/>
      <c r="F1924" s="731"/>
    </row>
    <row r="1925" spans="5:6" x14ac:dyDescent="0.25">
      <c r="E1925" s="710"/>
      <c r="F1925" s="731"/>
    </row>
    <row r="1926" spans="5:6" x14ac:dyDescent="0.25">
      <c r="E1926" s="710"/>
      <c r="F1926" s="731"/>
    </row>
    <row r="1927" spans="5:6" x14ac:dyDescent="0.25">
      <c r="E1927" s="710"/>
      <c r="F1927" s="731"/>
    </row>
    <row r="1928" spans="5:6" x14ac:dyDescent="0.25">
      <c r="E1928" s="710"/>
      <c r="F1928" s="731"/>
    </row>
    <row r="1929" spans="5:6" x14ac:dyDescent="0.25">
      <c r="E1929" s="710"/>
      <c r="F1929" s="731"/>
    </row>
    <row r="1930" spans="5:6" x14ac:dyDescent="0.25">
      <c r="E1930" s="710"/>
      <c r="F1930" s="731"/>
    </row>
    <row r="1931" spans="5:6" x14ac:dyDescent="0.25">
      <c r="E1931" s="710"/>
      <c r="F1931" s="731"/>
    </row>
    <row r="1932" spans="5:6" x14ac:dyDescent="0.25">
      <c r="E1932" s="710"/>
      <c r="F1932" s="731"/>
    </row>
    <row r="1933" spans="5:6" x14ac:dyDescent="0.25">
      <c r="E1933" s="710"/>
      <c r="F1933" s="731"/>
    </row>
    <row r="1934" spans="5:6" x14ac:dyDescent="0.25">
      <c r="E1934" s="710"/>
      <c r="F1934" s="731"/>
    </row>
    <row r="1935" spans="5:6" x14ac:dyDescent="0.25">
      <c r="E1935" s="710"/>
      <c r="F1935" s="731"/>
    </row>
    <row r="1936" spans="5:6" x14ac:dyDescent="0.25">
      <c r="E1936" s="710"/>
      <c r="F1936" s="731"/>
    </row>
    <row r="1937" spans="5:6" x14ac:dyDescent="0.25">
      <c r="E1937" s="710"/>
      <c r="F1937" s="731"/>
    </row>
    <row r="1938" spans="5:6" x14ac:dyDescent="0.25">
      <c r="E1938" s="710"/>
      <c r="F1938" s="731"/>
    </row>
    <row r="1939" spans="5:6" x14ac:dyDescent="0.25">
      <c r="E1939" s="710"/>
      <c r="F1939" s="731"/>
    </row>
    <row r="1940" spans="5:6" x14ac:dyDescent="0.25">
      <c r="E1940" s="710"/>
      <c r="F1940" s="731"/>
    </row>
    <row r="1941" spans="5:6" x14ac:dyDescent="0.25">
      <c r="E1941" s="710"/>
      <c r="F1941" s="731"/>
    </row>
    <row r="1942" spans="5:6" x14ac:dyDescent="0.25">
      <c r="E1942" s="710"/>
      <c r="F1942" s="731"/>
    </row>
    <row r="1943" spans="5:6" x14ac:dyDescent="0.25">
      <c r="E1943" s="710"/>
      <c r="F1943" s="731"/>
    </row>
    <row r="1944" spans="5:6" x14ac:dyDescent="0.25">
      <c r="E1944" s="710"/>
      <c r="F1944" s="731"/>
    </row>
    <row r="1945" spans="5:6" x14ac:dyDescent="0.25">
      <c r="E1945" s="710"/>
      <c r="F1945" s="731"/>
    </row>
    <row r="1946" spans="5:6" x14ac:dyDescent="0.25">
      <c r="E1946" s="710"/>
      <c r="F1946" s="731"/>
    </row>
    <row r="1947" spans="5:6" x14ac:dyDescent="0.25">
      <c r="E1947" s="710"/>
      <c r="F1947" s="731"/>
    </row>
    <row r="1948" spans="5:6" x14ac:dyDescent="0.25">
      <c r="E1948" s="710"/>
      <c r="F1948" s="731"/>
    </row>
    <row r="1949" spans="5:6" x14ac:dyDescent="0.25">
      <c r="E1949" s="710"/>
      <c r="F1949" s="731"/>
    </row>
    <row r="1950" spans="5:6" x14ac:dyDescent="0.25">
      <c r="E1950" s="710"/>
      <c r="F1950" s="731"/>
    </row>
    <row r="1951" spans="5:6" x14ac:dyDescent="0.25">
      <c r="E1951" s="710"/>
      <c r="F1951" s="731"/>
    </row>
    <row r="1952" spans="5:6" x14ac:dyDescent="0.25">
      <c r="E1952" s="710"/>
      <c r="F1952" s="731"/>
    </row>
    <row r="1953" spans="5:6" x14ac:dyDescent="0.25">
      <c r="E1953" s="710"/>
      <c r="F1953" s="731"/>
    </row>
    <row r="1954" spans="5:6" x14ac:dyDescent="0.25">
      <c r="E1954" s="710"/>
      <c r="F1954" s="731"/>
    </row>
    <row r="1955" spans="5:6" x14ac:dyDescent="0.25">
      <c r="E1955" s="710"/>
      <c r="F1955" s="731"/>
    </row>
    <row r="1956" spans="5:6" x14ac:dyDescent="0.25">
      <c r="E1956" s="710"/>
      <c r="F1956" s="731"/>
    </row>
    <row r="1957" spans="5:6" x14ac:dyDescent="0.25">
      <c r="E1957" s="710"/>
      <c r="F1957" s="731"/>
    </row>
    <row r="1958" spans="5:6" x14ac:dyDescent="0.25">
      <c r="E1958" s="710"/>
      <c r="F1958" s="731"/>
    </row>
    <row r="1959" spans="5:6" x14ac:dyDescent="0.25">
      <c r="E1959" s="710"/>
      <c r="F1959" s="731"/>
    </row>
    <row r="1960" spans="5:6" x14ac:dyDescent="0.25">
      <c r="E1960" s="710"/>
      <c r="F1960" s="731"/>
    </row>
    <row r="1961" spans="5:6" x14ac:dyDescent="0.25">
      <c r="E1961" s="710"/>
      <c r="F1961" s="731"/>
    </row>
    <row r="1962" spans="5:6" x14ac:dyDescent="0.25">
      <c r="E1962" s="710"/>
      <c r="F1962" s="731"/>
    </row>
    <row r="1963" spans="5:6" x14ac:dyDescent="0.25">
      <c r="E1963" s="710"/>
      <c r="F1963" s="731"/>
    </row>
    <row r="1964" spans="5:6" x14ac:dyDescent="0.25">
      <c r="E1964" s="710"/>
      <c r="F1964" s="731"/>
    </row>
    <row r="1965" spans="5:6" x14ac:dyDescent="0.25">
      <c r="E1965" s="710"/>
      <c r="F1965" s="731"/>
    </row>
    <row r="1966" spans="5:6" x14ac:dyDescent="0.25">
      <c r="E1966" s="710"/>
      <c r="F1966" s="731"/>
    </row>
    <row r="1967" spans="5:6" x14ac:dyDescent="0.25">
      <c r="E1967" s="710"/>
      <c r="F1967" s="731"/>
    </row>
    <row r="1968" spans="5:6" x14ac:dyDescent="0.25">
      <c r="E1968" s="710"/>
      <c r="F1968" s="731"/>
    </row>
    <row r="1969" spans="5:6" x14ac:dyDescent="0.25">
      <c r="E1969" s="710"/>
      <c r="F1969" s="731"/>
    </row>
    <row r="1970" spans="5:6" x14ac:dyDescent="0.25">
      <c r="E1970" s="710"/>
      <c r="F1970" s="731"/>
    </row>
    <row r="1971" spans="5:6" x14ac:dyDescent="0.25">
      <c r="E1971" s="710"/>
      <c r="F1971" s="731"/>
    </row>
    <row r="1972" spans="5:6" x14ac:dyDescent="0.25">
      <c r="E1972" s="710"/>
      <c r="F1972" s="731"/>
    </row>
    <row r="1973" spans="5:6" x14ac:dyDescent="0.25">
      <c r="E1973" s="710"/>
      <c r="F1973" s="731"/>
    </row>
    <row r="1974" spans="5:6" x14ac:dyDescent="0.25">
      <c r="E1974" s="710"/>
      <c r="F1974" s="731"/>
    </row>
    <row r="1975" spans="5:6" x14ac:dyDescent="0.25">
      <c r="E1975" s="710"/>
      <c r="F1975" s="731"/>
    </row>
    <row r="1976" spans="5:6" x14ac:dyDescent="0.25">
      <c r="E1976" s="710"/>
      <c r="F1976" s="731"/>
    </row>
    <row r="1977" spans="5:6" x14ac:dyDescent="0.25">
      <c r="E1977" s="710"/>
      <c r="F1977" s="731"/>
    </row>
    <row r="1978" spans="5:6" x14ac:dyDescent="0.25">
      <c r="E1978" s="710"/>
      <c r="F1978" s="731"/>
    </row>
    <row r="1979" spans="5:6" x14ac:dyDescent="0.25">
      <c r="E1979" s="710"/>
      <c r="F1979" s="731"/>
    </row>
    <row r="1980" spans="5:6" x14ac:dyDescent="0.25">
      <c r="E1980" s="710"/>
      <c r="F1980" s="731"/>
    </row>
    <row r="1981" spans="5:6" x14ac:dyDescent="0.25">
      <c r="E1981" s="710"/>
      <c r="F1981" s="731"/>
    </row>
    <row r="1982" spans="5:6" x14ac:dyDescent="0.25">
      <c r="E1982" s="710"/>
      <c r="F1982" s="731"/>
    </row>
    <row r="1983" spans="5:6" x14ac:dyDescent="0.25">
      <c r="E1983" s="710"/>
      <c r="F1983" s="731"/>
    </row>
    <row r="1984" spans="5:6" x14ac:dyDescent="0.25">
      <c r="E1984" s="710"/>
      <c r="F1984" s="731"/>
    </row>
    <row r="1985" spans="5:6" x14ac:dyDescent="0.25">
      <c r="E1985" s="710"/>
      <c r="F1985" s="731"/>
    </row>
    <row r="1986" spans="5:6" x14ac:dyDescent="0.25">
      <c r="E1986" s="710"/>
      <c r="F1986" s="731"/>
    </row>
    <row r="1987" spans="5:6" x14ac:dyDescent="0.25">
      <c r="E1987" s="710"/>
      <c r="F1987" s="731"/>
    </row>
    <row r="1988" spans="5:6" x14ac:dyDescent="0.25">
      <c r="E1988" s="710"/>
      <c r="F1988" s="731"/>
    </row>
    <row r="1989" spans="5:6" x14ac:dyDescent="0.25">
      <c r="E1989" s="710"/>
      <c r="F1989" s="731"/>
    </row>
    <row r="1990" spans="5:6" x14ac:dyDescent="0.25">
      <c r="E1990" s="710"/>
      <c r="F1990" s="731"/>
    </row>
    <row r="1991" spans="5:6" x14ac:dyDescent="0.25">
      <c r="E1991" s="710"/>
      <c r="F1991" s="731"/>
    </row>
    <row r="1992" spans="5:6" x14ac:dyDescent="0.25">
      <c r="E1992" s="710"/>
      <c r="F1992" s="731"/>
    </row>
    <row r="1993" spans="5:6" x14ac:dyDescent="0.25">
      <c r="E1993" s="710"/>
      <c r="F1993" s="731"/>
    </row>
    <row r="1994" spans="5:6" x14ac:dyDescent="0.25">
      <c r="E1994" s="710"/>
      <c r="F1994" s="731"/>
    </row>
    <row r="1995" spans="5:6" x14ac:dyDescent="0.25">
      <c r="E1995" s="710"/>
      <c r="F1995" s="731"/>
    </row>
    <row r="1996" spans="5:6" x14ac:dyDescent="0.25">
      <c r="E1996" s="710"/>
      <c r="F1996" s="731"/>
    </row>
    <row r="1997" spans="5:6" x14ac:dyDescent="0.25">
      <c r="E1997" s="710"/>
      <c r="F1997" s="731"/>
    </row>
    <row r="1998" spans="5:6" x14ac:dyDescent="0.25">
      <c r="E1998" s="710"/>
      <c r="F1998" s="731"/>
    </row>
    <row r="1999" spans="5:6" x14ac:dyDescent="0.25">
      <c r="E1999" s="710"/>
      <c r="F1999" s="731"/>
    </row>
    <row r="2000" spans="5:6" x14ac:dyDescent="0.25">
      <c r="E2000" s="710"/>
      <c r="F2000" s="731"/>
    </row>
    <row r="2001" spans="5:6" x14ac:dyDescent="0.25">
      <c r="E2001" s="710"/>
      <c r="F2001" s="731"/>
    </row>
    <row r="2002" spans="5:6" x14ac:dyDescent="0.25">
      <c r="E2002" s="710"/>
      <c r="F2002" s="731"/>
    </row>
    <row r="2003" spans="5:6" x14ac:dyDescent="0.25">
      <c r="E2003" s="710"/>
      <c r="F2003" s="731"/>
    </row>
    <row r="2004" spans="5:6" x14ac:dyDescent="0.25">
      <c r="E2004" s="710"/>
      <c r="F2004" s="731"/>
    </row>
    <row r="2005" spans="5:6" x14ac:dyDescent="0.25">
      <c r="E2005" s="710"/>
      <c r="F2005" s="731"/>
    </row>
    <row r="2006" spans="5:6" x14ac:dyDescent="0.25">
      <c r="E2006" s="710"/>
      <c r="F2006" s="731"/>
    </row>
    <row r="2007" spans="5:6" x14ac:dyDescent="0.25">
      <c r="E2007" s="710"/>
      <c r="F2007" s="731"/>
    </row>
    <row r="2008" spans="5:6" x14ac:dyDescent="0.25">
      <c r="E2008" s="710"/>
      <c r="F2008" s="731"/>
    </row>
    <row r="2009" spans="5:6" x14ac:dyDescent="0.25">
      <c r="E2009" s="710"/>
      <c r="F2009" s="731"/>
    </row>
    <row r="2010" spans="5:6" x14ac:dyDescent="0.25">
      <c r="E2010" s="710"/>
      <c r="F2010" s="731"/>
    </row>
    <row r="2011" spans="5:6" x14ac:dyDescent="0.25">
      <c r="E2011" s="710"/>
      <c r="F2011" s="731"/>
    </row>
    <row r="2012" spans="5:6" x14ac:dyDescent="0.25">
      <c r="E2012" s="710"/>
      <c r="F2012" s="731"/>
    </row>
    <row r="2013" spans="5:6" x14ac:dyDescent="0.25">
      <c r="E2013" s="710"/>
      <c r="F2013" s="731"/>
    </row>
    <row r="2014" spans="5:6" x14ac:dyDescent="0.25">
      <c r="E2014" s="710"/>
      <c r="F2014" s="731"/>
    </row>
    <row r="2015" spans="5:6" x14ac:dyDescent="0.25">
      <c r="E2015" s="710"/>
      <c r="F2015" s="731"/>
    </row>
    <row r="2016" spans="5:6" x14ac:dyDescent="0.25">
      <c r="E2016" s="710"/>
      <c r="F2016" s="731"/>
    </row>
    <row r="2017" spans="5:6" x14ac:dyDescent="0.25">
      <c r="E2017" s="710"/>
      <c r="F2017" s="731"/>
    </row>
    <row r="2018" spans="5:6" x14ac:dyDescent="0.25">
      <c r="E2018" s="710"/>
      <c r="F2018" s="731"/>
    </row>
    <row r="2019" spans="5:6" x14ac:dyDescent="0.25">
      <c r="E2019" s="710"/>
      <c r="F2019" s="731"/>
    </row>
    <row r="2020" spans="5:6" x14ac:dyDescent="0.25">
      <c r="E2020" s="710"/>
      <c r="F2020" s="731"/>
    </row>
    <row r="2021" spans="5:6" x14ac:dyDescent="0.25">
      <c r="E2021" s="710"/>
      <c r="F2021" s="731"/>
    </row>
    <row r="2022" spans="5:6" x14ac:dyDescent="0.25">
      <c r="E2022" s="710"/>
      <c r="F2022" s="731"/>
    </row>
    <row r="2023" spans="5:6" x14ac:dyDescent="0.25">
      <c r="E2023" s="710"/>
      <c r="F2023" s="731"/>
    </row>
    <row r="2024" spans="5:6" x14ac:dyDescent="0.25">
      <c r="E2024" s="710"/>
      <c r="F2024" s="731"/>
    </row>
    <row r="2025" spans="5:6" x14ac:dyDescent="0.25">
      <c r="E2025" s="710"/>
      <c r="F2025" s="731"/>
    </row>
    <row r="2026" spans="5:6" x14ac:dyDescent="0.25">
      <c r="E2026" s="710"/>
      <c r="F2026" s="731"/>
    </row>
    <row r="2027" spans="5:6" x14ac:dyDescent="0.25">
      <c r="E2027" s="710"/>
      <c r="F2027" s="731"/>
    </row>
    <row r="2028" spans="5:6" x14ac:dyDescent="0.25">
      <c r="E2028" s="710"/>
      <c r="F2028" s="731"/>
    </row>
    <row r="2029" spans="5:6" x14ac:dyDescent="0.25">
      <c r="E2029" s="710"/>
      <c r="F2029" s="731"/>
    </row>
    <row r="2030" spans="5:6" x14ac:dyDescent="0.25">
      <c r="E2030" s="710"/>
      <c r="F2030" s="731"/>
    </row>
    <row r="2031" spans="5:6" x14ac:dyDescent="0.25">
      <c r="E2031" s="710"/>
      <c r="F2031" s="731"/>
    </row>
    <row r="2032" spans="5:6" x14ac:dyDescent="0.25">
      <c r="E2032" s="710"/>
      <c r="F2032" s="731"/>
    </row>
    <row r="2033" spans="5:6" x14ac:dyDescent="0.25">
      <c r="E2033" s="710"/>
      <c r="F2033" s="731"/>
    </row>
    <row r="2034" spans="5:6" x14ac:dyDescent="0.25">
      <c r="E2034" s="710"/>
      <c r="F2034" s="731"/>
    </row>
    <row r="2035" spans="5:6" x14ac:dyDescent="0.25">
      <c r="E2035" s="710"/>
      <c r="F2035" s="731"/>
    </row>
    <row r="2036" spans="5:6" x14ac:dyDescent="0.25">
      <c r="E2036" s="710"/>
      <c r="F2036" s="731"/>
    </row>
    <row r="2037" spans="5:6" x14ac:dyDescent="0.25">
      <c r="E2037" s="710"/>
      <c r="F2037" s="731"/>
    </row>
    <row r="2038" spans="5:6" x14ac:dyDescent="0.25">
      <c r="E2038" s="710"/>
      <c r="F2038" s="731"/>
    </row>
    <row r="2039" spans="5:6" x14ac:dyDescent="0.25">
      <c r="E2039" s="710"/>
      <c r="F2039" s="731"/>
    </row>
    <row r="2040" spans="5:6" x14ac:dyDescent="0.25">
      <c r="E2040" s="710"/>
      <c r="F2040" s="731"/>
    </row>
    <row r="2041" spans="5:6" x14ac:dyDescent="0.25">
      <c r="E2041" s="710"/>
      <c r="F2041" s="731"/>
    </row>
    <row r="2042" spans="5:6" x14ac:dyDescent="0.25">
      <c r="E2042" s="710"/>
      <c r="F2042" s="731"/>
    </row>
    <row r="2043" spans="5:6" x14ac:dyDescent="0.25">
      <c r="E2043" s="710"/>
      <c r="F2043" s="731"/>
    </row>
    <row r="2044" spans="5:6" x14ac:dyDescent="0.25">
      <c r="E2044" s="710"/>
      <c r="F2044" s="731"/>
    </row>
    <row r="2045" spans="5:6" x14ac:dyDescent="0.25">
      <c r="E2045" s="710"/>
      <c r="F2045" s="731"/>
    </row>
    <row r="2046" spans="5:6" x14ac:dyDescent="0.25">
      <c r="E2046" s="710"/>
      <c r="F2046" s="731"/>
    </row>
    <row r="2047" spans="5:6" x14ac:dyDescent="0.25">
      <c r="E2047" s="710"/>
      <c r="F2047" s="731"/>
    </row>
    <row r="2048" spans="5:6" x14ac:dyDescent="0.25">
      <c r="E2048" s="710"/>
      <c r="F2048" s="731"/>
    </row>
    <row r="2049" spans="5:6" x14ac:dyDescent="0.25">
      <c r="E2049" s="710"/>
      <c r="F2049" s="731"/>
    </row>
    <row r="2050" spans="5:6" x14ac:dyDescent="0.25">
      <c r="E2050" s="710"/>
      <c r="F2050" s="731"/>
    </row>
    <row r="2051" spans="5:6" x14ac:dyDescent="0.25">
      <c r="E2051" s="710"/>
      <c r="F2051" s="731"/>
    </row>
    <row r="2052" spans="5:6" x14ac:dyDescent="0.25">
      <c r="E2052" s="710"/>
      <c r="F2052" s="731"/>
    </row>
    <row r="2053" spans="5:6" x14ac:dyDescent="0.25">
      <c r="E2053" s="710"/>
      <c r="F2053" s="731"/>
    </row>
    <row r="2054" spans="5:6" x14ac:dyDescent="0.25">
      <c r="E2054" s="710"/>
      <c r="F2054" s="731"/>
    </row>
    <row r="2055" spans="5:6" x14ac:dyDescent="0.25">
      <c r="E2055" s="710"/>
      <c r="F2055" s="731"/>
    </row>
    <row r="2056" spans="5:6" x14ac:dyDescent="0.25">
      <c r="E2056" s="710"/>
      <c r="F2056" s="731"/>
    </row>
    <row r="2057" spans="5:6" x14ac:dyDescent="0.25">
      <c r="E2057" s="710"/>
      <c r="F2057" s="731"/>
    </row>
    <row r="2058" spans="5:6" x14ac:dyDescent="0.25">
      <c r="E2058" s="710"/>
      <c r="F2058" s="731"/>
    </row>
    <row r="2059" spans="5:6" x14ac:dyDescent="0.25">
      <c r="E2059" s="710"/>
      <c r="F2059" s="731"/>
    </row>
    <row r="2060" spans="5:6" x14ac:dyDescent="0.25">
      <c r="E2060" s="710"/>
      <c r="F2060" s="731"/>
    </row>
    <row r="2061" spans="5:6" x14ac:dyDescent="0.25">
      <c r="E2061" s="710"/>
      <c r="F2061" s="731"/>
    </row>
    <row r="2062" spans="5:6" x14ac:dyDescent="0.25">
      <c r="E2062" s="710"/>
      <c r="F2062" s="731"/>
    </row>
    <row r="2063" spans="5:6" x14ac:dyDescent="0.25">
      <c r="E2063" s="710"/>
      <c r="F2063" s="731"/>
    </row>
    <row r="2064" spans="5:6" x14ac:dyDescent="0.25">
      <c r="E2064" s="710"/>
      <c r="F2064" s="731"/>
    </row>
    <row r="2065" spans="5:6" x14ac:dyDescent="0.25">
      <c r="E2065" s="710"/>
      <c r="F2065" s="731"/>
    </row>
    <row r="2066" spans="5:6" x14ac:dyDescent="0.25">
      <c r="E2066" s="710"/>
      <c r="F2066" s="731"/>
    </row>
    <row r="2067" spans="5:6" x14ac:dyDescent="0.25">
      <c r="E2067" s="710"/>
      <c r="F2067" s="731"/>
    </row>
    <row r="2068" spans="5:6" x14ac:dyDescent="0.25">
      <c r="E2068" s="710"/>
      <c r="F2068" s="731"/>
    </row>
    <row r="2069" spans="5:6" x14ac:dyDescent="0.25">
      <c r="E2069" s="710"/>
      <c r="F2069" s="731"/>
    </row>
    <row r="2070" spans="5:6" x14ac:dyDescent="0.25">
      <c r="E2070" s="710"/>
      <c r="F2070" s="731"/>
    </row>
    <row r="2071" spans="5:6" x14ac:dyDescent="0.25">
      <c r="E2071" s="710"/>
      <c r="F2071" s="731"/>
    </row>
    <row r="2072" spans="5:6" x14ac:dyDescent="0.25">
      <c r="E2072" s="710"/>
      <c r="F2072" s="731"/>
    </row>
    <row r="2073" spans="5:6" x14ac:dyDescent="0.25">
      <c r="E2073" s="710"/>
      <c r="F2073" s="731"/>
    </row>
    <row r="2074" spans="5:6" x14ac:dyDescent="0.25">
      <c r="E2074" s="710"/>
      <c r="F2074" s="731"/>
    </row>
    <row r="2075" spans="5:6" x14ac:dyDescent="0.25">
      <c r="E2075" s="710"/>
      <c r="F2075" s="731"/>
    </row>
    <row r="2076" spans="5:6" x14ac:dyDescent="0.25">
      <c r="E2076" s="710"/>
      <c r="F2076" s="731"/>
    </row>
    <row r="2077" spans="5:6" x14ac:dyDescent="0.25">
      <c r="E2077" s="710"/>
      <c r="F2077" s="731"/>
    </row>
    <row r="2078" spans="5:6" x14ac:dyDescent="0.25">
      <c r="E2078" s="710"/>
      <c r="F2078" s="731"/>
    </row>
    <row r="2079" spans="5:6" x14ac:dyDescent="0.25">
      <c r="E2079" s="710"/>
      <c r="F2079" s="731"/>
    </row>
    <row r="2080" spans="5:6" x14ac:dyDescent="0.25">
      <c r="E2080" s="710"/>
      <c r="F2080" s="731"/>
    </row>
    <row r="2081" spans="5:6" x14ac:dyDescent="0.25">
      <c r="E2081" s="710"/>
      <c r="F2081" s="731"/>
    </row>
    <row r="2082" spans="5:6" x14ac:dyDescent="0.25">
      <c r="E2082" s="710"/>
      <c r="F2082" s="731"/>
    </row>
    <row r="2083" spans="5:6" x14ac:dyDescent="0.25">
      <c r="E2083" s="710"/>
      <c r="F2083" s="731"/>
    </row>
    <row r="2084" spans="5:6" x14ac:dyDescent="0.25">
      <c r="E2084" s="710"/>
      <c r="F2084" s="731"/>
    </row>
    <row r="2085" spans="5:6" x14ac:dyDescent="0.25">
      <c r="E2085" s="710"/>
      <c r="F2085" s="731"/>
    </row>
    <row r="2086" spans="5:6" x14ac:dyDescent="0.25">
      <c r="E2086" s="710"/>
      <c r="F2086" s="731"/>
    </row>
    <row r="2087" spans="5:6" x14ac:dyDescent="0.25">
      <c r="E2087" s="710"/>
      <c r="F2087" s="731"/>
    </row>
    <row r="2088" spans="5:6" x14ac:dyDescent="0.25">
      <c r="E2088" s="710"/>
      <c r="F2088" s="731"/>
    </row>
    <row r="2089" spans="5:6" x14ac:dyDescent="0.25">
      <c r="E2089" s="710"/>
      <c r="F2089" s="731"/>
    </row>
    <row r="2090" spans="5:6" x14ac:dyDescent="0.25">
      <c r="E2090" s="710"/>
      <c r="F2090" s="731"/>
    </row>
    <row r="2091" spans="5:6" x14ac:dyDescent="0.25">
      <c r="E2091" s="710"/>
      <c r="F2091" s="731"/>
    </row>
    <row r="2092" spans="5:6" x14ac:dyDescent="0.25">
      <c r="E2092" s="710"/>
      <c r="F2092" s="731"/>
    </row>
    <row r="2093" spans="5:6" x14ac:dyDescent="0.25">
      <c r="E2093" s="710"/>
      <c r="F2093" s="731"/>
    </row>
    <row r="2094" spans="5:6" x14ac:dyDescent="0.25">
      <c r="E2094" s="710"/>
      <c r="F2094" s="731"/>
    </row>
    <row r="2095" spans="5:6" x14ac:dyDescent="0.25">
      <c r="E2095" s="710"/>
      <c r="F2095" s="731"/>
    </row>
    <row r="2096" spans="5:6" x14ac:dyDescent="0.25">
      <c r="E2096" s="710"/>
      <c r="F2096" s="731"/>
    </row>
    <row r="2097" spans="5:6" x14ac:dyDescent="0.25">
      <c r="E2097" s="710"/>
      <c r="F2097" s="731"/>
    </row>
    <row r="2098" spans="5:6" x14ac:dyDescent="0.25">
      <c r="E2098" s="710"/>
      <c r="F2098" s="731"/>
    </row>
    <row r="2099" spans="5:6" x14ac:dyDescent="0.25">
      <c r="E2099" s="710"/>
      <c r="F2099" s="731"/>
    </row>
    <row r="2100" spans="5:6" x14ac:dyDescent="0.25">
      <c r="E2100" s="710"/>
      <c r="F2100" s="731"/>
    </row>
    <row r="2101" spans="5:6" x14ac:dyDescent="0.25">
      <c r="E2101" s="710"/>
      <c r="F2101" s="731"/>
    </row>
    <row r="2102" spans="5:6" x14ac:dyDescent="0.25">
      <c r="E2102" s="710"/>
      <c r="F2102" s="731"/>
    </row>
    <row r="2103" spans="5:6" x14ac:dyDescent="0.25">
      <c r="E2103" s="710"/>
      <c r="F2103" s="731"/>
    </row>
    <row r="2104" spans="5:6" x14ac:dyDescent="0.25">
      <c r="E2104" s="710"/>
      <c r="F2104" s="731"/>
    </row>
    <row r="2105" spans="5:6" x14ac:dyDescent="0.25">
      <c r="E2105" s="710"/>
      <c r="F2105" s="731"/>
    </row>
    <row r="2106" spans="5:6" x14ac:dyDescent="0.25">
      <c r="E2106" s="710"/>
      <c r="F2106" s="731"/>
    </row>
    <row r="2107" spans="5:6" x14ac:dyDescent="0.25">
      <c r="E2107" s="710"/>
      <c r="F2107" s="731"/>
    </row>
    <row r="2108" spans="5:6" x14ac:dyDescent="0.25">
      <c r="E2108" s="710"/>
      <c r="F2108" s="731"/>
    </row>
    <row r="2109" spans="5:6" x14ac:dyDescent="0.25">
      <c r="E2109" s="710"/>
      <c r="F2109" s="731"/>
    </row>
    <row r="2110" spans="5:6" x14ac:dyDescent="0.25">
      <c r="E2110" s="710"/>
      <c r="F2110" s="731"/>
    </row>
    <row r="2111" spans="5:6" x14ac:dyDescent="0.25">
      <c r="E2111" s="710"/>
      <c r="F2111" s="731"/>
    </row>
    <row r="2112" spans="5:6" x14ac:dyDescent="0.25">
      <c r="E2112" s="710"/>
      <c r="F2112" s="731"/>
    </row>
    <row r="2113" spans="5:6" x14ac:dyDescent="0.25">
      <c r="E2113" s="710"/>
      <c r="F2113" s="731"/>
    </row>
    <row r="2114" spans="5:6" x14ac:dyDescent="0.25">
      <c r="E2114" s="710"/>
      <c r="F2114" s="731"/>
    </row>
    <row r="2115" spans="5:6" x14ac:dyDescent="0.25">
      <c r="E2115" s="710"/>
      <c r="F2115" s="731"/>
    </row>
    <row r="2116" spans="5:6" x14ac:dyDescent="0.25">
      <c r="E2116" s="710"/>
      <c r="F2116" s="731"/>
    </row>
    <row r="2117" spans="5:6" x14ac:dyDescent="0.25">
      <c r="E2117" s="710"/>
      <c r="F2117" s="731"/>
    </row>
    <row r="2118" spans="5:6" x14ac:dyDescent="0.25">
      <c r="E2118" s="710"/>
      <c r="F2118" s="731"/>
    </row>
    <row r="2119" spans="5:6" x14ac:dyDescent="0.25">
      <c r="E2119" s="710"/>
      <c r="F2119" s="731"/>
    </row>
    <row r="2120" spans="5:6" x14ac:dyDescent="0.25">
      <c r="E2120" s="710"/>
      <c r="F2120" s="731"/>
    </row>
    <row r="2121" spans="5:6" x14ac:dyDescent="0.25">
      <c r="E2121" s="710"/>
      <c r="F2121" s="731"/>
    </row>
    <row r="2122" spans="5:6" x14ac:dyDescent="0.25">
      <c r="E2122" s="710"/>
      <c r="F2122" s="731"/>
    </row>
    <row r="2123" spans="5:6" x14ac:dyDescent="0.25">
      <c r="E2123" s="710"/>
      <c r="F2123" s="731"/>
    </row>
    <row r="2124" spans="5:6" x14ac:dyDescent="0.25">
      <c r="E2124" s="710"/>
      <c r="F2124" s="731"/>
    </row>
    <row r="2125" spans="5:6" x14ac:dyDescent="0.25">
      <c r="E2125" s="710"/>
      <c r="F2125" s="731"/>
    </row>
    <row r="2126" spans="5:6" x14ac:dyDescent="0.25">
      <c r="E2126" s="710"/>
      <c r="F2126" s="731"/>
    </row>
    <row r="2127" spans="5:6" x14ac:dyDescent="0.25">
      <c r="E2127" s="710"/>
      <c r="F2127" s="731"/>
    </row>
    <row r="2128" spans="5:6" x14ac:dyDescent="0.25">
      <c r="E2128" s="710"/>
      <c r="F2128" s="731"/>
    </row>
    <row r="2129" spans="5:6" x14ac:dyDescent="0.25">
      <c r="E2129" s="710"/>
      <c r="F2129" s="731"/>
    </row>
    <row r="2130" spans="5:6" x14ac:dyDescent="0.25">
      <c r="E2130" s="710"/>
      <c r="F2130" s="731"/>
    </row>
    <row r="2131" spans="5:6" x14ac:dyDescent="0.25">
      <c r="E2131" s="710"/>
      <c r="F2131" s="731"/>
    </row>
    <row r="2132" spans="5:6" x14ac:dyDescent="0.25">
      <c r="E2132" s="710"/>
      <c r="F2132" s="731"/>
    </row>
    <row r="2133" spans="5:6" x14ac:dyDescent="0.25">
      <c r="E2133" s="710"/>
      <c r="F2133" s="731"/>
    </row>
    <row r="2134" spans="5:6" x14ac:dyDescent="0.25">
      <c r="E2134" s="710"/>
      <c r="F2134" s="731"/>
    </row>
    <row r="2135" spans="5:6" x14ac:dyDescent="0.25">
      <c r="E2135" s="710"/>
      <c r="F2135" s="731"/>
    </row>
    <row r="2136" spans="5:6" x14ac:dyDescent="0.25">
      <c r="E2136" s="710"/>
      <c r="F2136" s="731"/>
    </row>
    <row r="2137" spans="5:6" x14ac:dyDescent="0.25">
      <c r="E2137" s="710"/>
      <c r="F2137" s="731"/>
    </row>
    <row r="2138" spans="5:6" x14ac:dyDescent="0.25">
      <c r="E2138" s="710"/>
      <c r="F2138" s="731"/>
    </row>
    <row r="2139" spans="5:6" x14ac:dyDescent="0.25">
      <c r="E2139" s="710"/>
      <c r="F2139" s="731"/>
    </row>
    <row r="2140" spans="5:6" x14ac:dyDescent="0.25">
      <c r="E2140" s="710"/>
      <c r="F2140" s="731"/>
    </row>
    <row r="2141" spans="5:6" x14ac:dyDescent="0.25">
      <c r="E2141" s="710"/>
      <c r="F2141" s="731"/>
    </row>
    <row r="2142" spans="5:6" x14ac:dyDescent="0.25">
      <c r="E2142" s="710"/>
      <c r="F2142" s="731"/>
    </row>
    <row r="2143" spans="5:6" x14ac:dyDescent="0.25">
      <c r="E2143" s="710"/>
      <c r="F2143" s="731"/>
    </row>
    <row r="2144" spans="5:6" x14ac:dyDescent="0.25">
      <c r="E2144" s="710"/>
      <c r="F2144" s="731"/>
    </row>
    <row r="2145" spans="5:6" x14ac:dyDescent="0.25">
      <c r="E2145" s="710"/>
      <c r="F2145" s="731"/>
    </row>
    <row r="2146" spans="5:6" x14ac:dyDescent="0.25">
      <c r="E2146" s="710"/>
      <c r="F2146" s="731"/>
    </row>
    <row r="2147" spans="5:6" x14ac:dyDescent="0.25">
      <c r="E2147" s="710"/>
      <c r="F2147" s="731"/>
    </row>
    <row r="2148" spans="5:6" x14ac:dyDescent="0.25">
      <c r="E2148" s="710"/>
      <c r="F2148" s="731"/>
    </row>
    <row r="2149" spans="5:6" x14ac:dyDescent="0.25">
      <c r="E2149" s="710"/>
      <c r="F2149" s="731"/>
    </row>
    <row r="2150" spans="5:6" x14ac:dyDescent="0.25">
      <c r="E2150" s="710"/>
      <c r="F2150" s="731"/>
    </row>
    <row r="2151" spans="5:6" x14ac:dyDescent="0.25">
      <c r="E2151" s="710"/>
      <c r="F2151" s="731"/>
    </row>
    <row r="2152" spans="5:6" x14ac:dyDescent="0.25">
      <c r="E2152" s="710"/>
      <c r="F2152" s="731"/>
    </row>
    <row r="2153" spans="5:6" x14ac:dyDescent="0.25">
      <c r="E2153" s="710"/>
      <c r="F2153" s="731"/>
    </row>
    <row r="2154" spans="5:6" x14ac:dyDescent="0.25">
      <c r="E2154" s="710"/>
      <c r="F2154" s="731"/>
    </row>
    <row r="2155" spans="5:6" x14ac:dyDescent="0.25">
      <c r="E2155" s="710"/>
      <c r="F2155" s="731"/>
    </row>
    <row r="2156" spans="5:6" x14ac:dyDescent="0.25">
      <c r="E2156" s="710"/>
      <c r="F2156" s="731"/>
    </row>
    <row r="2157" spans="5:6" x14ac:dyDescent="0.25">
      <c r="E2157" s="710"/>
      <c r="F2157" s="731"/>
    </row>
    <row r="2158" spans="5:6" x14ac:dyDescent="0.25">
      <c r="E2158" s="710"/>
      <c r="F2158" s="731"/>
    </row>
    <row r="2159" spans="5:6" x14ac:dyDescent="0.25">
      <c r="E2159" s="710"/>
      <c r="F2159" s="731"/>
    </row>
    <row r="2160" spans="5:6" x14ac:dyDescent="0.25">
      <c r="E2160" s="710"/>
      <c r="F2160" s="731"/>
    </row>
    <row r="2161" spans="5:6" x14ac:dyDescent="0.25">
      <c r="E2161" s="710"/>
      <c r="F2161" s="731"/>
    </row>
    <row r="2162" spans="5:6" x14ac:dyDescent="0.25">
      <c r="E2162" s="710"/>
      <c r="F2162" s="731"/>
    </row>
    <row r="2163" spans="5:6" x14ac:dyDescent="0.25">
      <c r="E2163" s="710"/>
      <c r="F2163" s="731"/>
    </row>
    <row r="2164" spans="5:6" x14ac:dyDescent="0.25">
      <c r="E2164" s="710"/>
      <c r="F2164" s="731"/>
    </row>
    <row r="2165" spans="5:6" x14ac:dyDescent="0.25">
      <c r="E2165" s="710"/>
      <c r="F2165" s="731"/>
    </row>
    <row r="2166" spans="5:6" x14ac:dyDescent="0.25">
      <c r="E2166" s="710"/>
      <c r="F2166" s="731"/>
    </row>
    <row r="2167" spans="5:6" x14ac:dyDescent="0.25">
      <c r="E2167" s="710"/>
      <c r="F2167" s="731"/>
    </row>
    <row r="2168" spans="5:6" x14ac:dyDescent="0.25">
      <c r="E2168" s="710"/>
      <c r="F2168" s="731"/>
    </row>
    <row r="2169" spans="5:6" x14ac:dyDescent="0.25">
      <c r="E2169" s="710"/>
      <c r="F2169" s="731"/>
    </row>
    <row r="2170" spans="5:6" x14ac:dyDescent="0.25">
      <c r="E2170" s="710"/>
      <c r="F2170" s="731"/>
    </row>
    <row r="2171" spans="5:6" x14ac:dyDescent="0.25">
      <c r="E2171" s="710"/>
      <c r="F2171" s="731"/>
    </row>
    <row r="2172" spans="5:6" x14ac:dyDescent="0.25">
      <c r="E2172" s="710"/>
      <c r="F2172" s="731"/>
    </row>
    <row r="2173" spans="5:6" x14ac:dyDescent="0.25">
      <c r="E2173" s="710"/>
      <c r="F2173" s="731"/>
    </row>
    <row r="2174" spans="5:6" x14ac:dyDescent="0.25">
      <c r="E2174" s="710"/>
      <c r="F2174" s="731"/>
    </row>
    <row r="2175" spans="5:6" x14ac:dyDescent="0.25">
      <c r="E2175" s="710"/>
      <c r="F2175" s="731"/>
    </row>
    <row r="2176" spans="5:6" x14ac:dyDescent="0.25">
      <c r="E2176" s="710"/>
      <c r="F2176" s="731"/>
    </row>
    <row r="2177" spans="5:6" x14ac:dyDescent="0.25">
      <c r="E2177" s="710"/>
      <c r="F2177" s="731"/>
    </row>
    <row r="2178" spans="5:6" x14ac:dyDescent="0.25">
      <c r="E2178" s="710"/>
      <c r="F2178" s="731"/>
    </row>
    <row r="2179" spans="5:6" x14ac:dyDescent="0.25">
      <c r="E2179" s="710"/>
      <c r="F2179" s="731"/>
    </row>
    <row r="2180" spans="5:6" x14ac:dyDescent="0.25">
      <c r="E2180" s="710"/>
      <c r="F2180" s="731"/>
    </row>
    <row r="2181" spans="5:6" x14ac:dyDescent="0.25">
      <c r="E2181" s="710"/>
      <c r="F2181" s="731"/>
    </row>
    <row r="2182" spans="5:6" x14ac:dyDescent="0.25">
      <c r="E2182" s="710"/>
      <c r="F2182" s="731"/>
    </row>
    <row r="2183" spans="5:6" x14ac:dyDescent="0.25">
      <c r="E2183" s="710"/>
      <c r="F2183" s="731"/>
    </row>
    <row r="2184" spans="5:6" x14ac:dyDescent="0.25">
      <c r="E2184" s="710"/>
      <c r="F2184" s="731"/>
    </row>
    <row r="2185" spans="5:6" x14ac:dyDescent="0.25">
      <c r="E2185" s="710"/>
      <c r="F2185" s="731"/>
    </row>
    <row r="2186" spans="5:6" x14ac:dyDescent="0.25">
      <c r="E2186" s="710"/>
      <c r="F2186" s="731"/>
    </row>
    <row r="2187" spans="5:6" x14ac:dyDescent="0.25">
      <c r="E2187" s="710"/>
      <c r="F2187" s="731"/>
    </row>
    <row r="2188" spans="5:6" x14ac:dyDescent="0.25">
      <c r="E2188" s="710"/>
      <c r="F2188" s="731"/>
    </row>
    <row r="2189" spans="5:6" x14ac:dyDescent="0.25">
      <c r="E2189" s="710"/>
      <c r="F2189" s="731"/>
    </row>
    <row r="2190" spans="5:6" x14ac:dyDescent="0.25">
      <c r="E2190" s="710"/>
      <c r="F2190" s="731"/>
    </row>
    <row r="2191" spans="5:6" x14ac:dyDescent="0.25">
      <c r="E2191" s="710"/>
      <c r="F2191" s="731"/>
    </row>
    <row r="2192" spans="5:6" x14ac:dyDescent="0.25">
      <c r="E2192" s="710"/>
      <c r="F2192" s="731"/>
    </row>
    <row r="2193" spans="5:6" x14ac:dyDescent="0.25">
      <c r="E2193" s="710"/>
      <c r="F2193" s="731"/>
    </row>
    <row r="2194" spans="5:6" x14ac:dyDescent="0.25">
      <c r="E2194" s="710"/>
      <c r="F2194" s="731"/>
    </row>
    <row r="2195" spans="5:6" x14ac:dyDescent="0.25">
      <c r="E2195" s="710"/>
      <c r="F2195" s="731"/>
    </row>
    <row r="2196" spans="5:6" x14ac:dyDescent="0.25">
      <c r="E2196" s="710"/>
      <c r="F2196" s="731"/>
    </row>
    <row r="2197" spans="5:6" x14ac:dyDescent="0.25">
      <c r="E2197" s="710"/>
      <c r="F2197" s="731"/>
    </row>
    <row r="2198" spans="5:6" x14ac:dyDescent="0.25">
      <c r="E2198" s="710"/>
      <c r="F2198" s="731"/>
    </row>
    <row r="2199" spans="5:6" x14ac:dyDescent="0.25">
      <c r="E2199" s="710"/>
      <c r="F2199" s="731"/>
    </row>
    <row r="2200" spans="5:6" x14ac:dyDescent="0.25">
      <c r="E2200" s="710"/>
      <c r="F2200" s="731"/>
    </row>
    <row r="2201" spans="5:6" x14ac:dyDescent="0.25">
      <c r="E2201" s="710"/>
      <c r="F2201" s="731"/>
    </row>
    <row r="2202" spans="5:6" x14ac:dyDescent="0.25">
      <c r="E2202" s="710"/>
      <c r="F2202" s="731"/>
    </row>
    <row r="2203" spans="5:6" x14ac:dyDescent="0.25">
      <c r="E2203" s="710"/>
      <c r="F2203" s="731"/>
    </row>
    <row r="2204" spans="5:6" x14ac:dyDescent="0.25">
      <c r="E2204" s="710"/>
      <c r="F2204" s="731"/>
    </row>
    <row r="2205" spans="5:6" x14ac:dyDescent="0.25">
      <c r="E2205" s="710"/>
      <c r="F2205" s="731"/>
    </row>
    <row r="2206" spans="5:6" x14ac:dyDescent="0.25">
      <c r="E2206" s="710"/>
      <c r="F2206" s="731"/>
    </row>
    <row r="2207" spans="5:6" x14ac:dyDescent="0.25">
      <c r="E2207" s="710"/>
      <c r="F2207" s="731"/>
    </row>
    <row r="2208" spans="5:6" x14ac:dyDescent="0.25">
      <c r="E2208" s="710"/>
      <c r="F2208" s="731"/>
    </row>
    <row r="2209" spans="5:6" x14ac:dyDescent="0.25">
      <c r="E2209" s="710"/>
      <c r="F2209" s="731"/>
    </row>
    <row r="2210" spans="5:6" x14ac:dyDescent="0.25">
      <c r="E2210" s="710"/>
      <c r="F2210" s="731"/>
    </row>
    <row r="2211" spans="5:6" x14ac:dyDescent="0.25">
      <c r="E2211" s="710"/>
      <c r="F2211" s="731"/>
    </row>
    <row r="2212" spans="5:6" x14ac:dyDescent="0.25">
      <c r="E2212" s="710"/>
      <c r="F2212" s="731"/>
    </row>
    <row r="2213" spans="5:6" x14ac:dyDescent="0.25">
      <c r="E2213" s="710"/>
      <c r="F2213" s="731"/>
    </row>
    <row r="2214" spans="5:6" x14ac:dyDescent="0.25">
      <c r="E2214" s="710"/>
      <c r="F2214" s="731"/>
    </row>
    <row r="2215" spans="5:6" x14ac:dyDescent="0.25">
      <c r="E2215" s="710"/>
      <c r="F2215" s="731"/>
    </row>
    <row r="2216" spans="5:6" x14ac:dyDescent="0.25">
      <c r="E2216" s="710"/>
      <c r="F2216" s="731"/>
    </row>
    <row r="2217" spans="5:6" x14ac:dyDescent="0.25">
      <c r="E2217" s="710"/>
      <c r="F2217" s="731"/>
    </row>
    <row r="2218" spans="5:6" x14ac:dyDescent="0.25">
      <c r="E2218" s="710"/>
      <c r="F2218" s="731"/>
    </row>
    <row r="2219" spans="5:6" x14ac:dyDescent="0.25">
      <c r="E2219" s="710"/>
      <c r="F2219" s="731"/>
    </row>
    <row r="2220" spans="5:6" x14ac:dyDescent="0.25">
      <c r="E2220" s="710"/>
      <c r="F2220" s="731"/>
    </row>
    <row r="2221" spans="5:6" x14ac:dyDescent="0.25">
      <c r="E2221" s="710"/>
      <c r="F2221" s="731"/>
    </row>
    <row r="2222" spans="5:6" x14ac:dyDescent="0.25">
      <c r="E2222" s="710"/>
      <c r="F2222" s="731"/>
    </row>
    <row r="2223" spans="5:6" x14ac:dyDescent="0.25">
      <c r="E2223" s="710"/>
      <c r="F2223" s="731"/>
    </row>
    <row r="2224" spans="5:6" x14ac:dyDescent="0.25">
      <c r="E2224" s="710"/>
      <c r="F2224" s="731"/>
    </row>
    <row r="2225" spans="5:6" x14ac:dyDescent="0.25">
      <c r="E2225" s="710"/>
      <c r="F2225" s="731"/>
    </row>
    <row r="2226" spans="5:6" x14ac:dyDescent="0.25">
      <c r="E2226" s="710"/>
      <c r="F2226" s="731"/>
    </row>
    <row r="2227" spans="5:6" x14ac:dyDescent="0.25">
      <c r="E2227" s="710"/>
      <c r="F2227" s="731"/>
    </row>
    <row r="2228" spans="5:6" x14ac:dyDescent="0.25">
      <c r="E2228" s="710"/>
      <c r="F2228" s="731"/>
    </row>
    <row r="2229" spans="5:6" x14ac:dyDescent="0.25">
      <c r="E2229" s="710"/>
      <c r="F2229" s="731"/>
    </row>
    <row r="2230" spans="5:6" x14ac:dyDescent="0.25">
      <c r="E2230" s="710"/>
      <c r="F2230" s="731"/>
    </row>
    <row r="2231" spans="5:6" x14ac:dyDescent="0.25">
      <c r="E2231" s="710"/>
      <c r="F2231" s="731"/>
    </row>
    <row r="2232" spans="5:6" x14ac:dyDescent="0.25">
      <c r="E2232" s="710"/>
      <c r="F2232" s="731"/>
    </row>
    <row r="2233" spans="5:6" x14ac:dyDescent="0.25">
      <c r="E2233" s="710"/>
      <c r="F2233" s="731"/>
    </row>
    <row r="2234" spans="5:6" x14ac:dyDescent="0.25">
      <c r="E2234" s="710"/>
      <c r="F2234" s="731"/>
    </row>
    <row r="2235" spans="5:6" x14ac:dyDescent="0.25">
      <c r="E2235" s="710"/>
      <c r="F2235" s="731"/>
    </row>
    <row r="2236" spans="5:6" x14ac:dyDescent="0.25">
      <c r="E2236" s="710"/>
      <c r="F2236" s="731"/>
    </row>
    <row r="2237" spans="5:6" x14ac:dyDescent="0.25">
      <c r="E2237" s="710"/>
      <c r="F2237" s="731"/>
    </row>
    <row r="2238" spans="5:6" x14ac:dyDescent="0.25">
      <c r="E2238" s="710"/>
      <c r="F2238" s="731"/>
    </row>
    <row r="2239" spans="5:6" x14ac:dyDescent="0.25">
      <c r="E2239" s="710"/>
      <c r="F2239" s="731"/>
    </row>
    <row r="2240" spans="5:6" x14ac:dyDescent="0.25">
      <c r="E2240" s="710"/>
      <c r="F2240" s="731"/>
    </row>
    <row r="2241" spans="5:6" x14ac:dyDescent="0.25">
      <c r="E2241" s="710"/>
      <c r="F2241" s="731"/>
    </row>
    <row r="2242" spans="5:6" x14ac:dyDescent="0.25">
      <c r="E2242" s="710"/>
      <c r="F2242" s="731"/>
    </row>
    <row r="2243" spans="5:6" x14ac:dyDescent="0.25">
      <c r="E2243" s="710"/>
      <c r="F2243" s="731"/>
    </row>
    <row r="2244" spans="5:6" x14ac:dyDescent="0.25">
      <c r="E2244" s="710"/>
      <c r="F2244" s="731"/>
    </row>
    <row r="2245" spans="5:6" x14ac:dyDescent="0.25">
      <c r="E2245" s="710"/>
      <c r="F2245" s="731"/>
    </row>
    <row r="2246" spans="5:6" x14ac:dyDescent="0.25">
      <c r="E2246" s="710"/>
      <c r="F2246" s="731"/>
    </row>
    <row r="2247" spans="5:6" x14ac:dyDescent="0.25">
      <c r="E2247" s="710"/>
      <c r="F2247" s="731"/>
    </row>
    <row r="2248" spans="5:6" x14ac:dyDescent="0.25">
      <c r="E2248" s="710"/>
      <c r="F2248" s="731"/>
    </row>
    <row r="2249" spans="5:6" x14ac:dyDescent="0.25">
      <c r="E2249" s="710"/>
      <c r="F2249" s="731"/>
    </row>
    <row r="2250" spans="5:6" x14ac:dyDescent="0.25">
      <c r="E2250" s="710"/>
      <c r="F2250" s="731"/>
    </row>
    <row r="2251" spans="5:6" x14ac:dyDescent="0.25">
      <c r="E2251" s="710"/>
      <c r="F2251" s="731"/>
    </row>
    <row r="2252" spans="5:6" x14ac:dyDescent="0.25">
      <c r="E2252" s="710"/>
      <c r="F2252" s="731"/>
    </row>
    <row r="2253" spans="5:6" x14ac:dyDescent="0.25">
      <c r="E2253" s="710"/>
      <c r="F2253" s="731"/>
    </row>
    <row r="2254" spans="5:6" x14ac:dyDescent="0.25">
      <c r="E2254" s="710"/>
      <c r="F2254" s="731"/>
    </row>
    <row r="2255" spans="5:6" x14ac:dyDescent="0.25">
      <c r="E2255" s="710"/>
      <c r="F2255" s="731"/>
    </row>
    <row r="2256" spans="5:6" x14ac:dyDescent="0.25">
      <c r="E2256" s="710"/>
      <c r="F2256" s="731"/>
    </row>
    <row r="2257" spans="5:6" x14ac:dyDescent="0.25">
      <c r="E2257" s="710"/>
      <c r="F2257" s="731"/>
    </row>
    <row r="2258" spans="5:6" x14ac:dyDescent="0.25">
      <c r="E2258" s="710"/>
      <c r="F2258" s="731"/>
    </row>
    <row r="2259" spans="5:6" x14ac:dyDescent="0.25">
      <c r="E2259" s="710"/>
      <c r="F2259" s="731"/>
    </row>
    <row r="2260" spans="5:6" x14ac:dyDescent="0.25">
      <c r="E2260" s="710"/>
      <c r="F2260" s="731"/>
    </row>
    <row r="2261" spans="5:6" x14ac:dyDescent="0.25">
      <c r="E2261" s="710"/>
      <c r="F2261" s="731"/>
    </row>
    <row r="2262" spans="5:6" x14ac:dyDescent="0.25">
      <c r="E2262" s="710"/>
      <c r="F2262" s="731"/>
    </row>
    <row r="2263" spans="5:6" x14ac:dyDescent="0.25">
      <c r="E2263" s="710"/>
      <c r="F2263" s="731"/>
    </row>
    <row r="2264" spans="5:6" x14ac:dyDescent="0.25">
      <c r="E2264" s="710"/>
      <c r="F2264" s="731"/>
    </row>
    <row r="2265" spans="5:6" x14ac:dyDescent="0.25">
      <c r="E2265" s="710"/>
      <c r="F2265" s="731"/>
    </row>
    <row r="2266" spans="5:6" x14ac:dyDescent="0.25">
      <c r="E2266" s="710"/>
      <c r="F2266" s="731"/>
    </row>
    <row r="2267" spans="5:6" x14ac:dyDescent="0.25">
      <c r="E2267" s="710"/>
      <c r="F2267" s="731"/>
    </row>
    <row r="2268" spans="5:6" x14ac:dyDescent="0.25">
      <c r="E2268" s="710"/>
      <c r="F2268" s="731"/>
    </row>
    <row r="2269" spans="5:6" x14ac:dyDescent="0.25">
      <c r="E2269" s="710"/>
      <c r="F2269" s="731"/>
    </row>
    <row r="2270" spans="5:6" x14ac:dyDescent="0.25">
      <c r="E2270" s="710"/>
      <c r="F2270" s="731"/>
    </row>
    <row r="2271" spans="5:6" x14ac:dyDescent="0.25">
      <c r="E2271" s="710"/>
      <c r="F2271" s="731"/>
    </row>
    <row r="2272" spans="5:6" x14ac:dyDescent="0.25">
      <c r="E2272" s="710"/>
      <c r="F2272" s="731"/>
    </row>
    <row r="2273" spans="5:6" x14ac:dyDescent="0.25">
      <c r="E2273" s="710"/>
      <c r="F2273" s="731"/>
    </row>
    <row r="2274" spans="5:6" x14ac:dyDescent="0.25">
      <c r="E2274" s="710"/>
      <c r="F2274" s="731"/>
    </row>
    <row r="2275" spans="5:6" x14ac:dyDescent="0.25">
      <c r="E2275" s="710"/>
      <c r="F2275" s="731"/>
    </row>
    <row r="2276" spans="5:6" x14ac:dyDescent="0.25">
      <c r="E2276" s="710"/>
      <c r="F2276" s="731"/>
    </row>
    <row r="2277" spans="5:6" x14ac:dyDescent="0.25">
      <c r="E2277" s="710"/>
      <c r="F2277" s="731"/>
    </row>
    <row r="2278" spans="5:6" x14ac:dyDescent="0.25">
      <c r="E2278" s="710"/>
      <c r="F2278" s="731"/>
    </row>
    <row r="2279" spans="5:6" x14ac:dyDescent="0.25">
      <c r="E2279" s="710"/>
      <c r="F2279" s="731"/>
    </row>
    <row r="2280" spans="5:6" x14ac:dyDescent="0.25">
      <c r="E2280" s="710"/>
      <c r="F2280" s="731"/>
    </row>
    <row r="2281" spans="5:6" x14ac:dyDescent="0.25">
      <c r="E2281" s="710"/>
      <c r="F2281" s="731"/>
    </row>
    <row r="2282" spans="5:6" x14ac:dyDescent="0.25">
      <c r="E2282" s="710"/>
      <c r="F2282" s="731"/>
    </row>
    <row r="2283" spans="5:6" x14ac:dyDescent="0.25">
      <c r="E2283" s="710"/>
      <c r="F2283" s="731"/>
    </row>
    <row r="2284" spans="5:6" x14ac:dyDescent="0.25">
      <c r="E2284" s="710"/>
      <c r="F2284" s="731"/>
    </row>
    <row r="2285" spans="5:6" x14ac:dyDescent="0.25">
      <c r="E2285" s="710"/>
      <c r="F2285" s="731"/>
    </row>
    <row r="2286" spans="5:6" x14ac:dyDescent="0.25">
      <c r="E2286" s="710"/>
      <c r="F2286" s="731"/>
    </row>
    <row r="2287" spans="5:6" x14ac:dyDescent="0.25">
      <c r="E2287" s="710"/>
      <c r="F2287" s="731"/>
    </row>
    <row r="2288" spans="5:6" x14ac:dyDescent="0.25">
      <c r="E2288" s="710"/>
      <c r="F2288" s="731"/>
    </row>
    <row r="2289" spans="5:6" x14ac:dyDescent="0.25">
      <c r="E2289" s="710"/>
      <c r="F2289" s="731"/>
    </row>
    <row r="2290" spans="5:6" x14ac:dyDescent="0.25">
      <c r="E2290" s="710"/>
      <c r="F2290" s="731"/>
    </row>
    <row r="2291" spans="5:6" x14ac:dyDescent="0.25">
      <c r="E2291" s="710"/>
      <c r="F2291" s="731"/>
    </row>
    <row r="2292" spans="5:6" x14ac:dyDescent="0.25">
      <c r="E2292" s="710"/>
      <c r="F2292" s="731"/>
    </row>
    <row r="2293" spans="5:6" x14ac:dyDescent="0.25">
      <c r="E2293" s="710"/>
      <c r="F2293" s="731"/>
    </row>
    <row r="2294" spans="5:6" x14ac:dyDescent="0.25">
      <c r="E2294" s="710"/>
      <c r="F2294" s="731"/>
    </row>
    <row r="2295" spans="5:6" x14ac:dyDescent="0.25">
      <c r="E2295" s="710"/>
      <c r="F2295" s="731"/>
    </row>
    <row r="2296" spans="5:6" x14ac:dyDescent="0.25">
      <c r="E2296" s="710"/>
      <c r="F2296" s="731"/>
    </row>
    <row r="2297" spans="5:6" x14ac:dyDescent="0.25">
      <c r="E2297" s="710"/>
      <c r="F2297" s="731"/>
    </row>
    <row r="2298" spans="5:6" x14ac:dyDescent="0.25">
      <c r="E2298" s="710"/>
      <c r="F2298" s="731"/>
    </row>
    <row r="2299" spans="5:6" x14ac:dyDescent="0.25">
      <c r="E2299" s="710"/>
      <c r="F2299" s="731"/>
    </row>
    <row r="2300" spans="5:6" x14ac:dyDescent="0.25">
      <c r="E2300" s="710"/>
      <c r="F2300" s="731"/>
    </row>
    <row r="2301" spans="5:6" x14ac:dyDescent="0.25">
      <c r="E2301" s="710"/>
      <c r="F2301" s="731"/>
    </row>
    <row r="2302" spans="5:6" x14ac:dyDescent="0.25">
      <c r="E2302" s="710"/>
      <c r="F2302" s="731"/>
    </row>
    <row r="2303" spans="5:6" x14ac:dyDescent="0.25">
      <c r="E2303" s="710"/>
      <c r="F2303" s="731"/>
    </row>
    <row r="2304" spans="5:6" x14ac:dyDescent="0.25">
      <c r="E2304" s="710"/>
      <c r="F2304" s="731"/>
    </row>
    <row r="2305" spans="5:6" x14ac:dyDescent="0.25">
      <c r="E2305" s="710"/>
      <c r="F2305" s="731"/>
    </row>
    <row r="2306" spans="5:6" x14ac:dyDescent="0.25">
      <c r="E2306" s="710"/>
      <c r="F2306" s="731"/>
    </row>
    <row r="2307" spans="5:6" x14ac:dyDescent="0.25">
      <c r="E2307" s="710"/>
      <c r="F2307" s="731"/>
    </row>
    <row r="2308" spans="5:6" x14ac:dyDescent="0.25">
      <c r="E2308" s="710"/>
      <c r="F2308" s="731"/>
    </row>
    <row r="2309" spans="5:6" x14ac:dyDescent="0.25">
      <c r="E2309" s="710"/>
      <c r="F2309" s="731"/>
    </row>
    <row r="2310" spans="5:6" x14ac:dyDescent="0.25">
      <c r="E2310" s="710"/>
      <c r="F2310" s="731"/>
    </row>
    <row r="2311" spans="5:6" x14ac:dyDescent="0.25">
      <c r="E2311" s="710"/>
      <c r="F2311" s="731"/>
    </row>
    <row r="2312" spans="5:6" x14ac:dyDescent="0.25">
      <c r="E2312" s="710"/>
      <c r="F2312" s="731"/>
    </row>
    <row r="2313" spans="5:6" x14ac:dyDescent="0.25">
      <c r="E2313" s="710"/>
      <c r="F2313" s="731"/>
    </row>
    <row r="2314" spans="5:6" x14ac:dyDescent="0.25">
      <c r="E2314" s="710"/>
      <c r="F2314" s="731"/>
    </row>
    <row r="2315" spans="5:6" x14ac:dyDescent="0.25">
      <c r="E2315" s="710"/>
      <c r="F2315" s="731"/>
    </row>
    <row r="2316" spans="5:6" x14ac:dyDescent="0.25">
      <c r="E2316" s="710"/>
      <c r="F2316" s="731"/>
    </row>
    <row r="2317" spans="5:6" x14ac:dyDescent="0.25">
      <c r="E2317" s="710"/>
      <c r="F2317" s="731"/>
    </row>
    <row r="2318" spans="5:6" x14ac:dyDescent="0.25">
      <c r="E2318" s="710"/>
      <c r="F2318" s="731"/>
    </row>
    <row r="2319" spans="5:6" x14ac:dyDescent="0.25">
      <c r="E2319" s="710"/>
      <c r="F2319" s="731"/>
    </row>
    <row r="2320" spans="5:6" x14ac:dyDescent="0.25">
      <c r="E2320" s="710"/>
      <c r="F2320" s="731"/>
    </row>
    <row r="2321" spans="5:6" x14ac:dyDescent="0.25">
      <c r="E2321" s="710"/>
      <c r="F2321" s="731"/>
    </row>
    <row r="2322" spans="5:6" x14ac:dyDescent="0.25">
      <c r="E2322" s="710"/>
      <c r="F2322" s="731"/>
    </row>
    <row r="2323" spans="5:6" x14ac:dyDescent="0.25">
      <c r="E2323" s="710"/>
      <c r="F2323" s="731"/>
    </row>
    <row r="2324" spans="5:6" x14ac:dyDescent="0.25">
      <c r="E2324" s="710"/>
      <c r="F2324" s="731"/>
    </row>
    <row r="2325" spans="5:6" x14ac:dyDescent="0.25">
      <c r="E2325" s="710"/>
      <c r="F2325" s="731"/>
    </row>
    <row r="2326" spans="5:6" x14ac:dyDescent="0.25">
      <c r="E2326" s="710"/>
      <c r="F2326" s="731"/>
    </row>
    <row r="2327" spans="5:6" x14ac:dyDescent="0.25">
      <c r="E2327" s="710"/>
      <c r="F2327" s="731"/>
    </row>
    <row r="2328" spans="5:6" x14ac:dyDescent="0.25">
      <c r="E2328" s="710"/>
      <c r="F2328" s="731"/>
    </row>
    <row r="2329" spans="5:6" x14ac:dyDescent="0.25">
      <c r="E2329" s="710"/>
      <c r="F2329" s="731"/>
    </row>
    <row r="2330" spans="5:6" x14ac:dyDescent="0.25">
      <c r="E2330" s="710"/>
      <c r="F2330" s="731"/>
    </row>
    <row r="2331" spans="5:6" x14ac:dyDescent="0.25">
      <c r="E2331" s="710"/>
      <c r="F2331" s="731"/>
    </row>
    <row r="2332" spans="5:6" x14ac:dyDescent="0.25">
      <c r="E2332" s="710"/>
      <c r="F2332" s="731"/>
    </row>
    <row r="2333" spans="5:6" x14ac:dyDescent="0.25">
      <c r="E2333" s="710"/>
      <c r="F2333" s="731"/>
    </row>
    <row r="2334" spans="5:6" x14ac:dyDescent="0.25">
      <c r="E2334" s="710"/>
      <c r="F2334" s="731"/>
    </row>
    <row r="2335" spans="5:6" x14ac:dyDescent="0.25">
      <c r="E2335" s="710"/>
      <c r="F2335" s="731"/>
    </row>
    <row r="2336" spans="5:6" x14ac:dyDescent="0.25">
      <c r="E2336" s="710"/>
      <c r="F2336" s="731"/>
    </row>
    <row r="2337" spans="5:6" x14ac:dyDescent="0.25">
      <c r="E2337" s="710"/>
      <c r="F2337" s="731"/>
    </row>
    <row r="2338" spans="5:6" x14ac:dyDescent="0.25">
      <c r="E2338" s="710"/>
      <c r="F2338" s="731"/>
    </row>
    <row r="2339" spans="5:6" x14ac:dyDescent="0.25">
      <c r="E2339" s="710"/>
      <c r="F2339" s="731"/>
    </row>
    <row r="2340" spans="5:6" x14ac:dyDescent="0.25">
      <c r="E2340" s="710"/>
      <c r="F2340" s="731"/>
    </row>
    <row r="2341" spans="5:6" x14ac:dyDescent="0.25">
      <c r="E2341" s="710"/>
      <c r="F2341" s="731"/>
    </row>
    <row r="2342" spans="5:6" x14ac:dyDescent="0.25">
      <c r="E2342" s="710"/>
      <c r="F2342" s="731"/>
    </row>
    <row r="2343" spans="5:6" x14ac:dyDescent="0.25">
      <c r="E2343" s="710"/>
      <c r="F2343" s="731"/>
    </row>
    <row r="2344" spans="5:6" x14ac:dyDescent="0.25">
      <c r="E2344" s="710"/>
      <c r="F2344" s="731"/>
    </row>
    <row r="2345" spans="5:6" x14ac:dyDescent="0.25">
      <c r="E2345" s="710"/>
      <c r="F2345" s="731"/>
    </row>
    <row r="2346" spans="5:6" x14ac:dyDescent="0.25">
      <c r="E2346" s="710"/>
      <c r="F2346" s="731"/>
    </row>
    <row r="2347" spans="5:6" x14ac:dyDescent="0.25">
      <c r="E2347" s="710"/>
      <c r="F2347" s="731"/>
    </row>
    <row r="2348" spans="5:6" x14ac:dyDescent="0.25">
      <c r="E2348" s="710"/>
      <c r="F2348" s="731"/>
    </row>
    <row r="2349" spans="5:6" x14ac:dyDescent="0.25">
      <c r="E2349" s="710"/>
      <c r="F2349" s="731"/>
    </row>
    <row r="2350" spans="5:6" x14ac:dyDescent="0.25">
      <c r="E2350" s="710"/>
      <c r="F2350" s="731"/>
    </row>
    <row r="2351" spans="5:6" x14ac:dyDescent="0.25">
      <c r="E2351" s="710"/>
      <c r="F2351" s="731"/>
    </row>
    <row r="2352" spans="5:6" x14ac:dyDescent="0.25">
      <c r="E2352" s="710"/>
      <c r="F2352" s="731"/>
    </row>
    <row r="2353" spans="5:6" x14ac:dyDescent="0.25">
      <c r="E2353" s="710"/>
      <c r="F2353" s="731"/>
    </row>
    <row r="2354" spans="5:6" x14ac:dyDescent="0.25">
      <c r="E2354" s="710"/>
      <c r="F2354" s="731"/>
    </row>
    <row r="2355" spans="5:6" x14ac:dyDescent="0.25">
      <c r="E2355" s="710"/>
      <c r="F2355" s="731"/>
    </row>
    <row r="2356" spans="5:6" x14ac:dyDescent="0.25">
      <c r="E2356" s="710"/>
      <c r="F2356" s="731"/>
    </row>
    <row r="2357" spans="5:6" x14ac:dyDescent="0.25">
      <c r="E2357" s="710"/>
      <c r="F2357" s="731"/>
    </row>
    <row r="2358" spans="5:6" x14ac:dyDescent="0.25">
      <c r="E2358" s="710"/>
      <c r="F2358" s="731"/>
    </row>
    <row r="2359" spans="5:6" x14ac:dyDescent="0.25">
      <c r="E2359" s="710"/>
      <c r="F2359" s="731"/>
    </row>
    <row r="2360" spans="5:6" x14ac:dyDescent="0.25">
      <c r="E2360" s="710"/>
      <c r="F2360" s="731"/>
    </row>
    <row r="2361" spans="5:6" x14ac:dyDescent="0.25">
      <c r="E2361" s="710"/>
      <c r="F2361" s="731"/>
    </row>
    <row r="2362" spans="5:6" x14ac:dyDescent="0.25">
      <c r="E2362" s="710"/>
      <c r="F2362" s="731"/>
    </row>
    <row r="2363" spans="5:6" x14ac:dyDescent="0.25">
      <c r="E2363" s="710"/>
      <c r="F2363" s="731"/>
    </row>
    <row r="2364" spans="5:6" x14ac:dyDescent="0.25">
      <c r="E2364" s="710"/>
      <c r="F2364" s="731"/>
    </row>
    <row r="2365" spans="5:6" x14ac:dyDescent="0.25">
      <c r="E2365" s="710"/>
      <c r="F2365" s="731"/>
    </row>
    <row r="2366" spans="5:6" x14ac:dyDescent="0.25">
      <c r="E2366" s="710"/>
      <c r="F2366" s="731"/>
    </row>
    <row r="2367" spans="5:6" x14ac:dyDescent="0.25">
      <c r="E2367" s="710"/>
      <c r="F2367" s="731"/>
    </row>
    <row r="2368" spans="5:6" x14ac:dyDescent="0.25">
      <c r="E2368" s="710"/>
      <c r="F2368" s="731"/>
    </row>
    <row r="2369" spans="5:6" x14ac:dyDescent="0.25">
      <c r="E2369" s="710"/>
      <c r="F2369" s="731"/>
    </row>
    <row r="2370" spans="5:6" x14ac:dyDescent="0.25">
      <c r="E2370" s="710"/>
      <c r="F2370" s="731"/>
    </row>
    <row r="2371" spans="5:6" x14ac:dyDescent="0.25">
      <c r="E2371" s="710"/>
      <c r="F2371" s="731"/>
    </row>
    <row r="2372" spans="5:6" x14ac:dyDescent="0.25">
      <c r="E2372" s="710"/>
      <c r="F2372" s="731"/>
    </row>
    <row r="2373" spans="5:6" x14ac:dyDescent="0.25">
      <c r="E2373" s="710"/>
      <c r="F2373" s="731"/>
    </row>
    <row r="2374" spans="5:6" x14ac:dyDescent="0.25">
      <c r="E2374" s="710"/>
      <c r="F2374" s="731"/>
    </row>
    <row r="2375" spans="5:6" x14ac:dyDescent="0.25">
      <c r="E2375" s="710"/>
      <c r="F2375" s="731"/>
    </row>
    <row r="2376" spans="5:6" x14ac:dyDescent="0.25">
      <c r="E2376" s="710"/>
      <c r="F2376" s="731"/>
    </row>
    <row r="2377" spans="5:6" x14ac:dyDescent="0.25">
      <c r="E2377" s="710"/>
      <c r="F2377" s="731"/>
    </row>
    <row r="2378" spans="5:6" x14ac:dyDescent="0.25">
      <c r="E2378" s="710"/>
      <c r="F2378" s="731"/>
    </row>
    <row r="2379" spans="5:6" x14ac:dyDescent="0.25">
      <c r="E2379" s="710"/>
      <c r="F2379" s="731"/>
    </row>
    <row r="2380" spans="5:6" x14ac:dyDescent="0.25">
      <c r="E2380" s="710"/>
      <c r="F2380" s="731"/>
    </row>
    <row r="2381" spans="5:6" x14ac:dyDescent="0.25">
      <c r="E2381" s="710"/>
      <c r="F2381" s="731"/>
    </row>
    <row r="2382" spans="5:6" x14ac:dyDescent="0.25">
      <c r="E2382" s="710"/>
      <c r="F2382" s="731"/>
    </row>
    <row r="2383" spans="5:6" x14ac:dyDescent="0.25">
      <c r="E2383" s="710"/>
      <c r="F2383" s="731"/>
    </row>
    <row r="2384" spans="5:6" x14ac:dyDescent="0.25">
      <c r="E2384" s="710"/>
      <c r="F2384" s="731"/>
    </row>
    <row r="2385" spans="5:6" x14ac:dyDescent="0.25">
      <c r="E2385" s="710"/>
      <c r="F2385" s="731"/>
    </row>
    <row r="2386" spans="5:6" x14ac:dyDescent="0.25">
      <c r="E2386" s="710"/>
      <c r="F2386" s="731"/>
    </row>
    <row r="2387" spans="5:6" x14ac:dyDescent="0.25">
      <c r="E2387" s="710"/>
      <c r="F2387" s="731"/>
    </row>
    <row r="2388" spans="5:6" x14ac:dyDescent="0.25">
      <c r="E2388" s="710"/>
      <c r="F2388" s="731"/>
    </row>
    <row r="2389" spans="5:6" x14ac:dyDescent="0.25">
      <c r="E2389" s="710"/>
      <c r="F2389" s="731"/>
    </row>
    <row r="2390" spans="5:6" x14ac:dyDescent="0.25">
      <c r="E2390" s="710"/>
      <c r="F2390" s="731"/>
    </row>
    <row r="2391" spans="5:6" x14ac:dyDescent="0.25">
      <c r="E2391" s="710"/>
      <c r="F2391" s="731"/>
    </row>
    <row r="2392" spans="5:6" x14ac:dyDescent="0.25">
      <c r="E2392" s="710"/>
      <c r="F2392" s="731"/>
    </row>
    <row r="2393" spans="5:6" x14ac:dyDescent="0.25">
      <c r="E2393" s="710"/>
      <c r="F2393" s="731"/>
    </row>
    <row r="2394" spans="5:6" x14ac:dyDescent="0.25">
      <c r="E2394" s="710"/>
      <c r="F2394" s="731"/>
    </row>
    <row r="2395" spans="5:6" x14ac:dyDescent="0.25">
      <c r="E2395" s="710"/>
      <c r="F2395" s="731"/>
    </row>
    <row r="2396" spans="5:6" x14ac:dyDescent="0.25">
      <c r="E2396" s="710"/>
      <c r="F2396" s="731"/>
    </row>
    <row r="2397" spans="5:6" x14ac:dyDescent="0.25">
      <c r="E2397" s="710"/>
      <c r="F2397" s="731"/>
    </row>
    <row r="2398" spans="5:6" x14ac:dyDescent="0.25">
      <c r="E2398" s="710"/>
      <c r="F2398" s="731"/>
    </row>
    <row r="2399" spans="5:6" x14ac:dyDescent="0.25">
      <c r="E2399" s="710"/>
      <c r="F2399" s="731"/>
    </row>
    <row r="2400" spans="5:6" x14ac:dyDescent="0.25">
      <c r="E2400" s="710"/>
      <c r="F2400" s="731"/>
    </row>
    <row r="2401" spans="5:6" x14ac:dyDescent="0.25">
      <c r="E2401" s="710"/>
      <c r="F2401" s="731"/>
    </row>
    <row r="2402" spans="5:6" x14ac:dyDescent="0.25">
      <c r="E2402" s="710"/>
      <c r="F2402" s="731"/>
    </row>
    <row r="2403" spans="5:6" x14ac:dyDescent="0.25">
      <c r="E2403" s="710"/>
      <c r="F2403" s="731"/>
    </row>
    <row r="2404" spans="5:6" x14ac:dyDescent="0.25">
      <c r="E2404" s="710"/>
      <c r="F2404" s="731"/>
    </row>
    <row r="2405" spans="5:6" x14ac:dyDescent="0.25">
      <c r="E2405" s="710"/>
      <c r="F2405" s="731"/>
    </row>
    <row r="2406" spans="5:6" x14ac:dyDescent="0.25">
      <c r="E2406" s="710"/>
      <c r="F2406" s="731"/>
    </row>
    <row r="2407" spans="5:6" x14ac:dyDescent="0.25">
      <c r="E2407" s="710"/>
      <c r="F2407" s="731"/>
    </row>
    <row r="2408" spans="5:6" x14ac:dyDescent="0.25">
      <c r="E2408" s="710"/>
      <c r="F2408" s="731"/>
    </row>
    <row r="2409" spans="5:6" x14ac:dyDescent="0.25">
      <c r="E2409" s="710"/>
      <c r="F2409" s="731"/>
    </row>
    <row r="2410" spans="5:6" x14ac:dyDescent="0.25">
      <c r="E2410" s="710"/>
      <c r="F2410" s="731"/>
    </row>
    <row r="2411" spans="5:6" x14ac:dyDescent="0.25">
      <c r="E2411" s="710"/>
      <c r="F2411" s="731"/>
    </row>
    <row r="2412" spans="5:6" x14ac:dyDescent="0.25">
      <c r="E2412" s="710"/>
      <c r="F2412" s="731"/>
    </row>
    <row r="2413" spans="5:6" x14ac:dyDescent="0.25">
      <c r="E2413" s="710"/>
      <c r="F2413" s="731"/>
    </row>
    <row r="2414" spans="5:6" x14ac:dyDescent="0.25">
      <c r="E2414" s="710"/>
      <c r="F2414" s="731"/>
    </row>
    <row r="2415" spans="5:6" x14ac:dyDescent="0.25">
      <c r="E2415" s="710"/>
      <c r="F2415" s="731"/>
    </row>
    <row r="2416" spans="5:6" x14ac:dyDescent="0.25">
      <c r="E2416" s="710"/>
      <c r="F2416" s="731"/>
    </row>
    <row r="2417" spans="5:6" x14ac:dyDescent="0.25">
      <c r="E2417" s="710"/>
      <c r="F2417" s="731"/>
    </row>
    <row r="2418" spans="5:6" x14ac:dyDescent="0.25">
      <c r="E2418" s="710"/>
      <c r="F2418" s="731"/>
    </row>
    <row r="2419" spans="5:6" x14ac:dyDescent="0.25">
      <c r="E2419" s="710"/>
      <c r="F2419" s="731"/>
    </row>
    <row r="2420" spans="5:6" x14ac:dyDescent="0.25">
      <c r="E2420" s="710"/>
      <c r="F2420" s="731"/>
    </row>
    <row r="2421" spans="5:6" x14ac:dyDescent="0.25">
      <c r="E2421" s="710"/>
      <c r="F2421" s="731"/>
    </row>
    <row r="2422" spans="5:6" x14ac:dyDescent="0.25">
      <c r="E2422" s="710"/>
      <c r="F2422" s="731"/>
    </row>
    <row r="2423" spans="5:6" x14ac:dyDescent="0.25">
      <c r="E2423" s="710"/>
      <c r="F2423" s="731"/>
    </row>
    <row r="2424" spans="5:6" x14ac:dyDescent="0.25">
      <c r="E2424" s="710"/>
      <c r="F2424" s="731"/>
    </row>
    <row r="2425" spans="5:6" x14ac:dyDescent="0.25">
      <c r="E2425" s="710"/>
      <c r="F2425" s="731"/>
    </row>
    <row r="2426" spans="5:6" x14ac:dyDescent="0.25">
      <c r="E2426" s="710"/>
      <c r="F2426" s="731"/>
    </row>
    <row r="2427" spans="5:6" x14ac:dyDescent="0.25">
      <c r="E2427" s="710"/>
      <c r="F2427" s="731"/>
    </row>
    <row r="2428" spans="5:6" x14ac:dyDescent="0.25">
      <c r="E2428" s="710"/>
      <c r="F2428" s="731"/>
    </row>
    <row r="2429" spans="5:6" x14ac:dyDescent="0.25">
      <c r="E2429" s="710"/>
      <c r="F2429" s="731"/>
    </row>
    <row r="2430" spans="5:6" x14ac:dyDescent="0.25">
      <c r="E2430" s="710"/>
      <c r="F2430" s="731"/>
    </row>
    <row r="2431" spans="5:6" x14ac:dyDescent="0.25">
      <c r="E2431" s="710"/>
      <c r="F2431" s="731"/>
    </row>
    <row r="2432" spans="5:6" x14ac:dyDescent="0.25">
      <c r="E2432" s="710"/>
      <c r="F2432" s="731"/>
    </row>
    <row r="2433" spans="5:6" x14ac:dyDescent="0.25">
      <c r="E2433" s="710"/>
      <c r="F2433" s="731"/>
    </row>
    <row r="2434" spans="5:6" x14ac:dyDescent="0.25">
      <c r="E2434" s="710"/>
      <c r="F2434" s="731"/>
    </row>
    <row r="2435" spans="5:6" x14ac:dyDescent="0.25">
      <c r="E2435" s="710"/>
      <c r="F2435" s="731"/>
    </row>
    <row r="2436" spans="5:6" x14ac:dyDescent="0.25">
      <c r="E2436" s="710"/>
      <c r="F2436" s="731"/>
    </row>
    <row r="2437" spans="5:6" x14ac:dyDescent="0.25">
      <c r="E2437" s="710"/>
      <c r="F2437" s="731"/>
    </row>
    <row r="2438" spans="5:6" x14ac:dyDescent="0.25">
      <c r="E2438" s="710"/>
      <c r="F2438" s="731"/>
    </row>
    <row r="2439" spans="5:6" x14ac:dyDescent="0.25">
      <c r="E2439" s="710"/>
      <c r="F2439" s="731"/>
    </row>
    <row r="2440" spans="5:6" x14ac:dyDescent="0.25">
      <c r="E2440" s="710"/>
      <c r="F2440" s="731"/>
    </row>
    <row r="2441" spans="5:6" x14ac:dyDescent="0.25">
      <c r="E2441" s="710"/>
      <c r="F2441" s="731"/>
    </row>
    <row r="2442" spans="5:6" x14ac:dyDescent="0.25">
      <c r="E2442" s="710"/>
      <c r="F2442" s="731"/>
    </row>
    <row r="2443" spans="5:6" x14ac:dyDescent="0.25">
      <c r="E2443" s="710"/>
      <c r="F2443" s="731"/>
    </row>
    <row r="2444" spans="5:6" x14ac:dyDescent="0.25">
      <c r="E2444" s="710"/>
      <c r="F2444" s="731"/>
    </row>
    <row r="2445" spans="5:6" x14ac:dyDescent="0.25">
      <c r="E2445" s="710"/>
      <c r="F2445" s="731"/>
    </row>
    <row r="2446" spans="5:6" x14ac:dyDescent="0.25">
      <c r="E2446" s="710"/>
      <c r="F2446" s="731"/>
    </row>
    <row r="2447" spans="5:6" x14ac:dyDescent="0.25">
      <c r="E2447" s="710"/>
      <c r="F2447" s="731"/>
    </row>
    <row r="2448" spans="5:6" x14ac:dyDescent="0.25">
      <c r="E2448" s="710"/>
      <c r="F2448" s="731"/>
    </row>
    <row r="2449" spans="5:6" x14ac:dyDescent="0.25">
      <c r="E2449" s="710"/>
      <c r="F2449" s="731"/>
    </row>
    <row r="2450" spans="5:6" x14ac:dyDescent="0.25">
      <c r="E2450" s="710"/>
      <c r="F2450" s="731"/>
    </row>
    <row r="2451" spans="5:6" x14ac:dyDescent="0.25">
      <c r="E2451" s="710"/>
      <c r="F2451" s="731"/>
    </row>
    <row r="2452" spans="5:6" x14ac:dyDescent="0.25">
      <c r="E2452" s="710"/>
      <c r="F2452" s="731"/>
    </row>
    <row r="2453" spans="5:6" x14ac:dyDescent="0.25">
      <c r="E2453" s="710"/>
      <c r="F2453" s="731"/>
    </row>
    <row r="2454" spans="5:6" x14ac:dyDescent="0.25">
      <c r="E2454" s="710"/>
      <c r="F2454" s="731"/>
    </row>
    <row r="2455" spans="5:6" x14ac:dyDescent="0.25">
      <c r="E2455" s="710"/>
      <c r="F2455" s="731"/>
    </row>
    <row r="2456" spans="5:6" x14ac:dyDescent="0.25">
      <c r="E2456" s="710"/>
      <c r="F2456" s="731"/>
    </row>
    <row r="2457" spans="5:6" x14ac:dyDescent="0.25">
      <c r="E2457" s="710"/>
      <c r="F2457" s="731"/>
    </row>
    <row r="2458" spans="5:6" x14ac:dyDescent="0.25">
      <c r="E2458" s="710"/>
      <c r="F2458" s="731"/>
    </row>
    <row r="2459" spans="5:6" x14ac:dyDescent="0.25">
      <c r="E2459" s="710"/>
      <c r="F2459" s="731"/>
    </row>
    <row r="2460" spans="5:6" x14ac:dyDescent="0.25">
      <c r="E2460" s="710"/>
      <c r="F2460" s="731"/>
    </row>
    <row r="2461" spans="5:6" x14ac:dyDescent="0.25">
      <c r="E2461" s="710"/>
      <c r="F2461" s="731"/>
    </row>
    <row r="2462" spans="5:6" x14ac:dyDescent="0.25">
      <c r="E2462" s="710"/>
      <c r="F2462" s="731"/>
    </row>
    <row r="2463" spans="5:6" x14ac:dyDescent="0.25">
      <c r="E2463" s="710"/>
      <c r="F2463" s="731"/>
    </row>
    <row r="2464" spans="5:6" x14ac:dyDescent="0.25">
      <c r="E2464" s="710"/>
      <c r="F2464" s="731"/>
    </row>
    <row r="2465" spans="5:6" x14ac:dyDescent="0.25">
      <c r="E2465" s="710"/>
      <c r="F2465" s="731"/>
    </row>
    <row r="2466" spans="5:6" x14ac:dyDescent="0.25">
      <c r="E2466" s="710"/>
      <c r="F2466" s="731"/>
    </row>
    <row r="2467" spans="5:6" x14ac:dyDescent="0.25">
      <c r="E2467" s="710"/>
      <c r="F2467" s="731"/>
    </row>
    <row r="2468" spans="5:6" x14ac:dyDescent="0.25">
      <c r="E2468" s="710"/>
      <c r="F2468" s="731"/>
    </row>
    <row r="2469" spans="5:6" x14ac:dyDescent="0.25">
      <c r="E2469" s="710"/>
      <c r="F2469" s="731"/>
    </row>
    <row r="2470" spans="5:6" x14ac:dyDescent="0.25">
      <c r="E2470" s="710"/>
      <c r="F2470" s="731"/>
    </row>
    <row r="2471" spans="5:6" x14ac:dyDescent="0.25">
      <c r="E2471" s="710"/>
      <c r="F2471" s="731"/>
    </row>
    <row r="2472" spans="5:6" x14ac:dyDescent="0.25">
      <c r="E2472" s="710"/>
      <c r="F2472" s="731"/>
    </row>
    <row r="2473" spans="5:6" x14ac:dyDescent="0.25">
      <c r="E2473" s="710"/>
      <c r="F2473" s="731"/>
    </row>
    <row r="2474" spans="5:6" x14ac:dyDescent="0.25">
      <c r="E2474" s="710"/>
      <c r="F2474" s="731"/>
    </row>
    <row r="2475" spans="5:6" x14ac:dyDescent="0.25">
      <c r="E2475" s="710"/>
      <c r="F2475" s="731"/>
    </row>
    <row r="2476" spans="5:6" x14ac:dyDescent="0.25">
      <c r="E2476" s="710"/>
      <c r="F2476" s="731"/>
    </row>
    <row r="2477" spans="5:6" x14ac:dyDescent="0.25">
      <c r="E2477" s="710"/>
      <c r="F2477" s="731"/>
    </row>
    <row r="2478" spans="5:6" x14ac:dyDescent="0.25">
      <c r="E2478" s="710"/>
      <c r="F2478" s="731"/>
    </row>
    <row r="2479" spans="5:6" x14ac:dyDescent="0.25">
      <c r="E2479" s="710"/>
      <c r="F2479" s="731"/>
    </row>
    <row r="2480" spans="5:6" x14ac:dyDescent="0.25">
      <c r="E2480" s="710"/>
      <c r="F2480" s="731"/>
    </row>
    <row r="2481" spans="5:6" x14ac:dyDescent="0.25">
      <c r="E2481" s="710"/>
      <c r="F2481" s="731"/>
    </row>
    <row r="2482" spans="5:6" x14ac:dyDescent="0.25">
      <c r="E2482" s="710"/>
      <c r="F2482" s="731"/>
    </row>
    <row r="2483" spans="5:6" x14ac:dyDescent="0.25">
      <c r="E2483" s="710"/>
      <c r="F2483" s="731"/>
    </row>
    <row r="2484" spans="5:6" x14ac:dyDescent="0.25">
      <c r="E2484" s="710"/>
      <c r="F2484" s="731"/>
    </row>
    <row r="2485" spans="5:6" x14ac:dyDescent="0.25">
      <c r="E2485" s="710"/>
      <c r="F2485" s="731"/>
    </row>
    <row r="2486" spans="5:6" x14ac:dyDescent="0.25">
      <c r="E2486" s="710"/>
      <c r="F2486" s="731"/>
    </row>
    <row r="2487" spans="5:6" x14ac:dyDescent="0.25">
      <c r="E2487" s="710"/>
      <c r="F2487" s="731"/>
    </row>
    <row r="2488" spans="5:6" x14ac:dyDescent="0.25">
      <c r="E2488" s="710"/>
      <c r="F2488" s="731"/>
    </row>
    <row r="2489" spans="5:6" x14ac:dyDescent="0.25">
      <c r="E2489" s="710"/>
      <c r="F2489" s="731"/>
    </row>
    <row r="2490" spans="5:6" x14ac:dyDescent="0.25">
      <c r="E2490" s="710"/>
      <c r="F2490" s="731"/>
    </row>
    <row r="2491" spans="5:6" x14ac:dyDescent="0.25">
      <c r="E2491" s="710"/>
      <c r="F2491" s="731"/>
    </row>
    <row r="2492" spans="5:6" x14ac:dyDescent="0.25">
      <c r="E2492" s="710"/>
      <c r="F2492" s="731"/>
    </row>
    <row r="2493" spans="5:6" x14ac:dyDescent="0.25">
      <c r="E2493" s="710"/>
      <c r="F2493" s="731"/>
    </row>
    <row r="2494" spans="5:6" x14ac:dyDescent="0.25">
      <c r="E2494" s="710"/>
      <c r="F2494" s="731"/>
    </row>
    <row r="2495" spans="5:6" x14ac:dyDescent="0.25">
      <c r="E2495" s="710"/>
      <c r="F2495" s="731"/>
    </row>
    <row r="2496" spans="5:6" x14ac:dyDescent="0.25">
      <c r="E2496" s="710"/>
      <c r="F2496" s="731"/>
    </row>
    <row r="2497" spans="5:6" x14ac:dyDescent="0.25">
      <c r="E2497" s="710"/>
      <c r="F2497" s="731"/>
    </row>
    <row r="2498" spans="5:6" x14ac:dyDescent="0.25">
      <c r="E2498" s="710"/>
      <c r="F2498" s="731"/>
    </row>
    <row r="2499" spans="5:6" x14ac:dyDescent="0.25">
      <c r="E2499" s="710"/>
      <c r="F2499" s="731"/>
    </row>
    <row r="2500" spans="5:6" x14ac:dyDescent="0.25">
      <c r="E2500" s="710"/>
      <c r="F2500" s="731"/>
    </row>
    <row r="2501" spans="5:6" x14ac:dyDescent="0.25">
      <c r="E2501" s="710"/>
      <c r="F2501" s="731"/>
    </row>
    <row r="2502" spans="5:6" x14ac:dyDescent="0.25">
      <c r="E2502" s="710"/>
      <c r="F2502" s="731"/>
    </row>
    <row r="2503" spans="5:6" x14ac:dyDescent="0.25">
      <c r="E2503" s="710"/>
      <c r="F2503" s="731"/>
    </row>
    <row r="2504" spans="5:6" x14ac:dyDescent="0.25">
      <c r="E2504" s="710"/>
      <c r="F2504" s="731"/>
    </row>
    <row r="2505" spans="5:6" x14ac:dyDescent="0.25">
      <c r="E2505" s="710"/>
      <c r="F2505" s="731"/>
    </row>
    <row r="2506" spans="5:6" x14ac:dyDescent="0.25">
      <c r="E2506" s="710"/>
      <c r="F2506" s="731"/>
    </row>
    <row r="2507" spans="5:6" x14ac:dyDescent="0.25">
      <c r="E2507" s="710"/>
      <c r="F2507" s="731"/>
    </row>
    <row r="2508" spans="5:6" x14ac:dyDescent="0.25">
      <c r="E2508" s="710"/>
      <c r="F2508" s="731"/>
    </row>
    <row r="2509" spans="5:6" x14ac:dyDescent="0.25">
      <c r="E2509" s="710"/>
      <c r="F2509" s="731"/>
    </row>
    <row r="2510" spans="5:6" x14ac:dyDescent="0.25">
      <c r="E2510" s="710"/>
      <c r="F2510" s="731"/>
    </row>
    <row r="2511" spans="5:6" x14ac:dyDescent="0.25">
      <c r="E2511" s="710"/>
      <c r="F2511" s="731"/>
    </row>
    <row r="2512" spans="5:6" x14ac:dyDescent="0.25">
      <c r="E2512" s="710"/>
      <c r="F2512" s="731"/>
    </row>
    <row r="2513" spans="5:6" x14ac:dyDescent="0.25">
      <c r="E2513" s="710"/>
      <c r="F2513" s="731"/>
    </row>
    <row r="2514" spans="5:6" x14ac:dyDescent="0.25">
      <c r="E2514" s="710"/>
      <c r="F2514" s="731"/>
    </row>
    <row r="2515" spans="5:6" x14ac:dyDescent="0.25">
      <c r="E2515" s="710"/>
      <c r="F2515" s="731"/>
    </row>
    <row r="2516" spans="5:6" x14ac:dyDescent="0.25">
      <c r="E2516" s="710"/>
      <c r="F2516" s="731"/>
    </row>
    <row r="2517" spans="5:6" x14ac:dyDescent="0.25">
      <c r="E2517" s="710"/>
      <c r="F2517" s="731"/>
    </row>
    <row r="2518" spans="5:6" x14ac:dyDescent="0.25">
      <c r="E2518" s="710"/>
      <c r="F2518" s="731"/>
    </row>
    <row r="2519" spans="5:6" x14ac:dyDescent="0.25">
      <c r="E2519" s="710"/>
      <c r="F2519" s="731"/>
    </row>
    <row r="2520" spans="5:6" x14ac:dyDescent="0.25">
      <c r="E2520" s="710"/>
      <c r="F2520" s="731"/>
    </row>
    <row r="2521" spans="5:6" x14ac:dyDescent="0.25">
      <c r="E2521" s="710"/>
      <c r="F2521" s="731"/>
    </row>
    <row r="2522" spans="5:6" x14ac:dyDescent="0.25">
      <c r="E2522" s="710"/>
      <c r="F2522" s="731"/>
    </row>
    <row r="2523" spans="5:6" x14ac:dyDescent="0.25">
      <c r="E2523" s="710"/>
      <c r="F2523" s="731"/>
    </row>
  </sheetData>
  <mergeCells count="8">
    <mergeCell ref="G155:G156"/>
    <mergeCell ref="A174:E174"/>
    <mergeCell ref="A281:E281"/>
    <mergeCell ref="A3:F3"/>
    <mergeCell ref="A1:F1"/>
    <mergeCell ref="A2:F2"/>
    <mergeCell ref="A4:B4"/>
    <mergeCell ref="A115:E115"/>
  </mergeCells>
  <phoneticPr fontId="66" type="noConversion"/>
  <pageMargins left="0.74803149606299202" right="0.35433070866141703" top="0.98425196850393704" bottom="0.98425196850393704" header="0.511811023622047" footer="0.511811023622047"/>
  <pageSetup paperSize="9" scale="76" fitToHeight="0" orientation="portrait" r:id="rId1"/>
  <headerFooter alignWithMargins="0">
    <oddFooter>&amp;A&amp;RPage &amp;P</oddFooter>
  </headerFooter>
  <rowBreaks count="4" manualBreakCount="4">
    <brk id="58" max="5" man="1"/>
    <brk id="115" max="5" man="1"/>
    <brk id="174" max="5" man="1"/>
    <brk id="224"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3"/>
  <sheetViews>
    <sheetView view="pageBreakPreview" zoomScaleNormal="100" zoomScaleSheetLayoutView="100" workbookViewId="0">
      <pane ySplit="5" topLeftCell="A244" activePane="bottomLeft" state="frozen"/>
      <selection activeCell="D63" sqref="D63"/>
      <selection pane="bottomLeft" activeCell="E179" sqref="E179:E222"/>
    </sheetView>
  </sheetViews>
  <sheetFormatPr defaultColWidth="8.81640625" defaultRowHeight="14.5" x14ac:dyDescent="0.35"/>
  <cols>
    <col min="1" max="1" width="10.7265625" style="922" customWidth="1"/>
    <col min="2" max="2" width="51.26953125" style="922" customWidth="1"/>
    <col min="3" max="3" width="7.1796875" style="922" customWidth="1"/>
    <col min="4" max="4" width="12.7265625" style="922" customWidth="1"/>
    <col min="5" max="5" width="15.7265625" style="922" customWidth="1"/>
    <col min="6" max="6" width="17" style="946" customWidth="1"/>
    <col min="7" max="7" width="13.1796875" style="921" customWidth="1"/>
    <col min="8" max="8" width="8.7265625" style="921" customWidth="1"/>
    <col min="9" max="9" width="8.81640625" style="921"/>
    <col min="10" max="16384" width="8.81640625" style="922"/>
  </cols>
  <sheetData>
    <row r="1" spans="1:9" s="104" customFormat="1" ht="13" x14ac:dyDescent="0.25">
      <c r="A1" s="1067" t="s">
        <v>0</v>
      </c>
      <c r="B1" s="1067"/>
      <c r="C1" s="1067"/>
      <c r="D1" s="1067"/>
      <c r="E1" s="1067"/>
      <c r="F1" s="1067"/>
      <c r="G1" s="625"/>
      <c r="H1" s="626"/>
      <c r="I1" s="626"/>
    </row>
    <row r="2" spans="1:9" s="104" customFormat="1" ht="13" x14ac:dyDescent="0.25">
      <c r="A2" s="1067" t="s">
        <v>1477</v>
      </c>
      <c r="B2" s="1067"/>
      <c r="C2" s="1067"/>
      <c r="D2" s="1067"/>
      <c r="E2" s="1067"/>
      <c r="F2" s="1067"/>
      <c r="G2" s="625"/>
      <c r="H2" s="626"/>
      <c r="I2" s="626"/>
    </row>
    <row r="3" spans="1:9" s="106" customFormat="1" ht="14" x14ac:dyDescent="0.3">
      <c r="A3" s="200" t="s">
        <v>1461</v>
      </c>
      <c r="B3" s="270"/>
      <c r="C3" s="270"/>
      <c r="D3" s="270"/>
      <c r="E3" s="270"/>
      <c r="F3" s="270"/>
      <c r="G3" s="624"/>
      <c r="H3" s="626"/>
      <c r="I3" s="626"/>
    </row>
    <row r="4" spans="1:9" s="104" customFormat="1" ht="12.75" customHeight="1" x14ac:dyDescent="0.25">
      <c r="A4" s="1092" t="s">
        <v>1317</v>
      </c>
      <c r="B4" s="1092"/>
      <c r="C4" s="1092"/>
      <c r="D4" s="1092"/>
      <c r="E4" s="1092"/>
      <c r="F4" s="1092"/>
      <c r="G4" s="627"/>
      <c r="H4" s="626"/>
      <c r="I4" s="626"/>
    </row>
    <row r="5" spans="1:9" s="104" customFormat="1" ht="13" x14ac:dyDescent="0.25">
      <c r="A5" s="275" t="s">
        <v>307</v>
      </c>
      <c r="B5" s="275" t="s">
        <v>308</v>
      </c>
      <c r="C5" s="275" t="s">
        <v>309</v>
      </c>
      <c r="D5" s="275" t="s">
        <v>310</v>
      </c>
      <c r="E5" s="275" t="s">
        <v>311</v>
      </c>
      <c r="F5" s="919" t="s">
        <v>312</v>
      </c>
      <c r="G5" s="627"/>
      <c r="H5" s="626"/>
      <c r="I5" s="626"/>
    </row>
    <row r="6" spans="1:9" x14ac:dyDescent="0.35">
      <c r="A6" s="194"/>
      <c r="B6" s="185" t="s">
        <v>82</v>
      </c>
      <c r="C6" s="194"/>
      <c r="D6" s="195"/>
      <c r="E6" s="195"/>
      <c r="F6" s="920"/>
    </row>
    <row r="7" spans="1:9" ht="37.5" x14ac:dyDescent="0.35">
      <c r="A7" s="194"/>
      <c r="B7" s="923" t="s">
        <v>1249</v>
      </c>
      <c r="C7" s="194"/>
      <c r="D7" s="195"/>
      <c r="E7" s="195"/>
      <c r="F7" s="920"/>
    </row>
    <row r="8" spans="1:9" x14ac:dyDescent="0.35">
      <c r="A8" s="194"/>
      <c r="B8" s="194"/>
      <c r="C8" s="194"/>
      <c r="D8" s="195"/>
      <c r="E8" s="195"/>
      <c r="F8" s="920"/>
    </row>
    <row r="9" spans="1:9" x14ac:dyDescent="0.35">
      <c r="A9" s="131"/>
      <c r="B9" s="132" t="s">
        <v>161</v>
      </c>
      <c r="C9" s="131"/>
      <c r="D9" s="133"/>
      <c r="E9" s="134"/>
      <c r="F9" s="924"/>
    </row>
    <row r="10" spans="1:9" x14ac:dyDescent="0.35">
      <c r="A10" s="131"/>
      <c r="B10" s="135"/>
      <c r="C10" s="131"/>
      <c r="D10" s="133"/>
      <c r="E10" s="134"/>
      <c r="F10" s="924"/>
    </row>
    <row r="11" spans="1:9" x14ac:dyDescent="0.35">
      <c r="A11" s="131"/>
      <c r="B11" s="132" t="s">
        <v>140</v>
      </c>
      <c r="C11" s="131"/>
      <c r="D11" s="133"/>
      <c r="E11" s="134"/>
      <c r="F11" s="924"/>
    </row>
    <row r="12" spans="1:9" x14ac:dyDescent="0.35">
      <c r="A12" s="131" t="s">
        <v>141</v>
      </c>
      <c r="B12" s="136" t="s">
        <v>942</v>
      </c>
      <c r="C12" s="131" t="s">
        <v>321</v>
      </c>
      <c r="D12" s="137">
        <f>0.7*6</f>
        <v>4.1999999999999993</v>
      </c>
      <c r="E12" s="134"/>
      <c r="F12" s="924">
        <f>D12*E12</f>
        <v>0</v>
      </c>
    </row>
    <row r="13" spans="1:9" x14ac:dyDescent="0.35">
      <c r="A13" s="131"/>
      <c r="B13" s="135"/>
      <c r="C13" s="131"/>
      <c r="D13" s="133"/>
      <c r="E13" s="134"/>
      <c r="F13" s="924"/>
    </row>
    <row r="14" spans="1:9" x14ac:dyDescent="0.35">
      <c r="A14" s="131"/>
      <c r="B14" s="132" t="s">
        <v>142</v>
      </c>
      <c r="C14" s="131"/>
      <c r="D14" s="133"/>
      <c r="E14" s="134"/>
      <c r="F14" s="924"/>
    </row>
    <row r="15" spans="1:9" x14ac:dyDescent="0.35">
      <c r="A15" s="131" t="s">
        <v>143</v>
      </c>
      <c r="B15" s="138" t="s">
        <v>144</v>
      </c>
      <c r="C15" s="131" t="s">
        <v>16</v>
      </c>
      <c r="D15" s="133">
        <v>2</v>
      </c>
      <c r="E15" s="134"/>
      <c r="F15" s="924">
        <f>D15*E15</f>
        <v>0</v>
      </c>
    </row>
    <row r="16" spans="1:9" x14ac:dyDescent="0.35">
      <c r="A16" s="131"/>
      <c r="B16" s="139"/>
      <c r="C16" s="131"/>
      <c r="D16" s="133"/>
      <c r="E16" s="134"/>
      <c r="F16" s="924"/>
    </row>
    <row r="17" spans="1:9" x14ac:dyDescent="0.35">
      <c r="A17" s="131"/>
      <c r="B17" s="132" t="s">
        <v>145</v>
      </c>
      <c r="C17" s="131"/>
      <c r="D17" s="133"/>
      <c r="E17" s="134"/>
      <c r="F17" s="924"/>
    </row>
    <row r="18" spans="1:9" x14ac:dyDescent="0.35">
      <c r="A18" s="131" t="s">
        <v>147</v>
      </c>
      <c r="B18" s="138" t="s">
        <v>148</v>
      </c>
      <c r="C18" s="131" t="s">
        <v>16</v>
      </c>
      <c r="D18" s="133">
        <v>3</v>
      </c>
      <c r="E18" s="134"/>
      <c r="F18" s="924">
        <f>D18*E18</f>
        <v>0</v>
      </c>
    </row>
    <row r="19" spans="1:9" x14ac:dyDescent="0.35">
      <c r="A19" s="131" t="s">
        <v>149</v>
      </c>
      <c r="B19" s="138" t="s">
        <v>150</v>
      </c>
      <c r="C19" s="131" t="s">
        <v>16</v>
      </c>
      <c r="D19" s="133">
        <v>2</v>
      </c>
      <c r="E19" s="134"/>
      <c r="F19" s="924">
        <f>D19*E19</f>
        <v>0</v>
      </c>
    </row>
    <row r="20" spans="1:9" x14ac:dyDescent="0.35">
      <c r="A20" s="131"/>
      <c r="B20" s="138"/>
      <c r="C20" s="131"/>
      <c r="D20" s="133"/>
      <c r="E20" s="134"/>
      <c r="F20" s="924"/>
    </row>
    <row r="21" spans="1:9" x14ac:dyDescent="0.35">
      <c r="A21" s="131"/>
      <c r="B21" s="140" t="s">
        <v>314</v>
      </c>
      <c r="C21" s="131"/>
      <c r="D21" s="133"/>
      <c r="E21" s="134"/>
      <c r="F21" s="924"/>
    </row>
    <row r="22" spans="1:9" x14ac:dyDescent="0.35">
      <c r="A22" s="131"/>
      <c r="B22" s="138"/>
      <c r="C22" s="131"/>
      <c r="D22" s="133"/>
      <c r="E22" s="134"/>
      <c r="F22" s="924"/>
    </row>
    <row r="23" spans="1:9" ht="39" x14ac:dyDescent="0.35">
      <c r="A23" s="131"/>
      <c r="B23" s="141" t="s">
        <v>1250</v>
      </c>
      <c r="C23" s="131"/>
      <c r="D23" s="133"/>
      <c r="E23" s="134"/>
      <c r="F23" s="925"/>
      <c r="G23" s="926"/>
      <c r="H23" s="927"/>
      <c r="I23" s="927"/>
    </row>
    <row r="24" spans="1:9" x14ac:dyDescent="0.35">
      <c r="A24" s="131"/>
      <c r="B24" s="141"/>
      <c r="C24" s="131"/>
      <c r="D24" s="133"/>
      <c r="E24" s="134"/>
      <c r="F24" s="925"/>
      <c r="G24" s="926"/>
      <c r="H24" s="927"/>
      <c r="I24" s="927"/>
    </row>
    <row r="25" spans="1:9" x14ac:dyDescent="0.35">
      <c r="A25" s="131"/>
      <c r="B25" s="928" t="s">
        <v>1251</v>
      </c>
      <c r="C25" s="184"/>
      <c r="D25" s="133"/>
      <c r="E25" s="134"/>
      <c r="F25" s="925"/>
      <c r="G25" s="926"/>
      <c r="H25" s="927"/>
      <c r="I25" s="927"/>
    </row>
    <row r="26" spans="1:9" x14ac:dyDescent="0.35">
      <c r="A26" s="181" t="s">
        <v>169</v>
      </c>
      <c r="B26" s="113" t="s">
        <v>152</v>
      </c>
      <c r="C26" s="131" t="s">
        <v>114</v>
      </c>
      <c r="D26" s="133">
        <v>0</v>
      </c>
      <c r="E26" s="134"/>
      <c r="F26" s="924">
        <f>D26*E26</f>
        <v>0</v>
      </c>
      <c r="G26" s="926"/>
      <c r="H26" s="927"/>
      <c r="I26" s="927"/>
    </row>
    <row r="27" spans="1:9" x14ac:dyDescent="0.35">
      <c r="A27" s="181" t="s">
        <v>170</v>
      </c>
      <c r="B27" s="113" t="s">
        <v>239</v>
      </c>
      <c r="C27" s="131" t="s">
        <v>114</v>
      </c>
      <c r="D27" s="133">
        <v>0</v>
      </c>
      <c r="E27" s="134"/>
      <c r="F27" s="924">
        <f>D27*E27</f>
        <v>0</v>
      </c>
      <c r="G27" s="926"/>
      <c r="H27" s="927"/>
      <c r="I27" s="927"/>
    </row>
    <row r="28" spans="1:9" x14ac:dyDescent="0.35">
      <c r="A28" s="181"/>
      <c r="B28" s="113"/>
      <c r="C28" s="131"/>
      <c r="D28" s="581"/>
      <c r="E28" s="561"/>
      <c r="F28" s="929"/>
      <c r="G28" s="926"/>
      <c r="H28" s="927"/>
      <c r="I28" s="927"/>
    </row>
    <row r="29" spans="1:9" x14ac:dyDescent="0.35">
      <c r="A29" s="131"/>
      <c r="B29" s="928" t="s">
        <v>1252</v>
      </c>
      <c r="C29" s="184"/>
      <c r="D29" s="133"/>
      <c r="E29" s="134"/>
      <c r="F29" s="925"/>
      <c r="G29" s="926"/>
      <c r="H29" s="927"/>
      <c r="I29" s="927"/>
    </row>
    <row r="30" spans="1:9" x14ac:dyDescent="0.35">
      <c r="A30" s="181" t="s">
        <v>171</v>
      </c>
      <c r="B30" s="113" t="s">
        <v>152</v>
      </c>
      <c r="C30" s="131" t="s">
        <v>114</v>
      </c>
      <c r="D30" s="133">
        <v>0</v>
      </c>
      <c r="E30" s="134"/>
      <c r="F30" s="924">
        <f>D30*E30</f>
        <v>0</v>
      </c>
      <c r="G30" s="926"/>
      <c r="H30" s="927"/>
      <c r="I30" s="927"/>
    </row>
    <row r="31" spans="1:9" x14ac:dyDescent="0.35">
      <c r="A31" s="181" t="s">
        <v>172</v>
      </c>
      <c r="B31" s="113" t="s">
        <v>239</v>
      </c>
      <c r="C31" s="131" t="s">
        <v>114</v>
      </c>
      <c r="D31" s="133">
        <v>0</v>
      </c>
      <c r="E31" s="134"/>
      <c r="F31" s="924">
        <f>D31*E31</f>
        <v>0</v>
      </c>
      <c r="G31" s="926"/>
      <c r="H31" s="927"/>
      <c r="I31" s="927"/>
    </row>
    <row r="32" spans="1:9" x14ac:dyDescent="0.35">
      <c r="A32" s="181"/>
      <c r="B32" s="113"/>
      <c r="C32" s="131"/>
      <c r="D32" s="133"/>
      <c r="E32" s="134"/>
      <c r="F32" s="925"/>
      <c r="G32" s="926"/>
      <c r="H32" s="927"/>
      <c r="I32" s="927"/>
    </row>
    <row r="33" spans="1:9" x14ac:dyDescent="0.35">
      <c r="A33" s="131"/>
      <c r="B33" s="928" t="s">
        <v>1253</v>
      </c>
      <c r="C33" s="184"/>
      <c r="D33" s="133"/>
      <c r="E33" s="134"/>
      <c r="F33" s="925"/>
      <c r="G33" s="926"/>
      <c r="H33" s="927"/>
      <c r="I33" s="927"/>
    </row>
    <row r="34" spans="1:9" x14ac:dyDescent="0.35">
      <c r="A34" s="181" t="s">
        <v>849</v>
      </c>
      <c r="B34" s="113" t="s">
        <v>152</v>
      </c>
      <c r="C34" s="131" t="s">
        <v>114</v>
      </c>
      <c r="D34" s="133">
        <v>6076</v>
      </c>
      <c r="E34" s="134"/>
      <c r="F34" s="924">
        <f>D34*E34</f>
        <v>0</v>
      </c>
      <c r="G34" s="926"/>
      <c r="H34" s="927"/>
      <c r="I34" s="927"/>
    </row>
    <row r="35" spans="1:9" x14ac:dyDescent="0.35">
      <c r="A35" s="181" t="s">
        <v>850</v>
      </c>
      <c r="B35" s="113" t="s">
        <v>239</v>
      </c>
      <c r="C35" s="131" t="s">
        <v>114</v>
      </c>
      <c r="D35" s="133">
        <v>675</v>
      </c>
      <c r="E35" s="134"/>
      <c r="F35" s="924">
        <f>D35*E35</f>
        <v>0</v>
      </c>
      <c r="G35" s="926"/>
      <c r="H35" s="927"/>
      <c r="I35" s="927"/>
    </row>
    <row r="36" spans="1:9" x14ac:dyDescent="0.35">
      <c r="A36" s="181"/>
      <c r="B36" s="113"/>
      <c r="C36" s="131"/>
      <c r="D36" s="133"/>
      <c r="E36" s="134"/>
      <c r="F36" s="925"/>
      <c r="G36" s="926"/>
      <c r="H36" s="927"/>
      <c r="I36" s="927"/>
    </row>
    <row r="37" spans="1:9" x14ac:dyDescent="0.35">
      <c r="A37" s="131"/>
      <c r="B37" s="928" t="s">
        <v>1254</v>
      </c>
      <c r="C37" s="184"/>
      <c r="D37" s="133"/>
      <c r="E37" s="134"/>
      <c r="F37" s="925"/>
      <c r="G37" s="926"/>
      <c r="H37" s="927"/>
      <c r="I37" s="927"/>
    </row>
    <row r="38" spans="1:9" x14ac:dyDescent="0.35">
      <c r="A38" s="181" t="s">
        <v>907</v>
      </c>
      <c r="B38" s="113" t="s">
        <v>152</v>
      </c>
      <c r="C38" s="131" t="s">
        <v>114</v>
      </c>
      <c r="D38" s="133">
        <v>0</v>
      </c>
      <c r="E38" s="134"/>
      <c r="F38" s="924">
        <f>D38*E38</f>
        <v>0</v>
      </c>
      <c r="G38" s="926"/>
      <c r="H38" s="927"/>
      <c r="I38" s="927"/>
    </row>
    <row r="39" spans="1:9" x14ac:dyDescent="0.35">
      <c r="A39" s="181" t="s">
        <v>1255</v>
      </c>
      <c r="B39" s="113" t="s">
        <v>239</v>
      </c>
      <c r="C39" s="131" t="s">
        <v>114</v>
      </c>
      <c r="D39" s="133">
        <v>0</v>
      </c>
      <c r="E39" s="134"/>
      <c r="F39" s="924">
        <f>D39*E39</f>
        <v>0</v>
      </c>
      <c r="G39" s="926"/>
      <c r="H39" s="927"/>
      <c r="I39" s="927"/>
    </row>
    <row r="40" spans="1:9" x14ac:dyDescent="0.35">
      <c r="A40" s="181"/>
      <c r="B40" s="113"/>
      <c r="C40" s="131"/>
      <c r="D40" s="133"/>
      <c r="E40" s="134"/>
      <c r="F40" s="925"/>
      <c r="G40" s="926"/>
      <c r="H40" s="927"/>
      <c r="I40" s="927"/>
    </row>
    <row r="41" spans="1:9" ht="39" x14ac:dyDescent="0.35">
      <c r="A41" s="131"/>
      <c r="B41" s="180" t="s">
        <v>995</v>
      </c>
      <c r="C41" s="131"/>
      <c r="D41" s="133"/>
      <c r="E41" s="134"/>
      <c r="F41" s="925"/>
      <c r="G41" s="926"/>
      <c r="H41" s="927"/>
      <c r="I41" s="927"/>
    </row>
    <row r="42" spans="1:9" x14ac:dyDescent="0.35">
      <c r="A42" s="131"/>
      <c r="B42" s="141"/>
      <c r="C42" s="131"/>
      <c r="D42" s="133"/>
      <c r="E42" s="134"/>
      <c r="F42" s="925"/>
      <c r="G42" s="926"/>
      <c r="H42" s="927"/>
      <c r="I42" s="927"/>
    </row>
    <row r="43" spans="1:9" x14ac:dyDescent="0.35">
      <c r="A43" s="181" t="s">
        <v>844</v>
      </c>
      <c r="B43" s="113" t="s">
        <v>1256</v>
      </c>
      <c r="C43" s="131" t="s">
        <v>114</v>
      </c>
      <c r="D43" s="133">
        <v>0</v>
      </c>
      <c r="E43" s="134"/>
      <c r="F43" s="924">
        <f t="shared" ref="F43:F51" si="0">D43*E43</f>
        <v>0</v>
      </c>
      <c r="G43" s="926"/>
      <c r="H43" s="927"/>
      <c r="I43" s="927"/>
    </row>
    <row r="44" spans="1:9" x14ac:dyDescent="0.35">
      <c r="A44" s="181" t="s">
        <v>845</v>
      </c>
      <c r="B44" s="113" t="s">
        <v>1257</v>
      </c>
      <c r="C44" s="131" t="s">
        <v>114</v>
      </c>
      <c r="D44" s="133">
        <v>100</v>
      </c>
      <c r="E44" s="134"/>
      <c r="F44" s="924">
        <f t="shared" si="0"/>
        <v>0</v>
      </c>
      <c r="G44" s="926"/>
      <c r="H44" s="927"/>
      <c r="I44" s="927"/>
    </row>
    <row r="45" spans="1:9" x14ac:dyDescent="0.35">
      <c r="A45" s="181" t="s">
        <v>846</v>
      </c>
      <c r="B45" s="190" t="s">
        <v>1258</v>
      </c>
      <c r="C45" s="131" t="s">
        <v>114</v>
      </c>
      <c r="D45" s="133">
        <v>100</v>
      </c>
      <c r="E45" s="134"/>
      <c r="F45" s="924">
        <f t="shared" si="0"/>
        <v>0</v>
      </c>
      <c r="G45" s="926"/>
      <c r="H45" s="927"/>
      <c r="I45" s="927"/>
    </row>
    <row r="46" spans="1:9" x14ac:dyDescent="0.35">
      <c r="A46" s="181" t="s">
        <v>1259</v>
      </c>
      <c r="B46" s="113" t="s">
        <v>1260</v>
      </c>
      <c r="C46" s="131" t="s">
        <v>114</v>
      </c>
      <c r="D46" s="133">
        <v>200</v>
      </c>
      <c r="E46" s="134"/>
      <c r="F46" s="924">
        <f t="shared" si="0"/>
        <v>0</v>
      </c>
      <c r="G46" s="926"/>
      <c r="H46" s="927"/>
      <c r="I46" s="927"/>
    </row>
    <row r="47" spans="1:9" x14ac:dyDescent="0.35">
      <c r="A47" s="181" t="s">
        <v>1261</v>
      </c>
      <c r="B47" s="190" t="s">
        <v>1262</v>
      </c>
      <c r="C47" s="131" t="s">
        <v>114</v>
      </c>
      <c r="D47" s="133">
        <v>300</v>
      </c>
      <c r="E47" s="134"/>
      <c r="F47" s="924">
        <f t="shared" si="0"/>
        <v>0</v>
      </c>
      <c r="G47" s="926"/>
      <c r="H47" s="927"/>
      <c r="I47" s="927"/>
    </row>
    <row r="48" spans="1:9" x14ac:dyDescent="0.35">
      <c r="A48" s="181" t="s">
        <v>1263</v>
      </c>
      <c r="B48" s="113" t="s">
        <v>1264</v>
      </c>
      <c r="C48" s="131" t="s">
        <v>114</v>
      </c>
      <c r="D48" s="133">
        <v>400</v>
      </c>
      <c r="E48" s="134"/>
      <c r="F48" s="924">
        <f t="shared" si="0"/>
        <v>0</v>
      </c>
      <c r="G48" s="926"/>
      <c r="H48" s="927"/>
      <c r="I48" s="927"/>
    </row>
    <row r="49" spans="1:9" x14ac:dyDescent="0.35">
      <c r="A49" s="181" t="s">
        <v>1265</v>
      </c>
      <c r="B49" s="113" t="s">
        <v>1266</v>
      </c>
      <c r="C49" s="131" t="s">
        <v>114</v>
      </c>
      <c r="D49" s="133">
        <v>500</v>
      </c>
      <c r="E49" s="134"/>
      <c r="F49" s="924">
        <f t="shared" si="0"/>
        <v>0</v>
      </c>
      <c r="G49" s="926"/>
      <c r="H49" s="927"/>
      <c r="I49" s="927"/>
    </row>
    <row r="50" spans="1:9" x14ac:dyDescent="0.35">
      <c r="A50" s="181" t="s">
        <v>1267</v>
      </c>
      <c r="B50" s="190" t="s">
        <v>1268</v>
      </c>
      <c r="C50" s="131" t="s">
        <v>114</v>
      </c>
      <c r="D50" s="133">
        <v>1100</v>
      </c>
      <c r="E50" s="134"/>
      <c r="F50" s="924">
        <f t="shared" si="0"/>
        <v>0</v>
      </c>
      <c r="G50" s="926"/>
      <c r="H50" s="927"/>
      <c r="I50" s="927"/>
    </row>
    <row r="51" spans="1:9" x14ac:dyDescent="0.35">
      <c r="A51" s="181" t="s">
        <v>1269</v>
      </c>
      <c r="B51" s="113" t="s">
        <v>1270</v>
      </c>
      <c r="C51" s="131" t="s">
        <v>114</v>
      </c>
      <c r="D51" s="133">
        <v>13500</v>
      </c>
      <c r="E51" s="134"/>
      <c r="F51" s="924">
        <f t="shared" si="0"/>
        <v>0</v>
      </c>
      <c r="G51" s="926"/>
      <c r="H51" s="927"/>
      <c r="I51" s="927"/>
    </row>
    <row r="52" spans="1:9" x14ac:dyDescent="0.35">
      <c r="A52" s="181"/>
      <c r="B52" s="113"/>
      <c r="C52" s="131"/>
      <c r="D52" s="133"/>
      <c r="E52" s="134"/>
      <c r="F52" s="924"/>
      <c r="G52" s="927"/>
      <c r="H52" s="927"/>
      <c r="I52" s="927"/>
    </row>
    <row r="53" spans="1:9" x14ac:dyDescent="0.35">
      <c r="A53" s="181"/>
      <c r="B53" s="113"/>
      <c r="C53" s="131"/>
      <c r="D53" s="133"/>
      <c r="E53" s="134"/>
      <c r="F53" s="924"/>
      <c r="G53" s="927"/>
      <c r="H53" s="927"/>
      <c r="I53" s="927"/>
    </row>
    <row r="54" spans="1:9" s="921" customFormat="1" ht="12.5" x14ac:dyDescent="0.25">
      <c r="A54" s="131"/>
      <c r="B54" s="138"/>
      <c r="C54" s="131"/>
      <c r="D54" s="148"/>
      <c r="E54" s="134"/>
      <c r="F54" s="924"/>
    </row>
    <row r="55" spans="1:9" s="921" customFormat="1" ht="18" customHeight="1" x14ac:dyDescent="0.25">
      <c r="A55" s="1096" t="s">
        <v>99</v>
      </c>
      <c r="B55" s="1097"/>
      <c r="C55" s="1097"/>
      <c r="D55" s="1097"/>
      <c r="E55" s="1098"/>
      <c r="F55" s="930">
        <f>SUM(F9:F51)</f>
        <v>0</v>
      </c>
    </row>
    <row r="56" spans="1:9" s="921" customFormat="1" ht="13" x14ac:dyDescent="0.25">
      <c r="A56" s="152"/>
      <c r="B56" s="152"/>
      <c r="C56" s="152"/>
      <c r="D56" s="152"/>
      <c r="E56" s="152"/>
      <c r="F56" s="931"/>
    </row>
    <row r="57" spans="1:9" s="921" customFormat="1" ht="13" x14ac:dyDescent="0.25">
      <c r="A57" s="144"/>
      <c r="B57" s="132" t="s">
        <v>127</v>
      </c>
      <c r="C57" s="131"/>
      <c r="D57" s="133"/>
      <c r="E57" s="134"/>
      <c r="F57" s="924"/>
    </row>
    <row r="58" spans="1:9" s="921" customFormat="1" ht="13" x14ac:dyDescent="0.25">
      <c r="A58" s="153"/>
      <c r="B58" s="154"/>
      <c r="C58" s="131"/>
      <c r="D58" s="133"/>
      <c r="E58" s="134"/>
      <c r="F58" s="924"/>
    </row>
    <row r="59" spans="1:9" s="921" customFormat="1" ht="26" x14ac:dyDescent="0.25">
      <c r="A59" s="131"/>
      <c r="B59" s="155" t="s">
        <v>947</v>
      </c>
      <c r="C59" s="131"/>
      <c r="D59" s="133"/>
      <c r="E59" s="134"/>
      <c r="F59" s="924"/>
    </row>
    <row r="60" spans="1:9" s="921" customFormat="1" ht="13" x14ac:dyDescent="0.25">
      <c r="A60" s="131"/>
      <c r="B60" s="155"/>
      <c r="C60" s="131"/>
      <c r="D60" s="133"/>
      <c r="E60" s="134"/>
      <c r="F60" s="924"/>
    </row>
    <row r="61" spans="1:9" s="921" customFormat="1" ht="12.5" x14ac:dyDescent="0.25">
      <c r="A61" s="131"/>
      <c r="B61" s="932" t="s">
        <v>1271</v>
      </c>
      <c r="C61" s="131"/>
      <c r="D61" s="182"/>
      <c r="E61" s="149"/>
      <c r="F61" s="924"/>
    </row>
    <row r="62" spans="1:9" s="921" customFormat="1" ht="12.5" x14ac:dyDescent="0.25">
      <c r="A62" s="131" t="s">
        <v>1272</v>
      </c>
      <c r="B62" s="190" t="s">
        <v>1273</v>
      </c>
      <c r="C62" s="131" t="s">
        <v>16</v>
      </c>
      <c r="D62" s="182">
        <v>0</v>
      </c>
      <c r="E62" s="134"/>
      <c r="F62" s="924">
        <f>D62*E62</f>
        <v>0</v>
      </c>
    </row>
    <row r="63" spans="1:9" s="921" customFormat="1" ht="12.5" x14ac:dyDescent="0.25">
      <c r="A63" s="131" t="s">
        <v>1274</v>
      </c>
      <c r="B63" s="190" t="s">
        <v>1275</v>
      </c>
      <c r="C63" s="131" t="s">
        <v>16</v>
      </c>
      <c r="D63" s="182">
        <v>0</v>
      </c>
      <c r="E63" s="134"/>
      <c r="F63" s="924">
        <f>D63*E63</f>
        <v>0</v>
      </c>
    </row>
    <row r="64" spans="1:9" s="921" customFormat="1" ht="12.5" x14ac:dyDescent="0.25">
      <c r="A64" s="131" t="s">
        <v>1276</v>
      </c>
      <c r="B64" s="190" t="s">
        <v>1277</v>
      </c>
      <c r="C64" s="131" t="s">
        <v>16</v>
      </c>
      <c r="D64" s="182">
        <v>0</v>
      </c>
      <c r="E64" s="134"/>
      <c r="F64" s="924">
        <f>D64*E64</f>
        <v>0</v>
      </c>
    </row>
    <row r="65" spans="1:6" s="921" customFormat="1" ht="12.5" x14ac:dyDescent="0.25">
      <c r="A65" s="131" t="s">
        <v>1278</v>
      </c>
      <c r="B65" s="190" t="s">
        <v>1279</v>
      </c>
      <c r="C65" s="131" t="s">
        <v>16</v>
      </c>
      <c r="D65" s="182">
        <v>3</v>
      </c>
      <c r="E65" s="134"/>
      <c r="F65" s="924">
        <f>D65*E65</f>
        <v>0</v>
      </c>
    </row>
    <row r="66" spans="1:6" s="921" customFormat="1" ht="12.5" x14ac:dyDescent="0.25">
      <c r="A66" s="131" t="s">
        <v>1280</v>
      </c>
      <c r="B66" s="190" t="s">
        <v>1281</v>
      </c>
      <c r="C66" s="131" t="s">
        <v>16</v>
      </c>
      <c r="D66" s="182">
        <v>0</v>
      </c>
      <c r="E66" s="134"/>
      <c r="F66" s="924">
        <f>D66*E66</f>
        <v>0</v>
      </c>
    </row>
    <row r="67" spans="1:6" s="921" customFormat="1" ht="13" x14ac:dyDescent="0.25">
      <c r="A67" s="131"/>
      <c r="B67" s="155"/>
      <c r="C67" s="131"/>
      <c r="D67" s="133"/>
      <c r="E67" s="134"/>
      <c r="F67" s="924"/>
    </row>
    <row r="68" spans="1:6" s="921" customFormat="1" ht="13" x14ac:dyDescent="0.25">
      <c r="A68" s="131"/>
      <c r="B68" s="151" t="s">
        <v>948</v>
      </c>
      <c r="C68" s="131"/>
      <c r="D68" s="133"/>
      <c r="E68" s="134"/>
      <c r="F68" s="924"/>
    </row>
    <row r="69" spans="1:6" s="921" customFormat="1" ht="12.5" x14ac:dyDescent="0.25">
      <c r="A69" s="131" t="s">
        <v>943</v>
      </c>
      <c r="B69" s="135" t="s">
        <v>950</v>
      </c>
      <c r="C69" s="131" t="s">
        <v>16</v>
      </c>
      <c r="D69" s="133">
        <v>2</v>
      </c>
      <c r="E69" s="134"/>
      <c r="F69" s="924">
        <f t="shared" ref="F69:F74" si="1">D69*E69</f>
        <v>0</v>
      </c>
    </row>
    <row r="70" spans="1:6" s="921" customFormat="1" ht="12.5" x14ac:dyDescent="0.25">
      <c r="A70" s="131" t="s">
        <v>944</v>
      </c>
      <c r="B70" s="135" t="s">
        <v>951</v>
      </c>
      <c r="C70" s="131" t="s">
        <v>16</v>
      </c>
      <c r="D70" s="133">
        <v>2</v>
      </c>
      <c r="E70" s="149"/>
      <c r="F70" s="924">
        <f t="shared" si="1"/>
        <v>0</v>
      </c>
    </row>
    <row r="71" spans="1:6" s="921" customFormat="1" ht="12.5" x14ac:dyDescent="0.25">
      <c r="A71" s="131" t="s">
        <v>1030</v>
      </c>
      <c r="B71" s="135" t="s">
        <v>952</v>
      </c>
      <c r="C71" s="131" t="s">
        <v>16</v>
      </c>
      <c r="D71" s="133">
        <v>0</v>
      </c>
      <c r="E71" s="134"/>
      <c r="F71" s="924">
        <f t="shared" si="1"/>
        <v>0</v>
      </c>
    </row>
    <row r="72" spans="1:6" s="921" customFormat="1" ht="12.5" x14ac:dyDescent="0.25">
      <c r="A72" s="131" t="s">
        <v>946</v>
      </c>
      <c r="B72" s="135" t="s">
        <v>953</v>
      </c>
      <c r="C72" s="131" t="s">
        <v>16</v>
      </c>
      <c r="D72" s="133">
        <v>0</v>
      </c>
      <c r="E72" s="149"/>
      <c r="F72" s="924">
        <f t="shared" si="1"/>
        <v>0</v>
      </c>
    </row>
    <row r="73" spans="1:6" s="921" customFormat="1" ht="12.5" x14ac:dyDescent="0.25">
      <c r="A73" s="131" t="s">
        <v>1095</v>
      </c>
      <c r="B73" s="135" t="s">
        <v>954</v>
      </c>
      <c r="C73" s="131" t="s">
        <v>16</v>
      </c>
      <c r="D73" s="133">
        <v>3</v>
      </c>
      <c r="E73" s="149"/>
      <c r="F73" s="924">
        <f t="shared" si="1"/>
        <v>0</v>
      </c>
    </row>
    <row r="74" spans="1:6" s="921" customFormat="1" ht="12.5" x14ac:dyDescent="0.25">
      <c r="A74" s="131" t="s">
        <v>1096</v>
      </c>
      <c r="B74" s="135" t="s">
        <v>955</v>
      </c>
      <c r="C74" s="131" t="s">
        <v>16</v>
      </c>
      <c r="D74" s="133">
        <v>0</v>
      </c>
      <c r="E74" s="149"/>
      <c r="F74" s="924">
        <f t="shared" si="1"/>
        <v>0</v>
      </c>
    </row>
    <row r="75" spans="1:6" s="921" customFormat="1" ht="12.5" x14ac:dyDescent="0.25">
      <c r="A75" s="131"/>
      <c r="B75" s="135"/>
      <c r="C75" s="131"/>
      <c r="D75" s="133"/>
      <c r="E75" s="149"/>
      <c r="F75" s="924"/>
    </row>
    <row r="76" spans="1:6" s="921" customFormat="1" ht="12.5" x14ac:dyDescent="0.25">
      <c r="A76" s="131"/>
      <c r="B76" s="932" t="s">
        <v>1282</v>
      </c>
      <c r="C76" s="131"/>
      <c r="D76" s="133"/>
      <c r="E76" s="149"/>
      <c r="F76" s="924"/>
    </row>
    <row r="77" spans="1:6" s="921" customFormat="1" ht="12.5" x14ac:dyDescent="0.25">
      <c r="A77" s="131" t="s">
        <v>1283</v>
      </c>
      <c r="B77" s="135" t="s">
        <v>952</v>
      </c>
      <c r="C77" s="131" t="s">
        <v>16</v>
      </c>
      <c r="D77" s="182">
        <v>0</v>
      </c>
      <c r="E77" s="149"/>
      <c r="F77" s="924">
        <f>D77*E77</f>
        <v>0</v>
      </c>
    </row>
    <row r="78" spans="1:6" s="921" customFormat="1" ht="12.5" x14ac:dyDescent="0.25">
      <c r="A78" s="131" t="s">
        <v>1284</v>
      </c>
      <c r="B78" s="190" t="s">
        <v>1285</v>
      </c>
      <c r="C78" s="131" t="s">
        <v>16</v>
      </c>
      <c r="D78" s="182">
        <v>2</v>
      </c>
      <c r="E78" s="149"/>
      <c r="F78" s="924">
        <f>D78*E78</f>
        <v>0</v>
      </c>
    </row>
    <row r="79" spans="1:6" s="921" customFormat="1" ht="12.5" x14ac:dyDescent="0.25">
      <c r="A79" s="131"/>
      <c r="B79" s="135"/>
      <c r="C79" s="131"/>
      <c r="D79" s="133"/>
      <c r="E79" s="149"/>
      <c r="F79" s="924"/>
    </row>
    <row r="80" spans="1:6" s="921" customFormat="1" ht="26" x14ac:dyDescent="0.25">
      <c r="A80" s="131"/>
      <c r="B80" s="180" t="s">
        <v>1286</v>
      </c>
      <c r="C80" s="131"/>
      <c r="D80" s="179"/>
      <c r="E80" s="126"/>
      <c r="F80" s="924"/>
    </row>
    <row r="81" spans="1:6" s="921" customFormat="1" ht="12.5" x14ac:dyDescent="0.25">
      <c r="A81" s="131"/>
      <c r="B81" s="190"/>
      <c r="C81" s="131"/>
      <c r="D81" s="179"/>
      <c r="E81" s="126"/>
      <c r="F81" s="924"/>
    </row>
    <row r="82" spans="1:6" s="921" customFormat="1" ht="12.5" x14ac:dyDescent="0.25">
      <c r="A82" s="131"/>
      <c r="B82" s="932" t="s">
        <v>1287</v>
      </c>
      <c r="C82" s="131"/>
      <c r="D82" s="179"/>
      <c r="E82" s="126"/>
      <c r="F82" s="924"/>
    </row>
    <row r="83" spans="1:6" s="921" customFormat="1" ht="12.5" x14ac:dyDescent="0.25">
      <c r="A83" s="131" t="s">
        <v>1288</v>
      </c>
      <c r="B83" s="190" t="s">
        <v>949</v>
      </c>
      <c r="C83" s="131" t="s">
        <v>16</v>
      </c>
      <c r="D83" s="179">
        <v>1</v>
      </c>
      <c r="E83" s="126"/>
      <c r="F83" s="924">
        <f>D83*E83</f>
        <v>0</v>
      </c>
    </row>
    <row r="84" spans="1:6" s="921" customFormat="1" ht="12.5" x14ac:dyDescent="0.25">
      <c r="A84" s="131" t="s">
        <v>1289</v>
      </c>
      <c r="B84" s="190" t="s">
        <v>956</v>
      </c>
      <c r="C84" s="131" t="s">
        <v>16</v>
      </c>
      <c r="D84" s="179">
        <v>1</v>
      </c>
      <c r="E84" s="126"/>
      <c r="F84" s="924">
        <f>D84*E84</f>
        <v>0</v>
      </c>
    </row>
    <row r="85" spans="1:6" s="921" customFormat="1" ht="12.5" x14ac:dyDescent="0.25">
      <c r="A85" s="131" t="s">
        <v>1290</v>
      </c>
      <c r="B85" s="190" t="s">
        <v>1291</v>
      </c>
      <c r="C85" s="131" t="s">
        <v>16</v>
      </c>
      <c r="D85" s="179">
        <v>1</v>
      </c>
      <c r="E85" s="126"/>
      <c r="F85" s="924">
        <f>D85*E85</f>
        <v>0</v>
      </c>
    </row>
    <row r="86" spans="1:6" s="921" customFormat="1" ht="12.5" x14ac:dyDescent="0.25">
      <c r="A86" s="131" t="s">
        <v>1292</v>
      </c>
      <c r="B86" s="190" t="s">
        <v>1293</v>
      </c>
      <c r="C86" s="131" t="s">
        <v>16</v>
      </c>
      <c r="D86" s="179">
        <v>1</v>
      </c>
      <c r="E86" s="126"/>
      <c r="F86" s="924">
        <f>D86*E86</f>
        <v>0</v>
      </c>
    </row>
    <row r="87" spans="1:6" s="921" customFormat="1" ht="12.5" x14ac:dyDescent="0.25">
      <c r="A87" s="131"/>
      <c r="B87" s="190"/>
      <c r="C87" s="131"/>
      <c r="D87" s="179"/>
      <c r="E87" s="126"/>
      <c r="F87" s="924"/>
    </row>
    <row r="88" spans="1:6" s="921" customFormat="1" ht="12.5" x14ac:dyDescent="0.25">
      <c r="A88" s="131"/>
      <c r="B88" s="932" t="s">
        <v>1294</v>
      </c>
      <c r="C88" s="131"/>
      <c r="D88" s="179"/>
      <c r="E88" s="126"/>
      <c r="F88" s="924"/>
    </row>
    <row r="89" spans="1:6" s="921" customFormat="1" ht="12.5" x14ac:dyDescent="0.25">
      <c r="A89" s="131" t="s">
        <v>1295</v>
      </c>
      <c r="B89" s="190" t="s">
        <v>949</v>
      </c>
      <c r="C89" s="131" t="s">
        <v>16</v>
      </c>
      <c r="D89" s="179">
        <v>1</v>
      </c>
      <c r="E89" s="126"/>
      <c r="F89" s="924">
        <f>D89*E89</f>
        <v>0</v>
      </c>
    </row>
    <row r="90" spans="1:6" s="921" customFormat="1" ht="12.5" x14ac:dyDescent="0.25">
      <c r="A90" s="131" t="s">
        <v>1296</v>
      </c>
      <c r="B90" s="190" t="s">
        <v>956</v>
      </c>
      <c r="C90" s="131" t="s">
        <v>16</v>
      </c>
      <c r="D90" s="179">
        <v>1</v>
      </c>
      <c r="E90" s="126"/>
      <c r="F90" s="924">
        <f>D90*E90</f>
        <v>0</v>
      </c>
    </row>
    <row r="91" spans="1:6" s="921" customFormat="1" ht="12.5" x14ac:dyDescent="0.25">
      <c r="A91" s="131" t="s">
        <v>1297</v>
      </c>
      <c r="B91" s="190" t="s">
        <v>1291</v>
      </c>
      <c r="C91" s="131" t="s">
        <v>16</v>
      </c>
      <c r="D91" s="179">
        <v>1</v>
      </c>
      <c r="E91" s="126"/>
      <c r="F91" s="924">
        <f>D91*E91</f>
        <v>0</v>
      </c>
    </row>
    <row r="92" spans="1:6" s="921" customFormat="1" ht="12.5" x14ac:dyDescent="0.25">
      <c r="A92" s="131" t="s">
        <v>1298</v>
      </c>
      <c r="B92" s="190" t="s">
        <v>1293</v>
      </c>
      <c r="C92" s="131" t="s">
        <v>16</v>
      </c>
      <c r="D92" s="179">
        <v>1</v>
      </c>
      <c r="E92" s="126"/>
      <c r="F92" s="924">
        <f>D92*E92</f>
        <v>0</v>
      </c>
    </row>
    <row r="93" spans="1:6" s="921" customFormat="1" ht="12.5" x14ac:dyDescent="0.25">
      <c r="A93" s="131"/>
      <c r="B93" s="190"/>
      <c r="C93" s="131"/>
      <c r="D93" s="179"/>
      <c r="E93" s="126"/>
      <c r="F93" s="924"/>
    </row>
    <row r="94" spans="1:6" s="921" customFormat="1" ht="12.5" x14ac:dyDescent="0.25">
      <c r="A94" s="131"/>
      <c r="B94" s="932" t="s">
        <v>1299</v>
      </c>
      <c r="C94" s="131"/>
      <c r="D94" s="179"/>
      <c r="E94" s="126"/>
      <c r="F94" s="924"/>
    </row>
    <row r="95" spans="1:6" s="921" customFormat="1" ht="12.5" x14ac:dyDescent="0.25">
      <c r="A95" s="933" t="s">
        <v>1300</v>
      </c>
      <c r="B95" s="934" t="s">
        <v>1301</v>
      </c>
      <c r="C95" s="933" t="s">
        <v>16</v>
      </c>
      <c r="D95" s="935">
        <v>1</v>
      </c>
      <c r="E95" s="936"/>
      <c r="F95" s="924">
        <f>D95*E95</f>
        <v>0</v>
      </c>
    </row>
    <row r="96" spans="1:6" s="921" customFormat="1" ht="12.5" x14ac:dyDescent="0.25">
      <c r="A96" s="131" t="s">
        <v>1302</v>
      </c>
      <c r="B96" s="190" t="s">
        <v>1303</v>
      </c>
      <c r="C96" s="131" t="s">
        <v>16</v>
      </c>
      <c r="D96" s="179">
        <v>1</v>
      </c>
      <c r="E96" s="126"/>
      <c r="F96" s="924">
        <f>D96*E96</f>
        <v>0</v>
      </c>
    </row>
    <row r="97" spans="1:6" s="921" customFormat="1" ht="12.5" x14ac:dyDescent="0.25">
      <c r="A97" s="131" t="s">
        <v>1304</v>
      </c>
      <c r="B97" s="190" t="s">
        <v>1305</v>
      </c>
      <c r="C97" s="131" t="s">
        <v>16</v>
      </c>
      <c r="D97" s="179">
        <v>3</v>
      </c>
      <c r="E97" s="126"/>
      <c r="F97" s="924">
        <f>D97*E97</f>
        <v>0</v>
      </c>
    </row>
    <row r="98" spans="1:6" s="921" customFormat="1" ht="12.5" x14ac:dyDescent="0.25">
      <c r="A98" s="131" t="s">
        <v>1306</v>
      </c>
      <c r="B98" s="190" t="s">
        <v>1307</v>
      </c>
      <c r="C98" s="131" t="s">
        <v>16</v>
      </c>
      <c r="D98" s="179">
        <v>5</v>
      </c>
      <c r="E98" s="126"/>
      <c r="F98" s="924">
        <f>D98*E98</f>
        <v>0</v>
      </c>
    </row>
    <row r="99" spans="1:6" s="921" customFormat="1" ht="12.5" x14ac:dyDescent="0.25">
      <c r="A99" s="131"/>
      <c r="B99" s="190"/>
      <c r="C99" s="131"/>
      <c r="D99" s="179"/>
      <c r="E99" s="126"/>
      <c r="F99" s="924"/>
    </row>
    <row r="100" spans="1:6" s="921" customFormat="1" ht="12.5" x14ac:dyDescent="0.25">
      <c r="A100" s="131"/>
      <c r="B100" s="932" t="s">
        <v>1282</v>
      </c>
      <c r="C100" s="131"/>
      <c r="D100" s="179"/>
      <c r="E100" s="126"/>
      <c r="F100" s="924"/>
    </row>
    <row r="101" spans="1:6" s="921" customFormat="1" ht="12.5" x14ac:dyDescent="0.25">
      <c r="A101" s="131" t="s">
        <v>1308</v>
      </c>
      <c r="B101" s="190" t="s">
        <v>951</v>
      </c>
      <c r="C101" s="131" t="s">
        <v>16</v>
      </c>
      <c r="D101" s="179">
        <v>1</v>
      </c>
      <c r="E101" s="126"/>
      <c r="F101" s="924">
        <f t="shared" ref="F101:F106" si="2">D101*E101</f>
        <v>0</v>
      </c>
    </row>
    <row r="102" spans="1:6" s="921" customFormat="1" ht="12.5" x14ac:dyDescent="0.25">
      <c r="A102" s="131" t="s">
        <v>1309</v>
      </c>
      <c r="B102" s="190" t="s">
        <v>950</v>
      </c>
      <c r="C102" s="131" t="s">
        <v>16</v>
      </c>
      <c r="D102" s="179">
        <v>1</v>
      </c>
      <c r="E102" s="126"/>
      <c r="F102" s="924">
        <f t="shared" si="2"/>
        <v>0</v>
      </c>
    </row>
    <row r="103" spans="1:6" s="921" customFormat="1" ht="12.5" x14ac:dyDescent="0.25">
      <c r="A103" s="131" t="s">
        <v>1310</v>
      </c>
      <c r="B103" s="190" t="s">
        <v>949</v>
      </c>
      <c r="C103" s="131" t="s">
        <v>16</v>
      </c>
      <c r="D103" s="179">
        <v>2</v>
      </c>
      <c r="E103" s="126"/>
      <c r="F103" s="924">
        <f t="shared" si="2"/>
        <v>0</v>
      </c>
    </row>
    <row r="104" spans="1:6" s="921" customFormat="1" ht="12.5" x14ac:dyDescent="0.25">
      <c r="A104" s="131" t="s">
        <v>1311</v>
      </c>
      <c r="B104" s="190" t="s">
        <v>956</v>
      </c>
      <c r="C104" s="131" t="s">
        <v>16</v>
      </c>
      <c r="D104" s="179">
        <v>5</v>
      </c>
      <c r="E104" s="126"/>
      <c r="F104" s="924">
        <f t="shared" si="2"/>
        <v>0</v>
      </c>
    </row>
    <row r="105" spans="1:6" s="921" customFormat="1" ht="12.5" x14ac:dyDescent="0.25">
      <c r="A105" s="131" t="s">
        <v>1312</v>
      </c>
      <c r="B105" s="190" t="s">
        <v>1291</v>
      </c>
      <c r="C105" s="131" t="s">
        <v>16</v>
      </c>
      <c r="D105" s="179">
        <v>2</v>
      </c>
      <c r="E105" s="126"/>
      <c r="F105" s="924">
        <f t="shared" si="2"/>
        <v>0</v>
      </c>
    </row>
    <row r="106" spans="1:6" s="921" customFormat="1" ht="12.5" x14ac:dyDescent="0.25">
      <c r="A106" s="131" t="s">
        <v>1313</v>
      </c>
      <c r="B106" s="190" t="s">
        <v>1293</v>
      </c>
      <c r="C106" s="131" t="s">
        <v>16</v>
      </c>
      <c r="D106" s="179">
        <v>4</v>
      </c>
      <c r="E106" s="126"/>
      <c r="F106" s="924">
        <f t="shared" si="2"/>
        <v>0</v>
      </c>
    </row>
    <row r="107" spans="1:6" s="921" customFormat="1" ht="12.5" x14ac:dyDescent="0.25">
      <c r="A107" s="131"/>
      <c r="B107" s="135"/>
      <c r="C107" s="131"/>
      <c r="D107" s="148"/>
      <c r="E107" s="134"/>
      <c r="F107" s="924"/>
    </row>
    <row r="108" spans="1:6" s="921" customFormat="1" ht="13" x14ac:dyDescent="0.25">
      <c r="A108" s="131"/>
      <c r="B108" s="132" t="s">
        <v>134</v>
      </c>
      <c r="C108" s="131"/>
      <c r="D108" s="156"/>
      <c r="E108" s="134"/>
      <c r="F108" s="924"/>
    </row>
    <row r="109" spans="1:6" s="921" customFormat="1" ht="25" x14ac:dyDescent="0.25">
      <c r="A109" s="131"/>
      <c r="B109" s="157" t="s">
        <v>957</v>
      </c>
      <c r="C109" s="131"/>
      <c r="D109" s="156"/>
      <c r="E109" s="134"/>
      <c r="F109" s="924"/>
    </row>
    <row r="110" spans="1:6" s="921" customFormat="1" ht="12.5" x14ac:dyDescent="0.25">
      <c r="A110" s="131" t="s">
        <v>207</v>
      </c>
      <c r="B110" s="138" t="s">
        <v>1097</v>
      </c>
      <c r="C110" s="131" t="s">
        <v>16</v>
      </c>
      <c r="D110" s="133">
        <v>1</v>
      </c>
      <c r="E110" s="134"/>
      <c r="F110" s="924">
        <f t="shared" ref="F110:F115" si="3">D110*E110</f>
        <v>0</v>
      </c>
    </row>
    <row r="111" spans="1:6" s="921" customFormat="1" ht="12.5" x14ac:dyDescent="0.25">
      <c r="A111" s="131" t="s">
        <v>208</v>
      </c>
      <c r="B111" s="138" t="s">
        <v>1098</v>
      </c>
      <c r="C111" s="131" t="s">
        <v>16</v>
      </c>
      <c r="D111" s="133">
        <v>1</v>
      </c>
      <c r="E111" s="134"/>
      <c r="F111" s="924">
        <f t="shared" si="3"/>
        <v>0</v>
      </c>
    </row>
    <row r="112" spans="1:6" s="921" customFormat="1" ht="12.5" x14ac:dyDescent="0.25">
      <c r="A112" s="131" t="s">
        <v>220</v>
      </c>
      <c r="B112" s="138" t="s">
        <v>346</v>
      </c>
      <c r="C112" s="131" t="s">
        <v>16</v>
      </c>
      <c r="D112" s="133">
        <v>0</v>
      </c>
      <c r="E112" s="134"/>
      <c r="F112" s="924">
        <f t="shared" si="3"/>
        <v>0</v>
      </c>
    </row>
    <row r="113" spans="1:6" s="921" customFormat="1" ht="12.5" x14ac:dyDescent="0.25">
      <c r="A113" s="131" t="s">
        <v>224</v>
      </c>
      <c r="B113" s="138" t="s">
        <v>945</v>
      </c>
      <c r="C113" s="131" t="s">
        <v>16</v>
      </c>
      <c r="D113" s="133">
        <v>0</v>
      </c>
      <c r="E113" s="134"/>
      <c r="F113" s="924">
        <f t="shared" si="3"/>
        <v>0</v>
      </c>
    </row>
    <row r="114" spans="1:6" s="921" customFormat="1" ht="12.5" x14ac:dyDescent="0.25">
      <c r="A114" s="131" t="s">
        <v>1099</v>
      </c>
      <c r="B114" s="138" t="s">
        <v>919</v>
      </c>
      <c r="C114" s="131" t="s">
        <v>16</v>
      </c>
      <c r="D114" s="133">
        <v>1</v>
      </c>
      <c r="E114" s="134"/>
      <c r="F114" s="924">
        <f t="shared" si="3"/>
        <v>0</v>
      </c>
    </row>
    <row r="115" spans="1:6" s="921" customFormat="1" ht="12.5" x14ac:dyDescent="0.25">
      <c r="A115" s="131" t="s">
        <v>1100</v>
      </c>
      <c r="B115" s="138" t="s">
        <v>343</v>
      </c>
      <c r="C115" s="131" t="s">
        <v>16</v>
      </c>
      <c r="D115" s="133">
        <v>0</v>
      </c>
      <c r="E115" s="134"/>
      <c r="F115" s="924">
        <f t="shared" si="3"/>
        <v>0</v>
      </c>
    </row>
    <row r="116" spans="1:6" s="921" customFormat="1" ht="12.5" x14ac:dyDescent="0.25">
      <c r="A116" s="131"/>
      <c r="B116" s="138"/>
      <c r="C116" s="131"/>
      <c r="D116" s="133"/>
      <c r="E116" s="134"/>
      <c r="F116" s="924"/>
    </row>
    <row r="117" spans="1:6" s="921" customFormat="1" ht="12.5" x14ac:dyDescent="0.25">
      <c r="A117" s="131"/>
      <c r="B117" s="159" t="s">
        <v>958</v>
      </c>
      <c r="C117" s="131"/>
      <c r="D117" s="133"/>
      <c r="E117" s="134"/>
      <c r="F117" s="924"/>
    </row>
    <row r="118" spans="1:6" s="921" customFormat="1" ht="12.5" x14ac:dyDescent="0.25">
      <c r="A118" s="131" t="s">
        <v>209</v>
      </c>
      <c r="B118" s="138" t="s">
        <v>346</v>
      </c>
      <c r="C118" s="131" t="s">
        <v>337</v>
      </c>
      <c r="D118" s="133">
        <v>1</v>
      </c>
      <c r="E118" s="134"/>
      <c r="F118" s="924">
        <f>D118*E118</f>
        <v>0</v>
      </c>
    </row>
    <row r="119" spans="1:6" s="921" customFormat="1" ht="12.5" x14ac:dyDescent="0.25">
      <c r="A119" s="131" t="s">
        <v>210</v>
      </c>
      <c r="B119" s="135" t="s">
        <v>959</v>
      </c>
      <c r="C119" s="131" t="s">
        <v>16</v>
      </c>
      <c r="D119" s="133">
        <v>0</v>
      </c>
      <c r="E119" s="134"/>
      <c r="F119" s="924">
        <f>D119*E119</f>
        <v>0</v>
      </c>
    </row>
    <row r="120" spans="1:6" s="921" customFormat="1" ht="12.5" x14ac:dyDescent="0.25">
      <c r="A120" s="131"/>
      <c r="B120" s="135"/>
      <c r="C120" s="131"/>
      <c r="D120" s="133"/>
      <c r="E120" s="733"/>
      <c r="F120" s="924"/>
    </row>
    <row r="121" spans="1:6" s="921" customFormat="1" ht="18" customHeight="1" x14ac:dyDescent="0.25">
      <c r="A121" s="1096" t="s">
        <v>99</v>
      </c>
      <c r="B121" s="1097"/>
      <c r="C121" s="1097"/>
      <c r="D121" s="1097"/>
      <c r="E121" s="1098"/>
      <c r="F121" s="930">
        <f>SUM(F60:F119)</f>
        <v>0</v>
      </c>
    </row>
    <row r="122" spans="1:6" s="921" customFormat="1" ht="12.5" x14ac:dyDescent="0.25">
      <c r="A122" s="131"/>
      <c r="B122" s="135"/>
      <c r="C122" s="131"/>
      <c r="D122" s="133"/>
      <c r="E122" s="733"/>
      <c r="F122" s="924"/>
    </row>
    <row r="123" spans="1:6" s="921" customFormat="1" ht="18.75" customHeight="1" x14ac:dyDescent="0.25">
      <c r="A123" s="131"/>
      <c r="B123" s="160" t="s">
        <v>187</v>
      </c>
      <c r="C123" s="131"/>
      <c r="D123" s="156"/>
      <c r="E123" s="134"/>
      <c r="F123" s="924"/>
    </row>
    <row r="124" spans="1:6" s="921" customFormat="1" ht="12.5" x14ac:dyDescent="0.25">
      <c r="A124" s="161"/>
      <c r="B124" s="138"/>
      <c r="C124" s="131"/>
      <c r="D124" s="133"/>
      <c r="E124" s="134"/>
      <c r="F124" s="924"/>
    </row>
    <row r="125" spans="1:6" s="921" customFormat="1" ht="13" x14ac:dyDescent="0.25">
      <c r="A125" s="161"/>
      <c r="B125" s="132" t="s">
        <v>960</v>
      </c>
      <c r="C125" s="131"/>
      <c r="D125" s="133"/>
      <c r="E125" s="134"/>
      <c r="F125" s="924"/>
    </row>
    <row r="126" spans="1:6" s="921" customFormat="1" ht="12.5" x14ac:dyDescent="0.25">
      <c r="A126" s="131" t="s">
        <v>158</v>
      </c>
      <c r="B126" s="138" t="s">
        <v>961</v>
      </c>
      <c r="C126" s="131" t="s">
        <v>16</v>
      </c>
      <c r="D126" s="133">
        <f>D118</f>
        <v>1</v>
      </c>
      <c r="E126" s="134"/>
      <c r="F126" s="924">
        <f>D126*E126</f>
        <v>0</v>
      </c>
    </row>
    <row r="127" spans="1:6" s="921" customFormat="1" ht="12.5" x14ac:dyDescent="0.25">
      <c r="A127" s="131" t="s">
        <v>814</v>
      </c>
      <c r="B127" s="158" t="s">
        <v>962</v>
      </c>
      <c r="C127" s="131" t="s">
        <v>16</v>
      </c>
      <c r="D127" s="133">
        <f>D126</f>
        <v>1</v>
      </c>
      <c r="E127" s="134"/>
      <c r="F127" s="924">
        <f>D127*E127</f>
        <v>0</v>
      </c>
    </row>
    <row r="128" spans="1:6" s="921" customFormat="1" ht="12.5" x14ac:dyDescent="0.25">
      <c r="A128" s="161" t="s">
        <v>929</v>
      </c>
      <c r="B128" s="162" t="s">
        <v>963</v>
      </c>
      <c r="C128" s="131" t="s">
        <v>16</v>
      </c>
      <c r="D128" s="133">
        <f>SUM(D110:D116)</f>
        <v>3</v>
      </c>
      <c r="E128" s="134"/>
      <c r="F128" s="924">
        <f>D128*E128</f>
        <v>0</v>
      </c>
    </row>
    <row r="129" spans="1:6" s="921" customFormat="1" ht="12.5" x14ac:dyDescent="0.25">
      <c r="A129" s="161"/>
      <c r="B129" s="162"/>
      <c r="C129" s="131"/>
      <c r="D129" s="133"/>
      <c r="E129" s="134"/>
      <c r="F129" s="924"/>
    </row>
    <row r="130" spans="1:6" s="921" customFormat="1" ht="13" x14ac:dyDescent="0.25">
      <c r="A130" s="161"/>
      <c r="B130" s="140" t="s">
        <v>964</v>
      </c>
      <c r="C130" s="131"/>
      <c r="D130" s="133"/>
      <c r="E130" s="134"/>
      <c r="F130" s="924"/>
    </row>
    <row r="131" spans="1:6" s="921" customFormat="1" x14ac:dyDescent="0.25">
      <c r="A131" s="131" t="s">
        <v>317</v>
      </c>
      <c r="B131" s="138" t="s">
        <v>965</v>
      </c>
      <c r="C131" s="131" t="s">
        <v>114</v>
      </c>
      <c r="D131" s="133">
        <v>8</v>
      </c>
      <c r="E131" s="134"/>
      <c r="F131" s="924">
        <f>D131*E131</f>
        <v>0</v>
      </c>
    </row>
    <row r="132" spans="1:6" s="921" customFormat="1" x14ac:dyDescent="0.25">
      <c r="A132" s="131" t="s">
        <v>318</v>
      </c>
      <c r="B132" s="138" t="s">
        <v>316</v>
      </c>
      <c r="C132" s="131" t="s">
        <v>114</v>
      </c>
      <c r="D132" s="133">
        <v>5</v>
      </c>
      <c r="E132" s="134"/>
      <c r="F132" s="924">
        <f>D132*E132</f>
        <v>0</v>
      </c>
    </row>
    <row r="133" spans="1:6" s="921" customFormat="1" ht="12.5" x14ac:dyDescent="0.25">
      <c r="A133" s="131"/>
      <c r="B133" s="138"/>
      <c r="C133" s="131"/>
      <c r="D133" s="133"/>
      <c r="E133" s="134"/>
      <c r="F133" s="924"/>
    </row>
    <row r="134" spans="1:6" s="921" customFormat="1" ht="13" x14ac:dyDescent="0.25">
      <c r="A134" s="131"/>
      <c r="B134" s="132" t="s">
        <v>966</v>
      </c>
      <c r="C134" s="131"/>
      <c r="D134" s="133"/>
      <c r="E134" s="134"/>
      <c r="F134" s="924"/>
    </row>
    <row r="135" spans="1:6" s="921" customFormat="1" ht="12.5" x14ac:dyDescent="0.25">
      <c r="A135" s="131" t="s">
        <v>967</v>
      </c>
      <c r="B135" s="135" t="s">
        <v>968</v>
      </c>
      <c r="C135" s="131" t="s">
        <v>16</v>
      </c>
      <c r="D135" s="133">
        <v>2</v>
      </c>
      <c r="E135" s="134"/>
      <c r="F135" s="924">
        <f>D135*E135</f>
        <v>0</v>
      </c>
    </row>
    <row r="136" spans="1:6" s="921" customFormat="1" ht="12.5" x14ac:dyDescent="0.25">
      <c r="A136" s="131" t="s">
        <v>969</v>
      </c>
      <c r="B136" s="135" t="s">
        <v>970</v>
      </c>
      <c r="C136" s="131" t="s">
        <v>16</v>
      </c>
      <c r="D136" s="133">
        <v>2</v>
      </c>
      <c r="E136" s="134"/>
      <c r="F136" s="924">
        <f>D136*E136</f>
        <v>0</v>
      </c>
    </row>
    <row r="137" spans="1:6" s="921" customFormat="1" ht="12.5" x14ac:dyDescent="0.25">
      <c r="A137" s="131" t="s">
        <v>971</v>
      </c>
      <c r="B137" s="135" t="s">
        <v>593</v>
      </c>
      <c r="C137" s="131" t="s">
        <v>16</v>
      </c>
      <c r="D137" s="133">
        <v>2</v>
      </c>
      <c r="E137" s="134"/>
      <c r="F137" s="924">
        <f>D137*E137</f>
        <v>0</v>
      </c>
    </row>
    <row r="138" spans="1:6" s="921" customFormat="1" ht="12.5" x14ac:dyDescent="0.25">
      <c r="A138" s="131"/>
      <c r="B138" s="135"/>
      <c r="C138" s="131"/>
      <c r="D138" s="133"/>
      <c r="E138" s="134"/>
      <c r="F138" s="924"/>
    </row>
    <row r="139" spans="1:6" s="921" customFormat="1" ht="26" x14ac:dyDescent="0.25">
      <c r="A139" s="131"/>
      <c r="B139" s="155" t="s">
        <v>972</v>
      </c>
      <c r="C139" s="131"/>
      <c r="D139" s="133"/>
      <c r="E139" s="134"/>
      <c r="F139" s="924"/>
    </row>
    <row r="140" spans="1:6" s="921" customFormat="1" ht="12.5" x14ac:dyDescent="0.25">
      <c r="A140" s="161" t="s">
        <v>364</v>
      </c>
      <c r="B140" s="158" t="s">
        <v>973</v>
      </c>
      <c r="C140" s="131" t="s">
        <v>114</v>
      </c>
      <c r="D140" s="133">
        <v>18</v>
      </c>
      <c r="E140" s="134"/>
      <c r="F140" s="924">
        <f>D140*E140</f>
        <v>0</v>
      </c>
    </row>
    <row r="141" spans="1:6" s="921" customFormat="1" ht="12.5" x14ac:dyDescent="0.25">
      <c r="A141" s="161" t="s">
        <v>365</v>
      </c>
      <c r="B141" s="158" t="s">
        <v>974</v>
      </c>
      <c r="C141" s="131" t="s">
        <v>114</v>
      </c>
      <c r="D141" s="133">
        <v>0</v>
      </c>
      <c r="E141" s="134"/>
      <c r="F141" s="924">
        <f>D141*E141</f>
        <v>0</v>
      </c>
    </row>
    <row r="142" spans="1:6" s="921" customFormat="1" ht="12.5" x14ac:dyDescent="0.25">
      <c r="A142" s="131" t="s">
        <v>975</v>
      </c>
      <c r="B142" s="158" t="s">
        <v>976</v>
      </c>
      <c r="C142" s="131" t="s">
        <v>114</v>
      </c>
      <c r="D142" s="133">
        <v>12</v>
      </c>
      <c r="E142" s="134"/>
      <c r="F142" s="924">
        <f>D142*E142</f>
        <v>0</v>
      </c>
    </row>
    <row r="143" spans="1:6" s="921" customFormat="1" ht="12.5" x14ac:dyDescent="0.25">
      <c r="A143" s="131" t="s">
        <v>977</v>
      </c>
      <c r="B143" s="158" t="s">
        <v>373</v>
      </c>
      <c r="C143" s="131" t="s">
        <v>114</v>
      </c>
      <c r="D143" s="133">
        <v>0</v>
      </c>
      <c r="E143" s="134"/>
      <c r="F143" s="924">
        <f>D143*E143</f>
        <v>0</v>
      </c>
    </row>
    <row r="144" spans="1:6" s="921" customFormat="1" ht="12.5" x14ac:dyDescent="0.25">
      <c r="A144" s="161"/>
      <c r="B144" s="138"/>
      <c r="C144" s="131"/>
      <c r="D144" s="133"/>
      <c r="E144" s="134"/>
      <c r="F144" s="924"/>
    </row>
    <row r="145" spans="1:6" s="921" customFormat="1" ht="13" x14ac:dyDescent="0.25">
      <c r="A145" s="161"/>
      <c r="B145" s="140" t="s">
        <v>159</v>
      </c>
      <c r="C145" s="131"/>
      <c r="D145" s="133"/>
      <c r="E145" s="134"/>
      <c r="F145" s="924"/>
    </row>
    <row r="146" spans="1:6" s="921" customFormat="1" ht="12.5" x14ac:dyDescent="0.25">
      <c r="A146" s="161" t="s">
        <v>376</v>
      </c>
      <c r="B146" s="163" t="s">
        <v>978</v>
      </c>
      <c r="C146" s="131" t="s">
        <v>16</v>
      </c>
      <c r="D146" s="133">
        <v>2</v>
      </c>
      <c r="E146" s="134"/>
      <c r="F146" s="924">
        <f>D146*E146</f>
        <v>0</v>
      </c>
    </row>
    <row r="147" spans="1:6" s="921" customFormat="1" ht="12.5" x14ac:dyDescent="0.25">
      <c r="A147" s="150" t="s">
        <v>378</v>
      </c>
      <c r="B147" s="163" t="s">
        <v>979</v>
      </c>
      <c r="C147" s="131" t="s">
        <v>16</v>
      </c>
      <c r="D147" s="133">
        <v>4</v>
      </c>
      <c r="E147" s="134"/>
      <c r="F147" s="924">
        <f>D147*E147</f>
        <v>0</v>
      </c>
    </row>
    <row r="148" spans="1:6" s="921" customFormat="1" ht="12.5" x14ac:dyDescent="0.25">
      <c r="A148" s="161"/>
      <c r="B148" s="138"/>
      <c r="C148" s="131"/>
      <c r="D148" s="133"/>
      <c r="E148" s="134"/>
      <c r="F148" s="924"/>
    </row>
    <row r="149" spans="1:6" s="921" customFormat="1" ht="13" x14ac:dyDescent="0.25">
      <c r="A149" s="161"/>
      <c r="B149" s="154" t="s">
        <v>996</v>
      </c>
      <c r="C149" s="120"/>
      <c r="D149" s="179"/>
      <c r="E149" s="126"/>
      <c r="F149" s="937"/>
    </row>
    <row r="150" spans="1:6" s="921" customFormat="1" ht="13" x14ac:dyDescent="0.25">
      <c r="A150" s="161"/>
      <c r="B150" s="154"/>
      <c r="C150" s="120"/>
      <c r="D150" s="179"/>
      <c r="E150" s="126"/>
      <c r="F150" s="937"/>
    </row>
    <row r="151" spans="1:6" s="921" customFormat="1" ht="37.5" x14ac:dyDescent="0.25">
      <c r="A151" s="120"/>
      <c r="B151" s="159" t="s">
        <v>1178</v>
      </c>
      <c r="C151" s="120"/>
      <c r="D151" s="938"/>
      <c r="E151" s="126"/>
      <c r="F151" s="937"/>
    </row>
    <row r="152" spans="1:6" s="921" customFormat="1" ht="12.5" x14ac:dyDescent="0.25">
      <c r="A152" s="120" t="s">
        <v>997</v>
      </c>
      <c r="B152" s="183" t="s">
        <v>954</v>
      </c>
      <c r="C152" s="131" t="s">
        <v>16</v>
      </c>
      <c r="D152" s="179">
        <v>60</v>
      </c>
      <c r="E152" s="126"/>
      <c r="F152" s="937">
        <f t="shared" ref="F152:F158" si="4">D152*E152</f>
        <v>0</v>
      </c>
    </row>
    <row r="153" spans="1:6" s="921" customFormat="1" ht="12.5" x14ac:dyDescent="0.25">
      <c r="A153" s="120" t="s">
        <v>998</v>
      </c>
      <c r="B153" s="183" t="s">
        <v>953</v>
      </c>
      <c r="C153" s="131" t="s">
        <v>16</v>
      </c>
      <c r="D153" s="179">
        <v>0</v>
      </c>
      <c r="E153" s="126"/>
      <c r="F153" s="937">
        <f t="shared" si="4"/>
        <v>0</v>
      </c>
    </row>
    <row r="154" spans="1:6" s="921" customFormat="1" ht="12.5" x14ac:dyDescent="0.25">
      <c r="A154" s="120" t="s">
        <v>999</v>
      </c>
      <c r="B154" s="138" t="s">
        <v>952</v>
      </c>
      <c r="C154" s="131" t="s">
        <v>16</v>
      </c>
      <c r="D154" s="179">
        <v>0</v>
      </c>
      <c r="E154" s="126"/>
      <c r="F154" s="937">
        <f t="shared" si="4"/>
        <v>0</v>
      </c>
    </row>
    <row r="155" spans="1:6" s="921" customFormat="1" ht="12.5" x14ac:dyDescent="0.25">
      <c r="A155" s="120" t="s">
        <v>1000</v>
      </c>
      <c r="B155" s="183" t="s">
        <v>951</v>
      </c>
      <c r="C155" s="131" t="s">
        <v>16</v>
      </c>
      <c r="D155" s="179">
        <v>0</v>
      </c>
      <c r="E155" s="126"/>
      <c r="F155" s="937">
        <f t="shared" si="4"/>
        <v>0</v>
      </c>
    </row>
    <row r="156" spans="1:6" s="921" customFormat="1" ht="12.5" x14ac:dyDescent="0.25">
      <c r="A156" s="120" t="s">
        <v>1001</v>
      </c>
      <c r="B156" s="138" t="s">
        <v>950</v>
      </c>
      <c r="C156" s="131" t="s">
        <v>16</v>
      </c>
      <c r="D156" s="179">
        <v>20</v>
      </c>
      <c r="E156" s="126"/>
      <c r="F156" s="937">
        <f t="shared" si="4"/>
        <v>0</v>
      </c>
    </row>
    <row r="157" spans="1:6" s="921" customFormat="1" ht="12.5" x14ac:dyDescent="0.25">
      <c r="A157" s="120" t="s">
        <v>1002</v>
      </c>
      <c r="B157" s="138" t="s">
        <v>949</v>
      </c>
      <c r="C157" s="131" t="s">
        <v>16</v>
      </c>
      <c r="D157" s="179">
        <v>20</v>
      </c>
      <c r="E157" s="126"/>
      <c r="F157" s="937">
        <f t="shared" si="4"/>
        <v>0</v>
      </c>
    </row>
    <row r="158" spans="1:6" s="921" customFormat="1" ht="12.5" x14ac:dyDescent="0.25">
      <c r="A158" s="120" t="s">
        <v>1003</v>
      </c>
      <c r="B158" s="138" t="s">
        <v>956</v>
      </c>
      <c r="C158" s="131" t="s">
        <v>16</v>
      </c>
      <c r="D158" s="179">
        <v>20</v>
      </c>
      <c r="E158" s="126"/>
      <c r="F158" s="937">
        <f t="shared" si="4"/>
        <v>0</v>
      </c>
    </row>
    <row r="159" spans="1:6" s="921" customFormat="1" ht="12.5" x14ac:dyDescent="0.25">
      <c r="A159" s="120"/>
      <c r="B159" s="138"/>
      <c r="C159" s="131"/>
      <c r="D159" s="179"/>
      <c r="E159" s="126"/>
      <c r="F159" s="937"/>
    </row>
    <row r="160" spans="1:6" s="921" customFormat="1" ht="37.5" x14ac:dyDescent="0.25">
      <c r="A160" s="120"/>
      <c r="B160" s="159" t="s">
        <v>1004</v>
      </c>
      <c r="C160" s="131"/>
      <c r="D160" s="179"/>
      <c r="E160" s="126"/>
      <c r="F160" s="937"/>
    </row>
    <row r="161" spans="1:6" s="921" customFormat="1" ht="12.5" x14ac:dyDescent="0.25">
      <c r="A161" s="120" t="s">
        <v>1005</v>
      </c>
      <c r="B161" s="183" t="s">
        <v>954</v>
      </c>
      <c r="C161" s="131" t="s">
        <v>16</v>
      </c>
      <c r="D161" s="179">
        <v>70</v>
      </c>
      <c r="E161" s="126"/>
      <c r="F161" s="937">
        <f t="shared" ref="F161:F167" si="5">D161*E161</f>
        <v>0</v>
      </c>
    </row>
    <row r="162" spans="1:6" s="921" customFormat="1" ht="12.5" x14ac:dyDescent="0.25">
      <c r="A162" s="120" t="s">
        <v>1006</v>
      </c>
      <c r="B162" s="183" t="s">
        <v>953</v>
      </c>
      <c r="C162" s="131" t="s">
        <v>16</v>
      </c>
      <c r="D162" s="179">
        <v>0</v>
      </c>
      <c r="E162" s="126"/>
      <c r="F162" s="937">
        <f t="shared" si="5"/>
        <v>0</v>
      </c>
    </row>
    <row r="163" spans="1:6" s="921" customFormat="1" ht="12.5" x14ac:dyDescent="0.25">
      <c r="A163" s="120" t="s">
        <v>1007</v>
      </c>
      <c r="B163" s="138" t="s">
        <v>952</v>
      </c>
      <c r="C163" s="131" t="s">
        <v>16</v>
      </c>
      <c r="D163" s="179">
        <v>0</v>
      </c>
      <c r="E163" s="126"/>
      <c r="F163" s="937">
        <f t="shared" si="5"/>
        <v>0</v>
      </c>
    </row>
    <row r="164" spans="1:6" s="921" customFormat="1" ht="12.5" x14ac:dyDescent="0.25">
      <c r="A164" s="120" t="s">
        <v>1008</v>
      </c>
      <c r="B164" s="183" t="s">
        <v>951</v>
      </c>
      <c r="C164" s="131" t="s">
        <v>16</v>
      </c>
      <c r="D164" s="179">
        <v>0</v>
      </c>
      <c r="E164" s="126"/>
      <c r="F164" s="937">
        <f t="shared" si="5"/>
        <v>0</v>
      </c>
    </row>
    <row r="165" spans="1:6" s="921" customFormat="1" ht="12.5" x14ac:dyDescent="0.25">
      <c r="A165" s="120" t="s">
        <v>1009</v>
      </c>
      <c r="B165" s="138" t="s">
        <v>950</v>
      </c>
      <c r="C165" s="131" t="s">
        <v>16</v>
      </c>
      <c r="D165" s="179">
        <v>40</v>
      </c>
      <c r="E165" s="126"/>
      <c r="F165" s="937">
        <f t="shared" si="5"/>
        <v>0</v>
      </c>
    </row>
    <row r="166" spans="1:6" s="921" customFormat="1" ht="12.5" x14ac:dyDescent="0.25">
      <c r="A166" s="120" t="s">
        <v>1010</v>
      </c>
      <c r="B166" s="138" t="s">
        <v>949</v>
      </c>
      <c r="C166" s="131" t="s">
        <v>16</v>
      </c>
      <c r="D166" s="179">
        <v>20</v>
      </c>
      <c r="E166" s="126"/>
      <c r="F166" s="937">
        <f t="shared" si="5"/>
        <v>0</v>
      </c>
    </row>
    <row r="167" spans="1:6" s="921" customFormat="1" ht="12.5" x14ac:dyDescent="0.25">
      <c r="A167" s="120" t="s">
        <v>1179</v>
      </c>
      <c r="B167" s="138" t="s">
        <v>956</v>
      </c>
      <c r="C167" s="131" t="s">
        <v>16</v>
      </c>
      <c r="D167" s="179">
        <v>20</v>
      </c>
      <c r="E167" s="126"/>
      <c r="F167" s="937">
        <f t="shared" si="5"/>
        <v>0</v>
      </c>
    </row>
    <row r="168" spans="1:6" s="921" customFormat="1" ht="12.5" x14ac:dyDescent="0.25">
      <c r="A168" s="120"/>
      <c r="B168" s="138"/>
      <c r="C168" s="131"/>
      <c r="D168" s="179"/>
      <c r="E168" s="126"/>
      <c r="F168" s="937"/>
    </row>
    <row r="169" spans="1:6" s="921" customFormat="1" ht="13" x14ac:dyDescent="0.25">
      <c r="A169" s="120"/>
      <c r="B169" s="165" t="s">
        <v>1011</v>
      </c>
      <c r="C169" s="120"/>
      <c r="D169" s="179"/>
      <c r="E169" s="126"/>
      <c r="F169" s="937"/>
    </row>
    <row r="170" spans="1:6" s="921" customFormat="1" ht="13" x14ac:dyDescent="0.25">
      <c r="A170" s="120"/>
      <c r="B170" s="165"/>
      <c r="C170" s="120"/>
      <c r="D170" s="179"/>
      <c r="E170" s="126"/>
      <c r="F170" s="937"/>
    </row>
    <row r="171" spans="1:6" s="921" customFormat="1" ht="37.5" x14ac:dyDescent="0.25">
      <c r="A171" s="120" t="s">
        <v>380</v>
      </c>
      <c r="B171" s="183" t="s">
        <v>1180</v>
      </c>
      <c r="C171" s="790" t="s">
        <v>16</v>
      </c>
      <c r="D171" s="146">
        <f>SUM(D152:D170)</f>
        <v>270</v>
      </c>
      <c r="E171" s="147"/>
      <c r="F171" s="939">
        <f>D171*E171</f>
        <v>0</v>
      </c>
    </row>
    <row r="172" spans="1:6" s="921" customFormat="1" ht="12.5" x14ac:dyDescent="0.25">
      <c r="A172" s="120"/>
      <c r="B172" s="190"/>
      <c r="C172" s="120"/>
      <c r="D172" s="938"/>
      <c r="E172" s="126"/>
      <c r="F172" s="937"/>
    </row>
    <row r="173" spans="1:6" s="921" customFormat="1" ht="50" x14ac:dyDescent="0.25">
      <c r="A173" s="120" t="s">
        <v>1012</v>
      </c>
      <c r="B173" s="183" t="s">
        <v>1013</v>
      </c>
      <c r="C173" s="790" t="s">
        <v>16</v>
      </c>
      <c r="D173" s="791">
        <v>11</v>
      </c>
      <c r="E173" s="147"/>
      <c r="F173" s="939">
        <f>D173*E173</f>
        <v>0</v>
      </c>
    </row>
    <row r="174" spans="1:6" s="921" customFormat="1" ht="12.5" x14ac:dyDescent="0.25">
      <c r="A174" s="120"/>
      <c r="B174" s="183"/>
      <c r="C174" s="790"/>
      <c r="D174" s="940"/>
      <c r="E174" s="147"/>
      <c r="F174" s="939"/>
    </row>
    <row r="175" spans="1:6" s="921" customFormat="1" ht="12.5" x14ac:dyDescent="0.25">
      <c r="A175" s="120"/>
      <c r="B175" s="183"/>
      <c r="C175" s="790"/>
      <c r="D175" s="146"/>
      <c r="E175" s="147"/>
      <c r="F175" s="939"/>
    </row>
    <row r="176" spans="1:6" s="921" customFormat="1" ht="18" customHeight="1" x14ac:dyDescent="0.25">
      <c r="A176" s="1096" t="s">
        <v>99</v>
      </c>
      <c r="B176" s="1097"/>
      <c r="C176" s="1097"/>
      <c r="D176" s="1097"/>
      <c r="E176" s="1098"/>
      <c r="F176" s="930">
        <f>SUM(F123:F173)</f>
        <v>0</v>
      </c>
    </row>
    <row r="177" spans="1:6" s="921" customFormat="1" ht="12.5" x14ac:dyDescent="0.25">
      <c r="A177" s="120"/>
      <c r="B177" s="183"/>
      <c r="C177" s="790"/>
      <c r="D177" s="146"/>
      <c r="E177" s="147"/>
      <c r="F177" s="939"/>
    </row>
    <row r="178" spans="1:6" s="921" customFormat="1" ht="26" x14ac:dyDescent="0.25">
      <c r="A178" s="131"/>
      <c r="B178" s="160" t="s">
        <v>980</v>
      </c>
      <c r="C178" s="131"/>
      <c r="D178" s="156"/>
      <c r="E178" s="134"/>
      <c r="F178" s="924"/>
    </row>
    <row r="179" spans="1:6" s="921" customFormat="1" ht="12.5" x14ac:dyDescent="0.25">
      <c r="A179" s="131"/>
      <c r="B179" s="135"/>
      <c r="C179" s="131"/>
      <c r="D179" s="156"/>
      <c r="E179" s="134"/>
      <c r="F179" s="924"/>
    </row>
    <row r="180" spans="1:6" s="921" customFormat="1" ht="13" x14ac:dyDescent="0.25">
      <c r="A180" s="131"/>
      <c r="B180" s="132" t="s">
        <v>981</v>
      </c>
      <c r="C180" s="131"/>
      <c r="D180" s="156"/>
      <c r="E180" s="134"/>
      <c r="F180" s="924"/>
    </row>
    <row r="181" spans="1:6" s="921" customFormat="1" ht="12.5" x14ac:dyDescent="0.25">
      <c r="A181" s="131" t="s">
        <v>160</v>
      </c>
      <c r="B181" s="135" t="s">
        <v>982</v>
      </c>
      <c r="C181" s="131" t="s">
        <v>39</v>
      </c>
      <c r="D181" s="133">
        <v>10</v>
      </c>
      <c r="E181" s="134"/>
      <c r="F181" s="924">
        <f>D181*E181</f>
        <v>0</v>
      </c>
    </row>
    <row r="182" spans="1:6" s="921" customFormat="1" ht="12.5" x14ac:dyDescent="0.25">
      <c r="A182" s="131"/>
      <c r="B182" s="135"/>
      <c r="C182" s="131"/>
      <c r="D182" s="133"/>
      <c r="E182" s="134"/>
      <c r="F182" s="924"/>
    </row>
    <row r="183" spans="1:6" s="921" customFormat="1" ht="25" x14ac:dyDescent="0.25">
      <c r="A183" s="131" t="s">
        <v>983</v>
      </c>
      <c r="B183" s="158" t="s">
        <v>984</v>
      </c>
      <c r="C183" s="145" t="s">
        <v>39</v>
      </c>
      <c r="D183" s="146">
        <f>D181*2</f>
        <v>20</v>
      </c>
      <c r="E183" s="147"/>
      <c r="F183" s="941">
        <f>D183*E183</f>
        <v>0</v>
      </c>
    </row>
    <row r="184" spans="1:6" s="921" customFormat="1" ht="12.5" x14ac:dyDescent="0.25">
      <c r="A184" s="131"/>
      <c r="B184" s="135"/>
      <c r="C184" s="131"/>
      <c r="D184" s="156"/>
      <c r="E184" s="134"/>
      <c r="F184" s="924"/>
    </row>
    <row r="185" spans="1:6" s="921" customFormat="1" ht="13" x14ac:dyDescent="0.25">
      <c r="A185" s="131"/>
      <c r="B185" s="132" t="s">
        <v>985</v>
      </c>
      <c r="C185" s="131"/>
      <c r="D185" s="156"/>
      <c r="E185" s="134"/>
      <c r="F185" s="924"/>
    </row>
    <row r="186" spans="1:6" s="921" customFormat="1" ht="12.5" x14ac:dyDescent="0.25">
      <c r="A186" s="131" t="s">
        <v>986</v>
      </c>
      <c r="B186" s="138" t="s">
        <v>987</v>
      </c>
      <c r="C186" s="131" t="s">
        <v>114</v>
      </c>
      <c r="D186" s="164">
        <v>135</v>
      </c>
      <c r="E186" s="134"/>
      <c r="F186" s="924">
        <f>D186*E186</f>
        <v>0</v>
      </c>
    </row>
    <row r="187" spans="1:6" s="921" customFormat="1" ht="12.5" x14ac:dyDescent="0.25">
      <c r="A187" s="161" t="s">
        <v>848</v>
      </c>
      <c r="B187" s="138" t="s">
        <v>988</v>
      </c>
      <c r="C187" s="131" t="s">
        <v>114</v>
      </c>
      <c r="D187" s="164">
        <v>34</v>
      </c>
      <c r="E187" s="134"/>
      <c r="F187" s="924">
        <f>D187*E187</f>
        <v>0</v>
      </c>
    </row>
    <row r="188" spans="1:6" s="921" customFormat="1" ht="12.5" x14ac:dyDescent="0.25">
      <c r="A188" s="131"/>
      <c r="B188" s="135"/>
      <c r="C188" s="131"/>
      <c r="D188" s="156"/>
      <c r="E188" s="134"/>
      <c r="F188" s="924"/>
    </row>
    <row r="189" spans="1:6" s="921" customFormat="1" ht="26" x14ac:dyDescent="0.25">
      <c r="A189" s="131"/>
      <c r="B189" s="155" t="s">
        <v>989</v>
      </c>
      <c r="C189" s="131"/>
      <c r="D189" s="156"/>
      <c r="E189" s="134"/>
      <c r="F189" s="924"/>
    </row>
    <row r="190" spans="1:6" s="921" customFormat="1" ht="12.5" x14ac:dyDescent="0.25">
      <c r="A190" s="131" t="s">
        <v>990</v>
      </c>
      <c r="B190" s="138" t="s">
        <v>991</v>
      </c>
      <c r="C190" s="131" t="s">
        <v>16</v>
      </c>
      <c r="D190" s="133">
        <v>0</v>
      </c>
      <c r="E190" s="134"/>
      <c r="F190" s="924">
        <f>D190*E190</f>
        <v>0</v>
      </c>
    </row>
    <row r="191" spans="1:6" s="921" customFormat="1" ht="13" x14ac:dyDescent="0.25">
      <c r="A191" s="131"/>
      <c r="B191" s="165"/>
      <c r="C191" s="131"/>
      <c r="D191" s="156"/>
      <c r="E191" s="134"/>
      <c r="F191" s="924"/>
    </row>
    <row r="192" spans="1:6" s="921" customFormat="1" ht="13" x14ac:dyDescent="0.25">
      <c r="A192" s="131"/>
      <c r="B192" s="140" t="s">
        <v>992</v>
      </c>
      <c r="C192" s="131"/>
      <c r="D192" s="133"/>
      <c r="E192" s="134"/>
      <c r="F192" s="924"/>
    </row>
    <row r="193" spans="1:6" s="921" customFormat="1" ht="12.5" x14ac:dyDescent="0.25">
      <c r="A193" s="131" t="s">
        <v>993</v>
      </c>
      <c r="B193" s="138" t="s">
        <v>1177</v>
      </c>
      <c r="C193" s="131" t="s">
        <v>114</v>
      </c>
      <c r="D193" s="133">
        <v>0</v>
      </c>
      <c r="E193" s="134"/>
      <c r="F193" s="924">
        <f>D193*E193</f>
        <v>0</v>
      </c>
    </row>
    <row r="194" spans="1:6" s="921" customFormat="1" ht="12.5" x14ac:dyDescent="0.25">
      <c r="A194" s="131" t="s">
        <v>994</v>
      </c>
      <c r="B194" s="138" t="s">
        <v>1031</v>
      </c>
      <c r="C194" s="131" t="s">
        <v>114</v>
      </c>
      <c r="D194" s="133">
        <v>0</v>
      </c>
      <c r="E194" s="134"/>
      <c r="F194" s="924">
        <f>D194*E194</f>
        <v>0</v>
      </c>
    </row>
    <row r="195" spans="1:6" s="921" customFormat="1" ht="12.5" x14ac:dyDescent="0.25">
      <c r="A195" s="131"/>
      <c r="B195" s="138"/>
      <c r="C195" s="131"/>
      <c r="D195" s="133"/>
      <c r="E195" s="134"/>
      <c r="F195" s="924"/>
    </row>
    <row r="196" spans="1:6" s="921" customFormat="1" ht="12.5" x14ac:dyDescent="0.25">
      <c r="A196" s="131"/>
      <c r="B196" s="138"/>
      <c r="C196" s="131"/>
      <c r="D196" s="133"/>
      <c r="E196" s="134"/>
      <c r="F196" s="924"/>
    </row>
    <row r="197" spans="1:6" s="921" customFormat="1" ht="12.5" x14ac:dyDescent="0.25">
      <c r="A197" s="131"/>
      <c r="B197" s="138"/>
      <c r="C197" s="131"/>
      <c r="D197" s="133"/>
      <c r="E197" s="134"/>
      <c r="F197" s="924"/>
    </row>
    <row r="198" spans="1:6" s="921" customFormat="1" ht="12.5" x14ac:dyDescent="0.25">
      <c r="A198" s="131"/>
      <c r="B198" s="138"/>
      <c r="C198" s="131"/>
      <c r="D198" s="133"/>
      <c r="E198" s="134"/>
      <c r="F198" s="924"/>
    </row>
    <row r="199" spans="1:6" s="921" customFormat="1" ht="12.5" x14ac:dyDescent="0.25">
      <c r="A199" s="131"/>
      <c r="B199" s="138"/>
      <c r="C199" s="131"/>
      <c r="D199" s="133"/>
      <c r="E199" s="134"/>
      <c r="F199" s="924"/>
    </row>
    <row r="200" spans="1:6" s="921" customFormat="1" ht="12.5" x14ac:dyDescent="0.25">
      <c r="A200" s="131"/>
      <c r="B200" s="138"/>
      <c r="C200" s="131"/>
      <c r="D200" s="133"/>
      <c r="E200" s="134"/>
      <c r="F200" s="924"/>
    </row>
    <row r="201" spans="1:6" s="921" customFormat="1" ht="12.5" x14ac:dyDescent="0.25">
      <c r="A201" s="131"/>
      <c r="B201" s="138"/>
      <c r="C201" s="131"/>
      <c r="D201" s="133"/>
      <c r="E201" s="134"/>
      <c r="F201" s="924"/>
    </row>
    <row r="202" spans="1:6" s="921" customFormat="1" ht="12.5" x14ac:dyDescent="0.25">
      <c r="A202" s="131"/>
      <c r="B202" s="138"/>
      <c r="C202" s="131"/>
      <c r="D202" s="133"/>
      <c r="E202" s="134"/>
      <c r="F202" s="924"/>
    </row>
    <row r="203" spans="1:6" s="921" customFormat="1" ht="12.5" x14ac:dyDescent="0.25">
      <c r="A203" s="131"/>
      <c r="B203" s="138"/>
      <c r="C203" s="131"/>
      <c r="D203" s="133"/>
      <c r="E203" s="134"/>
      <c r="F203" s="924"/>
    </row>
    <row r="204" spans="1:6" s="921" customFormat="1" ht="12.5" x14ac:dyDescent="0.25">
      <c r="A204" s="131"/>
      <c r="B204" s="138"/>
      <c r="C204" s="131"/>
      <c r="D204" s="133"/>
      <c r="E204" s="134"/>
      <c r="F204" s="924"/>
    </row>
    <row r="205" spans="1:6" s="921" customFormat="1" ht="12.5" x14ac:dyDescent="0.25">
      <c r="A205" s="131"/>
      <c r="B205" s="138"/>
      <c r="C205" s="131"/>
      <c r="D205" s="133"/>
      <c r="E205" s="134"/>
      <c r="F205" s="924"/>
    </row>
    <row r="206" spans="1:6" s="921" customFormat="1" ht="12.5" x14ac:dyDescent="0.25">
      <c r="A206" s="131"/>
      <c r="B206" s="138"/>
      <c r="C206" s="131"/>
      <c r="D206" s="133"/>
      <c r="E206" s="134"/>
      <c r="F206" s="924"/>
    </row>
    <row r="207" spans="1:6" s="921" customFormat="1" ht="12.5" x14ac:dyDescent="0.25">
      <c r="A207" s="131"/>
      <c r="B207" s="138"/>
      <c r="C207" s="131"/>
      <c r="D207" s="133"/>
      <c r="E207" s="134"/>
      <c r="F207" s="924"/>
    </row>
    <row r="208" spans="1:6" s="921" customFormat="1" ht="12.5" x14ac:dyDescent="0.25">
      <c r="A208" s="131"/>
      <c r="B208" s="138"/>
      <c r="C208" s="131"/>
      <c r="D208" s="133"/>
      <c r="E208" s="134"/>
      <c r="F208" s="924"/>
    </row>
    <row r="209" spans="1:6" s="921" customFormat="1" ht="12.5" x14ac:dyDescent="0.25">
      <c r="A209" s="131"/>
      <c r="B209" s="138"/>
      <c r="C209" s="131"/>
      <c r="D209" s="133"/>
      <c r="E209" s="134"/>
      <c r="F209" s="924"/>
    </row>
    <row r="210" spans="1:6" s="921" customFormat="1" ht="12.5" x14ac:dyDescent="0.25">
      <c r="A210" s="131"/>
      <c r="B210" s="138"/>
      <c r="C210" s="131"/>
      <c r="D210" s="133"/>
      <c r="E210" s="134"/>
      <c r="F210" s="924"/>
    </row>
    <row r="211" spans="1:6" s="921" customFormat="1" ht="12.5" x14ac:dyDescent="0.25">
      <c r="A211" s="131"/>
      <c r="B211" s="138"/>
      <c r="C211" s="131"/>
      <c r="D211" s="133"/>
      <c r="E211" s="134"/>
      <c r="F211" s="924"/>
    </row>
    <row r="212" spans="1:6" s="921" customFormat="1" ht="12.5" x14ac:dyDescent="0.25">
      <c r="A212" s="131"/>
      <c r="B212" s="138"/>
      <c r="C212" s="131"/>
      <c r="D212" s="133"/>
      <c r="E212" s="134"/>
      <c r="F212" s="924"/>
    </row>
    <row r="213" spans="1:6" s="921" customFormat="1" ht="12.5" x14ac:dyDescent="0.25">
      <c r="A213" s="131"/>
      <c r="B213" s="138"/>
      <c r="C213" s="131"/>
      <c r="D213" s="133"/>
      <c r="E213" s="134"/>
      <c r="F213" s="924"/>
    </row>
    <row r="214" spans="1:6" s="921" customFormat="1" ht="12.5" x14ac:dyDescent="0.25">
      <c r="A214" s="131"/>
      <c r="B214" s="138"/>
      <c r="C214" s="131"/>
      <c r="D214" s="133"/>
      <c r="E214" s="134"/>
      <c r="F214" s="924"/>
    </row>
    <row r="215" spans="1:6" s="921" customFormat="1" ht="12.5" x14ac:dyDescent="0.25">
      <c r="A215" s="131"/>
      <c r="B215" s="138"/>
      <c r="C215" s="131"/>
      <c r="D215" s="133"/>
      <c r="E215" s="134"/>
      <c r="F215" s="924"/>
    </row>
    <row r="216" spans="1:6" s="921" customFormat="1" ht="12.5" x14ac:dyDescent="0.25">
      <c r="A216" s="131"/>
      <c r="B216" s="138"/>
      <c r="C216" s="131"/>
      <c r="D216" s="133"/>
      <c r="E216" s="134"/>
      <c r="F216" s="924"/>
    </row>
    <row r="217" spans="1:6" s="921" customFormat="1" ht="12.5" x14ac:dyDescent="0.25">
      <c r="A217" s="131"/>
      <c r="B217" s="138"/>
      <c r="C217" s="131"/>
      <c r="D217" s="133"/>
      <c r="E217" s="134"/>
      <c r="F217" s="924"/>
    </row>
    <row r="218" spans="1:6" s="921" customFormat="1" ht="12.5" x14ac:dyDescent="0.25">
      <c r="A218" s="131"/>
      <c r="B218" s="138"/>
      <c r="C218" s="131"/>
      <c r="D218" s="133"/>
      <c r="E218" s="134"/>
      <c r="F218" s="924"/>
    </row>
    <row r="219" spans="1:6" s="921" customFormat="1" ht="12.5" x14ac:dyDescent="0.25">
      <c r="A219" s="131"/>
      <c r="B219" s="138"/>
      <c r="C219" s="131"/>
      <c r="D219" s="133"/>
      <c r="E219" s="134"/>
      <c r="F219" s="924"/>
    </row>
    <row r="220" spans="1:6" s="921" customFormat="1" ht="12.5" x14ac:dyDescent="0.25">
      <c r="A220" s="131"/>
      <c r="B220" s="138"/>
      <c r="C220" s="131"/>
      <c r="D220" s="133"/>
      <c r="E220" s="134"/>
      <c r="F220" s="924"/>
    </row>
    <row r="221" spans="1:6" s="921" customFormat="1" ht="12.5" x14ac:dyDescent="0.25">
      <c r="A221" s="131"/>
      <c r="B221" s="138"/>
      <c r="C221" s="131"/>
      <c r="D221" s="133"/>
      <c r="E221" s="134"/>
      <c r="F221" s="924"/>
    </row>
    <row r="222" spans="1:6" s="921" customFormat="1" ht="12.5" x14ac:dyDescent="0.25">
      <c r="A222" s="131"/>
      <c r="B222" s="138"/>
      <c r="C222" s="131"/>
      <c r="D222" s="133"/>
      <c r="E222" s="134"/>
      <c r="F222" s="924"/>
    </row>
    <row r="223" spans="1:6" s="921" customFormat="1" ht="12.5" x14ac:dyDescent="0.25">
      <c r="A223" s="131"/>
      <c r="B223" s="138"/>
      <c r="C223" s="131"/>
      <c r="D223" s="133"/>
      <c r="E223" s="134"/>
      <c r="F223" s="924"/>
    </row>
    <row r="224" spans="1:6" s="921" customFormat="1" ht="12.5" x14ac:dyDescent="0.25">
      <c r="A224" s="131"/>
      <c r="B224" s="138"/>
      <c r="C224" s="131"/>
      <c r="D224" s="133"/>
      <c r="E224" s="134"/>
      <c r="F224" s="924"/>
    </row>
    <row r="225" spans="1:6" s="921" customFormat="1" ht="12.5" x14ac:dyDescent="0.25">
      <c r="A225" s="131"/>
      <c r="B225" s="138"/>
      <c r="C225" s="131"/>
      <c r="D225" s="133"/>
      <c r="E225" s="134"/>
      <c r="F225" s="924"/>
    </row>
    <row r="226" spans="1:6" s="921" customFormat="1" ht="12.5" x14ac:dyDescent="0.25">
      <c r="A226" s="131"/>
      <c r="B226" s="138"/>
      <c r="C226" s="131"/>
      <c r="D226" s="133"/>
      <c r="E226" s="134"/>
      <c r="F226" s="924"/>
    </row>
    <row r="227" spans="1:6" s="921" customFormat="1" ht="12.5" x14ac:dyDescent="0.25">
      <c r="A227" s="131"/>
      <c r="B227" s="138"/>
      <c r="C227" s="131"/>
      <c r="D227" s="133"/>
      <c r="E227" s="134"/>
      <c r="F227" s="924"/>
    </row>
    <row r="228" spans="1:6" s="921" customFormat="1" ht="12.5" x14ac:dyDescent="0.25">
      <c r="A228" s="131"/>
      <c r="B228" s="138"/>
      <c r="C228" s="131"/>
      <c r="D228" s="133"/>
      <c r="E228" s="134"/>
      <c r="F228" s="924"/>
    </row>
    <row r="229" spans="1:6" s="921" customFormat="1" ht="12.5" x14ac:dyDescent="0.25">
      <c r="A229" s="131"/>
      <c r="B229" s="138"/>
      <c r="C229" s="131"/>
      <c r="D229" s="133"/>
      <c r="E229" s="134"/>
      <c r="F229" s="924"/>
    </row>
    <row r="230" spans="1:6" s="921" customFormat="1" ht="12.5" x14ac:dyDescent="0.25">
      <c r="A230" s="131"/>
      <c r="B230" s="138"/>
      <c r="C230" s="131"/>
      <c r="D230" s="133"/>
      <c r="E230" s="134"/>
      <c r="F230" s="924"/>
    </row>
    <row r="231" spans="1:6" s="921" customFormat="1" ht="12.5" x14ac:dyDescent="0.25">
      <c r="A231" s="131"/>
      <c r="B231" s="138"/>
      <c r="C231" s="131"/>
      <c r="D231" s="133"/>
      <c r="E231" s="134"/>
      <c r="F231" s="924"/>
    </row>
    <row r="232" spans="1:6" s="921" customFormat="1" ht="12.5" x14ac:dyDescent="0.25">
      <c r="A232" s="131"/>
      <c r="B232" s="138"/>
      <c r="C232" s="131"/>
      <c r="D232" s="133"/>
      <c r="E232" s="134"/>
      <c r="F232" s="924"/>
    </row>
    <row r="233" spans="1:6" s="921" customFormat="1" ht="12.5" x14ac:dyDescent="0.25">
      <c r="A233" s="131"/>
      <c r="B233" s="138"/>
      <c r="C233" s="131"/>
      <c r="D233" s="133"/>
      <c r="E233" s="134"/>
      <c r="F233" s="924"/>
    </row>
    <row r="234" spans="1:6" s="921" customFormat="1" ht="12.5" x14ac:dyDescent="0.25">
      <c r="A234" s="131"/>
      <c r="B234" s="138"/>
      <c r="C234" s="131"/>
      <c r="D234" s="133"/>
      <c r="E234" s="134"/>
      <c r="F234" s="924"/>
    </row>
    <row r="235" spans="1:6" s="921" customFormat="1" ht="12.5" x14ac:dyDescent="0.25">
      <c r="A235" s="131"/>
      <c r="B235" s="138"/>
      <c r="C235" s="131"/>
      <c r="D235" s="133"/>
      <c r="E235" s="134"/>
      <c r="F235" s="924"/>
    </row>
    <row r="236" spans="1:6" s="921" customFormat="1" ht="12.5" x14ac:dyDescent="0.25">
      <c r="A236" s="131"/>
      <c r="B236" s="138"/>
      <c r="C236" s="131"/>
      <c r="D236" s="133"/>
      <c r="E236" s="134"/>
      <c r="F236" s="924"/>
    </row>
    <row r="237" spans="1:6" s="921" customFormat="1" ht="12.5" x14ac:dyDescent="0.25">
      <c r="A237" s="131"/>
      <c r="B237" s="138"/>
      <c r="C237" s="131"/>
      <c r="D237" s="133"/>
      <c r="E237" s="134"/>
      <c r="F237" s="924"/>
    </row>
    <row r="238" spans="1:6" s="921" customFormat="1" ht="12.5" x14ac:dyDescent="0.25">
      <c r="A238" s="131"/>
      <c r="B238" s="138"/>
      <c r="C238" s="131"/>
      <c r="D238" s="133"/>
      <c r="E238" s="134"/>
      <c r="F238" s="924"/>
    </row>
    <row r="239" spans="1:6" s="921" customFormat="1" ht="12.5" x14ac:dyDescent="0.25">
      <c r="A239" s="131"/>
      <c r="B239" s="138"/>
      <c r="C239" s="131"/>
      <c r="D239" s="133"/>
      <c r="E239" s="134"/>
      <c r="F239" s="924"/>
    </row>
    <row r="240" spans="1:6" s="921" customFormat="1" ht="12.5" x14ac:dyDescent="0.25">
      <c r="A240" s="131"/>
      <c r="B240" s="138"/>
      <c r="C240" s="131"/>
      <c r="D240" s="133"/>
      <c r="E240" s="134"/>
      <c r="F240" s="924"/>
    </row>
    <row r="241" spans="1:6" s="921" customFormat="1" ht="18" customHeight="1" x14ac:dyDescent="0.25">
      <c r="A241" s="1096" t="s">
        <v>99</v>
      </c>
      <c r="B241" s="1097"/>
      <c r="C241" s="1097"/>
      <c r="D241" s="1097"/>
      <c r="E241" s="1098"/>
      <c r="F241" s="930">
        <f>SUM(F179:F240)</f>
        <v>0</v>
      </c>
    </row>
    <row r="242" spans="1:6" s="921" customFormat="1" ht="13" x14ac:dyDescent="0.25">
      <c r="A242" s="166"/>
      <c r="B242" s="167"/>
      <c r="C242" s="166"/>
      <c r="D242" s="168"/>
      <c r="E242" s="169"/>
      <c r="F242" s="942"/>
    </row>
    <row r="243" spans="1:6" s="921" customFormat="1" ht="12.5" x14ac:dyDescent="0.25">
      <c r="A243" s="166"/>
      <c r="B243" s="170"/>
      <c r="C243" s="166"/>
      <c r="D243" s="168"/>
      <c r="E243" s="169"/>
      <c r="F243" s="942"/>
    </row>
    <row r="244" spans="1:6" s="921" customFormat="1" ht="13" x14ac:dyDescent="0.25">
      <c r="A244" s="142"/>
      <c r="B244" s="171" t="s">
        <v>1397</v>
      </c>
      <c r="C244" s="142"/>
      <c r="D244" s="172"/>
      <c r="E244" s="173"/>
      <c r="F244" s="943"/>
    </row>
    <row r="245" spans="1:6" s="921" customFormat="1" ht="13" x14ac:dyDescent="0.25">
      <c r="A245" s="142"/>
      <c r="B245" s="171"/>
      <c r="C245" s="142"/>
      <c r="D245" s="172"/>
      <c r="E245" s="173"/>
      <c r="F245" s="943"/>
    </row>
    <row r="246" spans="1:6" s="921" customFormat="1" ht="13" x14ac:dyDescent="0.25">
      <c r="A246" s="142"/>
      <c r="B246" s="174" t="s">
        <v>319</v>
      </c>
      <c r="C246" s="142"/>
      <c r="D246" s="172"/>
      <c r="E246" s="173"/>
      <c r="F246" s="943"/>
    </row>
    <row r="247" spans="1:6" s="921" customFormat="1" ht="12.5" x14ac:dyDescent="0.25">
      <c r="A247" s="142"/>
      <c r="B247" s="135"/>
      <c r="C247" s="142"/>
      <c r="D247" s="172"/>
      <c r="E247" s="173"/>
      <c r="F247" s="943"/>
    </row>
    <row r="248" spans="1:6" s="921" customFormat="1" ht="12.5" x14ac:dyDescent="0.25">
      <c r="A248" s="142"/>
      <c r="B248" s="175" t="s">
        <v>480</v>
      </c>
      <c r="C248" s="142"/>
      <c r="D248" s="172"/>
      <c r="E248" s="173"/>
      <c r="F248" s="943">
        <f>F55</f>
        <v>0</v>
      </c>
    </row>
    <row r="249" spans="1:6" s="921" customFormat="1" ht="12.5" x14ac:dyDescent="0.25">
      <c r="A249" s="142"/>
      <c r="B249" s="175"/>
      <c r="C249" s="142"/>
      <c r="D249" s="172"/>
      <c r="E249" s="173"/>
      <c r="F249" s="943"/>
    </row>
    <row r="250" spans="1:6" s="921" customFormat="1" ht="12.5" x14ac:dyDescent="0.25">
      <c r="A250" s="142"/>
      <c r="B250" s="175" t="s">
        <v>481</v>
      </c>
      <c r="C250" s="142"/>
      <c r="D250" s="172"/>
      <c r="E250" s="173"/>
      <c r="F250" s="943">
        <f>F121</f>
        <v>0</v>
      </c>
    </row>
    <row r="251" spans="1:6" s="921" customFormat="1" ht="12.5" x14ac:dyDescent="0.25">
      <c r="A251" s="142"/>
      <c r="B251" s="175"/>
      <c r="C251" s="142"/>
      <c r="D251" s="172"/>
      <c r="E251" s="173"/>
      <c r="F251" s="943"/>
    </row>
    <row r="252" spans="1:6" s="921" customFormat="1" ht="12.5" x14ac:dyDescent="0.25">
      <c r="A252" s="176"/>
      <c r="B252" s="175" t="s">
        <v>482</v>
      </c>
      <c r="C252" s="176"/>
      <c r="D252" s="177"/>
      <c r="E252" s="178"/>
      <c r="F252" s="924">
        <f>F241</f>
        <v>0</v>
      </c>
    </row>
    <row r="253" spans="1:6" s="921" customFormat="1" ht="12.5" x14ac:dyDescent="0.25">
      <c r="A253" s="176"/>
      <c r="B253" s="175"/>
      <c r="C253" s="176"/>
      <c r="D253" s="177"/>
      <c r="E253" s="178"/>
      <c r="F253" s="924"/>
    </row>
    <row r="254" spans="1:6" s="921" customFormat="1" ht="12.5" x14ac:dyDescent="0.25">
      <c r="A254" s="131"/>
      <c r="B254" s="175"/>
      <c r="C254" s="131"/>
      <c r="D254" s="133"/>
      <c r="E254" s="134"/>
      <c r="F254" s="924"/>
    </row>
    <row r="255" spans="1:6" s="921" customFormat="1" ht="12.5" x14ac:dyDescent="0.25">
      <c r="A255" s="131"/>
      <c r="B255" s="175"/>
      <c r="C255" s="131"/>
      <c r="D255" s="133"/>
      <c r="E255" s="134"/>
      <c r="F255" s="924"/>
    </row>
    <row r="256" spans="1:6" s="921" customFormat="1" ht="12.5" x14ac:dyDescent="0.25">
      <c r="A256" s="131"/>
      <c r="B256" s="158"/>
      <c r="C256" s="131"/>
      <c r="D256" s="133"/>
      <c r="E256" s="134"/>
      <c r="F256" s="924"/>
    </row>
    <row r="257" spans="1:6" s="921" customFormat="1" ht="12.5" x14ac:dyDescent="0.25">
      <c r="A257" s="131"/>
      <c r="B257" s="175"/>
      <c r="C257" s="131"/>
      <c r="D257" s="133"/>
      <c r="E257" s="134"/>
      <c r="F257" s="924"/>
    </row>
    <row r="258" spans="1:6" s="921" customFormat="1" ht="12.5" x14ac:dyDescent="0.25">
      <c r="A258" s="131"/>
      <c r="B258" s="158"/>
      <c r="C258" s="131"/>
      <c r="D258" s="133"/>
      <c r="E258" s="134"/>
      <c r="F258" s="924"/>
    </row>
    <row r="259" spans="1:6" s="921" customFormat="1" ht="12.5" x14ac:dyDescent="0.25">
      <c r="A259" s="131"/>
      <c r="B259" s="158"/>
      <c r="C259" s="131"/>
      <c r="D259" s="133"/>
      <c r="E259" s="134"/>
      <c r="F259" s="924"/>
    </row>
    <row r="260" spans="1:6" s="921" customFormat="1" ht="12.5" x14ac:dyDescent="0.25">
      <c r="A260" s="131"/>
      <c r="B260" s="158"/>
      <c r="C260" s="131"/>
      <c r="D260" s="133"/>
      <c r="E260" s="134"/>
      <c r="F260" s="924"/>
    </row>
    <row r="261" spans="1:6" s="921" customFormat="1" ht="12.5" x14ac:dyDescent="0.25">
      <c r="A261" s="131"/>
      <c r="B261" s="158"/>
      <c r="C261" s="131"/>
      <c r="D261" s="133"/>
      <c r="E261" s="134"/>
      <c r="F261" s="924"/>
    </row>
    <row r="262" spans="1:6" s="921" customFormat="1" ht="12.5" x14ac:dyDescent="0.25">
      <c r="A262" s="131"/>
      <c r="B262" s="158"/>
      <c r="C262" s="131"/>
      <c r="D262" s="133"/>
      <c r="E262" s="134"/>
      <c r="F262" s="924"/>
    </row>
    <row r="263" spans="1:6" s="921" customFormat="1" ht="12.5" x14ac:dyDescent="0.25">
      <c r="A263" s="131"/>
      <c r="B263" s="158"/>
      <c r="C263" s="131"/>
      <c r="D263" s="133"/>
      <c r="E263" s="134"/>
      <c r="F263" s="924"/>
    </row>
    <row r="264" spans="1:6" s="921" customFormat="1" ht="12.5" x14ac:dyDescent="0.25">
      <c r="A264" s="131"/>
      <c r="B264" s="158"/>
      <c r="C264" s="131"/>
      <c r="D264" s="133"/>
      <c r="E264" s="134"/>
      <c r="F264" s="924"/>
    </row>
    <row r="265" spans="1:6" s="921" customFormat="1" ht="12.5" x14ac:dyDescent="0.25">
      <c r="A265" s="131"/>
      <c r="B265" s="158"/>
      <c r="C265" s="131"/>
      <c r="D265" s="133"/>
      <c r="E265" s="134"/>
      <c r="F265" s="924"/>
    </row>
    <row r="266" spans="1:6" s="921" customFormat="1" ht="12.5" x14ac:dyDescent="0.25">
      <c r="A266" s="131"/>
      <c r="B266" s="158"/>
      <c r="C266" s="131"/>
      <c r="D266" s="133"/>
      <c r="E266" s="134"/>
      <c r="F266" s="924"/>
    </row>
    <row r="267" spans="1:6" s="921" customFormat="1" ht="12.5" x14ac:dyDescent="0.25">
      <c r="A267" s="131"/>
      <c r="B267" s="158"/>
      <c r="C267" s="131"/>
      <c r="D267" s="133"/>
      <c r="E267" s="134"/>
      <c r="F267" s="924"/>
    </row>
    <row r="268" spans="1:6" s="921" customFormat="1" ht="12.5" x14ac:dyDescent="0.25">
      <c r="A268" s="131"/>
      <c r="B268" s="158"/>
      <c r="C268" s="131"/>
      <c r="D268" s="133"/>
      <c r="E268" s="134"/>
      <c r="F268" s="924"/>
    </row>
    <row r="269" spans="1:6" s="921" customFormat="1" ht="12.5" x14ac:dyDescent="0.25">
      <c r="A269" s="131"/>
      <c r="B269" s="158"/>
      <c r="C269" s="131"/>
      <c r="D269" s="133"/>
      <c r="E269" s="134"/>
      <c r="F269" s="924"/>
    </row>
    <row r="270" spans="1:6" s="921" customFormat="1" ht="12.5" x14ac:dyDescent="0.25">
      <c r="A270" s="131"/>
      <c r="B270" s="138"/>
      <c r="C270" s="131"/>
      <c r="D270" s="133"/>
      <c r="E270" s="143"/>
      <c r="F270" s="944"/>
    </row>
    <row r="271" spans="1:6" s="921" customFormat="1" ht="12.5" x14ac:dyDescent="0.25">
      <c r="A271" s="131"/>
      <c r="B271" s="138"/>
      <c r="C271" s="131"/>
      <c r="D271" s="133"/>
      <c r="E271" s="143"/>
      <c r="F271" s="944"/>
    </row>
    <row r="272" spans="1:6" s="921" customFormat="1" ht="12.5" x14ac:dyDescent="0.25">
      <c r="A272" s="131"/>
      <c r="B272" s="138"/>
      <c r="C272" s="131"/>
      <c r="D272" s="133"/>
      <c r="E272" s="143"/>
      <c r="F272" s="944"/>
    </row>
    <row r="273" spans="1:6" s="921" customFormat="1" ht="12.5" x14ac:dyDescent="0.25">
      <c r="A273" s="131"/>
      <c r="B273" s="138"/>
      <c r="C273" s="131"/>
      <c r="D273" s="133"/>
      <c r="E273" s="143"/>
      <c r="F273" s="944"/>
    </row>
    <row r="274" spans="1:6" s="921" customFormat="1" ht="12.5" x14ac:dyDescent="0.25">
      <c r="A274" s="131"/>
      <c r="B274" s="138"/>
      <c r="C274" s="131"/>
      <c r="D274" s="133"/>
      <c r="E274" s="143"/>
      <c r="F274" s="944"/>
    </row>
    <row r="275" spans="1:6" s="921" customFormat="1" ht="12.5" x14ac:dyDescent="0.25">
      <c r="A275" s="131"/>
      <c r="B275" s="138"/>
      <c r="C275" s="131"/>
      <c r="D275" s="133"/>
      <c r="E275" s="143"/>
      <c r="F275" s="944"/>
    </row>
    <row r="276" spans="1:6" s="921" customFormat="1" ht="12.5" x14ac:dyDescent="0.25">
      <c r="A276" s="131"/>
      <c r="B276" s="138"/>
      <c r="C276" s="131"/>
      <c r="D276" s="133"/>
      <c r="E276" s="143"/>
      <c r="F276" s="944"/>
    </row>
    <row r="277" spans="1:6" s="921" customFormat="1" ht="12.5" x14ac:dyDescent="0.25">
      <c r="A277" s="131"/>
      <c r="B277" s="138"/>
      <c r="C277" s="131"/>
      <c r="D277" s="133"/>
      <c r="E277" s="143"/>
      <c r="F277" s="944"/>
    </row>
    <row r="278" spans="1:6" s="921" customFormat="1" ht="12.5" x14ac:dyDescent="0.25">
      <c r="A278" s="131"/>
      <c r="B278" s="138"/>
      <c r="C278" s="131"/>
      <c r="D278" s="133"/>
      <c r="E278" s="143"/>
      <c r="F278" s="944"/>
    </row>
    <row r="279" spans="1:6" s="921" customFormat="1" ht="12.5" x14ac:dyDescent="0.25">
      <c r="A279" s="131"/>
      <c r="B279" s="138"/>
      <c r="C279" s="131"/>
      <c r="D279" s="133"/>
      <c r="E279" s="143"/>
      <c r="F279" s="944"/>
    </row>
    <row r="280" spans="1:6" s="921" customFormat="1" ht="12.5" x14ac:dyDescent="0.25">
      <c r="A280" s="131"/>
      <c r="B280" s="138"/>
      <c r="C280" s="131"/>
      <c r="D280" s="133"/>
      <c r="E280" s="143"/>
      <c r="F280" s="944"/>
    </row>
    <row r="281" spans="1:6" s="921" customFormat="1" ht="12.5" x14ac:dyDescent="0.25">
      <c r="A281" s="131"/>
      <c r="B281" s="138"/>
      <c r="C281" s="131"/>
      <c r="D281" s="133"/>
      <c r="E281" s="143"/>
      <c r="F281" s="944"/>
    </row>
    <row r="282" spans="1:6" s="921" customFormat="1" ht="12.5" x14ac:dyDescent="0.25">
      <c r="A282" s="131"/>
      <c r="B282" s="138"/>
      <c r="C282" s="131"/>
      <c r="D282" s="133"/>
      <c r="E282" s="143"/>
      <c r="F282" s="944"/>
    </row>
    <row r="283" spans="1:6" s="921" customFormat="1" ht="12.5" x14ac:dyDescent="0.25">
      <c r="A283" s="131"/>
      <c r="B283" s="138"/>
      <c r="C283" s="131"/>
      <c r="D283" s="133"/>
      <c r="E283" s="143"/>
      <c r="F283" s="944"/>
    </row>
    <row r="284" spans="1:6" s="921" customFormat="1" ht="12.5" x14ac:dyDescent="0.25">
      <c r="A284" s="131"/>
      <c r="B284" s="138"/>
      <c r="C284" s="131"/>
      <c r="D284" s="133"/>
      <c r="E284" s="143"/>
      <c r="F284" s="944"/>
    </row>
    <row r="285" spans="1:6" s="921" customFormat="1" ht="12.5" x14ac:dyDescent="0.25">
      <c r="A285" s="131"/>
      <c r="B285" s="138"/>
      <c r="C285" s="131"/>
      <c r="D285" s="133"/>
      <c r="E285" s="143"/>
      <c r="F285" s="944"/>
    </row>
    <row r="286" spans="1:6" s="921" customFormat="1" ht="12.5" x14ac:dyDescent="0.25">
      <c r="A286" s="131"/>
      <c r="B286" s="138"/>
      <c r="C286" s="131"/>
      <c r="D286" s="133"/>
      <c r="E286" s="143"/>
      <c r="F286" s="944"/>
    </row>
    <row r="287" spans="1:6" s="921" customFormat="1" ht="12.5" x14ac:dyDescent="0.25">
      <c r="A287" s="131"/>
      <c r="B287" s="138"/>
      <c r="C287" s="131"/>
      <c r="D287" s="133"/>
      <c r="E287" s="143"/>
      <c r="F287" s="944"/>
    </row>
    <row r="288" spans="1:6" s="921" customFormat="1" ht="12.5" x14ac:dyDescent="0.25">
      <c r="A288" s="131"/>
      <c r="B288" s="138"/>
      <c r="C288" s="131"/>
      <c r="D288" s="133"/>
      <c r="E288" s="143"/>
      <c r="F288" s="944"/>
    </row>
    <row r="289" spans="1:6" s="921" customFormat="1" ht="12.5" x14ac:dyDescent="0.25">
      <c r="A289" s="131"/>
      <c r="B289" s="138"/>
      <c r="C289" s="131"/>
      <c r="D289" s="133"/>
      <c r="E289" s="143"/>
      <c r="F289" s="944"/>
    </row>
    <row r="290" spans="1:6" s="921" customFormat="1" ht="12.5" x14ac:dyDescent="0.25">
      <c r="A290" s="131"/>
      <c r="B290" s="138"/>
      <c r="C290" s="131"/>
      <c r="D290" s="133"/>
      <c r="E290" s="143"/>
      <c r="F290" s="944"/>
    </row>
    <row r="291" spans="1:6" s="921" customFormat="1" ht="12.5" x14ac:dyDescent="0.25">
      <c r="A291" s="131"/>
      <c r="B291" s="138"/>
      <c r="C291" s="131"/>
      <c r="D291" s="133"/>
      <c r="E291" s="143"/>
      <c r="F291" s="944"/>
    </row>
    <row r="292" spans="1:6" s="921" customFormat="1" ht="12.5" x14ac:dyDescent="0.25">
      <c r="A292" s="131"/>
      <c r="B292" s="138"/>
      <c r="C292" s="131"/>
      <c r="D292" s="133"/>
      <c r="E292" s="143"/>
      <c r="F292" s="944"/>
    </row>
    <row r="293" spans="1:6" s="921" customFormat="1" ht="12.5" x14ac:dyDescent="0.25">
      <c r="A293" s="131"/>
      <c r="B293" s="138"/>
      <c r="C293" s="131"/>
      <c r="D293" s="133"/>
      <c r="E293" s="143"/>
      <c r="F293" s="944"/>
    </row>
    <row r="294" spans="1:6" s="921" customFormat="1" ht="12.5" x14ac:dyDescent="0.25">
      <c r="A294" s="131"/>
      <c r="B294" s="138"/>
      <c r="C294" s="131"/>
      <c r="D294" s="133"/>
      <c r="E294" s="143"/>
      <c r="F294" s="944"/>
    </row>
    <row r="295" spans="1:6" s="921" customFormat="1" ht="12.5" x14ac:dyDescent="0.25">
      <c r="A295" s="131"/>
      <c r="B295" s="138"/>
      <c r="C295" s="131"/>
      <c r="D295" s="133"/>
      <c r="E295" s="143"/>
      <c r="F295" s="944"/>
    </row>
    <row r="296" spans="1:6" s="921" customFormat="1" ht="12.5" x14ac:dyDescent="0.25">
      <c r="A296" s="131"/>
      <c r="B296" s="138"/>
      <c r="C296" s="131"/>
      <c r="D296" s="133"/>
      <c r="E296" s="143"/>
      <c r="F296" s="944"/>
    </row>
    <row r="297" spans="1:6" s="921" customFormat="1" ht="12.5" x14ac:dyDescent="0.25">
      <c r="A297" s="131"/>
      <c r="B297" s="138"/>
      <c r="C297" s="131"/>
      <c r="D297" s="133"/>
      <c r="E297" s="143"/>
      <c r="F297" s="944"/>
    </row>
    <row r="298" spans="1:6" s="921" customFormat="1" ht="12.5" x14ac:dyDescent="0.25">
      <c r="A298" s="131"/>
      <c r="B298" s="138"/>
      <c r="C298" s="131"/>
      <c r="D298" s="133"/>
      <c r="E298" s="143"/>
      <c r="F298" s="944"/>
    </row>
    <row r="299" spans="1:6" s="921" customFormat="1" ht="12.5" x14ac:dyDescent="0.25">
      <c r="A299" s="131"/>
      <c r="B299" s="138"/>
      <c r="C299" s="131"/>
      <c r="D299" s="133"/>
      <c r="E299" s="143"/>
      <c r="F299" s="944"/>
    </row>
    <row r="300" spans="1:6" s="921" customFormat="1" ht="12.5" x14ac:dyDescent="0.25">
      <c r="A300" s="131"/>
      <c r="B300" s="138"/>
      <c r="C300" s="131"/>
      <c r="D300" s="133"/>
      <c r="E300" s="143"/>
      <c r="F300" s="944"/>
    </row>
    <row r="301" spans="1:6" s="921" customFormat="1" ht="12.5" x14ac:dyDescent="0.25">
      <c r="A301" s="131"/>
      <c r="B301" s="138"/>
      <c r="C301" s="131"/>
      <c r="D301" s="133"/>
      <c r="E301" s="143"/>
      <c r="F301" s="944"/>
    </row>
    <row r="302" spans="1:6" s="921" customFormat="1" ht="12.5" x14ac:dyDescent="0.25">
      <c r="A302" s="131"/>
      <c r="B302" s="138"/>
      <c r="C302" s="131"/>
      <c r="D302" s="133"/>
      <c r="E302" s="143"/>
      <c r="F302" s="944"/>
    </row>
    <row r="303" spans="1:6" s="921" customFormat="1" ht="19.899999999999999" customHeight="1" x14ac:dyDescent="0.25">
      <c r="A303" s="1099" t="s">
        <v>260</v>
      </c>
      <c r="B303" s="1100"/>
      <c r="C303" s="1100"/>
      <c r="D303" s="1100"/>
      <c r="E303" s="1101"/>
      <c r="F303" s="945">
        <f>SUM(F243:F254)</f>
        <v>0</v>
      </c>
    </row>
  </sheetData>
  <mergeCells count="8">
    <mergeCell ref="A241:E241"/>
    <mergeCell ref="A303:E303"/>
    <mergeCell ref="A1:F1"/>
    <mergeCell ref="A2:F2"/>
    <mergeCell ref="A4:F4"/>
    <mergeCell ref="A55:E55"/>
    <mergeCell ref="A121:E121"/>
    <mergeCell ref="A176:E176"/>
  </mergeCells>
  <pageMargins left="0.74803149606299202" right="0.35433070866141703" top="0.98425196850393704" bottom="0.98425196850393704" header="0.511811023622047" footer="0.511811023622047"/>
  <pageSetup paperSize="9" scale="81" fitToHeight="0" orientation="portrait" r:id="rId1"/>
  <headerFooter alignWithMargins="0">
    <oddFooter>&amp;A&amp;RPage &amp;P</oddFooter>
  </headerFooter>
  <rowBreaks count="4" manualBreakCount="4">
    <brk id="55" max="5" man="1"/>
    <brk id="121" max="5" man="1"/>
    <brk id="176" max="5" man="1"/>
    <brk id="241"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2348"/>
  <sheetViews>
    <sheetView defaultGridColor="0" view="pageBreakPreview" colorId="22" zoomScale="90" zoomScaleNormal="75" zoomScaleSheetLayoutView="90" workbookViewId="0">
      <pane ySplit="5" topLeftCell="A167" activePane="bottomLeft" state="frozen"/>
      <selection activeCell="A5" sqref="A5:F5"/>
      <selection pane="bottomLeft" activeCell="E164" sqref="E164"/>
    </sheetView>
  </sheetViews>
  <sheetFormatPr defaultColWidth="9.1796875" defaultRowHeight="12.5" x14ac:dyDescent="0.25"/>
  <cols>
    <col min="1" max="1" width="8.7265625" style="150" customWidth="1"/>
    <col min="2" max="2" width="66.81640625" style="538" customWidth="1"/>
    <col min="3" max="3" width="7.54296875" style="150" customWidth="1"/>
    <col min="4" max="4" width="9.453125" style="608" customWidth="1"/>
    <col min="5" max="5" width="12.1796875" style="610" customWidth="1"/>
    <col min="6" max="6" width="15" style="808" bestFit="1" customWidth="1"/>
    <col min="7" max="7" width="17" style="610" customWidth="1"/>
    <col min="8" max="8" width="15.54296875" style="564" customWidth="1"/>
    <col min="9" max="9" width="14.453125" style="563" customWidth="1"/>
    <col min="10" max="16384" width="9.1796875" style="111"/>
  </cols>
  <sheetData>
    <row r="1" spans="1:8" ht="13" x14ac:dyDescent="0.25">
      <c r="A1" s="1067" t="s">
        <v>0</v>
      </c>
      <c r="B1" s="1067"/>
      <c r="C1" s="1067"/>
      <c r="D1" s="1067"/>
      <c r="E1" s="1067"/>
      <c r="F1" s="1067"/>
      <c r="G1" s="270"/>
      <c r="H1" s="563"/>
    </row>
    <row r="2" spans="1:8" ht="13" x14ac:dyDescent="0.25">
      <c r="A2" s="1067" t="s">
        <v>1478</v>
      </c>
      <c r="B2" s="1067"/>
      <c r="C2" s="1067"/>
      <c r="D2" s="1067"/>
      <c r="E2" s="1067"/>
      <c r="F2" s="1067"/>
      <c r="G2" s="270"/>
    </row>
    <row r="3" spans="1:8" ht="13" x14ac:dyDescent="0.25">
      <c r="A3" s="1080" t="s">
        <v>1244</v>
      </c>
      <c r="B3" s="1080"/>
      <c r="C3" s="1080"/>
      <c r="D3" s="1080"/>
      <c r="E3" s="1080"/>
      <c r="F3" s="1080"/>
      <c r="G3" s="270"/>
    </row>
    <row r="4" spans="1:8" ht="13.9" customHeight="1" x14ac:dyDescent="0.25">
      <c r="A4" s="1092" t="s">
        <v>1462</v>
      </c>
      <c r="B4" s="1092"/>
      <c r="C4" s="111"/>
      <c r="D4" s="565"/>
      <c r="E4" s="566"/>
      <c r="F4" s="792"/>
      <c r="G4" s="567"/>
      <c r="H4" s="568"/>
    </row>
    <row r="5" spans="1:8" ht="13" x14ac:dyDescent="0.25">
      <c r="A5" s="275" t="s">
        <v>307</v>
      </c>
      <c r="B5" s="275" t="s">
        <v>308</v>
      </c>
      <c r="C5" s="275" t="s">
        <v>309</v>
      </c>
      <c r="D5" s="275" t="s">
        <v>310</v>
      </c>
      <c r="E5" s="275" t="s">
        <v>311</v>
      </c>
      <c r="F5" s="793" t="s">
        <v>312</v>
      </c>
      <c r="G5" s="567"/>
      <c r="H5" s="568"/>
    </row>
    <row r="6" spans="1:8" ht="13" x14ac:dyDescent="0.25">
      <c r="A6" s="189"/>
      <c r="B6" s="188"/>
      <c r="C6" s="189"/>
      <c r="D6" s="189"/>
      <c r="E6" s="569"/>
      <c r="F6" s="794"/>
      <c r="G6" s="642"/>
      <c r="H6" s="568"/>
    </row>
    <row r="7" spans="1:8" ht="13.15" customHeight="1" x14ac:dyDescent="0.25">
      <c r="A7" s="120"/>
      <c r="B7" s="570" t="s">
        <v>161</v>
      </c>
      <c r="C7" s="120"/>
      <c r="D7" s="571"/>
      <c r="E7" s="182"/>
      <c r="F7" s="795"/>
      <c r="G7" s="148"/>
    </row>
    <row r="8" spans="1:8" ht="13.15" customHeight="1" x14ac:dyDescent="0.25">
      <c r="A8" s="120"/>
      <c r="B8" s="183"/>
      <c r="C8" s="120"/>
      <c r="D8" s="571"/>
      <c r="E8" s="182"/>
      <c r="F8" s="795"/>
      <c r="G8" s="148"/>
    </row>
    <row r="9" spans="1:8" ht="13.15" customHeight="1" x14ac:dyDescent="0.25">
      <c r="A9" s="120"/>
      <c r="B9" s="570" t="s">
        <v>140</v>
      </c>
      <c r="C9" s="120"/>
      <c r="D9" s="571"/>
      <c r="E9" s="182"/>
      <c r="F9" s="795"/>
      <c r="G9" s="148"/>
    </row>
    <row r="10" spans="1:8" ht="13.15" customHeight="1" x14ac:dyDescent="0.25">
      <c r="A10" s="120" t="s">
        <v>141</v>
      </c>
      <c r="B10" s="183" t="s">
        <v>320</v>
      </c>
      <c r="C10" s="120" t="s">
        <v>321</v>
      </c>
      <c r="D10" s="572">
        <v>1.1000000000000001</v>
      </c>
      <c r="E10" s="126"/>
      <c r="F10" s="796">
        <f>D10*E10</f>
        <v>0</v>
      </c>
      <c r="G10" s="553"/>
    </row>
    <row r="11" spans="1:8" ht="13.15" customHeight="1" x14ac:dyDescent="0.25">
      <c r="A11" s="120"/>
      <c r="B11" s="183"/>
      <c r="C11" s="120"/>
      <c r="D11" s="571"/>
      <c r="E11" s="126"/>
      <c r="F11" s="797"/>
      <c r="G11" s="149"/>
    </row>
    <row r="12" spans="1:8" ht="13.15" customHeight="1" x14ac:dyDescent="0.25">
      <c r="A12" s="120"/>
      <c r="B12" s="570" t="s">
        <v>142</v>
      </c>
      <c r="C12" s="120"/>
      <c r="D12" s="571"/>
      <c r="E12" s="126"/>
      <c r="F12" s="797"/>
      <c r="G12" s="149"/>
    </row>
    <row r="13" spans="1:8" ht="13.15" customHeight="1" x14ac:dyDescent="0.25">
      <c r="A13" s="120" t="s">
        <v>143</v>
      </c>
      <c r="B13" s="113" t="s">
        <v>144</v>
      </c>
      <c r="C13" s="120" t="s">
        <v>16</v>
      </c>
      <c r="D13" s="179">
        <v>7</v>
      </c>
      <c r="E13" s="126"/>
      <c r="F13" s="796">
        <f>D13*E13</f>
        <v>0</v>
      </c>
      <c r="G13" s="553"/>
    </row>
    <row r="14" spans="1:8" ht="13.15" customHeight="1" x14ac:dyDescent="0.25">
      <c r="A14" s="120"/>
      <c r="B14" s="113"/>
      <c r="C14" s="120"/>
      <c r="D14" s="179"/>
      <c r="E14" s="126"/>
      <c r="F14" s="797"/>
      <c r="G14" s="149"/>
    </row>
    <row r="15" spans="1:8" ht="13.15" customHeight="1" x14ac:dyDescent="0.25">
      <c r="A15" s="120"/>
      <c r="B15" s="570" t="s">
        <v>145</v>
      </c>
      <c r="C15" s="120"/>
      <c r="D15" s="179"/>
      <c r="E15" s="126"/>
      <c r="F15" s="797"/>
      <c r="G15" s="149"/>
    </row>
    <row r="16" spans="1:8" ht="13.15" customHeight="1" x14ac:dyDescent="0.25">
      <c r="A16" s="120" t="s">
        <v>147</v>
      </c>
      <c r="B16" s="113" t="s">
        <v>148</v>
      </c>
      <c r="C16" s="120" t="s">
        <v>16</v>
      </c>
      <c r="D16" s="179">
        <v>4</v>
      </c>
      <c r="E16" s="126"/>
      <c r="F16" s="796">
        <f>D16*E16</f>
        <v>0</v>
      </c>
      <c r="G16" s="553"/>
    </row>
    <row r="17" spans="1:9" ht="13.15" customHeight="1" x14ac:dyDescent="0.25">
      <c r="A17" s="120"/>
      <c r="B17" s="573"/>
      <c r="C17" s="120"/>
      <c r="D17" s="179"/>
      <c r="E17" s="126"/>
      <c r="F17" s="797"/>
      <c r="G17" s="149"/>
    </row>
    <row r="18" spans="1:9" ht="13.15" customHeight="1" x14ac:dyDescent="0.25">
      <c r="A18" s="120"/>
      <c r="B18" s="113"/>
      <c r="C18" s="120"/>
      <c r="D18" s="179"/>
      <c r="E18" s="126"/>
      <c r="F18" s="797"/>
      <c r="G18" s="149"/>
    </row>
    <row r="19" spans="1:9" ht="13.15" customHeight="1" x14ac:dyDescent="0.25">
      <c r="A19" s="120"/>
      <c r="B19" s="185" t="s">
        <v>168</v>
      </c>
      <c r="C19" s="120"/>
      <c r="D19" s="179"/>
      <c r="E19" s="126"/>
      <c r="F19" s="797"/>
      <c r="G19" s="149"/>
    </row>
    <row r="20" spans="1:9" x14ac:dyDescent="0.25">
      <c r="A20" s="120"/>
      <c r="B20" s="113"/>
      <c r="C20" s="120"/>
      <c r="D20" s="179"/>
      <c r="E20" s="126"/>
      <c r="F20" s="797"/>
      <c r="G20" s="149"/>
    </row>
    <row r="21" spans="1:9" ht="13" x14ac:dyDescent="0.25">
      <c r="A21" s="120"/>
      <c r="B21" s="574" t="s">
        <v>1181</v>
      </c>
      <c r="C21" s="120"/>
      <c r="D21" s="179"/>
      <c r="E21" s="149"/>
      <c r="F21" s="797"/>
      <c r="G21" s="149"/>
    </row>
    <row r="22" spans="1:9" ht="13" x14ac:dyDescent="0.25">
      <c r="A22" s="120"/>
      <c r="B22" s="575" t="s">
        <v>322</v>
      </c>
      <c r="C22" s="120"/>
      <c r="D22" s="179"/>
      <c r="E22" s="149"/>
      <c r="F22" s="797"/>
      <c r="G22" s="149"/>
    </row>
    <row r="23" spans="1:9" x14ac:dyDescent="0.25">
      <c r="A23" s="120" t="s">
        <v>323</v>
      </c>
      <c r="B23" s="105" t="s">
        <v>324</v>
      </c>
      <c r="C23" s="120" t="s">
        <v>114</v>
      </c>
      <c r="D23" s="179">
        <v>0</v>
      </c>
      <c r="E23" s="149"/>
      <c r="F23" s="797">
        <f>E23*D23</f>
        <v>0</v>
      </c>
      <c r="G23" s="149"/>
      <c r="H23" s="778"/>
      <c r="I23" s="778"/>
    </row>
    <row r="24" spans="1:9" x14ac:dyDescent="0.25">
      <c r="A24" s="120" t="s">
        <v>325</v>
      </c>
      <c r="B24" s="105" t="s">
        <v>1022</v>
      </c>
      <c r="C24" s="120" t="s">
        <v>114</v>
      </c>
      <c r="D24" s="179">
        <v>0</v>
      </c>
      <c r="E24" s="149"/>
      <c r="F24" s="797">
        <f>E24*D24</f>
        <v>0</v>
      </c>
      <c r="G24" s="149"/>
      <c r="H24" s="778"/>
      <c r="I24" s="778"/>
    </row>
    <row r="25" spans="1:9" x14ac:dyDescent="0.25">
      <c r="A25" s="120"/>
      <c r="B25" s="105"/>
      <c r="C25" s="120"/>
      <c r="D25" s="179"/>
      <c r="E25" s="149"/>
      <c r="F25" s="797"/>
      <c r="G25" s="149"/>
      <c r="H25" s="778"/>
      <c r="I25" s="778"/>
    </row>
    <row r="26" spans="1:9" ht="13" x14ac:dyDescent="0.25">
      <c r="A26" s="120"/>
      <c r="B26" s="575" t="s">
        <v>326</v>
      </c>
      <c r="C26" s="120"/>
      <c r="D26" s="179"/>
      <c r="E26" s="149"/>
      <c r="F26" s="797"/>
      <c r="G26" s="149"/>
      <c r="H26" s="778"/>
      <c r="I26" s="778"/>
    </row>
    <row r="27" spans="1:9" x14ac:dyDescent="0.25">
      <c r="A27" s="120" t="s">
        <v>1060</v>
      </c>
      <c r="B27" s="113" t="s">
        <v>327</v>
      </c>
      <c r="C27" s="120" t="s">
        <v>114</v>
      </c>
      <c r="D27" s="576">
        <v>0</v>
      </c>
      <c r="E27" s="561"/>
      <c r="F27" s="796">
        <f t="shared" ref="F27:F33" si="0">D27*E27</f>
        <v>0</v>
      </c>
      <c r="G27" s="553"/>
      <c r="H27" s="778"/>
      <c r="I27" s="778"/>
    </row>
    <row r="28" spans="1:9" ht="13.15" customHeight="1" x14ac:dyDescent="0.25">
      <c r="A28" s="120" t="s">
        <v>1183</v>
      </c>
      <c r="B28" s="113" t="s">
        <v>328</v>
      </c>
      <c r="C28" s="120" t="s">
        <v>114</v>
      </c>
      <c r="D28" s="576">
        <v>0</v>
      </c>
      <c r="E28" s="561"/>
      <c r="F28" s="796">
        <f t="shared" si="0"/>
        <v>0</v>
      </c>
      <c r="G28" s="553"/>
      <c r="H28" s="778"/>
      <c r="I28" s="778"/>
    </row>
    <row r="29" spans="1:9" ht="13.15" customHeight="1" x14ac:dyDescent="0.25">
      <c r="A29" s="120" t="s">
        <v>1061</v>
      </c>
      <c r="B29" s="113" t="s">
        <v>1182</v>
      </c>
      <c r="C29" s="120" t="s">
        <v>114</v>
      </c>
      <c r="D29" s="576">
        <v>0</v>
      </c>
      <c r="E29" s="561"/>
      <c r="F29" s="796">
        <f t="shared" si="0"/>
        <v>0</v>
      </c>
      <c r="G29" s="553"/>
      <c r="H29" s="778"/>
      <c r="I29" s="778"/>
    </row>
    <row r="30" spans="1:9" ht="13.15" customHeight="1" x14ac:dyDescent="0.25">
      <c r="A30" s="120" t="s">
        <v>1184</v>
      </c>
      <c r="B30" s="113" t="s">
        <v>1063</v>
      </c>
      <c r="C30" s="120" t="s">
        <v>114</v>
      </c>
      <c r="D30" s="576">
        <v>0</v>
      </c>
      <c r="E30" s="561"/>
      <c r="F30" s="796">
        <f t="shared" si="0"/>
        <v>0</v>
      </c>
      <c r="G30" s="553"/>
      <c r="H30" s="778"/>
      <c r="I30" s="778"/>
    </row>
    <row r="31" spans="1:9" ht="13.15" customHeight="1" x14ac:dyDescent="0.25">
      <c r="A31" s="120" t="s">
        <v>1184</v>
      </c>
      <c r="B31" s="113" t="s">
        <v>1064</v>
      </c>
      <c r="C31" s="120" t="s">
        <v>114</v>
      </c>
      <c r="D31" s="576">
        <v>3640</v>
      </c>
      <c r="E31" s="561"/>
      <c r="F31" s="796">
        <f t="shared" si="0"/>
        <v>0</v>
      </c>
      <c r="G31" s="553"/>
      <c r="H31" s="778"/>
      <c r="I31" s="778"/>
    </row>
    <row r="32" spans="1:9" ht="13.15" customHeight="1" x14ac:dyDescent="0.25">
      <c r="A32" s="120" t="s">
        <v>1185</v>
      </c>
      <c r="B32" s="113" t="s">
        <v>1065</v>
      </c>
      <c r="C32" s="120" t="s">
        <v>114</v>
      </c>
      <c r="D32" s="576">
        <v>0</v>
      </c>
      <c r="E32" s="561"/>
      <c r="F32" s="796">
        <f t="shared" si="0"/>
        <v>0</v>
      </c>
      <c r="G32" s="553"/>
      <c r="H32" s="778"/>
      <c r="I32" s="778"/>
    </row>
    <row r="33" spans="1:9" ht="13.15" customHeight="1" x14ac:dyDescent="0.25">
      <c r="A33" s="120" t="s">
        <v>1186</v>
      </c>
      <c r="B33" s="113" t="s">
        <v>1187</v>
      </c>
      <c r="C33" s="120" t="s">
        <v>114</v>
      </c>
      <c r="D33" s="576">
        <v>0</v>
      </c>
      <c r="E33" s="561"/>
      <c r="F33" s="796">
        <f t="shared" si="0"/>
        <v>0</v>
      </c>
      <c r="G33" s="553"/>
      <c r="H33" s="778"/>
      <c r="I33" s="778"/>
    </row>
    <row r="34" spans="1:9" ht="13.15" customHeight="1" x14ac:dyDescent="0.25">
      <c r="A34" s="120"/>
      <c r="B34" s="113"/>
      <c r="C34" s="120"/>
      <c r="D34" s="576"/>
      <c r="E34" s="561"/>
      <c r="F34" s="796"/>
      <c r="G34" s="553"/>
      <c r="H34" s="778"/>
      <c r="I34" s="778"/>
    </row>
    <row r="35" spans="1:9" ht="13.15" customHeight="1" x14ac:dyDescent="0.25">
      <c r="A35" s="120"/>
      <c r="B35" s="105"/>
      <c r="C35" s="120"/>
      <c r="D35" s="576"/>
      <c r="E35" s="553"/>
      <c r="F35" s="796"/>
      <c r="G35" s="553"/>
      <c r="H35" s="641"/>
      <c r="I35" s="641"/>
    </row>
    <row r="36" spans="1:9" ht="26" x14ac:dyDescent="0.25">
      <c r="A36" s="120"/>
      <c r="B36" s="165" t="s">
        <v>329</v>
      </c>
      <c r="C36" s="120"/>
      <c r="D36" s="576"/>
      <c r="E36" s="553"/>
      <c r="F36" s="796"/>
      <c r="G36" s="553"/>
      <c r="H36" s="641"/>
      <c r="I36" s="779"/>
    </row>
    <row r="37" spans="1:9" x14ac:dyDescent="0.25">
      <c r="A37" s="120" t="s">
        <v>331</v>
      </c>
      <c r="B37" s="113" t="s">
        <v>1205</v>
      </c>
      <c r="C37" s="120" t="s">
        <v>114</v>
      </c>
      <c r="D37" s="576">
        <v>0</v>
      </c>
      <c r="E37" s="553"/>
      <c r="F37" s="796">
        <f>D37*E37</f>
        <v>0</v>
      </c>
      <c r="G37" s="553"/>
      <c r="H37" s="641"/>
      <c r="I37" s="779"/>
    </row>
    <row r="38" spans="1:9" ht="13.15" customHeight="1" x14ac:dyDescent="0.25">
      <c r="A38" s="120" t="s">
        <v>332</v>
      </c>
      <c r="B38" s="113" t="s">
        <v>1206</v>
      </c>
      <c r="C38" s="120" t="s">
        <v>114</v>
      </c>
      <c r="D38" s="576">
        <v>3020</v>
      </c>
      <c r="E38" s="561"/>
      <c r="F38" s="796">
        <f>D38*E38</f>
        <v>0</v>
      </c>
      <c r="G38" s="553"/>
      <c r="H38" s="641"/>
      <c r="I38" s="779"/>
    </row>
    <row r="39" spans="1:9" ht="13.15" customHeight="1" x14ac:dyDescent="0.25">
      <c r="A39" s="120" t="s">
        <v>1188</v>
      </c>
      <c r="B39" s="113" t="s">
        <v>1068</v>
      </c>
      <c r="C39" s="120" t="s">
        <v>114</v>
      </c>
      <c r="D39" s="576">
        <v>0</v>
      </c>
      <c r="E39" s="561"/>
      <c r="F39" s="796">
        <f>D39*E39</f>
        <v>0</v>
      </c>
      <c r="G39" s="553"/>
      <c r="H39" s="641"/>
      <c r="I39" s="641"/>
    </row>
    <row r="40" spans="1:9" ht="13.15" customHeight="1" x14ac:dyDescent="0.25">
      <c r="A40" s="120" t="s">
        <v>1193</v>
      </c>
      <c r="B40" s="113" t="s">
        <v>1067</v>
      </c>
      <c r="C40" s="120" t="s">
        <v>114</v>
      </c>
      <c r="D40" s="576">
        <v>4466</v>
      </c>
      <c r="E40" s="561"/>
      <c r="F40" s="796">
        <f>D40*E40</f>
        <v>0</v>
      </c>
      <c r="G40" s="553"/>
      <c r="H40" s="641"/>
      <c r="I40" s="641"/>
    </row>
    <row r="41" spans="1:9" ht="13.15" customHeight="1" x14ac:dyDescent="0.25">
      <c r="A41" s="120"/>
      <c r="B41" s="113"/>
      <c r="C41" s="120"/>
      <c r="D41" s="576"/>
      <c r="E41" s="561"/>
      <c r="F41" s="796"/>
      <c r="G41" s="553"/>
      <c r="H41" s="641"/>
      <c r="I41" s="641"/>
    </row>
    <row r="42" spans="1:9" ht="39" x14ac:dyDescent="0.25">
      <c r="A42" s="120"/>
      <c r="B42" s="180" t="s">
        <v>995</v>
      </c>
      <c r="C42" s="120"/>
      <c r="D42" s="576"/>
      <c r="E42" s="561"/>
      <c r="F42" s="796"/>
      <c r="G42" s="553"/>
      <c r="H42" s="641"/>
      <c r="I42" s="641"/>
    </row>
    <row r="43" spans="1:9" x14ac:dyDescent="0.25">
      <c r="A43" s="181" t="s">
        <v>844</v>
      </c>
      <c r="B43" s="113" t="s">
        <v>1122</v>
      </c>
      <c r="C43" s="120" t="s">
        <v>114</v>
      </c>
      <c r="D43" s="576">
        <v>0</v>
      </c>
      <c r="E43" s="561"/>
      <c r="F43" s="796">
        <f>D43*E43</f>
        <v>0</v>
      </c>
      <c r="G43" s="553"/>
      <c r="H43" s="641"/>
      <c r="I43" s="641"/>
    </row>
    <row r="44" spans="1:9" ht="13.15" customHeight="1" x14ac:dyDescent="0.25">
      <c r="A44" s="181" t="s">
        <v>845</v>
      </c>
      <c r="B44" s="113" t="s">
        <v>1069</v>
      </c>
      <c r="C44" s="120" t="s">
        <v>114</v>
      </c>
      <c r="D44" s="576">
        <v>0</v>
      </c>
      <c r="E44" s="561"/>
      <c r="F44" s="796">
        <f>D44*E44</f>
        <v>0</v>
      </c>
      <c r="G44" s="553"/>
    </row>
    <row r="45" spans="1:9" ht="13.15" customHeight="1" x14ac:dyDescent="0.25">
      <c r="A45" s="181" t="s">
        <v>846</v>
      </c>
      <c r="B45" s="113" t="s">
        <v>1070</v>
      </c>
      <c r="C45" s="120" t="s">
        <v>114</v>
      </c>
      <c r="D45" s="576">
        <v>0</v>
      </c>
      <c r="E45" s="561"/>
      <c r="F45" s="796">
        <f>D45*E45</f>
        <v>0</v>
      </c>
      <c r="G45" s="553"/>
    </row>
    <row r="46" spans="1:9" ht="13.15" customHeight="1" x14ac:dyDescent="0.25">
      <c r="A46" s="120"/>
      <c r="B46" s="113"/>
      <c r="C46" s="120"/>
      <c r="D46" s="576"/>
      <c r="E46" s="561"/>
      <c r="F46" s="796"/>
      <c r="G46" s="553"/>
    </row>
    <row r="47" spans="1:9" ht="13.15" customHeight="1" x14ac:dyDescent="0.25">
      <c r="A47" s="120"/>
      <c r="B47" s="573"/>
      <c r="C47" s="120"/>
      <c r="D47" s="576"/>
      <c r="E47" s="561"/>
      <c r="F47" s="796"/>
      <c r="G47" s="553"/>
    </row>
    <row r="48" spans="1:9" ht="13.15" customHeight="1" x14ac:dyDescent="0.25">
      <c r="A48" s="120"/>
      <c r="B48" s="113"/>
      <c r="C48" s="120"/>
      <c r="D48" s="577"/>
      <c r="E48" s="561"/>
      <c r="F48" s="796"/>
      <c r="G48" s="553"/>
    </row>
    <row r="49" spans="1:10" ht="13.15" customHeight="1" x14ac:dyDescent="0.25">
      <c r="A49" s="120"/>
      <c r="B49" s="570" t="s">
        <v>127</v>
      </c>
      <c r="C49" s="120"/>
      <c r="D49" s="179"/>
      <c r="E49" s="561"/>
      <c r="F49" s="797"/>
      <c r="G49" s="149"/>
    </row>
    <row r="50" spans="1:10" s="266" customFormat="1" x14ac:dyDescent="0.25">
      <c r="A50" s="120"/>
      <c r="B50" s="538"/>
      <c r="C50" s="120"/>
      <c r="D50" s="179"/>
      <c r="E50" s="553"/>
      <c r="F50" s="797"/>
      <c r="G50" s="149"/>
      <c r="H50" s="564"/>
      <c r="I50" s="622"/>
      <c r="J50" s="578"/>
    </row>
    <row r="51" spans="1:10" s="266" customFormat="1" ht="13" x14ac:dyDescent="0.25">
      <c r="A51" s="120"/>
      <c r="B51" s="556" t="s">
        <v>1023</v>
      </c>
      <c r="C51" s="120"/>
      <c r="D51" s="179"/>
      <c r="E51" s="126"/>
      <c r="F51" s="797"/>
      <c r="G51" s="149"/>
      <c r="H51" s="564"/>
      <c r="I51" s="622"/>
      <c r="J51" s="578"/>
    </row>
    <row r="52" spans="1:10" s="266" customFormat="1" ht="13" x14ac:dyDescent="0.25">
      <c r="A52" s="120"/>
      <c r="B52" s="579"/>
      <c r="C52" s="120"/>
      <c r="D52" s="179"/>
      <c r="E52" s="126"/>
      <c r="F52" s="797"/>
      <c r="G52" s="149"/>
      <c r="H52" s="564"/>
      <c r="I52" s="622"/>
      <c r="J52" s="578"/>
    </row>
    <row r="53" spans="1:10" s="266" customFormat="1" ht="13" x14ac:dyDescent="0.25">
      <c r="A53" s="557"/>
      <c r="B53" s="580" t="s">
        <v>153</v>
      </c>
      <c r="C53" s="557"/>
      <c r="D53" s="581"/>
      <c r="E53" s="561"/>
      <c r="F53" s="796"/>
      <c r="G53" s="553"/>
      <c r="H53" s="582"/>
      <c r="I53" s="622"/>
    </row>
    <row r="54" spans="1:10" ht="14.5" x14ac:dyDescent="0.25">
      <c r="A54" s="557" t="s">
        <v>173</v>
      </c>
      <c r="B54" s="583" t="s">
        <v>1024</v>
      </c>
      <c r="C54" s="557" t="s">
        <v>16</v>
      </c>
      <c r="D54" s="558">
        <v>0</v>
      </c>
      <c r="E54" s="561"/>
      <c r="F54" s="796">
        <f>D54*E54</f>
        <v>0</v>
      </c>
      <c r="G54" s="643"/>
      <c r="H54" s="621"/>
      <c r="I54" s="622"/>
      <c r="J54" s="584"/>
    </row>
    <row r="55" spans="1:10" ht="13" x14ac:dyDescent="0.3">
      <c r="A55" s="557"/>
      <c r="B55" s="585" t="s">
        <v>333</v>
      </c>
      <c r="C55" s="557"/>
      <c r="D55" s="558"/>
      <c r="E55" s="561"/>
      <c r="F55" s="796"/>
      <c r="G55" s="643"/>
      <c r="H55" s="621"/>
      <c r="I55" s="622"/>
      <c r="J55" s="584"/>
    </row>
    <row r="56" spans="1:10" ht="14.5" x14ac:dyDescent="0.25">
      <c r="A56" s="557" t="s">
        <v>175</v>
      </c>
      <c r="B56" s="583" t="s">
        <v>334</v>
      </c>
      <c r="C56" s="557" t="s">
        <v>16</v>
      </c>
      <c r="D56" s="558">
        <v>0</v>
      </c>
      <c r="E56" s="561"/>
      <c r="F56" s="796">
        <f>D56*E56</f>
        <v>0</v>
      </c>
      <c r="G56" s="643"/>
      <c r="H56" s="621"/>
      <c r="I56" s="622"/>
      <c r="J56" s="584"/>
    </row>
    <row r="57" spans="1:10" s="266" customFormat="1" ht="14.5" x14ac:dyDescent="0.25">
      <c r="A57" s="557" t="s">
        <v>177</v>
      </c>
      <c r="B57" s="583" t="s">
        <v>335</v>
      </c>
      <c r="C57" s="557" t="s">
        <v>16</v>
      </c>
      <c r="D57" s="558">
        <v>0</v>
      </c>
      <c r="E57" s="561"/>
      <c r="F57" s="796">
        <f t="shared" ref="F57:F69" si="1">D57*E57</f>
        <v>0</v>
      </c>
      <c r="G57" s="643"/>
      <c r="H57" s="621"/>
      <c r="I57" s="622"/>
      <c r="J57" s="578"/>
    </row>
    <row r="58" spans="1:10" s="266" customFormat="1" ht="14.5" x14ac:dyDescent="0.25">
      <c r="A58" s="557" t="s">
        <v>154</v>
      </c>
      <c r="B58" s="583" t="s">
        <v>336</v>
      </c>
      <c r="C58" s="557" t="s">
        <v>337</v>
      </c>
      <c r="D58" s="558">
        <v>0</v>
      </c>
      <c r="E58" s="561"/>
      <c r="F58" s="796">
        <f t="shared" si="1"/>
        <v>0</v>
      </c>
      <c r="G58" s="643"/>
      <c r="H58" s="621"/>
      <c r="I58" s="622"/>
      <c r="J58" s="578"/>
    </row>
    <row r="59" spans="1:10" s="266" customFormat="1" ht="14.5" x14ac:dyDescent="0.25">
      <c r="A59" s="557" t="s">
        <v>1071</v>
      </c>
      <c r="B59" s="583" t="s">
        <v>1025</v>
      </c>
      <c r="C59" s="557" t="s">
        <v>337</v>
      </c>
      <c r="D59" s="558">
        <v>0</v>
      </c>
      <c r="E59" s="561"/>
      <c r="F59" s="796">
        <f t="shared" si="1"/>
        <v>0</v>
      </c>
      <c r="G59" s="643"/>
      <c r="H59" s="621"/>
      <c r="I59" s="622"/>
      <c r="J59" s="578"/>
    </row>
    <row r="60" spans="1:10" s="266" customFormat="1" ht="14.5" x14ac:dyDescent="0.25">
      <c r="A60" s="181" t="s">
        <v>194</v>
      </c>
      <c r="B60" s="586" t="s">
        <v>1194</v>
      </c>
      <c r="C60" s="109" t="s">
        <v>16</v>
      </c>
      <c r="D60" s="150">
        <v>0</v>
      </c>
      <c r="E60" s="134"/>
      <c r="F60" s="796">
        <f t="shared" si="1"/>
        <v>0</v>
      </c>
      <c r="G60" s="643"/>
      <c r="H60" s="621"/>
      <c r="I60" s="622"/>
      <c r="J60" s="578"/>
    </row>
    <row r="61" spans="1:10" s="266" customFormat="1" x14ac:dyDescent="0.25">
      <c r="A61" s="181"/>
      <c r="B61" s="586"/>
      <c r="C61" s="109"/>
      <c r="D61" s="150"/>
      <c r="E61" s="134"/>
      <c r="F61" s="796"/>
      <c r="G61" s="643"/>
      <c r="H61" s="621"/>
      <c r="I61" s="622"/>
      <c r="J61" s="578"/>
    </row>
    <row r="62" spans="1:10" s="266" customFormat="1" ht="13.5" thickBot="1" x14ac:dyDescent="0.3">
      <c r="A62" s="1114" t="s">
        <v>99</v>
      </c>
      <c r="B62" s="1115"/>
      <c r="C62" s="1115"/>
      <c r="D62" s="1115"/>
      <c r="E62" s="1116"/>
      <c r="F62" s="798">
        <f>SUM(F8:F60)</f>
        <v>0</v>
      </c>
      <c r="G62" s="643"/>
      <c r="H62" s="621"/>
      <c r="I62" s="622"/>
      <c r="J62" s="578"/>
    </row>
    <row r="63" spans="1:10" s="266" customFormat="1" x14ac:dyDescent="0.25">
      <c r="A63" s="181"/>
      <c r="B63" s="586"/>
      <c r="C63" s="109"/>
      <c r="D63" s="150"/>
      <c r="E63" s="134"/>
      <c r="F63" s="796"/>
      <c r="G63" s="643"/>
      <c r="H63" s="621"/>
      <c r="I63" s="622"/>
      <c r="J63" s="578"/>
    </row>
    <row r="64" spans="1:10" s="266" customFormat="1" ht="14.5" x14ac:dyDescent="0.25">
      <c r="A64" s="181" t="s">
        <v>196</v>
      </c>
      <c r="B64" s="586" t="s">
        <v>1198</v>
      </c>
      <c r="C64" s="109" t="s">
        <v>16</v>
      </c>
      <c r="D64" s="150">
        <v>0</v>
      </c>
      <c r="E64" s="134"/>
      <c r="F64" s="796">
        <f t="shared" si="1"/>
        <v>0</v>
      </c>
      <c r="G64" s="643"/>
      <c r="H64" s="621"/>
      <c r="I64" s="622"/>
      <c r="J64" s="578"/>
    </row>
    <row r="65" spans="1:10" s="266" customFormat="1" ht="14.5" x14ac:dyDescent="0.25">
      <c r="A65" s="181" t="s">
        <v>212</v>
      </c>
      <c r="B65" s="586" t="s">
        <v>1199</v>
      </c>
      <c r="C65" s="109" t="s">
        <v>16</v>
      </c>
      <c r="D65" s="150">
        <v>0</v>
      </c>
      <c r="E65" s="134"/>
      <c r="F65" s="796">
        <f t="shared" si="1"/>
        <v>0</v>
      </c>
      <c r="G65" s="643"/>
      <c r="H65" s="621"/>
      <c r="I65" s="622"/>
      <c r="J65" s="578"/>
    </row>
    <row r="66" spans="1:10" s="266" customFormat="1" ht="14.5" x14ac:dyDescent="0.25">
      <c r="A66" s="181" t="s">
        <v>262</v>
      </c>
      <c r="B66" s="586" t="s">
        <v>1200</v>
      </c>
      <c r="C66" s="109" t="s">
        <v>16</v>
      </c>
      <c r="D66" s="150">
        <v>0</v>
      </c>
      <c r="E66" s="134"/>
      <c r="F66" s="796">
        <f t="shared" si="1"/>
        <v>0</v>
      </c>
      <c r="G66" s="643"/>
      <c r="H66" s="621"/>
      <c r="I66" s="622"/>
      <c r="J66" s="578"/>
    </row>
    <row r="67" spans="1:10" s="266" customFormat="1" ht="14.5" x14ac:dyDescent="0.25">
      <c r="A67" s="181" t="s">
        <v>1075</v>
      </c>
      <c r="B67" s="586" t="s">
        <v>1072</v>
      </c>
      <c r="C67" s="109" t="s">
        <v>16</v>
      </c>
      <c r="D67" s="150">
        <v>0</v>
      </c>
      <c r="E67" s="134"/>
      <c r="F67" s="796">
        <f t="shared" si="1"/>
        <v>0</v>
      </c>
      <c r="G67" s="643"/>
      <c r="H67" s="621"/>
      <c r="I67" s="622"/>
      <c r="J67" s="578"/>
    </row>
    <row r="68" spans="1:10" s="266" customFormat="1" ht="14.5" x14ac:dyDescent="0.25">
      <c r="A68" s="181" t="s">
        <v>1076</v>
      </c>
      <c r="B68" s="586" t="s">
        <v>1073</v>
      </c>
      <c r="C68" s="109" t="s">
        <v>16</v>
      </c>
      <c r="D68" s="150">
        <v>0</v>
      </c>
      <c r="E68" s="134"/>
      <c r="F68" s="796">
        <f t="shared" si="1"/>
        <v>0</v>
      </c>
      <c r="G68" s="643"/>
      <c r="H68" s="621"/>
      <c r="I68" s="622"/>
      <c r="J68" s="578"/>
    </row>
    <row r="69" spans="1:10" s="266" customFormat="1" ht="14.5" x14ac:dyDescent="0.25">
      <c r="A69" s="181" t="s">
        <v>1077</v>
      </c>
      <c r="B69" s="586" t="s">
        <v>1074</v>
      </c>
      <c r="C69" s="109" t="s">
        <v>16</v>
      </c>
      <c r="D69" s="150">
        <v>0</v>
      </c>
      <c r="E69" s="134"/>
      <c r="F69" s="796">
        <f t="shared" si="1"/>
        <v>0</v>
      </c>
      <c r="G69" s="643"/>
      <c r="H69" s="621"/>
      <c r="I69" s="622"/>
      <c r="J69" s="578"/>
    </row>
    <row r="70" spans="1:10" s="266" customFormat="1" x14ac:dyDescent="0.25">
      <c r="A70" s="557"/>
      <c r="B70" s="586"/>
      <c r="C70" s="109"/>
      <c r="D70" s="150"/>
      <c r="E70" s="149"/>
      <c r="F70" s="796"/>
      <c r="G70" s="643"/>
      <c r="H70" s="621"/>
      <c r="I70" s="622"/>
      <c r="J70" s="578"/>
    </row>
    <row r="71" spans="1:10" s="266" customFormat="1" ht="13" x14ac:dyDescent="0.25">
      <c r="A71" s="557"/>
      <c r="B71" s="587" t="s">
        <v>338</v>
      </c>
      <c r="C71" s="557"/>
      <c r="D71" s="558"/>
      <c r="E71" s="561"/>
      <c r="F71" s="796"/>
      <c r="G71" s="643"/>
      <c r="H71" s="621"/>
      <c r="I71" s="622"/>
      <c r="J71" s="578"/>
    </row>
    <row r="72" spans="1:10" s="266" customFormat="1" x14ac:dyDescent="0.25">
      <c r="A72" s="557" t="s">
        <v>179</v>
      </c>
      <c r="B72" s="403" t="s">
        <v>1078</v>
      </c>
      <c r="C72" s="557" t="s">
        <v>337</v>
      </c>
      <c r="D72" s="558">
        <v>0</v>
      </c>
      <c r="E72" s="561"/>
      <c r="F72" s="796">
        <f>D72*E72</f>
        <v>0</v>
      </c>
      <c r="G72" s="643"/>
      <c r="H72" s="621"/>
      <c r="I72" s="622"/>
      <c r="J72" s="578"/>
    </row>
    <row r="73" spans="1:10" s="266" customFormat="1" x14ac:dyDescent="0.25">
      <c r="A73" s="557" t="s">
        <v>180</v>
      </c>
      <c r="B73" s="403" t="s">
        <v>1079</v>
      </c>
      <c r="C73" s="557" t="s">
        <v>337</v>
      </c>
      <c r="D73" s="558">
        <v>0</v>
      </c>
      <c r="E73" s="561"/>
      <c r="F73" s="796">
        <f>D73*E73</f>
        <v>0</v>
      </c>
      <c r="G73" s="643"/>
      <c r="H73" s="621"/>
      <c r="I73" s="622"/>
      <c r="J73" s="578"/>
    </row>
    <row r="74" spans="1:10" s="266" customFormat="1" x14ac:dyDescent="0.25">
      <c r="A74" s="557" t="s">
        <v>181</v>
      </c>
      <c r="B74" s="403" t="s">
        <v>1080</v>
      </c>
      <c r="C74" s="557" t="s">
        <v>337</v>
      </c>
      <c r="D74" s="558">
        <v>0</v>
      </c>
      <c r="E74" s="561"/>
      <c r="F74" s="796">
        <f>D74*E74</f>
        <v>0</v>
      </c>
      <c r="G74" s="643"/>
      <c r="H74" s="621"/>
      <c r="I74" s="622"/>
      <c r="J74" s="578"/>
    </row>
    <row r="75" spans="1:10" s="266" customFormat="1" x14ac:dyDescent="0.25">
      <c r="A75" s="557" t="s">
        <v>1081</v>
      </c>
      <c r="B75" s="403" t="s">
        <v>1201</v>
      </c>
      <c r="C75" s="557" t="s">
        <v>337</v>
      </c>
      <c r="D75" s="558">
        <v>1</v>
      </c>
      <c r="E75" s="561"/>
      <c r="F75" s="796">
        <f>D75*E75</f>
        <v>0</v>
      </c>
      <c r="G75" s="643"/>
      <c r="H75" s="621"/>
      <c r="I75" s="622"/>
      <c r="J75" s="578"/>
    </row>
    <row r="76" spans="1:10" s="266" customFormat="1" x14ac:dyDescent="0.25">
      <c r="A76" s="557"/>
      <c r="B76" s="403"/>
      <c r="C76" s="557"/>
      <c r="D76" s="558"/>
      <c r="E76" s="561"/>
      <c r="F76" s="796"/>
      <c r="G76" s="643"/>
      <c r="H76" s="621"/>
      <c r="I76" s="622"/>
      <c r="J76" s="578"/>
    </row>
    <row r="77" spans="1:10" s="266" customFormat="1" ht="13" x14ac:dyDescent="0.25">
      <c r="A77" s="557"/>
      <c r="B77" s="587" t="s">
        <v>340</v>
      </c>
      <c r="C77" s="557"/>
      <c r="D77" s="558"/>
      <c r="E77" s="561"/>
      <c r="F77" s="796"/>
      <c r="G77" s="643"/>
      <c r="H77" s="621"/>
      <c r="I77" s="622"/>
    </row>
    <row r="78" spans="1:10" x14ac:dyDescent="0.25">
      <c r="A78" s="557" t="s">
        <v>1082</v>
      </c>
      <c r="B78" s="403" t="s">
        <v>1083</v>
      </c>
      <c r="C78" s="557" t="s">
        <v>16</v>
      </c>
      <c r="D78" s="558">
        <v>0</v>
      </c>
      <c r="E78" s="561"/>
      <c r="F78" s="796">
        <f>D78*E78</f>
        <v>0</v>
      </c>
      <c r="G78" s="643"/>
      <c r="H78" s="621"/>
      <c r="I78" s="564"/>
    </row>
    <row r="79" spans="1:10" x14ac:dyDescent="0.25">
      <c r="A79" s="557" t="s">
        <v>1084</v>
      </c>
      <c r="B79" s="403" t="s">
        <v>1207</v>
      </c>
      <c r="C79" s="557" t="s">
        <v>16</v>
      </c>
      <c r="D79" s="558">
        <v>1</v>
      </c>
      <c r="E79" s="561"/>
      <c r="F79" s="796">
        <f>D79*E79</f>
        <v>0</v>
      </c>
      <c r="G79" s="643"/>
      <c r="H79" s="621"/>
      <c r="I79" s="564"/>
    </row>
    <row r="80" spans="1:10" x14ac:dyDescent="0.25">
      <c r="A80" s="557" t="s">
        <v>1086</v>
      </c>
      <c r="B80" s="403" t="s">
        <v>1087</v>
      </c>
      <c r="C80" s="557" t="s">
        <v>16</v>
      </c>
      <c r="D80" s="558">
        <v>0</v>
      </c>
      <c r="E80" s="561"/>
      <c r="F80" s="796">
        <f>D80*E80</f>
        <v>0</v>
      </c>
      <c r="G80" s="643"/>
      <c r="H80" s="621"/>
      <c r="I80" s="564"/>
    </row>
    <row r="81" spans="1:13" x14ac:dyDescent="0.25">
      <c r="A81" s="557" t="s">
        <v>1086</v>
      </c>
      <c r="B81" s="403" t="s">
        <v>1088</v>
      </c>
      <c r="C81" s="557" t="s">
        <v>16</v>
      </c>
      <c r="D81" s="558">
        <v>0</v>
      </c>
      <c r="E81" s="561"/>
      <c r="F81" s="796">
        <f>D81*E81</f>
        <v>0</v>
      </c>
      <c r="G81" s="643"/>
      <c r="H81" s="621"/>
      <c r="I81" s="564"/>
    </row>
    <row r="82" spans="1:13" x14ac:dyDescent="0.25">
      <c r="A82" s="559"/>
      <c r="B82" s="562"/>
      <c r="C82" s="557"/>
      <c r="D82" s="558"/>
      <c r="E82" s="561"/>
      <c r="F82" s="796"/>
      <c r="G82" s="643"/>
      <c r="H82" s="621"/>
      <c r="I82" s="582"/>
      <c r="J82" s="584"/>
    </row>
    <row r="83" spans="1:13" ht="13.15" customHeight="1" x14ac:dyDescent="0.25">
      <c r="A83" s="120"/>
      <c r="B83" s="570" t="s">
        <v>127</v>
      </c>
      <c r="C83" s="120"/>
      <c r="D83" s="179"/>
      <c r="E83" s="561"/>
      <c r="F83" s="797"/>
      <c r="G83" s="149"/>
    </row>
    <row r="84" spans="1:13" s="150" customFormat="1" x14ac:dyDescent="0.25">
      <c r="A84" s="120"/>
      <c r="B84" s="183"/>
      <c r="C84" s="120"/>
      <c r="D84" s="179"/>
      <c r="E84" s="561"/>
      <c r="F84" s="797"/>
      <c r="G84" s="149"/>
      <c r="H84" s="564"/>
      <c r="I84" s="594"/>
    </row>
    <row r="85" spans="1:13" ht="13.15" customHeight="1" x14ac:dyDescent="0.25">
      <c r="A85" s="120"/>
      <c r="B85" s="570" t="s">
        <v>134</v>
      </c>
      <c r="C85" s="120"/>
      <c r="D85" s="179"/>
      <c r="E85" s="126"/>
      <c r="F85" s="797"/>
      <c r="G85" s="149"/>
      <c r="I85" s="594"/>
      <c r="J85" s="150"/>
      <c r="K85" s="150"/>
      <c r="L85" s="150"/>
    </row>
    <row r="86" spans="1:13" ht="26" x14ac:dyDescent="0.25">
      <c r="A86" s="120"/>
      <c r="B86" s="588" t="s">
        <v>345</v>
      </c>
      <c r="C86" s="120"/>
      <c r="D86" s="179"/>
      <c r="E86" s="126"/>
      <c r="F86" s="797"/>
      <c r="G86" s="149"/>
      <c r="I86" s="594"/>
      <c r="J86" s="150"/>
      <c r="K86" s="150"/>
      <c r="L86" s="150"/>
    </row>
    <row r="87" spans="1:13" ht="13.15" customHeight="1" x14ac:dyDescent="0.25">
      <c r="A87" s="559" t="s">
        <v>157</v>
      </c>
      <c r="B87" s="560" t="s">
        <v>346</v>
      </c>
      <c r="C87" s="559" t="s">
        <v>16</v>
      </c>
      <c r="D87" s="581">
        <v>1</v>
      </c>
      <c r="E87" s="561"/>
      <c r="F87" s="796">
        <f>D87*E87</f>
        <v>0</v>
      </c>
      <c r="G87" s="553"/>
      <c r="I87" s="594"/>
      <c r="J87" s="150"/>
      <c r="K87" s="150"/>
      <c r="L87" s="150"/>
    </row>
    <row r="88" spans="1:13" s="150" customFormat="1" x14ac:dyDescent="0.25">
      <c r="A88" s="559"/>
      <c r="B88" s="562"/>
      <c r="C88" s="559"/>
      <c r="D88" s="581"/>
      <c r="E88" s="561"/>
      <c r="F88" s="796"/>
      <c r="G88" s="553"/>
      <c r="H88" s="564"/>
      <c r="I88" s="594"/>
    </row>
    <row r="89" spans="1:13" s="150" customFormat="1" ht="26" x14ac:dyDescent="0.25">
      <c r="A89" s="559"/>
      <c r="B89" s="589" t="s">
        <v>347</v>
      </c>
      <c r="C89" s="559"/>
      <c r="D89" s="581"/>
      <c r="E89" s="561"/>
      <c r="F89" s="796"/>
      <c r="G89" s="553"/>
      <c r="H89" s="564"/>
      <c r="I89" s="594"/>
    </row>
    <row r="90" spans="1:13" s="150" customFormat="1" x14ac:dyDescent="0.25">
      <c r="A90" s="559" t="s">
        <v>1026</v>
      </c>
      <c r="B90" s="562" t="s">
        <v>344</v>
      </c>
      <c r="C90" s="559" t="s">
        <v>16</v>
      </c>
      <c r="D90" s="581">
        <v>0</v>
      </c>
      <c r="E90" s="561"/>
      <c r="F90" s="796">
        <f>D90*E90</f>
        <v>0</v>
      </c>
      <c r="G90" s="553"/>
      <c r="H90" s="564"/>
      <c r="I90" s="594"/>
    </row>
    <row r="91" spans="1:13" s="150" customFormat="1" x14ac:dyDescent="0.25">
      <c r="A91" s="559" t="s">
        <v>1089</v>
      </c>
      <c r="B91" s="562" t="s">
        <v>1202</v>
      </c>
      <c r="C91" s="559" t="s">
        <v>16</v>
      </c>
      <c r="D91" s="581">
        <v>0</v>
      </c>
      <c r="E91" s="561"/>
      <c r="F91" s="796">
        <f>D91*E91</f>
        <v>0</v>
      </c>
      <c r="G91" s="553"/>
      <c r="H91" s="564"/>
      <c r="I91" s="594"/>
    </row>
    <row r="92" spans="1:13" s="150" customFormat="1" x14ac:dyDescent="0.25">
      <c r="A92" s="559"/>
      <c r="B92" s="562"/>
      <c r="C92" s="559"/>
      <c r="D92" s="581"/>
      <c r="E92" s="561"/>
      <c r="F92" s="796"/>
      <c r="G92" s="553"/>
      <c r="H92" s="564"/>
      <c r="I92" s="594"/>
    </row>
    <row r="93" spans="1:13" s="150" customFormat="1" ht="25.5" x14ac:dyDescent="0.25">
      <c r="A93" s="590" t="s">
        <v>348</v>
      </c>
      <c r="B93" s="560" t="s">
        <v>349</v>
      </c>
      <c r="C93" s="591" t="s">
        <v>16</v>
      </c>
      <c r="D93" s="592">
        <v>1</v>
      </c>
      <c r="E93" s="593"/>
      <c r="F93" s="799">
        <f>D93*E93</f>
        <v>0</v>
      </c>
      <c r="G93" s="645"/>
      <c r="H93" s="594"/>
      <c r="I93" s="623"/>
      <c r="J93" s="122"/>
      <c r="K93" s="122"/>
      <c r="L93" s="122"/>
      <c r="M93" s="122"/>
    </row>
    <row r="94" spans="1:13" s="150" customFormat="1" x14ac:dyDescent="0.25">
      <c r="A94" s="590"/>
      <c r="B94" s="560"/>
      <c r="C94" s="591"/>
      <c r="D94" s="592"/>
      <c r="E94" s="593"/>
      <c r="F94" s="799"/>
      <c r="G94" s="645"/>
      <c r="H94" s="594"/>
      <c r="I94" s="623"/>
      <c r="J94" s="122"/>
      <c r="K94" s="122"/>
      <c r="L94" s="122"/>
      <c r="M94" s="122"/>
    </row>
    <row r="95" spans="1:13" s="150" customFormat="1" x14ac:dyDescent="0.25">
      <c r="A95" s="774" t="s">
        <v>1145</v>
      </c>
      <c r="B95" s="775" t="s">
        <v>1147</v>
      </c>
      <c r="C95" s="774" t="s">
        <v>16</v>
      </c>
      <c r="D95" s="776">
        <v>1</v>
      </c>
      <c r="E95" s="777"/>
      <c r="F95" s="800">
        <f>D95*E95</f>
        <v>0</v>
      </c>
      <c r="G95" s="553"/>
      <c r="H95" s="564"/>
      <c r="I95" s="594"/>
    </row>
    <row r="96" spans="1:13" s="150" customFormat="1" x14ac:dyDescent="0.25">
      <c r="A96" s="774"/>
      <c r="B96" s="775"/>
      <c r="C96" s="774"/>
      <c r="D96" s="776"/>
      <c r="E96" s="777"/>
      <c r="F96" s="800"/>
      <c r="G96" s="553"/>
      <c r="H96" s="564"/>
      <c r="I96" s="594"/>
    </row>
    <row r="97" spans="1:256" s="150" customFormat="1" x14ac:dyDescent="0.25">
      <c r="A97" s="559" t="s">
        <v>350</v>
      </c>
      <c r="B97" s="560" t="s">
        <v>351</v>
      </c>
      <c r="C97" s="559" t="s">
        <v>16</v>
      </c>
      <c r="D97" s="581">
        <v>2</v>
      </c>
      <c r="E97" s="561"/>
      <c r="F97" s="796">
        <f>D97*E97</f>
        <v>0</v>
      </c>
      <c r="G97" s="553"/>
      <c r="H97" s="594"/>
      <c r="I97" s="623"/>
      <c r="J97" s="122"/>
      <c r="K97" s="122"/>
      <c r="L97" s="122"/>
      <c r="M97" s="122"/>
    </row>
    <row r="98" spans="1:256" x14ac:dyDescent="0.25">
      <c r="A98" s="559"/>
      <c r="B98" s="595"/>
      <c r="C98" s="559"/>
      <c r="D98" s="581"/>
      <c r="E98" s="561"/>
      <c r="F98" s="796"/>
      <c r="G98" s="553"/>
      <c r="H98" s="594"/>
    </row>
    <row r="99" spans="1:256" s="150" customFormat="1" ht="13" x14ac:dyDescent="0.25">
      <c r="A99" s="120"/>
      <c r="B99" s="596" t="s">
        <v>187</v>
      </c>
      <c r="C99" s="120"/>
      <c r="D99" s="179"/>
      <c r="E99" s="126"/>
      <c r="F99" s="797"/>
      <c r="G99" s="149"/>
      <c r="H99" s="594"/>
      <c r="I99" s="601"/>
      <c r="J99" s="565"/>
      <c r="K99" s="565"/>
      <c r="L99" s="565"/>
      <c r="M99" s="565"/>
    </row>
    <row r="100" spans="1:256" s="565" customFormat="1" ht="13" x14ac:dyDescent="0.25">
      <c r="A100" s="559"/>
      <c r="B100" s="579" t="s">
        <v>352</v>
      </c>
      <c r="C100" s="559"/>
      <c r="D100" s="581"/>
      <c r="E100" s="561"/>
      <c r="F100" s="796"/>
      <c r="G100" s="553"/>
      <c r="H100" s="773"/>
      <c r="I100" s="594"/>
      <c r="J100" s="150"/>
      <c r="K100" s="150"/>
      <c r="L100" s="150"/>
      <c r="M100" s="150"/>
    </row>
    <row r="101" spans="1:256" s="565" customFormat="1" ht="13" x14ac:dyDescent="0.25">
      <c r="A101" s="557" t="s">
        <v>158</v>
      </c>
      <c r="B101" s="403" t="s">
        <v>353</v>
      </c>
      <c r="C101" s="591" t="s">
        <v>16</v>
      </c>
      <c r="D101" s="592">
        <v>2</v>
      </c>
      <c r="E101" s="593"/>
      <c r="F101" s="799">
        <f>D101*E101</f>
        <v>0</v>
      </c>
      <c r="G101" s="645"/>
      <c r="H101" s="773"/>
      <c r="I101" s="594"/>
      <c r="J101" s="150"/>
      <c r="K101" s="150"/>
      <c r="L101" s="150"/>
      <c r="M101" s="150"/>
    </row>
    <row r="102" spans="1:256" s="565" customFormat="1" ht="13" x14ac:dyDescent="0.25">
      <c r="A102" s="557" t="s">
        <v>354</v>
      </c>
      <c r="B102" s="472" t="s">
        <v>355</v>
      </c>
      <c r="C102" s="557" t="s">
        <v>16</v>
      </c>
      <c r="D102" s="558">
        <v>2</v>
      </c>
      <c r="E102" s="561"/>
      <c r="F102" s="796">
        <f>D102*E102</f>
        <v>0</v>
      </c>
      <c r="G102" s="553"/>
      <c r="H102" s="564"/>
      <c r="I102" s="594"/>
      <c r="J102" s="150"/>
      <c r="K102" s="150"/>
      <c r="L102" s="150"/>
      <c r="M102" s="150"/>
    </row>
    <row r="103" spans="1:256" s="565" customFormat="1" ht="13" x14ac:dyDescent="0.25">
      <c r="A103" s="559"/>
      <c r="B103" s="562"/>
      <c r="C103" s="559"/>
      <c r="D103" s="581"/>
      <c r="E103" s="561"/>
      <c r="F103" s="796"/>
      <c r="G103" s="553"/>
      <c r="H103" s="594"/>
      <c r="I103" s="594"/>
      <c r="J103" s="150"/>
      <c r="K103" s="150"/>
      <c r="L103" s="150"/>
      <c r="M103" s="150"/>
    </row>
    <row r="104" spans="1:256" s="150" customFormat="1" ht="13" x14ac:dyDescent="0.25">
      <c r="A104" s="590"/>
      <c r="B104" s="579" t="s">
        <v>356</v>
      </c>
      <c r="C104" s="559"/>
      <c r="D104" s="581"/>
      <c r="E104" s="561"/>
      <c r="F104" s="796"/>
      <c r="G104" s="553"/>
      <c r="H104" s="597"/>
      <c r="I104" s="594"/>
    </row>
    <row r="105" spans="1:256" s="150" customFormat="1" ht="13.15" customHeight="1" x14ac:dyDescent="0.25">
      <c r="A105" s="559" t="s">
        <v>317</v>
      </c>
      <c r="B105" s="560" t="s">
        <v>357</v>
      </c>
      <c r="C105" s="559" t="s">
        <v>114</v>
      </c>
      <c r="D105" s="581">
        <v>10</v>
      </c>
      <c r="E105" s="561"/>
      <c r="F105" s="796">
        <f>D105*E105</f>
        <v>0</v>
      </c>
      <c r="G105" s="553"/>
      <c r="H105" s="594"/>
      <c r="I105" s="594"/>
    </row>
    <row r="106" spans="1:256" s="150" customFormat="1" ht="13.15" customHeight="1" x14ac:dyDescent="0.25">
      <c r="A106" s="559" t="s">
        <v>318</v>
      </c>
      <c r="B106" s="560" t="s">
        <v>358</v>
      </c>
      <c r="C106" s="559" t="s">
        <v>114</v>
      </c>
      <c r="D106" s="581">
        <v>4</v>
      </c>
      <c r="E106" s="561"/>
      <c r="F106" s="796">
        <f>D106*E106</f>
        <v>0</v>
      </c>
      <c r="G106" s="553"/>
      <c r="H106" s="594"/>
      <c r="I106" s="772"/>
    </row>
    <row r="107" spans="1:256" s="150" customFormat="1" x14ac:dyDescent="0.25">
      <c r="A107" s="559"/>
      <c r="B107" s="560"/>
      <c r="C107" s="559"/>
      <c r="D107" s="581"/>
      <c r="E107" s="561"/>
      <c r="F107" s="796"/>
      <c r="G107" s="553"/>
      <c r="H107" s="597"/>
      <c r="I107" s="563"/>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M107" s="111"/>
      <c r="EN107" s="111"/>
      <c r="EO107" s="111"/>
      <c r="EP107" s="111"/>
      <c r="EQ107" s="111"/>
      <c r="ER107" s="111"/>
      <c r="ES107" s="111"/>
      <c r="ET107" s="111"/>
      <c r="EU107" s="111"/>
      <c r="EV107" s="111"/>
      <c r="EW107" s="111"/>
      <c r="EX107" s="111"/>
      <c r="EY107" s="111"/>
      <c r="EZ107" s="111"/>
      <c r="FA107" s="111"/>
      <c r="FB107" s="111"/>
      <c r="FC107" s="111"/>
      <c r="FD107" s="111"/>
      <c r="FE107" s="111"/>
      <c r="FF107" s="111"/>
      <c r="FG107" s="111"/>
      <c r="FH107" s="111"/>
      <c r="FI107" s="111"/>
      <c r="FJ107" s="111"/>
      <c r="FK107" s="111"/>
      <c r="FL107" s="111"/>
      <c r="FM107" s="111"/>
      <c r="FN107" s="111"/>
      <c r="FO107" s="111"/>
      <c r="FP107" s="111"/>
      <c r="FQ107" s="111"/>
      <c r="FR107" s="111"/>
      <c r="FS107" s="111"/>
      <c r="FT107" s="111"/>
      <c r="FU107" s="111"/>
      <c r="FV107" s="111"/>
      <c r="FW107" s="111"/>
      <c r="FX107" s="111"/>
      <c r="FY107" s="111"/>
      <c r="FZ107" s="111"/>
      <c r="GA107" s="111"/>
      <c r="GB107" s="111"/>
      <c r="GC107" s="111"/>
      <c r="GD107" s="111"/>
      <c r="GE107" s="111"/>
      <c r="GF107" s="111"/>
      <c r="GG107" s="111"/>
      <c r="GH107" s="111"/>
      <c r="GI107" s="111"/>
      <c r="GJ107" s="111"/>
      <c r="GK107" s="111"/>
      <c r="GL107" s="111"/>
      <c r="GM107" s="111"/>
      <c r="GN107" s="111"/>
      <c r="GO107" s="111"/>
      <c r="GP107" s="111"/>
      <c r="GQ107" s="111"/>
      <c r="GR107" s="111"/>
      <c r="GS107" s="111"/>
      <c r="GT107" s="111"/>
      <c r="GU107" s="111"/>
      <c r="GV107" s="111"/>
      <c r="GW107" s="111"/>
      <c r="GX107" s="111"/>
      <c r="GY107" s="111"/>
      <c r="GZ107" s="111"/>
      <c r="HA107" s="111"/>
      <c r="HB107" s="111"/>
      <c r="HC107" s="111"/>
      <c r="HD107" s="111"/>
      <c r="HE107" s="111"/>
      <c r="HF107" s="111"/>
      <c r="HG107" s="111"/>
      <c r="HH107" s="111"/>
      <c r="HI107" s="111"/>
      <c r="HJ107" s="111"/>
      <c r="HK107" s="111"/>
      <c r="HL107" s="111"/>
      <c r="HM107" s="111"/>
      <c r="HN107" s="111"/>
      <c r="HO107" s="111"/>
      <c r="HP107" s="111"/>
      <c r="HQ107" s="111"/>
      <c r="HR107" s="111"/>
      <c r="HS107" s="111"/>
      <c r="HT107" s="111"/>
      <c r="HU107" s="111"/>
      <c r="HV107" s="111"/>
      <c r="HW107" s="111"/>
      <c r="HX107" s="111"/>
      <c r="HY107" s="111"/>
      <c r="HZ107" s="111"/>
      <c r="IA107" s="111"/>
      <c r="IB107" s="111"/>
      <c r="IC107" s="111"/>
      <c r="ID107" s="111"/>
      <c r="IE107" s="111"/>
      <c r="IF107" s="111"/>
      <c r="IG107" s="111"/>
      <c r="IH107" s="111"/>
      <c r="II107" s="111"/>
      <c r="IJ107" s="111"/>
      <c r="IK107" s="111"/>
      <c r="IL107" s="111"/>
      <c r="IM107" s="111"/>
      <c r="IN107" s="111"/>
      <c r="IO107" s="111"/>
      <c r="IP107" s="111"/>
      <c r="IQ107" s="111"/>
      <c r="IR107" s="111"/>
      <c r="IS107" s="111"/>
      <c r="IT107" s="111"/>
      <c r="IU107" s="111"/>
      <c r="IV107" s="111"/>
    </row>
    <row r="108" spans="1:256" s="150" customFormat="1" ht="13" x14ac:dyDescent="0.25">
      <c r="A108" s="598"/>
      <c r="B108" s="599" t="s">
        <v>1208</v>
      </c>
      <c r="C108" s="559"/>
      <c r="D108" s="559"/>
      <c r="E108" s="600"/>
      <c r="F108" s="801"/>
      <c r="G108" s="646"/>
      <c r="H108" s="601"/>
      <c r="I108" s="563"/>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M108" s="111"/>
      <c r="EN108" s="111"/>
      <c r="EO108" s="111"/>
      <c r="EP108" s="111"/>
      <c r="EQ108" s="111"/>
      <c r="ER108" s="111"/>
      <c r="ES108" s="111"/>
      <c r="ET108" s="111"/>
      <c r="EU108" s="111"/>
      <c r="EV108" s="111"/>
      <c r="EW108" s="111"/>
      <c r="EX108" s="111"/>
      <c r="EY108" s="111"/>
      <c r="EZ108" s="111"/>
      <c r="FA108" s="111"/>
      <c r="FB108" s="111"/>
      <c r="FC108" s="111"/>
      <c r="FD108" s="111"/>
      <c r="FE108" s="111"/>
      <c r="FF108" s="111"/>
      <c r="FG108" s="111"/>
      <c r="FH108" s="111"/>
      <c r="FI108" s="111"/>
      <c r="FJ108" s="111"/>
      <c r="FK108" s="111"/>
      <c r="FL108" s="111"/>
      <c r="FM108" s="111"/>
      <c r="FN108" s="111"/>
      <c r="FO108" s="111"/>
      <c r="FP108" s="111"/>
      <c r="FQ108" s="111"/>
      <c r="FR108" s="111"/>
      <c r="FS108" s="111"/>
      <c r="FT108" s="111"/>
      <c r="FU108" s="111"/>
      <c r="FV108" s="111"/>
      <c r="FW108" s="111"/>
      <c r="FX108" s="111"/>
      <c r="FY108" s="111"/>
      <c r="FZ108" s="111"/>
      <c r="GA108" s="111"/>
      <c r="GB108" s="111"/>
      <c r="GC108" s="111"/>
      <c r="GD108" s="111"/>
      <c r="GE108" s="111"/>
      <c r="GF108" s="111"/>
      <c r="GG108" s="111"/>
      <c r="GH108" s="111"/>
      <c r="GI108" s="111"/>
      <c r="GJ108" s="111"/>
      <c r="GK108" s="111"/>
      <c r="GL108" s="111"/>
      <c r="GM108" s="111"/>
      <c r="GN108" s="111"/>
      <c r="GO108" s="111"/>
      <c r="GP108" s="111"/>
      <c r="GQ108" s="111"/>
      <c r="GR108" s="111"/>
      <c r="GS108" s="111"/>
      <c r="GT108" s="111"/>
      <c r="GU108" s="111"/>
      <c r="GV108" s="111"/>
      <c r="GW108" s="111"/>
      <c r="GX108" s="111"/>
      <c r="GY108" s="111"/>
      <c r="GZ108" s="111"/>
      <c r="HA108" s="111"/>
      <c r="HB108" s="111"/>
      <c r="HC108" s="111"/>
      <c r="HD108" s="111"/>
      <c r="HE108" s="111"/>
      <c r="HF108" s="111"/>
      <c r="HG108" s="111"/>
      <c r="HH108" s="111"/>
      <c r="HI108" s="111"/>
      <c r="HJ108" s="111"/>
      <c r="HK108" s="111"/>
      <c r="HL108" s="111"/>
      <c r="HM108" s="111"/>
      <c r="HN108" s="111"/>
      <c r="HO108" s="111"/>
      <c r="HP108" s="111"/>
      <c r="HQ108" s="111"/>
      <c r="HR108" s="111"/>
      <c r="HS108" s="111"/>
      <c r="HT108" s="111"/>
      <c r="HU108" s="111"/>
      <c r="HV108" s="111"/>
      <c r="HW108" s="111"/>
      <c r="HX108" s="111"/>
      <c r="HY108" s="111"/>
      <c r="HZ108" s="111"/>
      <c r="IA108" s="111"/>
      <c r="IB108" s="111"/>
      <c r="IC108" s="111"/>
      <c r="ID108" s="111"/>
      <c r="IE108" s="111"/>
      <c r="IF108" s="111"/>
      <c r="IG108" s="111"/>
      <c r="IH108" s="111"/>
      <c r="II108" s="111"/>
      <c r="IJ108" s="111"/>
      <c r="IK108" s="111"/>
      <c r="IL108" s="111"/>
      <c r="IM108" s="111"/>
      <c r="IN108" s="111"/>
      <c r="IO108" s="111"/>
      <c r="IP108" s="111"/>
      <c r="IQ108" s="111"/>
      <c r="IR108" s="111"/>
      <c r="IS108" s="111"/>
      <c r="IT108" s="111"/>
      <c r="IU108" s="111"/>
      <c r="IV108" s="111"/>
    </row>
    <row r="109" spans="1:256" s="150" customFormat="1" x14ac:dyDescent="0.25">
      <c r="A109" s="559" t="s">
        <v>359</v>
      </c>
      <c r="B109" s="560" t="s">
        <v>360</v>
      </c>
      <c r="C109" s="559" t="s">
        <v>16</v>
      </c>
      <c r="D109" s="559">
        <v>1</v>
      </c>
      <c r="E109" s="561"/>
      <c r="F109" s="796">
        <f>E109*D109</f>
        <v>0</v>
      </c>
      <c r="G109" s="553"/>
      <c r="H109" s="601"/>
      <c r="I109" s="563"/>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M109" s="111"/>
      <c r="EN109" s="111"/>
      <c r="EO109" s="111"/>
      <c r="EP109" s="111"/>
      <c r="EQ109" s="111"/>
      <c r="ER109" s="111"/>
      <c r="ES109" s="111"/>
      <c r="ET109" s="111"/>
      <c r="EU109" s="111"/>
      <c r="EV109" s="111"/>
      <c r="EW109" s="111"/>
      <c r="EX109" s="111"/>
      <c r="EY109" s="111"/>
      <c r="EZ109" s="111"/>
      <c r="FA109" s="111"/>
      <c r="FB109" s="111"/>
      <c r="FC109" s="111"/>
      <c r="FD109" s="111"/>
      <c r="FE109" s="111"/>
      <c r="FF109" s="111"/>
      <c r="FG109" s="111"/>
      <c r="FH109" s="111"/>
      <c r="FI109" s="111"/>
      <c r="FJ109" s="111"/>
      <c r="FK109" s="111"/>
      <c r="FL109" s="111"/>
      <c r="FM109" s="111"/>
      <c r="FN109" s="111"/>
      <c r="FO109" s="111"/>
      <c r="FP109" s="111"/>
      <c r="FQ109" s="111"/>
      <c r="FR109" s="111"/>
      <c r="FS109" s="111"/>
      <c r="FT109" s="111"/>
      <c r="FU109" s="111"/>
      <c r="FV109" s="111"/>
      <c r="FW109" s="111"/>
      <c r="FX109" s="111"/>
      <c r="FY109" s="111"/>
      <c r="FZ109" s="111"/>
      <c r="GA109" s="111"/>
      <c r="GB109" s="111"/>
      <c r="GC109" s="111"/>
      <c r="GD109" s="111"/>
      <c r="GE109" s="111"/>
      <c r="GF109" s="111"/>
      <c r="GG109" s="111"/>
      <c r="GH109" s="111"/>
      <c r="GI109" s="111"/>
      <c r="GJ109" s="111"/>
      <c r="GK109" s="111"/>
      <c r="GL109" s="111"/>
      <c r="GM109" s="111"/>
      <c r="GN109" s="111"/>
      <c r="GO109" s="111"/>
      <c r="GP109" s="111"/>
      <c r="GQ109" s="111"/>
      <c r="GR109" s="111"/>
      <c r="GS109" s="111"/>
      <c r="GT109" s="111"/>
      <c r="GU109" s="111"/>
      <c r="GV109" s="111"/>
      <c r="GW109" s="111"/>
      <c r="GX109" s="111"/>
      <c r="GY109" s="111"/>
      <c r="GZ109" s="111"/>
      <c r="HA109" s="111"/>
      <c r="HB109" s="111"/>
      <c r="HC109" s="111"/>
      <c r="HD109" s="111"/>
      <c r="HE109" s="111"/>
      <c r="HF109" s="111"/>
      <c r="HG109" s="111"/>
      <c r="HH109" s="111"/>
      <c r="HI109" s="111"/>
      <c r="HJ109" s="111"/>
      <c r="HK109" s="111"/>
      <c r="HL109" s="111"/>
      <c r="HM109" s="111"/>
      <c r="HN109" s="111"/>
      <c r="HO109" s="111"/>
      <c r="HP109" s="111"/>
      <c r="HQ109" s="111"/>
      <c r="HR109" s="111"/>
      <c r="HS109" s="111"/>
      <c r="HT109" s="111"/>
      <c r="HU109" s="111"/>
      <c r="HV109" s="111"/>
      <c r="HW109" s="111"/>
      <c r="HX109" s="111"/>
      <c r="HY109" s="111"/>
      <c r="HZ109" s="111"/>
      <c r="IA109" s="111"/>
      <c r="IB109" s="111"/>
      <c r="IC109" s="111"/>
      <c r="ID109" s="111"/>
      <c r="IE109" s="111"/>
      <c r="IF109" s="111"/>
      <c r="IG109" s="111"/>
      <c r="IH109" s="111"/>
      <c r="II109" s="111"/>
      <c r="IJ109" s="111"/>
      <c r="IK109" s="111"/>
      <c r="IL109" s="111"/>
      <c r="IM109" s="111"/>
      <c r="IN109" s="111"/>
      <c r="IO109" s="111"/>
      <c r="IP109" s="111"/>
      <c r="IQ109" s="111"/>
      <c r="IR109" s="111"/>
      <c r="IS109" s="111"/>
      <c r="IT109" s="111"/>
      <c r="IU109" s="111"/>
      <c r="IV109" s="111"/>
    </row>
    <row r="110" spans="1:256" s="150" customFormat="1" x14ac:dyDescent="0.25">
      <c r="A110" s="559" t="s">
        <v>361</v>
      </c>
      <c r="B110" s="560" t="s">
        <v>362</v>
      </c>
      <c r="C110" s="559" t="s">
        <v>16</v>
      </c>
      <c r="D110" s="559">
        <v>1</v>
      </c>
      <c r="E110" s="561"/>
      <c r="F110" s="796">
        <f>E110*D110</f>
        <v>0</v>
      </c>
      <c r="G110" s="553"/>
      <c r="H110" s="601"/>
      <c r="I110" s="563"/>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M110" s="111"/>
      <c r="EN110" s="111"/>
      <c r="EO110" s="111"/>
      <c r="EP110" s="111"/>
      <c r="EQ110" s="111"/>
      <c r="ER110" s="111"/>
      <c r="ES110" s="111"/>
      <c r="ET110" s="111"/>
      <c r="EU110" s="111"/>
      <c r="EV110" s="111"/>
      <c r="EW110" s="111"/>
      <c r="EX110" s="111"/>
      <c r="EY110" s="111"/>
      <c r="EZ110" s="111"/>
      <c r="FA110" s="111"/>
      <c r="FB110" s="111"/>
      <c r="FC110" s="111"/>
      <c r="FD110" s="111"/>
      <c r="FE110" s="111"/>
      <c r="FF110" s="111"/>
      <c r="FG110" s="111"/>
      <c r="FH110" s="111"/>
      <c r="FI110" s="111"/>
      <c r="FJ110" s="111"/>
      <c r="FK110" s="111"/>
      <c r="FL110" s="111"/>
      <c r="FM110" s="111"/>
      <c r="FN110" s="111"/>
      <c r="FO110" s="111"/>
      <c r="FP110" s="111"/>
      <c r="FQ110" s="111"/>
      <c r="FR110" s="111"/>
      <c r="FS110" s="111"/>
      <c r="FT110" s="111"/>
      <c r="FU110" s="111"/>
      <c r="FV110" s="111"/>
      <c r="FW110" s="111"/>
      <c r="FX110" s="111"/>
      <c r="FY110" s="111"/>
      <c r="FZ110" s="111"/>
      <c r="GA110" s="111"/>
      <c r="GB110" s="111"/>
      <c r="GC110" s="111"/>
      <c r="GD110" s="111"/>
      <c r="GE110" s="111"/>
      <c r="GF110" s="111"/>
      <c r="GG110" s="111"/>
      <c r="GH110" s="111"/>
      <c r="GI110" s="111"/>
      <c r="GJ110" s="111"/>
      <c r="GK110" s="111"/>
      <c r="GL110" s="111"/>
      <c r="GM110" s="111"/>
      <c r="GN110" s="111"/>
      <c r="GO110" s="111"/>
      <c r="GP110" s="111"/>
      <c r="GQ110" s="111"/>
      <c r="GR110" s="111"/>
      <c r="GS110" s="111"/>
      <c r="GT110" s="111"/>
      <c r="GU110" s="111"/>
      <c r="GV110" s="111"/>
      <c r="GW110" s="111"/>
      <c r="GX110" s="111"/>
      <c r="GY110" s="111"/>
      <c r="GZ110" s="111"/>
      <c r="HA110" s="111"/>
      <c r="HB110" s="111"/>
      <c r="HC110" s="111"/>
      <c r="HD110" s="111"/>
      <c r="HE110" s="111"/>
      <c r="HF110" s="111"/>
      <c r="HG110" s="111"/>
      <c r="HH110" s="111"/>
      <c r="HI110" s="111"/>
      <c r="HJ110" s="111"/>
      <c r="HK110" s="111"/>
      <c r="HL110" s="111"/>
      <c r="HM110" s="111"/>
      <c r="HN110" s="111"/>
      <c r="HO110" s="111"/>
      <c r="HP110" s="111"/>
      <c r="HQ110" s="111"/>
      <c r="HR110" s="111"/>
      <c r="HS110" s="111"/>
      <c r="HT110" s="111"/>
      <c r="HU110" s="111"/>
      <c r="HV110" s="111"/>
      <c r="HW110" s="111"/>
      <c r="HX110" s="111"/>
      <c r="HY110" s="111"/>
      <c r="HZ110" s="111"/>
      <c r="IA110" s="111"/>
      <c r="IB110" s="111"/>
      <c r="IC110" s="111"/>
      <c r="ID110" s="111"/>
      <c r="IE110" s="111"/>
      <c r="IF110" s="111"/>
      <c r="IG110" s="111"/>
      <c r="IH110" s="111"/>
      <c r="II110" s="111"/>
      <c r="IJ110" s="111"/>
      <c r="IK110" s="111"/>
      <c r="IL110" s="111"/>
      <c r="IM110" s="111"/>
      <c r="IN110" s="111"/>
      <c r="IO110" s="111"/>
      <c r="IP110" s="111"/>
      <c r="IQ110" s="111"/>
      <c r="IR110" s="111"/>
      <c r="IS110" s="111"/>
      <c r="IT110" s="111"/>
      <c r="IU110" s="111"/>
      <c r="IV110" s="111"/>
    </row>
    <row r="111" spans="1:256" s="266" customFormat="1" x14ac:dyDescent="0.25">
      <c r="A111" s="559"/>
      <c r="B111" s="560"/>
      <c r="C111" s="559"/>
      <c r="D111" s="559"/>
      <c r="E111" s="600"/>
      <c r="F111" s="801"/>
      <c r="G111" s="646"/>
      <c r="H111" s="601"/>
      <c r="I111" s="582"/>
    </row>
    <row r="112" spans="1:256" s="266" customFormat="1" ht="26" x14ac:dyDescent="0.25">
      <c r="A112" s="559"/>
      <c r="B112" s="599" t="s">
        <v>363</v>
      </c>
      <c r="C112" s="559"/>
      <c r="D112" s="559"/>
      <c r="E112" s="600"/>
      <c r="F112" s="801"/>
      <c r="G112" s="646"/>
      <c r="H112" s="601"/>
      <c r="I112" s="582"/>
    </row>
    <row r="113" spans="1:9" s="266" customFormat="1" x14ac:dyDescent="0.25">
      <c r="A113" s="590" t="s">
        <v>364</v>
      </c>
      <c r="B113" s="560" t="s">
        <v>1027</v>
      </c>
      <c r="C113" s="559" t="s">
        <v>114</v>
      </c>
      <c r="D113" s="581">
        <v>14</v>
      </c>
      <c r="E113" s="561"/>
      <c r="F113" s="796">
        <f>D113*E113</f>
        <v>0</v>
      </c>
      <c r="G113" s="553"/>
      <c r="H113" s="582"/>
      <c r="I113" s="582"/>
    </row>
    <row r="114" spans="1:9" s="266" customFormat="1" x14ac:dyDescent="0.25">
      <c r="A114" s="590" t="s">
        <v>365</v>
      </c>
      <c r="B114" s="560" t="s">
        <v>1028</v>
      </c>
      <c r="C114" s="559" t="s">
        <v>114</v>
      </c>
      <c r="D114" s="581">
        <v>0</v>
      </c>
      <c r="E114" s="553"/>
      <c r="F114" s="796">
        <f>D114*E114</f>
        <v>0</v>
      </c>
      <c r="G114" s="553"/>
      <c r="H114" s="582"/>
      <c r="I114" s="582"/>
    </row>
    <row r="115" spans="1:9" s="266" customFormat="1" x14ac:dyDescent="0.25">
      <c r="A115" s="590"/>
      <c r="B115" s="560"/>
      <c r="C115" s="559"/>
      <c r="D115" s="581"/>
      <c r="E115" s="150"/>
      <c r="F115" s="796"/>
      <c r="G115" s="553"/>
      <c r="H115" s="582"/>
      <c r="I115" s="582"/>
    </row>
    <row r="116" spans="1:9" s="266" customFormat="1" x14ac:dyDescent="0.25">
      <c r="A116" s="559" t="s">
        <v>366</v>
      </c>
      <c r="B116" s="560" t="s">
        <v>367</v>
      </c>
      <c r="C116" s="559" t="s">
        <v>114</v>
      </c>
      <c r="D116" s="559">
        <v>10</v>
      </c>
      <c r="E116" s="561"/>
      <c r="F116" s="796">
        <f>D116*E116</f>
        <v>0</v>
      </c>
      <c r="G116" s="553"/>
      <c r="H116" s="582"/>
      <c r="I116" s="582"/>
    </row>
    <row r="117" spans="1:9" s="266" customFormat="1" x14ac:dyDescent="0.25">
      <c r="A117" s="559"/>
      <c r="B117" s="560"/>
      <c r="C117" s="559"/>
      <c r="D117" s="559"/>
      <c r="E117" s="561"/>
      <c r="F117" s="796"/>
      <c r="G117" s="553"/>
      <c r="H117" s="582"/>
      <c r="I117" s="582"/>
    </row>
    <row r="118" spans="1:9" s="266" customFormat="1" ht="13.5" thickBot="1" x14ac:dyDescent="0.3">
      <c r="A118" s="1114" t="s">
        <v>99</v>
      </c>
      <c r="B118" s="1115"/>
      <c r="C118" s="1115"/>
      <c r="D118" s="1115"/>
      <c r="E118" s="1116"/>
      <c r="F118" s="798">
        <f>SUM(F64:F117)</f>
        <v>0</v>
      </c>
      <c r="G118" s="553"/>
      <c r="H118" s="582"/>
      <c r="I118" s="582"/>
    </row>
    <row r="119" spans="1:9" s="150" customFormat="1" x14ac:dyDescent="0.25">
      <c r="A119" s="559"/>
      <c r="B119" s="560"/>
      <c r="C119" s="559"/>
      <c r="D119" s="559"/>
      <c r="E119" s="600"/>
      <c r="F119" s="796"/>
      <c r="G119" s="553"/>
      <c r="H119" s="582"/>
      <c r="I119" s="594"/>
    </row>
    <row r="120" spans="1:9" s="150" customFormat="1" ht="13" x14ac:dyDescent="0.25">
      <c r="A120" s="598"/>
      <c r="B120" s="602" t="s">
        <v>368</v>
      </c>
      <c r="C120" s="559"/>
      <c r="D120" s="559"/>
      <c r="E120" s="600"/>
      <c r="F120" s="796"/>
      <c r="G120" s="553"/>
      <c r="H120" s="582"/>
      <c r="I120" s="594"/>
    </row>
    <row r="121" spans="1:9" s="150" customFormat="1" x14ac:dyDescent="0.25">
      <c r="A121" s="559" t="s">
        <v>369</v>
      </c>
      <c r="B121" s="560" t="s">
        <v>370</v>
      </c>
      <c r="C121" s="559" t="s">
        <v>114</v>
      </c>
      <c r="D121" s="581">
        <v>20</v>
      </c>
      <c r="E121" s="561"/>
      <c r="F121" s="796">
        <f>D121*E121</f>
        <v>0</v>
      </c>
      <c r="G121" s="553"/>
      <c r="H121" s="594"/>
      <c r="I121" s="594"/>
    </row>
    <row r="122" spans="1:9" s="150" customFormat="1" x14ac:dyDescent="0.25">
      <c r="A122" s="559" t="s">
        <v>371</v>
      </c>
      <c r="B122" s="560" t="s">
        <v>372</v>
      </c>
      <c r="C122" s="559" t="s">
        <v>16</v>
      </c>
      <c r="D122" s="559">
        <v>4</v>
      </c>
      <c r="E122" s="561"/>
      <c r="F122" s="796">
        <f>D122*E122</f>
        <v>0</v>
      </c>
      <c r="G122" s="553"/>
      <c r="H122" s="594"/>
      <c r="I122" s="594"/>
    </row>
    <row r="123" spans="1:9" s="150" customFormat="1" x14ac:dyDescent="0.25">
      <c r="A123" s="598"/>
      <c r="B123" s="560"/>
      <c r="C123" s="559"/>
      <c r="D123" s="559"/>
      <c r="E123" s="561"/>
      <c r="F123" s="796"/>
      <c r="G123" s="553"/>
      <c r="H123" s="594"/>
      <c r="I123" s="594"/>
    </row>
    <row r="124" spans="1:9" s="150" customFormat="1" x14ac:dyDescent="0.25">
      <c r="A124" s="559" t="s">
        <v>374</v>
      </c>
      <c r="B124" s="560" t="s">
        <v>375</v>
      </c>
      <c r="C124" s="559" t="s">
        <v>114</v>
      </c>
      <c r="D124" s="559">
        <v>0</v>
      </c>
      <c r="E124" s="561"/>
      <c r="F124" s="796">
        <f>D124*E124</f>
        <v>0</v>
      </c>
      <c r="G124" s="553"/>
      <c r="H124" s="594"/>
      <c r="I124" s="594"/>
    </row>
    <row r="125" spans="1:9" s="150" customFormat="1" ht="13" x14ac:dyDescent="0.25">
      <c r="A125" s="559"/>
      <c r="B125" s="579"/>
      <c r="C125" s="559"/>
      <c r="D125" s="581"/>
      <c r="E125" s="561"/>
      <c r="F125" s="796"/>
      <c r="G125" s="553"/>
      <c r="H125" s="594"/>
      <c r="I125" s="594"/>
    </row>
    <row r="126" spans="1:9" s="150" customFormat="1" ht="13" x14ac:dyDescent="0.25">
      <c r="A126" s="598"/>
      <c r="B126" s="603" t="s">
        <v>1203</v>
      </c>
      <c r="C126" s="559"/>
      <c r="D126" s="559"/>
      <c r="E126" s="600"/>
      <c r="F126" s="801"/>
      <c r="G126" s="646"/>
      <c r="H126" s="594"/>
      <c r="I126" s="594"/>
    </row>
    <row r="127" spans="1:9" s="150" customFormat="1" x14ac:dyDescent="0.25">
      <c r="A127" s="559" t="s">
        <v>376</v>
      </c>
      <c r="B127" s="560" t="s">
        <v>377</v>
      </c>
      <c r="C127" s="559" t="s">
        <v>16</v>
      </c>
      <c r="D127" s="559">
        <v>3</v>
      </c>
      <c r="E127" s="561"/>
      <c r="F127" s="801">
        <f>E127*D127</f>
        <v>0</v>
      </c>
      <c r="G127" s="646"/>
      <c r="H127" s="594"/>
      <c r="I127" s="594"/>
    </row>
    <row r="128" spans="1:9" s="150" customFormat="1" x14ac:dyDescent="0.25">
      <c r="A128" s="559" t="s">
        <v>378</v>
      </c>
      <c r="B128" s="560" t="s">
        <v>379</v>
      </c>
      <c r="C128" s="559" t="s">
        <v>16</v>
      </c>
      <c r="D128" s="559">
        <v>5</v>
      </c>
      <c r="E128" s="561"/>
      <c r="F128" s="801">
        <f>E128*D128</f>
        <v>0</v>
      </c>
      <c r="G128" s="646"/>
      <c r="H128" s="594"/>
      <c r="I128" s="594"/>
    </row>
    <row r="129" spans="1:9" s="266" customFormat="1" x14ac:dyDescent="0.25">
      <c r="A129" s="598"/>
      <c r="B129" s="604"/>
      <c r="C129" s="559"/>
      <c r="D129" s="559"/>
      <c r="E129" s="600"/>
      <c r="F129" s="801"/>
      <c r="G129" s="646"/>
      <c r="H129" s="594"/>
      <c r="I129" s="582"/>
    </row>
    <row r="130" spans="1:9" s="266" customFormat="1" x14ac:dyDescent="0.25">
      <c r="A130" s="559" t="s">
        <v>380</v>
      </c>
      <c r="B130" s="560" t="s">
        <v>851</v>
      </c>
      <c r="C130" s="559" t="s">
        <v>16</v>
      </c>
      <c r="D130" s="559">
        <v>2</v>
      </c>
      <c r="E130" s="561"/>
      <c r="F130" s="801">
        <f>E130*D130</f>
        <v>0</v>
      </c>
      <c r="G130" s="646"/>
      <c r="H130" s="582"/>
      <c r="I130" s="582"/>
    </row>
    <row r="131" spans="1:9" s="266" customFormat="1" x14ac:dyDescent="0.25">
      <c r="A131" s="559"/>
      <c r="B131" s="595"/>
      <c r="C131" s="559"/>
      <c r="D131" s="559"/>
      <c r="E131" s="600"/>
      <c r="F131" s="801"/>
      <c r="G131" s="646"/>
      <c r="H131" s="582"/>
      <c r="I131" s="582"/>
    </row>
    <row r="132" spans="1:9" s="266" customFormat="1" x14ac:dyDescent="0.25">
      <c r="A132" s="559"/>
      <c r="B132" s="560"/>
      <c r="C132" s="559"/>
      <c r="D132" s="559"/>
      <c r="E132" s="600"/>
      <c r="F132" s="801"/>
      <c r="G132" s="646"/>
      <c r="H132" s="582"/>
      <c r="I132" s="582"/>
    </row>
    <row r="133" spans="1:9" s="266" customFormat="1" ht="26" x14ac:dyDescent="0.25">
      <c r="A133" s="598"/>
      <c r="B133" s="579" t="s">
        <v>381</v>
      </c>
      <c r="C133" s="559"/>
      <c r="D133" s="559"/>
      <c r="E133" s="600"/>
      <c r="F133" s="801"/>
      <c r="G133" s="646"/>
      <c r="H133" s="582"/>
      <c r="I133" s="582"/>
    </row>
    <row r="134" spans="1:9" s="266" customFormat="1" x14ac:dyDescent="0.25">
      <c r="A134" s="598"/>
      <c r="B134" s="560"/>
      <c r="C134" s="559"/>
      <c r="D134" s="559"/>
      <c r="E134" s="600"/>
      <c r="F134" s="801"/>
      <c r="G134" s="646"/>
      <c r="H134" s="582"/>
      <c r="I134" s="582"/>
    </row>
    <row r="135" spans="1:9" s="266" customFormat="1" ht="13" x14ac:dyDescent="0.25">
      <c r="A135" s="598"/>
      <c r="B135" s="579" t="s">
        <v>382</v>
      </c>
      <c r="C135" s="559"/>
      <c r="D135" s="559"/>
      <c r="E135" s="600"/>
      <c r="F135" s="801"/>
      <c r="G135" s="646"/>
      <c r="H135" s="582"/>
      <c r="I135" s="582"/>
    </row>
    <row r="136" spans="1:9" s="266" customFormat="1" ht="14.5" x14ac:dyDescent="0.25">
      <c r="A136" s="559" t="s">
        <v>160</v>
      </c>
      <c r="B136" s="560" t="s">
        <v>383</v>
      </c>
      <c r="C136" s="559" t="s">
        <v>384</v>
      </c>
      <c r="D136" s="559">
        <v>2</v>
      </c>
      <c r="E136" s="561"/>
      <c r="F136" s="801">
        <f>E136*D136</f>
        <v>0</v>
      </c>
      <c r="G136" s="646"/>
      <c r="H136" s="582"/>
      <c r="I136" s="582"/>
    </row>
    <row r="137" spans="1:9" s="266" customFormat="1" ht="14.5" x14ac:dyDescent="0.25">
      <c r="A137" s="559" t="s">
        <v>385</v>
      </c>
      <c r="B137" s="560" t="s">
        <v>386</v>
      </c>
      <c r="C137" s="559" t="s">
        <v>384</v>
      </c>
      <c r="D137" s="559">
        <v>2</v>
      </c>
      <c r="E137" s="561"/>
      <c r="F137" s="801">
        <f>E137*D137</f>
        <v>0</v>
      </c>
      <c r="G137" s="646"/>
      <c r="H137" s="582"/>
      <c r="I137" s="582"/>
    </row>
    <row r="138" spans="1:9" s="266" customFormat="1" x14ac:dyDescent="0.25">
      <c r="A138" s="559"/>
      <c r="B138" s="560"/>
      <c r="C138" s="559"/>
      <c r="D138" s="559"/>
      <c r="E138" s="561"/>
      <c r="F138" s="801"/>
      <c r="G138" s="646"/>
      <c r="H138" s="582"/>
      <c r="I138" s="582"/>
    </row>
    <row r="139" spans="1:9" s="266" customFormat="1" ht="13" x14ac:dyDescent="0.25">
      <c r="B139" s="579" t="s">
        <v>1138</v>
      </c>
      <c r="C139" s="559"/>
      <c r="D139" s="559"/>
      <c r="E139" s="561"/>
      <c r="F139" s="801"/>
      <c r="G139" s="646"/>
      <c r="H139" s="582"/>
      <c r="I139" s="582"/>
    </row>
    <row r="140" spans="1:9" s="266" customFormat="1" x14ac:dyDescent="0.25">
      <c r="A140" s="559" t="s">
        <v>1136</v>
      </c>
      <c r="B140" s="560" t="s">
        <v>1137</v>
      </c>
      <c r="C140" s="559" t="s">
        <v>114</v>
      </c>
      <c r="D140" s="559">
        <v>0</v>
      </c>
      <c r="E140" s="561"/>
      <c r="F140" s="801">
        <f>E140*D140</f>
        <v>0</v>
      </c>
      <c r="G140" s="646"/>
      <c r="H140" s="582"/>
      <c r="I140" s="582"/>
    </row>
    <row r="141" spans="1:9" s="266" customFormat="1" x14ac:dyDescent="0.25">
      <c r="A141" s="559"/>
      <c r="B141" s="560"/>
      <c r="C141" s="559"/>
      <c r="D141" s="559"/>
      <c r="E141" s="561"/>
      <c r="F141" s="801"/>
      <c r="G141" s="646"/>
      <c r="H141" s="582"/>
      <c r="I141" s="582"/>
    </row>
    <row r="142" spans="1:9" s="266" customFormat="1" ht="13" x14ac:dyDescent="0.25">
      <c r="A142" s="598"/>
      <c r="B142" s="579" t="s">
        <v>852</v>
      </c>
      <c r="C142" s="559"/>
      <c r="D142" s="559"/>
      <c r="E142" s="600"/>
      <c r="F142" s="801"/>
      <c r="G142" s="646"/>
      <c r="H142" s="582"/>
      <c r="I142" s="582"/>
    </row>
    <row r="143" spans="1:9" s="266" customFormat="1" x14ac:dyDescent="0.25">
      <c r="A143" s="559" t="s">
        <v>387</v>
      </c>
      <c r="B143" s="560" t="s">
        <v>388</v>
      </c>
      <c r="C143" s="559" t="s">
        <v>114</v>
      </c>
      <c r="D143" s="559">
        <v>20</v>
      </c>
      <c r="E143" s="561"/>
      <c r="F143" s="801">
        <f>E143*D143</f>
        <v>0</v>
      </c>
      <c r="G143" s="646"/>
      <c r="H143" s="564"/>
      <c r="I143" s="582"/>
    </row>
    <row r="144" spans="1:9" s="266" customFormat="1" x14ac:dyDescent="0.25">
      <c r="A144" s="559"/>
      <c r="B144" s="560"/>
      <c r="C144" s="559"/>
      <c r="D144" s="559"/>
      <c r="E144" s="561"/>
      <c r="F144" s="802"/>
      <c r="G144" s="646"/>
      <c r="H144" s="582"/>
      <c r="I144" s="582"/>
    </row>
    <row r="145" spans="1:10" s="266" customFormat="1" ht="13" x14ac:dyDescent="0.25">
      <c r="A145" s="559"/>
      <c r="B145" s="579" t="s">
        <v>389</v>
      </c>
      <c r="C145" s="559"/>
      <c r="D145" s="559"/>
      <c r="E145" s="561"/>
      <c r="F145" s="801"/>
      <c r="G145" s="646"/>
      <c r="H145" s="582"/>
      <c r="I145" s="582"/>
    </row>
    <row r="146" spans="1:10" s="266" customFormat="1" ht="14.5" x14ac:dyDescent="0.25">
      <c r="A146" s="559" t="s">
        <v>390</v>
      </c>
      <c r="B146" s="560" t="s">
        <v>391</v>
      </c>
      <c r="C146" s="559" t="s">
        <v>16</v>
      </c>
      <c r="D146" s="559">
        <v>1</v>
      </c>
      <c r="E146" s="561"/>
      <c r="F146" s="801">
        <f>E146*D146</f>
        <v>0</v>
      </c>
      <c r="G146" s="646"/>
      <c r="H146" s="582"/>
      <c r="I146" s="582"/>
    </row>
    <row r="147" spans="1:10" s="266" customFormat="1" ht="14.5" x14ac:dyDescent="0.25">
      <c r="A147" s="559" t="s">
        <v>392</v>
      </c>
      <c r="B147" s="560" t="s">
        <v>393</v>
      </c>
      <c r="C147" s="559" t="s">
        <v>16</v>
      </c>
      <c r="D147" s="559">
        <v>2</v>
      </c>
      <c r="E147" s="561"/>
      <c r="F147" s="801">
        <f>E147*D147</f>
        <v>0</v>
      </c>
      <c r="G147" s="646"/>
      <c r="H147" s="582"/>
      <c r="I147" s="582"/>
    </row>
    <row r="148" spans="1:10" s="266" customFormat="1" ht="14.5" x14ac:dyDescent="0.25">
      <c r="A148" s="559" t="s">
        <v>394</v>
      </c>
      <c r="B148" s="560" t="s">
        <v>395</v>
      </c>
      <c r="C148" s="559" t="s">
        <v>16</v>
      </c>
      <c r="D148" s="558">
        <v>1</v>
      </c>
      <c r="E148" s="561"/>
      <c r="F148" s="796">
        <f>D148*E148</f>
        <v>0</v>
      </c>
      <c r="G148" s="553"/>
      <c r="H148" s="582"/>
      <c r="I148" s="582"/>
      <c r="J148" s="605"/>
    </row>
    <row r="149" spans="1:10" s="266" customFormat="1" x14ac:dyDescent="0.25">
      <c r="A149" s="559"/>
      <c r="B149" s="560"/>
      <c r="C149" s="559"/>
      <c r="D149" s="606"/>
      <c r="E149" s="561"/>
      <c r="F149" s="801"/>
      <c r="G149" s="646"/>
      <c r="H149" s="582"/>
      <c r="I149" s="582"/>
      <c r="J149" s="605"/>
    </row>
    <row r="150" spans="1:10" s="266" customFormat="1" ht="13" x14ac:dyDescent="0.25">
      <c r="A150" s="559"/>
      <c r="B150" s="579" t="s">
        <v>1204</v>
      </c>
      <c r="C150" s="559"/>
      <c r="D150" s="559"/>
      <c r="E150" s="561"/>
      <c r="F150" s="801"/>
      <c r="G150" s="646"/>
      <c r="H150" s="582"/>
      <c r="I150" s="582"/>
    </row>
    <row r="151" spans="1:10" s="266" customFormat="1" x14ac:dyDescent="0.25">
      <c r="A151" s="559"/>
      <c r="B151" s="560"/>
      <c r="C151" s="559"/>
      <c r="D151" s="558"/>
      <c r="E151" s="561"/>
      <c r="F151" s="796"/>
      <c r="G151" s="646"/>
      <c r="H151" s="582"/>
      <c r="I151" s="582"/>
    </row>
    <row r="152" spans="1:10" s="266" customFormat="1" ht="37.5" x14ac:dyDescent="0.25">
      <c r="A152" s="559"/>
      <c r="B152" s="560" t="s">
        <v>1062</v>
      </c>
      <c r="C152" s="559"/>
      <c r="D152" s="559"/>
      <c r="E152" s="561"/>
      <c r="F152" s="801"/>
      <c r="G152" s="646"/>
      <c r="H152" s="582"/>
      <c r="I152" s="582"/>
    </row>
    <row r="153" spans="1:10" s="266" customFormat="1" x14ac:dyDescent="0.25">
      <c r="A153" s="559"/>
      <c r="B153" s="560"/>
      <c r="C153" s="559"/>
      <c r="D153" s="559"/>
      <c r="E153" s="561"/>
      <c r="F153" s="801"/>
      <c r="G153" s="646"/>
      <c r="H153" s="582"/>
      <c r="I153" s="582"/>
    </row>
    <row r="154" spans="1:10" s="266" customFormat="1" x14ac:dyDescent="0.25">
      <c r="A154" s="559" t="s">
        <v>803</v>
      </c>
      <c r="B154" s="560" t="s">
        <v>804</v>
      </c>
      <c r="C154" s="559" t="s">
        <v>16</v>
      </c>
      <c r="D154" s="559">
        <v>5</v>
      </c>
      <c r="E154" s="561"/>
      <c r="F154" s="801">
        <f>D154*E155</f>
        <v>0</v>
      </c>
      <c r="G154" s="646"/>
      <c r="H154" s="582"/>
      <c r="I154" s="582"/>
    </row>
    <row r="155" spans="1:10" s="266" customFormat="1" x14ac:dyDescent="0.25">
      <c r="A155" s="559" t="s">
        <v>805</v>
      </c>
      <c r="B155" s="560" t="s">
        <v>807</v>
      </c>
      <c r="C155" s="559" t="s">
        <v>16</v>
      </c>
      <c r="D155" s="559">
        <v>0</v>
      </c>
      <c r="E155" s="561"/>
      <c r="F155" s="801">
        <f>D155*E156</f>
        <v>0</v>
      </c>
      <c r="G155" s="646"/>
      <c r="H155" s="582"/>
      <c r="I155" s="582"/>
    </row>
    <row r="156" spans="1:10" s="266" customFormat="1" x14ac:dyDescent="0.25">
      <c r="A156" s="559" t="s">
        <v>806</v>
      </c>
      <c r="B156" s="560" t="s">
        <v>808</v>
      </c>
      <c r="C156" s="559" t="s">
        <v>16</v>
      </c>
      <c r="D156" s="559">
        <v>0</v>
      </c>
      <c r="E156" s="561"/>
      <c r="F156" s="801">
        <f>D156*E156</f>
        <v>0</v>
      </c>
      <c r="G156" s="646"/>
      <c r="H156" s="582"/>
      <c r="I156" s="582"/>
    </row>
    <row r="157" spans="1:10" s="266" customFormat="1" x14ac:dyDescent="0.25">
      <c r="A157" s="559"/>
      <c r="B157" s="560"/>
      <c r="C157" s="559"/>
      <c r="D157" s="559"/>
      <c r="E157" s="561"/>
      <c r="F157" s="801"/>
      <c r="G157" s="646"/>
      <c r="H157" s="582"/>
      <c r="I157" s="582"/>
    </row>
    <row r="158" spans="1:10" s="266" customFormat="1" ht="13" x14ac:dyDescent="0.25">
      <c r="A158" s="559"/>
      <c r="B158" s="579" t="s">
        <v>1112</v>
      </c>
      <c r="C158" s="559"/>
      <c r="D158" s="559"/>
      <c r="E158" s="561"/>
      <c r="F158" s="801"/>
      <c r="G158" s="646"/>
      <c r="H158" s="582"/>
      <c r="I158" s="582"/>
    </row>
    <row r="159" spans="1:10" s="266" customFormat="1" x14ac:dyDescent="0.25">
      <c r="A159" s="559"/>
      <c r="B159" s="560"/>
      <c r="C159" s="559"/>
      <c r="D159" s="559"/>
      <c r="E159" s="561"/>
      <c r="F159" s="796"/>
      <c r="G159" s="646"/>
      <c r="H159" s="582"/>
      <c r="I159" s="582"/>
    </row>
    <row r="160" spans="1:10" s="266" customFormat="1" ht="37.5" x14ac:dyDescent="0.25">
      <c r="A160" s="559"/>
      <c r="B160" s="560" t="s">
        <v>1113</v>
      </c>
      <c r="C160" s="559"/>
      <c r="D160" s="559"/>
      <c r="E160" s="561"/>
      <c r="F160" s="801"/>
      <c r="G160" s="646"/>
      <c r="H160" s="582"/>
      <c r="I160" s="582"/>
    </row>
    <row r="161" spans="1:256" s="266" customFormat="1" x14ac:dyDescent="0.25">
      <c r="A161" s="559"/>
      <c r="B161" s="560"/>
      <c r="C161" s="559"/>
      <c r="D161" s="559"/>
      <c r="E161" s="561"/>
      <c r="F161" s="801"/>
      <c r="G161" s="646"/>
      <c r="H161" s="582"/>
      <c r="I161" s="582"/>
    </row>
    <row r="162" spans="1:256" s="266" customFormat="1" x14ac:dyDescent="0.25">
      <c r="A162" s="559" t="s">
        <v>1114</v>
      </c>
      <c r="B162" s="560" t="s">
        <v>1115</v>
      </c>
      <c r="C162" s="559" t="s">
        <v>16</v>
      </c>
      <c r="D162" s="559">
        <v>0</v>
      </c>
      <c r="E162" s="561"/>
      <c r="F162" s="796">
        <f>D162*E162</f>
        <v>0</v>
      </c>
      <c r="G162" s="646"/>
      <c r="H162" s="582"/>
      <c r="I162" s="582"/>
    </row>
    <row r="163" spans="1:256" s="266" customFormat="1" x14ac:dyDescent="0.25">
      <c r="A163" s="559" t="s">
        <v>1116</v>
      </c>
      <c r="B163" s="560" t="s">
        <v>1117</v>
      </c>
      <c r="C163" s="559" t="s">
        <v>16</v>
      </c>
      <c r="D163" s="559">
        <v>0</v>
      </c>
      <c r="E163" s="561"/>
      <c r="F163" s="801">
        <f>D163*E163</f>
        <v>0</v>
      </c>
      <c r="G163" s="646"/>
      <c r="H163" s="582"/>
      <c r="I163" s="582"/>
    </row>
    <row r="164" spans="1:256" s="266" customFormat="1" x14ac:dyDescent="0.25">
      <c r="A164" s="559" t="s">
        <v>1118</v>
      </c>
      <c r="B164" s="560" t="s">
        <v>1119</v>
      </c>
      <c r="C164" s="559" t="s">
        <v>16</v>
      </c>
      <c r="D164" s="558">
        <v>0</v>
      </c>
      <c r="E164" s="561"/>
      <c r="F164" s="801">
        <f>D164*E164</f>
        <v>0</v>
      </c>
      <c r="G164" s="646"/>
      <c r="H164" s="582"/>
      <c r="I164" s="582"/>
    </row>
    <row r="165" spans="1:256" s="266" customFormat="1" x14ac:dyDescent="0.25">
      <c r="A165" s="559" t="s">
        <v>1120</v>
      </c>
      <c r="B165" s="560" t="s">
        <v>1121</v>
      </c>
      <c r="C165" s="559" t="s">
        <v>16</v>
      </c>
      <c r="D165" s="606">
        <v>0</v>
      </c>
      <c r="E165" s="561"/>
      <c r="F165" s="796">
        <f>D165*E165</f>
        <v>0</v>
      </c>
      <c r="G165" s="646"/>
      <c r="H165" s="582"/>
      <c r="I165" s="582"/>
    </row>
    <row r="166" spans="1:256" s="266" customFormat="1" x14ac:dyDescent="0.25">
      <c r="A166" s="559"/>
      <c r="B166" s="560"/>
      <c r="C166" s="559"/>
      <c r="D166" s="606"/>
      <c r="E166" s="561"/>
      <c r="F166" s="796"/>
      <c r="G166" s="646"/>
      <c r="H166" s="582"/>
      <c r="I166" s="582"/>
    </row>
    <row r="167" spans="1:256" s="266" customFormat="1" x14ac:dyDescent="0.25">
      <c r="A167" s="559"/>
      <c r="B167" s="560"/>
      <c r="C167" s="559"/>
      <c r="D167" s="606"/>
      <c r="E167" s="561"/>
      <c r="F167" s="796"/>
      <c r="G167" s="646"/>
      <c r="H167" s="582"/>
      <c r="I167" s="582"/>
    </row>
    <row r="168" spans="1:256" s="266" customFormat="1" x14ac:dyDescent="0.25">
      <c r="A168" s="559"/>
      <c r="B168" s="560"/>
      <c r="C168" s="559"/>
      <c r="D168" s="606"/>
      <c r="E168" s="561"/>
      <c r="F168" s="796"/>
      <c r="G168" s="646"/>
      <c r="H168" s="582"/>
      <c r="I168" s="582"/>
    </row>
    <row r="169" spans="1:256" s="266" customFormat="1" x14ac:dyDescent="0.25">
      <c r="A169" s="559"/>
      <c r="B169" s="560"/>
      <c r="C169" s="559"/>
      <c r="D169" s="606"/>
      <c r="E169" s="561"/>
      <c r="F169" s="796"/>
      <c r="G169" s="646"/>
      <c r="H169" s="582"/>
      <c r="I169" s="582"/>
    </row>
    <row r="170" spans="1:256" s="266" customFormat="1" x14ac:dyDescent="0.25">
      <c r="A170" s="559"/>
      <c r="B170" s="560"/>
      <c r="C170" s="559"/>
      <c r="D170" s="559"/>
      <c r="E170" s="561"/>
      <c r="F170" s="801"/>
      <c r="G170" s="646"/>
      <c r="H170" s="582"/>
      <c r="I170" s="582"/>
    </row>
    <row r="171" spans="1:256" s="266" customFormat="1" x14ac:dyDescent="0.25">
      <c r="A171" s="559"/>
      <c r="B171" s="560"/>
      <c r="C171" s="591"/>
      <c r="D171" s="591"/>
      <c r="E171" s="593"/>
      <c r="F171" s="803"/>
      <c r="G171" s="202"/>
      <c r="H171" s="582"/>
      <c r="I171" s="582"/>
    </row>
    <row r="172" spans="1:256" s="266" customFormat="1" ht="19.149999999999999" customHeight="1" thickBot="1" x14ac:dyDescent="0.3">
      <c r="A172" s="1114" t="s">
        <v>99</v>
      </c>
      <c r="B172" s="1115"/>
      <c r="C172" s="1115"/>
      <c r="D172" s="1115"/>
      <c r="E172" s="1116"/>
      <c r="F172" s="798">
        <f>SUM(F121:F171)</f>
        <v>0</v>
      </c>
      <c r="G172" s="644"/>
      <c r="H172" s="582"/>
      <c r="I172" s="582"/>
    </row>
    <row r="173" spans="1:256" ht="13" x14ac:dyDescent="0.25">
      <c r="A173" s="120"/>
      <c r="B173" s="596"/>
      <c r="C173" s="120"/>
      <c r="D173" s="179"/>
      <c r="E173" s="126"/>
      <c r="F173" s="797"/>
      <c r="G173" s="149"/>
      <c r="H173" s="582"/>
      <c r="I173" s="582"/>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c r="DM173" s="266"/>
      <c r="DN173" s="266"/>
      <c r="DO173" s="266"/>
      <c r="DP173" s="266"/>
      <c r="DQ173" s="266"/>
      <c r="DR173" s="266"/>
      <c r="DS173" s="266"/>
      <c r="DT173" s="266"/>
      <c r="DU173" s="266"/>
      <c r="DV173" s="266"/>
      <c r="DW173" s="266"/>
      <c r="DX173" s="266"/>
      <c r="DY173" s="266"/>
      <c r="DZ173" s="266"/>
      <c r="EA173" s="266"/>
      <c r="EB173" s="266"/>
      <c r="EC173" s="266"/>
      <c r="ED173" s="266"/>
      <c r="EE173" s="266"/>
      <c r="EF173" s="266"/>
      <c r="EG173" s="266"/>
      <c r="EH173" s="266"/>
      <c r="EI173" s="266"/>
      <c r="EJ173" s="266"/>
      <c r="EK173" s="266"/>
      <c r="EL173" s="266"/>
      <c r="EM173" s="266"/>
      <c r="EN173" s="266"/>
      <c r="EO173" s="266"/>
      <c r="EP173" s="266"/>
      <c r="EQ173" s="266"/>
      <c r="ER173" s="266"/>
      <c r="ES173" s="266"/>
      <c r="ET173" s="266"/>
      <c r="EU173" s="266"/>
      <c r="EV173" s="266"/>
      <c r="EW173" s="266"/>
      <c r="EX173" s="266"/>
      <c r="EY173" s="266"/>
      <c r="EZ173" s="266"/>
      <c r="FA173" s="266"/>
      <c r="FB173" s="266"/>
      <c r="FC173" s="266"/>
      <c r="FD173" s="266"/>
      <c r="FE173" s="266"/>
      <c r="FF173" s="266"/>
      <c r="FG173" s="266"/>
      <c r="FH173" s="266"/>
      <c r="FI173" s="266"/>
      <c r="FJ173" s="266"/>
      <c r="FK173" s="266"/>
      <c r="FL173" s="266"/>
      <c r="FM173" s="266"/>
      <c r="FN173" s="266"/>
      <c r="FO173" s="266"/>
      <c r="FP173" s="266"/>
      <c r="FQ173" s="266"/>
      <c r="FR173" s="266"/>
      <c r="FS173" s="266"/>
      <c r="FT173" s="266"/>
      <c r="FU173" s="266"/>
      <c r="FV173" s="266"/>
      <c r="FW173" s="266"/>
      <c r="FX173" s="266"/>
      <c r="FY173" s="266"/>
      <c r="FZ173" s="266"/>
      <c r="GA173" s="266"/>
      <c r="GB173" s="266"/>
      <c r="GC173" s="266"/>
      <c r="GD173" s="266"/>
      <c r="GE173" s="266"/>
      <c r="GF173" s="266"/>
      <c r="GG173" s="266"/>
      <c r="GH173" s="266"/>
      <c r="GI173" s="266"/>
      <c r="GJ173" s="266"/>
      <c r="GK173" s="266"/>
      <c r="GL173" s="266"/>
      <c r="GM173" s="266"/>
      <c r="GN173" s="266"/>
      <c r="GO173" s="266"/>
      <c r="GP173" s="266"/>
      <c r="GQ173" s="266"/>
      <c r="GR173" s="266"/>
      <c r="GS173" s="266"/>
      <c r="GT173" s="266"/>
      <c r="GU173" s="266"/>
      <c r="GV173" s="266"/>
      <c r="GW173" s="266"/>
      <c r="GX173" s="266"/>
      <c r="GY173" s="266"/>
      <c r="GZ173" s="266"/>
      <c r="HA173" s="266"/>
      <c r="HB173" s="266"/>
      <c r="HC173" s="266"/>
      <c r="HD173" s="266"/>
      <c r="HE173" s="266"/>
      <c r="HF173" s="266"/>
      <c r="HG173" s="266"/>
      <c r="HH173" s="266"/>
      <c r="HI173" s="266"/>
      <c r="HJ173" s="266"/>
      <c r="HK173" s="266"/>
      <c r="HL173" s="266"/>
      <c r="HM173" s="266"/>
      <c r="HN173" s="266"/>
      <c r="HO173" s="266"/>
      <c r="HP173" s="266"/>
      <c r="HQ173" s="266"/>
      <c r="HR173" s="266"/>
      <c r="HS173" s="266"/>
      <c r="HT173" s="266"/>
      <c r="HU173" s="266"/>
      <c r="HV173" s="266"/>
      <c r="HW173" s="266"/>
      <c r="HX173" s="266"/>
      <c r="HY173" s="266"/>
      <c r="HZ173" s="266"/>
      <c r="IA173" s="266"/>
      <c r="IB173" s="266"/>
      <c r="IC173" s="266"/>
      <c r="ID173" s="266"/>
      <c r="IE173" s="266"/>
      <c r="IF173" s="266"/>
      <c r="IG173" s="266"/>
      <c r="IH173" s="266"/>
      <c r="II173" s="266"/>
      <c r="IJ173" s="266"/>
      <c r="IK173" s="266"/>
      <c r="IL173" s="266"/>
      <c r="IM173" s="266"/>
      <c r="IN173" s="266"/>
      <c r="IO173" s="266"/>
      <c r="IP173" s="266"/>
      <c r="IQ173" s="266"/>
      <c r="IR173" s="266"/>
      <c r="IS173" s="266"/>
      <c r="IT173" s="266"/>
      <c r="IU173" s="266"/>
      <c r="IV173" s="266"/>
    </row>
    <row r="174" spans="1:256" ht="25.15" customHeight="1" x14ac:dyDescent="0.25">
      <c r="A174" s="120"/>
      <c r="B174" s="183"/>
      <c r="C174" s="120"/>
      <c r="D174" s="179"/>
      <c r="E174" s="126"/>
      <c r="F174" s="797"/>
      <c r="G174" s="149"/>
      <c r="H174" s="582"/>
      <c r="I174" s="582"/>
      <c r="J174" s="266"/>
      <c r="K174" s="266"/>
      <c r="L174" s="266"/>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c r="DM174" s="266"/>
      <c r="DN174" s="266"/>
      <c r="DO174" s="266"/>
      <c r="DP174" s="266"/>
      <c r="DQ174" s="266"/>
      <c r="DR174" s="266"/>
      <c r="DS174" s="266"/>
      <c r="DT174" s="266"/>
      <c r="DU174" s="266"/>
      <c r="DV174" s="266"/>
      <c r="DW174" s="266"/>
      <c r="DX174" s="266"/>
      <c r="DY174" s="266"/>
      <c r="DZ174" s="266"/>
      <c r="EA174" s="266"/>
      <c r="EB174" s="266"/>
      <c r="EC174" s="266"/>
      <c r="ED174" s="266"/>
      <c r="EE174" s="266"/>
      <c r="EF174" s="266"/>
      <c r="EG174" s="266"/>
      <c r="EH174" s="266"/>
      <c r="EI174" s="266"/>
      <c r="EJ174" s="266"/>
      <c r="EK174" s="266"/>
      <c r="EL174" s="266"/>
      <c r="EM174" s="266"/>
      <c r="EN174" s="266"/>
      <c r="EO174" s="266"/>
      <c r="EP174" s="266"/>
      <c r="EQ174" s="266"/>
      <c r="ER174" s="266"/>
      <c r="ES174" s="266"/>
      <c r="ET174" s="266"/>
      <c r="EU174" s="266"/>
      <c r="EV174" s="266"/>
      <c r="EW174" s="266"/>
      <c r="EX174" s="266"/>
      <c r="EY174" s="266"/>
      <c r="EZ174" s="266"/>
      <c r="FA174" s="266"/>
      <c r="FB174" s="266"/>
      <c r="FC174" s="266"/>
      <c r="FD174" s="266"/>
      <c r="FE174" s="266"/>
      <c r="FF174" s="266"/>
      <c r="FG174" s="266"/>
      <c r="FH174" s="266"/>
      <c r="FI174" s="266"/>
      <c r="FJ174" s="266"/>
      <c r="FK174" s="266"/>
      <c r="FL174" s="266"/>
      <c r="FM174" s="266"/>
      <c r="FN174" s="266"/>
      <c r="FO174" s="266"/>
      <c r="FP174" s="266"/>
      <c r="FQ174" s="266"/>
      <c r="FR174" s="266"/>
      <c r="FS174" s="266"/>
      <c r="FT174" s="266"/>
      <c r="FU174" s="266"/>
      <c r="FV174" s="266"/>
      <c r="FW174" s="266"/>
      <c r="FX174" s="266"/>
      <c r="FY174" s="266"/>
      <c r="FZ174" s="266"/>
      <c r="GA174" s="266"/>
      <c r="GB174" s="266"/>
      <c r="GC174" s="266"/>
      <c r="GD174" s="266"/>
      <c r="GE174" s="266"/>
      <c r="GF174" s="266"/>
      <c r="GG174" s="266"/>
      <c r="GH174" s="266"/>
      <c r="GI174" s="266"/>
      <c r="GJ174" s="266"/>
      <c r="GK174" s="266"/>
      <c r="GL174" s="266"/>
      <c r="GM174" s="266"/>
      <c r="GN174" s="266"/>
      <c r="GO174" s="266"/>
      <c r="GP174" s="266"/>
      <c r="GQ174" s="266"/>
      <c r="GR174" s="266"/>
      <c r="GS174" s="266"/>
      <c r="GT174" s="266"/>
      <c r="GU174" s="266"/>
      <c r="GV174" s="266"/>
      <c r="GW174" s="266"/>
      <c r="GX174" s="266"/>
      <c r="GY174" s="266"/>
      <c r="GZ174" s="266"/>
      <c r="HA174" s="266"/>
      <c r="HB174" s="266"/>
      <c r="HC174" s="266"/>
      <c r="HD174" s="266"/>
      <c r="HE174" s="266"/>
      <c r="HF174" s="266"/>
      <c r="HG174" s="266"/>
      <c r="HH174" s="266"/>
      <c r="HI174" s="266"/>
      <c r="HJ174" s="266"/>
      <c r="HK174" s="266"/>
      <c r="HL174" s="266"/>
      <c r="HM174" s="266"/>
      <c r="HN174" s="266"/>
      <c r="HO174" s="266"/>
      <c r="HP174" s="266"/>
      <c r="HQ174" s="266"/>
      <c r="HR174" s="266"/>
      <c r="HS174" s="266"/>
      <c r="HT174" s="266"/>
      <c r="HU174" s="266"/>
      <c r="HV174" s="266"/>
      <c r="HW174" s="266"/>
      <c r="HX174" s="266"/>
      <c r="HY174" s="266"/>
      <c r="HZ174" s="266"/>
      <c r="IA174" s="266"/>
      <c r="IB174" s="266"/>
      <c r="IC174" s="266"/>
      <c r="ID174" s="266"/>
      <c r="IE174" s="266"/>
      <c r="IF174" s="266"/>
      <c r="IG174" s="266"/>
      <c r="IH174" s="266"/>
      <c r="II174" s="266"/>
      <c r="IJ174" s="266"/>
      <c r="IK174" s="266"/>
      <c r="IL174" s="266"/>
      <c r="IM174" s="266"/>
      <c r="IN174" s="266"/>
      <c r="IO174" s="266"/>
      <c r="IP174" s="266"/>
      <c r="IQ174" s="266"/>
      <c r="IR174" s="266"/>
      <c r="IS174" s="266"/>
      <c r="IT174" s="266"/>
      <c r="IU174" s="266"/>
      <c r="IV174" s="266"/>
    </row>
    <row r="175" spans="1:256" ht="13" x14ac:dyDescent="0.25">
      <c r="A175" s="120"/>
      <c r="B175" s="188" t="s">
        <v>1396</v>
      </c>
      <c r="C175" s="120"/>
      <c r="D175" s="607"/>
      <c r="E175" s="197"/>
      <c r="F175" s="804"/>
      <c r="G175" s="647"/>
      <c r="H175" s="582"/>
      <c r="I175" s="582"/>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c r="DM175" s="266"/>
      <c r="DN175" s="266"/>
      <c r="DO175" s="266"/>
      <c r="DP175" s="266"/>
      <c r="DQ175" s="266"/>
      <c r="DR175" s="266"/>
      <c r="DS175" s="266"/>
      <c r="DT175" s="266"/>
      <c r="DU175" s="266"/>
      <c r="DV175" s="266"/>
      <c r="DW175" s="266"/>
      <c r="DX175" s="266"/>
      <c r="DY175" s="266"/>
      <c r="DZ175" s="266"/>
      <c r="EA175" s="266"/>
      <c r="EB175" s="266"/>
      <c r="EC175" s="266"/>
      <c r="ED175" s="266"/>
      <c r="EE175" s="266"/>
      <c r="EF175" s="266"/>
      <c r="EG175" s="266"/>
      <c r="EH175" s="266"/>
      <c r="EI175" s="266"/>
      <c r="EJ175" s="266"/>
      <c r="EK175" s="266"/>
      <c r="EL175" s="266"/>
      <c r="EM175" s="266"/>
      <c r="EN175" s="266"/>
      <c r="EO175" s="266"/>
      <c r="EP175" s="266"/>
      <c r="EQ175" s="266"/>
      <c r="ER175" s="266"/>
      <c r="ES175" s="266"/>
      <c r="ET175" s="266"/>
      <c r="EU175" s="266"/>
      <c r="EV175" s="266"/>
      <c r="EW175" s="266"/>
      <c r="EX175" s="266"/>
      <c r="EY175" s="266"/>
      <c r="EZ175" s="266"/>
      <c r="FA175" s="266"/>
      <c r="FB175" s="266"/>
      <c r="FC175" s="266"/>
      <c r="FD175" s="266"/>
      <c r="FE175" s="266"/>
      <c r="FF175" s="266"/>
      <c r="FG175" s="266"/>
      <c r="FH175" s="266"/>
      <c r="FI175" s="266"/>
      <c r="FJ175" s="266"/>
      <c r="FK175" s="266"/>
      <c r="FL175" s="266"/>
      <c r="FM175" s="266"/>
      <c r="FN175" s="266"/>
      <c r="FO175" s="266"/>
      <c r="FP175" s="266"/>
      <c r="FQ175" s="266"/>
      <c r="FR175" s="266"/>
      <c r="FS175" s="266"/>
      <c r="FT175" s="266"/>
      <c r="FU175" s="266"/>
      <c r="FV175" s="266"/>
      <c r="FW175" s="266"/>
      <c r="FX175" s="266"/>
      <c r="FY175" s="266"/>
      <c r="FZ175" s="266"/>
      <c r="GA175" s="266"/>
      <c r="GB175" s="266"/>
      <c r="GC175" s="266"/>
      <c r="GD175" s="266"/>
      <c r="GE175" s="266"/>
      <c r="GF175" s="266"/>
      <c r="GG175" s="266"/>
      <c r="GH175" s="266"/>
      <c r="GI175" s="266"/>
      <c r="GJ175" s="266"/>
      <c r="GK175" s="266"/>
      <c r="GL175" s="266"/>
      <c r="GM175" s="266"/>
      <c r="GN175" s="266"/>
      <c r="GO175" s="266"/>
      <c r="GP175" s="266"/>
      <c r="GQ175" s="266"/>
      <c r="GR175" s="266"/>
      <c r="GS175" s="266"/>
      <c r="GT175" s="266"/>
      <c r="GU175" s="266"/>
      <c r="GV175" s="266"/>
      <c r="GW175" s="266"/>
      <c r="GX175" s="266"/>
      <c r="GY175" s="266"/>
      <c r="GZ175" s="266"/>
      <c r="HA175" s="266"/>
      <c r="HB175" s="266"/>
      <c r="HC175" s="266"/>
      <c r="HD175" s="266"/>
      <c r="HE175" s="266"/>
      <c r="HF175" s="266"/>
      <c r="HG175" s="266"/>
      <c r="HH175" s="266"/>
      <c r="HI175" s="266"/>
      <c r="HJ175" s="266"/>
      <c r="HK175" s="266"/>
      <c r="HL175" s="266"/>
      <c r="HM175" s="266"/>
      <c r="HN175" s="266"/>
      <c r="HO175" s="266"/>
      <c r="HP175" s="266"/>
      <c r="HQ175" s="266"/>
      <c r="HR175" s="266"/>
      <c r="HS175" s="266"/>
      <c r="HT175" s="266"/>
      <c r="HU175" s="266"/>
      <c r="HV175" s="266"/>
      <c r="HW175" s="266"/>
      <c r="HX175" s="266"/>
      <c r="HY175" s="266"/>
      <c r="HZ175" s="266"/>
      <c r="IA175" s="266"/>
      <c r="IB175" s="266"/>
      <c r="IC175" s="266"/>
      <c r="ID175" s="266"/>
      <c r="IE175" s="266"/>
      <c r="IF175" s="266"/>
      <c r="IG175" s="266"/>
      <c r="IH175" s="266"/>
      <c r="II175" s="266"/>
      <c r="IJ175" s="266"/>
      <c r="IK175" s="266"/>
      <c r="IL175" s="266"/>
      <c r="IM175" s="266"/>
      <c r="IN175" s="266"/>
      <c r="IO175" s="266"/>
      <c r="IP175" s="266"/>
      <c r="IQ175" s="266"/>
      <c r="IR175" s="266"/>
      <c r="IS175" s="266"/>
      <c r="IT175" s="266"/>
      <c r="IU175" s="266"/>
      <c r="IV175" s="266"/>
    </row>
    <row r="176" spans="1:256" ht="25.15" customHeight="1" x14ac:dyDescent="0.25">
      <c r="A176" s="120"/>
      <c r="B176" s="188"/>
      <c r="C176" s="120"/>
      <c r="D176" s="607"/>
      <c r="E176" s="197"/>
      <c r="F176" s="804"/>
      <c r="G176" s="647"/>
      <c r="H176" s="582"/>
    </row>
    <row r="177" spans="1:8" ht="13" x14ac:dyDescent="0.25">
      <c r="A177" s="120"/>
      <c r="B177" s="188" t="s">
        <v>319</v>
      </c>
      <c r="C177" s="120"/>
      <c r="D177" s="607"/>
      <c r="E177" s="197"/>
      <c r="F177" s="804"/>
      <c r="G177" s="647"/>
      <c r="H177" s="582"/>
    </row>
    <row r="178" spans="1:8" x14ac:dyDescent="0.25">
      <c r="A178" s="120"/>
      <c r="B178" s="183"/>
      <c r="C178" s="120"/>
      <c r="D178" s="607"/>
      <c r="E178" s="197"/>
      <c r="F178" s="804"/>
      <c r="G178" s="647"/>
    </row>
    <row r="179" spans="1:8" x14ac:dyDescent="0.25">
      <c r="A179" s="120"/>
      <c r="B179" s="192" t="s">
        <v>396</v>
      </c>
      <c r="C179" s="120"/>
      <c r="D179" s="607"/>
      <c r="E179" s="197"/>
      <c r="F179" s="804">
        <f>F62</f>
        <v>0</v>
      </c>
      <c r="G179" s="647"/>
    </row>
    <row r="180" spans="1:8" x14ac:dyDescent="0.25">
      <c r="A180" s="120"/>
      <c r="B180" s="192"/>
      <c r="C180" s="120"/>
      <c r="D180" s="607"/>
      <c r="E180" s="197"/>
      <c r="F180" s="804"/>
      <c r="G180" s="647"/>
    </row>
    <row r="181" spans="1:8" x14ac:dyDescent="0.25">
      <c r="A181" s="120"/>
      <c r="B181" s="192" t="s">
        <v>397</v>
      </c>
      <c r="C181" s="120"/>
      <c r="D181" s="607"/>
      <c r="E181" s="197"/>
      <c r="F181" s="804">
        <f>F172</f>
        <v>0</v>
      </c>
      <c r="G181" s="647"/>
    </row>
    <row r="182" spans="1:8" x14ac:dyDescent="0.25">
      <c r="A182" s="120"/>
      <c r="B182" s="192"/>
      <c r="C182" s="120"/>
      <c r="D182" s="607"/>
      <c r="E182" s="197"/>
      <c r="F182" s="804"/>
      <c r="G182" s="647"/>
    </row>
    <row r="183" spans="1:8" x14ac:dyDescent="0.25">
      <c r="A183" s="120"/>
      <c r="B183" s="192"/>
      <c r="C183" s="120"/>
      <c r="D183" s="607"/>
      <c r="E183" s="197"/>
      <c r="F183" s="804"/>
      <c r="G183" s="647"/>
    </row>
    <row r="184" spans="1:8" x14ac:dyDescent="0.25">
      <c r="A184" s="120"/>
      <c r="B184" s="192"/>
      <c r="C184" s="120"/>
      <c r="D184" s="607"/>
      <c r="E184" s="197"/>
      <c r="F184" s="804"/>
      <c r="G184" s="647"/>
    </row>
    <row r="185" spans="1:8" x14ac:dyDescent="0.25">
      <c r="A185" s="120"/>
      <c r="B185" s="192"/>
      <c r="C185" s="120"/>
      <c r="D185" s="607"/>
      <c r="E185" s="197"/>
      <c r="F185" s="804"/>
      <c r="G185" s="647"/>
    </row>
    <row r="186" spans="1:8" x14ac:dyDescent="0.25">
      <c r="A186" s="120"/>
      <c r="B186" s="183"/>
      <c r="C186" s="120"/>
      <c r="D186" s="179"/>
      <c r="E186" s="126"/>
      <c r="F186" s="797"/>
      <c r="G186" s="149"/>
    </row>
    <row r="187" spans="1:8" x14ac:dyDescent="0.25">
      <c r="A187" s="120"/>
      <c r="B187" s="183"/>
      <c r="C187" s="120"/>
      <c r="D187" s="179"/>
      <c r="E187" s="126"/>
      <c r="F187" s="797"/>
      <c r="G187" s="149"/>
    </row>
    <row r="188" spans="1:8" x14ac:dyDescent="0.25">
      <c r="A188" s="120"/>
      <c r="B188" s="183"/>
      <c r="C188" s="120"/>
      <c r="D188" s="179"/>
      <c r="E188" s="126"/>
      <c r="F188" s="797"/>
      <c r="G188" s="149"/>
    </row>
    <row r="189" spans="1:8" x14ac:dyDescent="0.25">
      <c r="A189" s="120"/>
      <c r="B189" s="183"/>
      <c r="C189" s="120"/>
      <c r="D189" s="179"/>
      <c r="E189" s="126"/>
      <c r="F189" s="797"/>
      <c r="G189" s="149"/>
    </row>
    <row r="190" spans="1:8" x14ac:dyDescent="0.25">
      <c r="A190" s="120"/>
      <c r="B190" s="183"/>
      <c r="C190" s="120"/>
      <c r="D190" s="179"/>
      <c r="E190" s="126"/>
      <c r="F190" s="797"/>
      <c r="G190" s="149"/>
    </row>
    <row r="191" spans="1:8" x14ac:dyDescent="0.25">
      <c r="A191" s="120"/>
      <c r="B191" s="183"/>
      <c r="C191" s="120"/>
      <c r="D191" s="179"/>
      <c r="E191" s="126"/>
      <c r="F191" s="797"/>
      <c r="G191" s="149"/>
    </row>
    <row r="192" spans="1:8" x14ac:dyDescent="0.25">
      <c r="A192" s="120"/>
      <c r="B192" s="183"/>
      <c r="C192" s="120"/>
      <c r="D192" s="179"/>
      <c r="E192" s="126"/>
      <c r="F192" s="797"/>
      <c r="G192" s="149"/>
    </row>
    <row r="193" spans="1:7" x14ac:dyDescent="0.25">
      <c r="A193" s="120"/>
      <c r="B193" s="183"/>
      <c r="C193" s="120"/>
      <c r="D193" s="179"/>
      <c r="E193" s="126"/>
      <c r="F193" s="797"/>
      <c r="G193" s="149"/>
    </row>
    <row r="194" spans="1:7" x14ac:dyDescent="0.25">
      <c r="A194" s="120"/>
      <c r="B194" s="183"/>
      <c r="C194" s="120"/>
      <c r="D194" s="179"/>
      <c r="E194" s="126"/>
      <c r="F194" s="797"/>
      <c r="G194" s="149"/>
    </row>
    <row r="195" spans="1:7" x14ac:dyDescent="0.25">
      <c r="A195" s="120"/>
      <c r="B195" s="183"/>
      <c r="C195" s="120"/>
      <c r="D195" s="179"/>
      <c r="E195" s="126"/>
      <c r="F195" s="797"/>
      <c r="G195" s="149"/>
    </row>
    <row r="196" spans="1:7" x14ac:dyDescent="0.25">
      <c r="A196" s="120"/>
      <c r="B196" s="183"/>
      <c r="C196" s="120"/>
      <c r="D196" s="179"/>
      <c r="E196" s="126"/>
      <c r="F196" s="797"/>
      <c r="G196" s="149"/>
    </row>
    <row r="197" spans="1:7" x14ac:dyDescent="0.25">
      <c r="A197" s="120"/>
      <c r="B197" s="183"/>
      <c r="C197" s="120"/>
      <c r="D197" s="179"/>
      <c r="E197" s="126"/>
      <c r="F197" s="797"/>
      <c r="G197" s="149"/>
    </row>
    <row r="198" spans="1:7" x14ac:dyDescent="0.25">
      <c r="A198" s="120"/>
      <c r="B198" s="183"/>
      <c r="C198" s="120"/>
      <c r="D198" s="179"/>
      <c r="E198" s="126"/>
      <c r="F198" s="797"/>
      <c r="G198" s="149"/>
    </row>
    <row r="199" spans="1:7" x14ac:dyDescent="0.25">
      <c r="A199" s="120"/>
      <c r="B199" s="183"/>
      <c r="C199" s="120"/>
      <c r="D199" s="179"/>
      <c r="E199" s="126"/>
      <c r="F199" s="797"/>
      <c r="G199" s="149"/>
    </row>
    <row r="200" spans="1:7" x14ac:dyDescent="0.25">
      <c r="A200" s="120"/>
      <c r="B200" s="183"/>
      <c r="C200" s="120"/>
      <c r="D200" s="179"/>
      <c r="E200" s="126"/>
      <c r="F200" s="797"/>
      <c r="G200" s="149"/>
    </row>
    <row r="201" spans="1:7" x14ac:dyDescent="0.25">
      <c r="A201" s="120"/>
      <c r="B201" s="183"/>
      <c r="C201" s="120"/>
      <c r="D201" s="179"/>
      <c r="E201" s="126"/>
      <c r="F201" s="797"/>
      <c r="G201" s="149"/>
    </row>
    <row r="202" spans="1:7" x14ac:dyDescent="0.25">
      <c r="A202" s="120"/>
      <c r="B202" s="183"/>
      <c r="C202" s="120"/>
      <c r="D202" s="179"/>
      <c r="E202" s="126"/>
      <c r="F202" s="797"/>
      <c r="G202" s="149"/>
    </row>
    <row r="203" spans="1:7" x14ac:dyDescent="0.25">
      <c r="A203" s="120"/>
      <c r="B203" s="183"/>
      <c r="C203" s="120"/>
      <c r="D203" s="179"/>
      <c r="E203" s="126"/>
      <c r="F203" s="797"/>
      <c r="G203" s="149"/>
    </row>
    <row r="204" spans="1:7" x14ac:dyDescent="0.25">
      <c r="A204" s="120"/>
      <c r="B204" s="113"/>
      <c r="C204" s="120"/>
      <c r="D204" s="120"/>
      <c r="E204" s="193"/>
      <c r="F204" s="805"/>
      <c r="G204" s="648"/>
    </row>
    <row r="205" spans="1:7" x14ac:dyDescent="0.25">
      <c r="A205" s="120"/>
      <c r="B205" s="113"/>
      <c r="C205" s="120"/>
      <c r="D205" s="120"/>
      <c r="E205" s="193"/>
      <c r="F205" s="805"/>
      <c r="G205" s="648"/>
    </row>
    <row r="206" spans="1:7" x14ac:dyDescent="0.25">
      <c r="A206" s="120"/>
      <c r="B206" s="113"/>
      <c r="C206" s="120"/>
      <c r="D206" s="120"/>
      <c r="E206" s="193"/>
      <c r="F206" s="805"/>
      <c r="G206" s="648"/>
    </row>
    <row r="207" spans="1:7" x14ac:dyDescent="0.25">
      <c r="A207" s="120"/>
      <c r="B207" s="113"/>
      <c r="C207" s="120"/>
      <c r="D207" s="120"/>
      <c r="E207" s="193"/>
      <c r="F207" s="805"/>
      <c r="G207" s="648"/>
    </row>
    <row r="208" spans="1:7" x14ac:dyDescent="0.25">
      <c r="A208" s="120"/>
      <c r="B208" s="113"/>
      <c r="C208" s="120"/>
      <c r="D208" s="120"/>
      <c r="E208" s="193"/>
      <c r="F208" s="805"/>
      <c r="G208" s="648"/>
    </row>
    <row r="209" spans="1:7" x14ac:dyDescent="0.25">
      <c r="A209" s="120"/>
      <c r="B209" s="113"/>
      <c r="C209" s="120"/>
      <c r="D209" s="120"/>
      <c r="E209" s="193"/>
      <c r="F209" s="805"/>
      <c r="G209" s="648"/>
    </row>
    <row r="210" spans="1:7" x14ac:dyDescent="0.25">
      <c r="A210" s="120"/>
      <c r="B210" s="113"/>
      <c r="C210" s="120"/>
      <c r="D210" s="120"/>
      <c r="E210" s="193"/>
      <c r="F210" s="805"/>
      <c r="G210" s="648"/>
    </row>
    <row r="211" spans="1:7" x14ac:dyDescent="0.25">
      <c r="A211" s="120"/>
      <c r="B211" s="113"/>
      <c r="C211" s="120"/>
      <c r="D211" s="120"/>
      <c r="E211" s="193"/>
      <c r="F211" s="805"/>
      <c r="G211" s="648"/>
    </row>
    <row r="212" spans="1:7" x14ac:dyDescent="0.25">
      <c r="A212" s="120"/>
      <c r="B212" s="113"/>
      <c r="C212" s="120"/>
      <c r="D212" s="120"/>
      <c r="E212" s="193"/>
      <c r="F212" s="805"/>
      <c r="G212" s="648"/>
    </row>
    <row r="213" spans="1:7" x14ac:dyDescent="0.25">
      <c r="A213" s="120"/>
      <c r="B213" s="113"/>
      <c r="C213" s="120"/>
      <c r="D213" s="120"/>
      <c r="E213" s="193"/>
      <c r="F213" s="805"/>
      <c r="G213" s="648"/>
    </row>
    <row r="214" spans="1:7" x14ac:dyDescent="0.25">
      <c r="A214" s="120"/>
      <c r="B214" s="113"/>
      <c r="C214" s="120"/>
      <c r="D214" s="120"/>
      <c r="E214" s="193"/>
      <c r="F214" s="805"/>
      <c r="G214" s="648"/>
    </row>
    <row r="215" spans="1:7" x14ac:dyDescent="0.25">
      <c r="A215" s="120"/>
      <c r="B215" s="113"/>
      <c r="C215" s="120"/>
      <c r="D215" s="120"/>
      <c r="E215" s="193"/>
      <c r="F215" s="805"/>
      <c r="G215" s="648"/>
    </row>
    <row r="216" spans="1:7" x14ac:dyDescent="0.25">
      <c r="A216" s="120"/>
      <c r="B216" s="113"/>
      <c r="C216" s="120"/>
      <c r="D216" s="120"/>
      <c r="E216" s="193"/>
      <c r="F216" s="805"/>
      <c r="G216" s="648"/>
    </row>
    <row r="217" spans="1:7" x14ac:dyDescent="0.25">
      <c r="A217" s="120"/>
      <c r="B217" s="113"/>
      <c r="C217" s="120"/>
      <c r="D217" s="120"/>
      <c r="E217" s="193"/>
      <c r="F217" s="805"/>
      <c r="G217" s="648"/>
    </row>
    <row r="218" spans="1:7" x14ac:dyDescent="0.25">
      <c r="A218" s="120"/>
      <c r="B218" s="113"/>
      <c r="C218" s="120"/>
      <c r="D218" s="120"/>
      <c r="E218" s="193"/>
      <c r="F218" s="805"/>
      <c r="G218" s="648"/>
    </row>
    <row r="219" spans="1:7" x14ac:dyDescent="0.25">
      <c r="A219" s="120"/>
      <c r="B219" s="113"/>
      <c r="C219" s="120"/>
      <c r="D219" s="120"/>
      <c r="E219" s="193"/>
      <c r="F219" s="805"/>
      <c r="G219" s="648"/>
    </row>
    <row r="220" spans="1:7" x14ac:dyDescent="0.25">
      <c r="A220" s="120"/>
      <c r="B220" s="113"/>
      <c r="C220" s="120"/>
      <c r="D220" s="120"/>
      <c r="E220" s="193"/>
      <c r="F220" s="805"/>
      <c r="G220" s="648"/>
    </row>
    <row r="221" spans="1:7" x14ac:dyDescent="0.25">
      <c r="A221" s="120"/>
      <c r="B221" s="113"/>
      <c r="C221" s="120"/>
      <c r="D221" s="120"/>
      <c r="E221" s="193"/>
      <c r="F221" s="805"/>
      <c r="G221" s="648"/>
    </row>
    <row r="222" spans="1:7" x14ac:dyDescent="0.25">
      <c r="A222" s="120"/>
      <c r="B222" s="113"/>
      <c r="C222" s="120"/>
      <c r="D222" s="120"/>
      <c r="E222" s="193"/>
      <c r="F222" s="805"/>
      <c r="G222" s="648"/>
    </row>
    <row r="223" spans="1:7" x14ac:dyDescent="0.25">
      <c r="A223" s="120"/>
      <c r="B223" s="113"/>
      <c r="C223" s="120"/>
      <c r="D223" s="120"/>
      <c r="E223" s="193"/>
      <c r="F223" s="805"/>
      <c r="G223" s="648"/>
    </row>
    <row r="224" spans="1:7" x14ac:dyDescent="0.25">
      <c r="A224" s="120"/>
      <c r="B224" s="113"/>
      <c r="C224" s="120"/>
      <c r="D224" s="120"/>
      <c r="E224" s="193"/>
      <c r="F224" s="805"/>
      <c r="G224" s="648"/>
    </row>
    <row r="225" spans="1:7" x14ac:dyDescent="0.25">
      <c r="A225" s="120"/>
      <c r="B225" s="113"/>
      <c r="C225" s="120"/>
      <c r="D225" s="120"/>
      <c r="E225" s="193"/>
      <c r="F225" s="805"/>
      <c r="G225" s="648"/>
    </row>
    <row r="226" spans="1:7" x14ac:dyDescent="0.25">
      <c r="A226" s="120"/>
      <c r="B226" s="113"/>
      <c r="C226" s="120"/>
      <c r="D226" s="120"/>
      <c r="E226" s="193"/>
      <c r="F226" s="805"/>
      <c r="G226" s="648"/>
    </row>
    <row r="227" spans="1:7" x14ac:dyDescent="0.25">
      <c r="A227" s="120"/>
      <c r="B227" s="113"/>
      <c r="C227" s="120"/>
      <c r="D227" s="120"/>
      <c r="E227" s="193"/>
      <c r="F227" s="805"/>
      <c r="G227" s="648"/>
    </row>
    <row r="228" spans="1:7" x14ac:dyDescent="0.25">
      <c r="A228" s="120"/>
      <c r="B228" s="113"/>
      <c r="C228" s="120"/>
      <c r="D228" s="120"/>
      <c r="E228" s="193"/>
      <c r="F228" s="805"/>
      <c r="G228" s="648"/>
    </row>
    <row r="229" spans="1:7" x14ac:dyDescent="0.25">
      <c r="A229" s="120"/>
      <c r="B229" s="113"/>
      <c r="C229" s="120"/>
      <c r="D229" s="120"/>
      <c r="E229" s="193"/>
      <c r="F229" s="805"/>
      <c r="G229" s="648"/>
    </row>
    <row r="230" spans="1:7" x14ac:dyDescent="0.25">
      <c r="A230" s="120"/>
      <c r="B230" s="113"/>
      <c r="C230" s="120"/>
      <c r="D230" s="120"/>
      <c r="E230" s="193"/>
      <c r="F230" s="805"/>
      <c r="G230" s="648"/>
    </row>
    <row r="231" spans="1:7" x14ac:dyDescent="0.25">
      <c r="A231" s="120"/>
      <c r="B231" s="113"/>
      <c r="C231" s="120"/>
      <c r="D231" s="120"/>
      <c r="E231" s="193"/>
      <c r="F231" s="805"/>
      <c r="G231" s="648"/>
    </row>
    <row r="232" spans="1:7" x14ac:dyDescent="0.25">
      <c r="A232" s="120"/>
      <c r="B232" s="113"/>
      <c r="C232" s="120"/>
      <c r="D232" s="120"/>
      <c r="E232" s="193"/>
      <c r="F232" s="805"/>
      <c r="G232" s="648"/>
    </row>
    <row r="233" spans="1:7" x14ac:dyDescent="0.25">
      <c r="A233" s="120"/>
      <c r="B233" s="113"/>
      <c r="C233" s="120"/>
      <c r="D233" s="120"/>
      <c r="E233" s="193"/>
      <c r="F233" s="805"/>
      <c r="G233" s="648"/>
    </row>
    <row r="234" spans="1:7" x14ac:dyDescent="0.25">
      <c r="A234" s="120"/>
      <c r="B234" s="113"/>
      <c r="C234" s="120"/>
      <c r="D234" s="120"/>
      <c r="E234" s="193"/>
      <c r="F234" s="805"/>
      <c r="G234" s="648"/>
    </row>
    <row r="235" spans="1:7" x14ac:dyDescent="0.25">
      <c r="A235" s="120"/>
      <c r="B235" s="113"/>
      <c r="C235" s="120"/>
      <c r="D235" s="120"/>
      <c r="E235" s="193"/>
      <c r="F235" s="805"/>
      <c r="G235" s="648"/>
    </row>
    <row r="236" spans="1:7" ht="26.25" customHeight="1" thickBot="1" x14ac:dyDescent="0.3">
      <c r="A236" s="1111" t="s">
        <v>260</v>
      </c>
      <c r="B236" s="1112"/>
      <c r="C236" s="1112"/>
      <c r="D236" s="1112"/>
      <c r="E236" s="1113"/>
      <c r="F236" s="806">
        <f>SUM(F178:F184)</f>
        <v>0</v>
      </c>
      <c r="G236" s="649"/>
    </row>
    <row r="237" spans="1:7" x14ac:dyDescent="0.25">
      <c r="E237" s="609"/>
      <c r="F237" s="807"/>
      <c r="G237" s="609"/>
    </row>
    <row r="238" spans="1:7" x14ac:dyDescent="0.25">
      <c r="E238" s="609"/>
      <c r="F238" s="807"/>
      <c r="G238" s="609"/>
    </row>
    <row r="239" spans="1:7" x14ac:dyDescent="0.25">
      <c r="E239" s="609"/>
      <c r="F239" s="807"/>
      <c r="G239" s="609"/>
    </row>
    <row r="240" spans="1:7" ht="25.15" customHeight="1" x14ac:dyDescent="0.25">
      <c r="E240" s="609"/>
      <c r="F240" s="807"/>
      <c r="G240" s="609"/>
    </row>
    <row r="241" spans="5:7" x14ac:dyDescent="0.25">
      <c r="E241" s="609"/>
      <c r="F241" s="807"/>
      <c r="G241" s="609"/>
    </row>
    <row r="242" spans="5:7" x14ac:dyDescent="0.25">
      <c r="E242" s="609"/>
      <c r="F242" s="807"/>
      <c r="G242" s="609"/>
    </row>
    <row r="243" spans="5:7" x14ac:dyDescent="0.25">
      <c r="E243" s="609"/>
      <c r="F243" s="807"/>
      <c r="G243" s="609"/>
    </row>
    <row r="244" spans="5:7" x14ac:dyDescent="0.25">
      <c r="E244" s="609"/>
      <c r="F244" s="807"/>
      <c r="G244" s="609"/>
    </row>
    <row r="245" spans="5:7" x14ac:dyDescent="0.25">
      <c r="E245" s="609"/>
      <c r="F245" s="807"/>
      <c r="G245" s="609"/>
    </row>
    <row r="246" spans="5:7" x14ac:dyDescent="0.25">
      <c r="E246" s="609"/>
      <c r="F246" s="807"/>
      <c r="G246" s="609"/>
    </row>
    <row r="247" spans="5:7" x14ac:dyDescent="0.25">
      <c r="E247" s="609"/>
      <c r="F247" s="807"/>
      <c r="G247" s="609"/>
    </row>
    <row r="248" spans="5:7" x14ac:dyDescent="0.25">
      <c r="E248" s="609"/>
      <c r="F248" s="807"/>
      <c r="G248" s="609"/>
    </row>
    <row r="249" spans="5:7" x14ac:dyDescent="0.25">
      <c r="E249" s="609"/>
      <c r="F249" s="807"/>
      <c r="G249" s="609"/>
    </row>
    <row r="250" spans="5:7" x14ac:dyDescent="0.25">
      <c r="E250" s="609"/>
      <c r="F250" s="807"/>
      <c r="G250" s="609"/>
    </row>
    <row r="251" spans="5:7" x14ac:dyDescent="0.25">
      <c r="E251" s="609"/>
      <c r="F251" s="807"/>
      <c r="G251" s="609"/>
    </row>
    <row r="252" spans="5:7" x14ac:dyDescent="0.25">
      <c r="E252" s="609"/>
      <c r="F252" s="807"/>
      <c r="G252" s="609"/>
    </row>
    <row r="253" spans="5:7" x14ac:dyDescent="0.25">
      <c r="E253" s="609"/>
      <c r="F253" s="807"/>
      <c r="G253" s="609"/>
    </row>
    <row r="254" spans="5:7" x14ac:dyDescent="0.25">
      <c r="E254" s="609"/>
      <c r="F254" s="807"/>
      <c r="G254" s="609"/>
    </row>
    <row r="255" spans="5:7" x14ac:dyDescent="0.25">
      <c r="E255" s="609"/>
      <c r="F255" s="807"/>
      <c r="G255" s="609"/>
    </row>
    <row r="256" spans="5:7" x14ac:dyDescent="0.25">
      <c r="E256" s="609"/>
      <c r="F256" s="807"/>
      <c r="G256" s="609"/>
    </row>
    <row r="257" spans="5:7" x14ac:dyDescent="0.25">
      <c r="E257" s="609"/>
      <c r="F257" s="807"/>
      <c r="G257" s="609"/>
    </row>
    <row r="258" spans="5:7" x14ac:dyDescent="0.25">
      <c r="E258" s="609"/>
      <c r="F258" s="807"/>
      <c r="G258" s="609"/>
    </row>
    <row r="259" spans="5:7" x14ac:dyDescent="0.25">
      <c r="E259" s="609"/>
      <c r="F259" s="807"/>
      <c r="G259" s="609"/>
    </row>
    <row r="260" spans="5:7" x14ac:dyDescent="0.25">
      <c r="E260" s="609"/>
      <c r="F260" s="807"/>
      <c r="G260" s="609"/>
    </row>
    <row r="261" spans="5:7" x14ac:dyDescent="0.25">
      <c r="E261" s="609"/>
      <c r="F261" s="807"/>
      <c r="G261" s="609"/>
    </row>
    <row r="262" spans="5:7" x14ac:dyDescent="0.25">
      <c r="E262" s="609"/>
      <c r="F262" s="807"/>
      <c r="G262" s="609"/>
    </row>
    <row r="263" spans="5:7" x14ac:dyDescent="0.25">
      <c r="E263" s="609"/>
      <c r="F263" s="807"/>
      <c r="G263" s="609"/>
    </row>
    <row r="264" spans="5:7" x14ac:dyDescent="0.25">
      <c r="E264" s="609"/>
      <c r="F264" s="807"/>
      <c r="G264" s="609"/>
    </row>
    <row r="265" spans="5:7" x14ac:dyDescent="0.25">
      <c r="E265" s="609"/>
      <c r="F265" s="807"/>
      <c r="G265" s="609"/>
    </row>
    <row r="266" spans="5:7" x14ac:dyDescent="0.25">
      <c r="E266" s="609"/>
      <c r="F266" s="807"/>
      <c r="G266" s="609"/>
    </row>
    <row r="267" spans="5:7" x14ac:dyDescent="0.25">
      <c r="E267" s="609"/>
      <c r="F267" s="807"/>
      <c r="G267" s="609"/>
    </row>
    <row r="268" spans="5:7" x14ac:dyDescent="0.25">
      <c r="E268" s="609"/>
      <c r="F268" s="807"/>
      <c r="G268" s="609"/>
    </row>
    <row r="269" spans="5:7" x14ac:dyDescent="0.25">
      <c r="E269" s="609"/>
      <c r="F269" s="807"/>
      <c r="G269" s="609"/>
    </row>
    <row r="270" spans="5:7" x14ac:dyDescent="0.25">
      <c r="E270" s="609"/>
      <c r="F270" s="807"/>
      <c r="G270" s="609"/>
    </row>
    <row r="271" spans="5:7" x14ac:dyDescent="0.25">
      <c r="E271" s="609"/>
      <c r="F271" s="807"/>
      <c r="G271" s="609"/>
    </row>
    <row r="272" spans="5:7" x14ac:dyDescent="0.25">
      <c r="E272" s="609"/>
      <c r="F272" s="807"/>
      <c r="G272" s="609"/>
    </row>
    <row r="273" spans="5:7" x14ac:dyDescent="0.25">
      <c r="E273" s="609"/>
      <c r="F273" s="807"/>
      <c r="G273" s="609"/>
    </row>
    <row r="274" spans="5:7" x14ac:dyDescent="0.25">
      <c r="E274" s="609"/>
      <c r="F274" s="807"/>
      <c r="G274" s="609"/>
    </row>
    <row r="275" spans="5:7" x14ac:dyDescent="0.25">
      <c r="E275" s="609"/>
      <c r="F275" s="807"/>
      <c r="G275" s="609"/>
    </row>
    <row r="276" spans="5:7" x14ac:dyDescent="0.25">
      <c r="E276" s="609"/>
      <c r="F276" s="807"/>
      <c r="G276" s="609"/>
    </row>
    <row r="277" spans="5:7" x14ac:dyDescent="0.25">
      <c r="E277" s="609"/>
      <c r="F277" s="807"/>
      <c r="G277" s="609"/>
    </row>
    <row r="278" spans="5:7" x14ac:dyDescent="0.25">
      <c r="E278" s="609"/>
      <c r="F278" s="807"/>
      <c r="G278" s="609"/>
    </row>
    <row r="279" spans="5:7" x14ac:dyDescent="0.25">
      <c r="E279" s="609"/>
      <c r="F279" s="807"/>
      <c r="G279" s="609"/>
    </row>
    <row r="280" spans="5:7" x14ac:dyDescent="0.25">
      <c r="E280" s="609"/>
      <c r="F280" s="807"/>
      <c r="G280" s="609"/>
    </row>
    <row r="281" spans="5:7" x14ac:dyDescent="0.25">
      <c r="E281" s="609"/>
      <c r="F281" s="807"/>
      <c r="G281" s="609"/>
    </row>
    <row r="282" spans="5:7" x14ac:dyDescent="0.25">
      <c r="E282" s="609"/>
      <c r="F282" s="807"/>
      <c r="G282" s="609"/>
    </row>
    <row r="283" spans="5:7" x14ac:dyDescent="0.25">
      <c r="E283" s="609"/>
      <c r="F283" s="807"/>
      <c r="G283" s="609"/>
    </row>
    <row r="284" spans="5:7" x14ac:dyDescent="0.25">
      <c r="E284" s="609"/>
      <c r="F284" s="807"/>
      <c r="G284" s="609"/>
    </row>
    <row r="285" spans="5:7" x14ac:dyDescent="0.25">
      <c r="E285" s="609"/>
      <c r="F285" s="807"/>
      <c r="G285" s="609"/>
    </row>
    <row r="286" spans="5:7" x14ac:dyDescent="0.25">
      <c r="E286" s="609"/>
      <c r="F286" s="807"/>
      <c r="G286" s="609"/>
    </row>
    <row r="287" spans="5:7" x14ac:dyDescent="0.25">
      <c r="E287" s="609"/>
      <c r="F287" s="807"/>
      <c r="G287" s="609"/>
    </row>
    <row r="288" spans="5:7" x14ac:dyDescent="0.25">
      <c r="E288" s="609"/>
      <c r="F288" s="807"/>
      <c r="G288" s="609"/>
    </row>
    <row r="289" spans="5:7" x14ac:dyDescent="0.25">
      <c r="E289" s="609"/>
      <c r="F289" s="807"/>
      <c r="G289" s="609"/>
    </row>
    <row r="290" spans="5:7" x14ac:dyDescent="0.25">
      <c r="E290" s="609"/>
      <c r="F290" s="807"/>
      <c r="G290" s="609"/>
    </row>
    <row r="291" spans="5:7" x14ac:dyDescent="0.25">
      <c r="E291" s="609"/>
      <c r="F291" s="807"/>
      <c r="G291" s="609"/>
    </row>
    <row r="292" spans="5:7" x14ac:dyDescent="0.25">
      <c r="E292" s="609"/>
      <c r="F292" s="807"/>
      <c r="G292" s="609"/>
    </row>
    <row r="293" spans="5:7" x14ac:dyDescent="0.25">
      <c r="E293" s="609"/>
      <c r="F293" s="807"/>
      <c r="G293" s="609"/>
    </row>
    <row r="294" spans="5:7" x14ac:dyDescent="0.25">
      <c r="E294" s="609"/>
      <c r="F294" s="807"/>
      <c r="G294" s="609"/>
    </row>
    <row r="295" spans="5:7" x14ac:dyDescent="0.25">
      <c r="E295" s="609"/>
      <c r="F295" s="807"/>
      <c r="G295" s="609"/>
    </row>
    <row r="296" spans="5:7" x14ac:dyDescent="0.25">
      <c r="E296" s="609"/>
      <c r="F296" s="807"/>
      <c r="G296" s="609"/>
    </row>
    <row r="297" spans="5:7" x14ac:dyDescent="0.25">
      <c r="E297" s="609"/>
      <c r="F297" s="807"/>
      <c r="G297" s="609"/>
    </row>
    <row r="298" spans="5:7" x14ac:dyDescent="0.25">
      <c r="E298" s="609"/>
      <c r="F298" s="807"/>
      <c r="G298" s="609"/>
    </row>
    <row r="299" spans="5:7" x14ac:dyDescent="0.25">
      <c r="E299" s="609"/>
      <c r="F299" s="807"/>
      <c r="G299" s="609"/>
    </row>
    <row r="300" spans="5:7" x14ac:dyDescent="0.25">
      <c r="E300" s="609"/>
      <c r="F300" s="807"/>
      <c r="G300" s="609"/>
    </row>
    <row r="301" spans="5:7" x14ac:dyDescent="0.25">
      <c r="E301" s="609"/>
      <c r="F301" s="807"/>
      <c r="G301" s="609"/>
    </row>
    <row r="302" spans="5:7" x14ac:dyDescent="0.25">
      <c r="E302" s="609"/>
      <c r="F302" s="807"/>
      <c r="G302" s="609"/>
    </row>
    <row r="303" spans="5:7" x14ac:dyDescent="0.25">
      <c r="E303" s="609"/>
      <c r="F303" s="807"/>
      <c r="G303" s="609"/>
    </row>
    <row r="304" spans="5:7" x14ac:dyDescent="0.25">
      <c r="E304" s="609"/>
      <c r="F304" s="807"/>
      <c r="G304" s="609"/>
    </row>
    <row r="305" spans="5:7" x14ac:dyDescent="0.25">
      <c r="E305" s="609"/>
      <c r="F305" s="807"/>
      <c r="G305" s="609"/>
    </row>
    <row r="306" spans="5:7" x14ac:dyDescent="0.25">
      <c r="E306" s="609"/>
      <c r="F306" s="807"/>
      <c r="G306" s="609"/>
    </row>
    <row r="307" spans="5:7" x14ac:dyDescent="0.25">
      <c r="E307" s="609"/>
      <c r="F307" s="807"/>
      <c r="G307" s="609"/>
    </row>
    <row r="308" spans="5:7" x14ac:dyDescent="0.25">
      <c r="E308" s="609"/>
      <c r="F308" s="807"/>
      <c r="G308" s="609"/>
    </row>
    <row r="309" spans="5:7" x14ac:dyDescent="0.25">
      <c r="E309" s="609"/>
      <c r="F309" s="807"/>
      <c r="G309" s="609"/>
    </row>
    <row r="310" spans="5:7" x14ac:dyDescent="0.25">
      <c r="E310" s="609"/>
      <c r="F310" s="807"/>
      <c r="G310" s="609"/>
    </row>
    <row r="311" spans="5:7" x14ac:dyDescent="0.25">
      <c r="E311" s="609"/>
      <c r="F311" s="807"/>
      <c r="G311" s="609"/>
    </row>
    <row r="312" spans="5:7" x14ac:dyDescent="0.25">
      <c r="E312" s="609"/>
      <c r="F312" s="807"/>
      <c r="G312" s="609"/>
    </row>
    <row r="313" spans="5:7" x14ac:dyDescent="0.25">
      <c r="E313" s="609"/>
      <c r="F313" s="807"/>
      <c r="G313" s="609"/>
    </row>
    <row r="314" spans="5:7" x14ac:dyDescent="0.25">
      <c r="E314" s="609"/>
      <c r="F314" s="807"/>
      <c r="G314" s="609"/>
    </row>
    <row r="315" spans="5:7" x14ac:dyDescent="0.25">
      <c r="E315" s="609"/>
      <c r="F315" s="807"/>
      <c r="G315" s="609"/>
    </row>
    <row r="316" spans="5:7" x14ac:dyDescent="0.25">
      <c r="E316" s="609"/>
      <c r="F316" s="807"/>
      <c r="G316" s="609"/>
    </row>
    <row r="317" spans="5:7" x14ac:dyDescent="0.25">
      <c r="E317" s="609"/>
      <c r="F317" s="807"/>
      <c r="G317" s="609"/>
    </row>
    <row r="318" spans="5:7" x14ac:dyDescent="0.25">
      <c r="E318" s="609"/>
      <c r="F318" s="807"/>
      <c r="G318" s="609"/>
    </row>
    <row r="319" spans="5:7" x14ac:dyDescent="0.25">
      <c r="E319" s="609"/>
      <c r="F319" s="807"/>
      <c r="G319" s="609"/>
    </row>
    <row r="320" spans="5:7" x14ac:dyDescent="0.25">
      <c r="E320" s="609"/>
      <c r="F320" s="807"/>
      <c r="G320" s="609"/>
    </row>
    <row r="321" spans="5:7" x14ac:dyDescent="0.25">
      <c r="E321" s="609"/>
      <c r="F321" s="807"/>
      <c r="G321" s="609"/>
    </row>
    <row r="322" spans="5:7" x14ac:dyDescent="0.25">
      <c r="E322" s="609"/>
      <c r="F322" s="807"/>
      <c r="G322" s="609"/>
    </row>
    <row r="323" spans="5:7" x14ac:dyDescent="0.25">
      <c r="E323" s="609"/>
      <c r="F323" s="807"/>
      <c r="G323" s="609"/>
    </row>
    <row r="324" spans="5:7" x14ac:dyDescent="0.25">
      <c r="E324" s="609"/>
      <c r="F324" s="807"/>
      <c r="G324" s="609"/>
    </row>
    <row r="325" spans="5:7" x14ac:dyDescent="0.25">
      <c r="E325" s="609"/>
      <c r="F325" s="807"/>
      <c r="G325" s="609"/>
    </row>
    <row r="326" spans="5:7" x14ac:dyDescent="0.25">
      <c r="E326" s="609"/>
      <c r="F326" s="807"/>
      <c r="G326" s="609"/>
    </row>
    <row r="327" spans="5:7" x14ac:dyDescent="0.25">
      <c r="E327" s="609"/>
      <c r="F327" s="807"/>
      <c r="G327" s="609"/>
    </row>
    <row r="328" spans="5:7" x14ac:dyDescent="0.25">
      <c r="E328" s="609"/>
      <c r="F328" s="807"/>
      <c r="G328" s="609"/>
    </row>
    <row r="329" spans="5:7" x14ac:dyDescent="0.25">
      <c r="E329" s="609"/>
      <c r="F329" s="807"/>
      <c r="G329" s="609"/>
    </row>
    <row r="330" spans="5:7" x14ac:dyDescent="0.25">
      <c r="E330" s="609"/>
      <c r="F330" s="807"/>
      <c r="G330" s="609"/>
    </row>
    <row r="331" spans="5:7" x14ac:dyDescent="0.25">
      <c r="E331" s="609"/>
      <c r="F331" s="807"/>
      <c r="G331" s="609"/>
    </row>
    <row r="332" spans="5:7" x14ac:dyDescent="0.25">
      <c r="E332" s="609"/>
      <c r="F332" s="807"/>
      <c r="G332" s="609"/>
    </row>
    <row r="333" spans="5:7" x14ac:dyDescent="0.25">
      <c r="E333" s="609"/>
      <c r="F333" s="807"/>
      <c r="G333" s="609"/>
    </row>
    <row r="334" spans="5:7" x14ac:dyDescent="0.25">
      <c r="E334" s="609"/>
      <c r="F334" s="807"/>
      <c r="G334" s="609"/>
    </row>
    <row r="335" spans="5:7" x14ac:dyDescent="0.25">
      <c r="E335" s="609"/>
      <c r="F335" s="807"/>
      <c r="G335" s="609"/>
    </row>
    <row r="336" spans="5:7" x14ac:dyDescent="0.25">
      <c r="E336" s="609"/>
      <c r="F336" s="807"/>
      <c r="G336" s="609"/>
    </row>
    <row r="337" spans="5:7" x14ac:dyDescent="0.25">
      <c r="E337" s="609"/>
      <c r="F337" s="807"/>
      <c r="G337" s="609"/>
    </row>
    <row r="338" spans="5:7" x14ac:dyDescent="0.25">
      <c r="E338" s="609"/>
      <c r="F338" s="807"/>
      <c r="G338" s="609"/>
    </row>
    <row r="339" spans="5:7" x14ac:dyDescent="0.25">
      <c r="E339" s="609"/>
      <c r="F339" s="807"/>
      <c r="G339" s="609"/>
    </row>
    <row r="340" spans="5:7" x14ac:dyDescent="0.25">
      <c r="E340" s="609"/>
      <c r="F340" s="807"/>
      <c r="G340" s="609"/>
    </row>
    <row r="341" spans="5:7" x14ac:dyDescent="0.25">
      <c r="E341" s="609"/>
      <c r="F341" s="807"/>
      <c r="G341" s="609"/>
    </row>
    <row r="342" spans="5:7" x14ac:dyDescent="0.25">
      <c r="E342" s="609"/>
      <c r="F342" s="807"/>
      <c r="G342" s="609"/>
    </row>
    <row r="343" spans="5:7" x14ac:dyDescent="0.25">
      <c r="E343" s="609"/>
      <c r="F343" s="807"/>
      <c r="G343" s="609"/>
    </row>
    <row r="344" spans="5:7" x14ac:dyDescent="0.25">
      <c r="E344" s="609"/>
      <c r="F344" s="807"/>
      <c r="G344" s="609"/>
    </row>
    <row r="345" spans="5:7" x14ac:dyDescent="0.25">
      <c r="E345" s="609"/>
      <c r="F345" s="807"/>
      <c r="G345" s="609"/>
    </row>
    <row r="346" spans="5:7" x14ac:dyDescent="0.25">
      <c r="E346" s="609"/>
      <c r="F346" s="807"/>
      <c r="G346" s="609"/>
    </row>
    <row r="347" spans="5:7" x14ac:dyDescent="0.25">
      <c r="E347" s="609"/>
      <c r="F347" s="807"/>
      <c r="G347" s="609"/>
    </row>
    <row r="348" spans="5:7" x14ac:dyDescent="0.25">
      <c r="E348" s="609"/>
      <c r="F348" s="807"/>
      <c r="G348" s="609"/>
    </row>
    <row r="349" spans="5:7" x14ac:dyDescent="0.25">
      <c r="E349" s="609"/>
      <c r="F349" s="807"/>
      <c r="G349" s="609"/>
    </row>
    <row r="350" spans="5:7" x14ac:dyDescent="0.25">
      <c r="E350" s="609"/>
      <c r="F350" s="807"/>
      <c r="G350" s="609"/>
    </row>
    <row r="351" spans="5:7" x14ac:dyDescent="0.25">
      <c r="E351" s="609"/>
      <c r="F351" s="807"/>
      <c r="G351" s="609"/>
    </row>
    <row r="352" spans="5:7" x14ac:dyDescent="0.25">
      <c r="E352" s="609"/>
      <c r="F352" s="807"/>
      <c r="G352" s="609"/>
    </row>
    <row r="353" spans="5:7" x14ac:dyDescent="0.25">
      <c r="E353" s="609"/>
      <c r="F353" s="807"/>
      <c r="G353" s="609"/>
    </row>
    <row r="354" spans="5:7" x14ac:dyDescent="0.25">
      <c r="E354" s="609"/>
      <c r="F354" s="807"/>
      <c r="G354" s="609"/>
    </row>
    <row r="355" spans="5:7" x14ac:dyDescent="0.25">
      <c r="E355" s="609"/>
      <c r="F355" s="807"/>
      <c r="G355" s="609"/>
    </row>
    <row r="356" spans="5:7" x14ac:dyDescent="0.25">
      <c r="E356" s="609"/>
      <c r="F356" s="807"/>
      <c r="G356" s="609"/>
    </row>
    <row r="357" spans="5:7" x14ac:dyDescent="0.25">
      <c r="E357" s="609"/>
      <c r="F357" s="807"/>
      <c r="G357" s="609"/>
    </row>
    <row r="358" spans="5:7" x14ac:dyDescent="0.25">
      <c r="E358" s="609"/>
      <c r="F358" s="807"/>
      <c r="G358" s="609"/>
    </row>
    <row r="359" spans="5:7" x14ac:dyDescent="0.25">
      <c r="E359" s="609"/>
      <c r="F359" s="807"/>
      <c r="G359" s="609"/>
    </row>
    <row r="360" spans="5:7" x14ac:dyDescent="0.25">
      <c r="E360" s="609"/>
      <c r="F360" s="807"/>
      <c r="G360" s="609"/>
    </row>
    <row r="361" spans="5:7" x14ac:dyDescent="0.25">
      <c r="E361" s="609"/>
      <c r="F361" s="807"/>
      <c r="G361" s="609"/>
    </row>
    <row r="362" spans="5:7" x14ac:dyDescent="0.25">
      <c r="E362" s="609"/>
      <c r="F362" s="807"/>
      <c r="G362" s="609"/>
    </row>
    <row r="363" spans="5:7" x14ac:dyDescent="0.25">
      <c r="E363" s="609"/>
      <c r="F363" s="807"/>
      <c r="G363" s="609"/>
    </row>
    <row r="364" spans="5:7" x14ac:dyDescent="0.25">
      <c r="E364" s="609"/>
      <c r="F364" s="807"/>
      <c r="G364" s="609"/>
    </row>
    <row r="365" spans="5:7" x14ac:dyDescent="0.25">
      <c r="E365" s="609"/>
      <c r="F365" s="807"/>
      <c r="G365" s="609"/>
    </row>
    <row r="366" spans="5:7" x14ac:dyDescent="0.25">
      <c r="E366" s="609"/>
      <c r="F366" s="807"/>
      <c r="G366" s="609"/>
    </row>
    <row r="367" spans="5:7" x14ac:dyDescent="0.25">
      <c r="E367" s="609"/>
      <c r="F367" s="807"/>
      <c r="G367" s="609"/>
    </row>
    <row r="368" spans="5:7" x14ac:dyDescent="0.25">
      <c r="E368" s="609"/>
      <c r="F368" s="807"/>
      <c r="G368" s="609"/>
    </row>
    <row r="369" spans="5:7" x14ac:dyDescent="0.25">
      <c r="E369" s="609"/>
      <c r="F369" s="807"/>
      <c r="G369" s="609"/>
    </row>
    <row r="370" spans="5:7" x14ac:dyDescent="0.25">
      <c r="E370" s="609"/>
      <c r="F370" s="807"/>
      <c r="G370" s="609"/>
    </row>
    <row r="371" spans="5:7" x14ac:dyDescent="0.25">
      <c r="E371" s="609"/>
      <c r="F371" s="807"/>
      <c r="G371" s="609"/>
    </row>
    <row r="372" spans="5:7" x14ac:dyDescent="0.25">
      <c r="E372" s="609"/>
      <c r="F372" s="807"/>
      <c r="G372" s="609"/>
    </row>
    <row r="373" spans="5:7" x14ac:dyDescent="0.25">
      <c r="E373" s="609"/>
      <c r="F373" s="807"/>
      <c r="G373" s="609"/>
    </row>
    <row r="374" spans="5:7" x14ac:dyDescent="0.25">
      <c r="E374" s="609"/>
      <c r="F374" s="807"/>
      <c r="G374" s="609"/>
    </row>
    <row r="375" spans="5:7" x14ac:dyDescent="0.25">
      <c r="E375" s="609"/>
      <c r="F375" s="807"/>
      <c r="G375" s="609"/>
    </row>
    <row r="376" spans="5:7" x14ac:dyDescent="0.25">
      <c r="E376" s="609"/>
      <c r="F376" s="807"/>
      <c r="G376" s="609"/>
    </row>
    <row r="377" spans="5:7" x14ac:dyDescent="0.25">
      <c r="E377" s="609"/>
      <c r="F377" s="807"/>
      <c r="G377" s="609"/>
    </row>
    <row r="378" spans="5:7" x14ac:dyDescent="0.25">
      <c r="E378" s="609"/>
      <c r="F378" s="807"/>
      <c r="G378" s="609"/>
    </row>
    <row r="379" spans="5:7" x14ac:dyDescent="0.25">
      <c r="E379" s="609"/>
      <c r="F379" s="807"/>
      <c r="G379" s="609"/>
    </row>
    <row r="380" spans="5:7" x14ac:dyDescent="0.25">
      <c r="E380" s="609"/>
      <c r="F380" s="807"/>
      <c r="G380" s="609"/>
    </row>
    <row r="381" spans="5:7" x14ac:dyDescent="0.25">
      <c r="E381" s="609"/>
      <c r="F381" s="807"/>
      <c r="G381" s="609"/>
    </row>
    <row r="382" spans="5:7" x14ac:dyDescent="0.25">
      <c r="E382" s="609"/>
      <c r="F382" s="807"/>
      <c r="G382" s="609"/>
    </row>
    <row r="383" spans="5:7" x14ac:dyDescent="0.25">
      <c r="E383" s="609"/>
      <c r="F383" s="807"/>
      <c r="G383" s="609"/>
    </row>
    <row r="384" spans="5:7" x14ac:dyDescent="0.25">
      <c r="E384" s="609"/>
      <c r="F384" s="807"/>
      <c r="G384" s="609"/>
    </row>
    <row r="385" spans="5:7" x14ac:dyDescent="0.25">
      <c r="E385" s="609"/>
      <c r="F385" s="807"/>
      <c r="G385" s="609"/>
    </row>
    <row r="386" spans="5:7" x14ac:dyDescent="0.25">
      <c r="E386" s="609"/>
      <c r="F386" s="807"/>
      <c r="G386" s="609"/>
    </row>
    <row r="387" spans="5:7" x14ac:dyDescent="0.25">
      <c r="E387" s="609"/>
      <c r="F387" s="807"/>
      <c r="G387" s="609"/>
    </row>
    <row r="388" spans="5:7" x14ac:dyDescent="0.25">
      <c r="E388" s="609"/>
      <c r="F388" s="807"/>
      <c r="G388" s="609"/>
    </row>
    <row r="389" spans="5:7" x14ac:dyDescent="0.25">
      <c r="E389" s="609"/>
      <c r="F389" s="807"/>
      <c r="G389" s="609"/>
    </row>
    <row r="390" spans="5:7" x14ac:dyDescent="0.25">
      <c r="E390" s="609"/>
      <c r="F390" s="807"/>
      <c r="G390" s="609"/>
    </row>
    <row r="391" spans="5:7" x14ac:dyDescent="0.25">
      <c r="E391" s="609"/>
      <c r="F391" s="807"/>
      <c r="G391" s="609"/>
    </row>
    <row r="392" spans="5:7" x14ac:dyDescent="0.25">
      <c r="E392" s="609"/>
      <c r="F392" s="807"/>
      <c r="G392" s="609"/>
    </row>
    <row r="393" spans="5:7" x14ac:dyDescent="0.25">
      <c r="E393" s="609"/>
      <c r="F393" s="807"/>
      <c r="G393" s="609"/>
    </row>
    <row r="394" spans="5:7" x14ac:dyDescent="0.25">
      <c r="E394" s="609"/>
      <c r="F394" s="807"/>
      <c r="G394" s="609"/>
    </row>
    <row r="395" spans="5:7" x14ac:dyDescent="0.25">
      <c r="E395" s="609"/>
      <c r="F395" s="807"/>
      <c r="G395" s="609"/>
    </row>
    <row r="396" spans="5:7" x14ac:dyDescent="0.25">
      <c r="E396" s="609"/>
      <c r="F396" s="807"/>
      <c r="G396" s="609"/>
    </row>
    <row r="397" spans="5:7" x14ac:dyDescent="0.25">
      <c r="E397" s="609"/>
      <c r="F397" s="807"/>
      <c r="G397" s="609"/>
    </row>
    <row r="398" spans="5:7" x14ac:dyDescent="0.25">
      <c r="E398" s="609"/>
      <c r="F398" s="807"/>
      <c r="G398" s="609"/>
    </row>
    <row r="399" spans="5:7" x14ac:dyDescent="0.25">
      <c r="E399" s="609"/>
      <c r="F399" s="807"/>
      <c r="G399" s="609"/>
    </row>
    <row r="400" spans="5:7" x14ac:dyDescent="0.25">
      <c r="E400" s="609"/>
      <c r="F400" s="807"/>
      <c r="G400" s="609"/>
    </row>
    <row r="401" spans="5:7" x14ac:dyDescent="0.25">
      <c r="E401" s="609"/>
      <c r="F401" s="807"/>
      <c r="G401" s="609"/>
    </row>
    <row r="402" spans="5:7" x14ac:dyDescent="0.25">
      <c r="E402" s="609"/>
      <c r="F402" s="807"/>
      <c r="G402" s="609"/>
    </row>
    <row r="403" spans="5:7" x14ac:dyDescent="0.25">
      <c r="E403" s="609"/>
      <c r="F403" s="807"/>
      <c r="G403" s="609"/>
    </row>
    <row r="404" spans="5:7" x14ac:dyDescent="0.25">
      <c r="E404" s="609"/>
      <c r="F404" s="807"/>
      <c r="G404" s="609"/>
    </row>
    <row r="405" spans="5:7" x14ac:dyDescent="0.25">
      <c r="E405" s="609"/>
      <c r="F405" s="807"/>
      <c r="G405" s="609"/>
    </row>
    <row r="406" spans="5:7" x14ac:dyDescent="0.25">
      <c r="E406" s="609"/>
      <c r="F406" s="807"/>
      <c r="G406" s="609"/>
    </row>
    <row r="407" spans="5:7" x14ac:dyDescent="0.25">
      <c r="E407" s="609"/>
      <c r="F407" s="807"/>
      <c r="G407" s="609"/>
    </row>
    <row r="408" spans="5:7" x14ac:dyDescent="0.25">
      <c r="E408" s="609"/>
      <c r="F408" s="807"/>
      <c r="G408" s="609"/>
    </row>
    <row r="409" spans="5:7" x14ac:dyDescent="0.25">
      <c r="E409" s="609"/>
      <c r="F409" s="807"/>
      <c r="G409" s="609"/>
    </row>
    <row r="410" spans="5:7" x14ac:dyDescent="0.25">
      <c r="E410" s="609"/>
      <c r="F410" s="807"/>
      <c r="G410" s="609"/>
    </row>
    <row r="411" spans="5:7" x14ac:dyDescent="0.25">
      <c r="E411" s="609"/>
      <c r="F411" s="807"/>
      <c r="G411" s="609"/>
    </row>
    <row r="412" spans="5:7" x14ac:dyDescent="0.25">
      <c r="E412" s="609"/>
      <c r="F412" s="807"/>
      <c r="G412" s="609"/>
    </row>
    <row r="413" spans="5:7" x14ac:dyDescent="0.25">
      <c r="E413" s="609"/>
      <c r="F413" s="807"/>
      <c r="G413" s="609"/>
    </row>
    <row r="414" spans="5:7" x14ac:dyDescent="0.25">
      <c r="E414" s="609"/>
      <c r="F414" s="807"/>
      <c r="G414" s="609"/>
    </row>
    <row r="415" spans="5:7" x14ac:dyDescent="0.25">
      <c r="E415" s="609"/>
      <c r="F415" s="807"/>
      <c r="G415" s="609"/>
    </row>
    <row r="416" spans="5:7" x14ac:dyDescent="0.25">
      <c r="E416" s="609"/>
      <c r="F416" s="807"/>
      <c r="G416" s="609"/>
    </row>
    <row r="417" spans="5:7" x14ac:dyDescent="0.25">
      <c r="E417" s="609"/>
      <c r="F417" s="807"/>
      <c r="G417" s="609"/>
    </row>
    <row r="418" spans="5:7" x14ac:dyDescent="0.25">
      <c r="E418" s="609"/>
      <c r="F418" s="807"/>
      <c r="G418" s="609"/>
    </row>
    <row r="419" spans="5:7" x14ac:dyDescent="0.25">
      <c r="E419" s="609"/>
      <c r="F419" s="807"/>
      <c r="G419" s="609"/>
    </row>
    <row r="420" spans="5:7" x14ac:dyDescent="0.25">
      <c r="E420" s="609"/>
      <c r="F420" s="807"/>
      <c r="G420" s="609"/>
    </row>
    <row r="421" spans="5:7" x14ac:dyDescent="0.25">
      <c r="E421" s="609"/>
      <c r="F421" s="807"/>
      <c r="G421" s="609"/>
    </row>
    <row r="422" spans="5:7" x14ac:dyDescent="0.25">
      <c r="E422" s="609"/>
      <c r="F422" s="807"/>
      <c r="G422" s="609"/>
    </row>
    <row r="423" spans="5:7" x14ac:dyDescent="0.25">
      <c r="E423" s="609"/>
      <c r="F423" s="807"/>
      <c r="G423" s="609"/>
    </row>
    <row r="424" spans="5:7" x14ac:dyDescent="0.25">
      <c r="E424" s="609"/>
      <c r="F424" s="807"/>
      <c r="G424" s="609"/>
    </row>
    <row r="425" spans="5:7" x14ac:dyDescent="0.25">
      <c r="E425" s="609"/>
      <c r="F425" s="807"/>
      <c r="G425" s="609"/>
    </row>
    <row r="426" spans="5:7" x14ac:dyDescent="0.25">
      <c r="E426" s="609"/>
      <c r="F426" s="807"/>
      <c r="G426" s="609"/>
    </row>
    <row r="427" spans="5:7" x14ac:dyDescent="0.25">
      <c r="E427" s="609"/>
      <c r="F427" s="807"/>
      <c r="G427" s="609"/>
    </row>
    <row r="428" spans="5:7" x14ac:dyDescent="0.25">
      <c r="E428" s="609"/>
      <c r="F428" s="807"/>
      <c r="G428" s="609"/>
    </row>
    <row r="429" spans="5:7" x14ac:dyDescent="0.25">
      <c r="E429" s="609"/>
      <c r="F429" s="807"/>
      <c r="G429" s="609"/>
    </row>
    <row r="430" spans="5:7" x14ac:dyDescent="0.25">
      <c r="E430" s="609"/>
      <c r="F430" s="807"/>
      <c r="G430" s="609"/>
    </row>
    <row r="431" spans="5:7" x14ac:dyDescent="0.25">
      <c r="E431" s="609"/>
      <c r="F431" s="807"/>
      <c r="G431" s="609"/>
    </row>
    <row r="432" spans="5:7" x14ac:dyDescent="0.25">
      <c r="E432" s="609"/>
      <c r="F432" s="807"/>
      <c r="G432" s="609"/>
    </row>
    <row r="433" spans="5:7" x14ac:dyDescent="0.25">
      <c r="E433" s="609"/>
      <c r="F433" s="807"/>
      <c r="G433" s="609"/>
    </row>
    <row r="434" spans="5:7" x14ac:dyDescent="0.25">
      <c r="E434" s="609"/>
      <c r="F434" s="807"/>
      <c r="G434" s="609"/>
    </row>
    <row r="435" spans="5:7" x14ac:dyDescent="0.25">
      <c r="E435" s="609"/>
      <c r="F435" s="807"/>
      <c r="G435" s="609"/>
    </row>
    <row r="436" spans="5:7" x14ac:dyDescent="0.25">
      <c r="E436" s="609"/>
      <c r="F436" s="807"/>
      <c r="G436" s="609"/>
    </row>
    <row r="437" spans="5:7" x14ac:dyDescent="0.25">
      <c r="E437" s="609"/>
      <c r="F437" s="807"/>
      <c r="G437" s="609"/>
    </row>
    <row r="438" spans="5:7" x14ac:dyDescent="0.25">
      <c r="E438" s="609"/>
      <c r="F438" s="807"/>
      <c r="G438" s="609"/>
    </row>
    <row r="439" spans="5:7" x14ac:dyDescent="0.25">
      <c r="E439" s="609"/>
      <c r="F439" s="807"/>
      <c r="G439" s="609"/>
    </row>
    <row r="440" spans="5:7" x14ac:dyDescent="0.25">
      <c r="E440" s="609"/>
      <c r="F440" s="807"/>
      <c r="G440" s="609"/>
    </row>
    <row r="441" spans="5:7" x14ac:dyDescent="0.25">
      <c r="E441" s="609"/>
      <c r="F441" s="807"/>
      <c r="G441" s="609"/>
    </row>
    <row r="442" spans="5:7" x14ac:dyDescent="0.25">
      <c r="E442" s="609"/>
      <c r="F442" s="807"/>
      <c r="G442" s="609"/>
    </row>
    <row r="443" spans="5:7" x14ac:dyDescent="0.25">
      <c r="E443" s="609"/>
      <c r="F443" s="807"/>
      <c r="G443" s="609"/>
    </row>
    <row r="444" spans="5:7" x14ac:dyDescent="0.25">
      <c r="E444" s="609"/>
      <c r="F444" s="807"/>
      <c r="G444" s="609"/>
    </row>
    <row r="445" spans="5:7" x14ac:dyDescent="0.25">
      <c r="E445" s="609"/>
      <c r="F445" s="807"/>
      <c r="G445" s="609"/>
    </row>
    <row r="446" spans="5:7" x14ac:dyDescent="0.25">
      <c r="E446" s="609"/>
      <c r="F446" s="807"/>
      <c r="G446" s="609"/>
    </row>
    <row r="447" spans="5:7" x14ac:dyDescent="0.25">
      <c r="E447" s="609"/>
      <c r="F447" s="807"/>
      <c r="G447" s="609"/>
    </row>
    <row r="448" spans="5:7" x14ac:dyDescent="0.25">
      <c r="E448" s="609"/>
      <c r="F448" s="807"/>
      <c r="G448" s="609"/>
    </row>
    <row r="449" spans="5:7" x14ac:dyDescent="0.25">
      <c r="E449" s="609"/>
      <c r="F449" s="807"/>
      <c r="G449" s="609"/>
    </row>
    <row r="450" spans="5:7" x14ac:dyDescent="0.25">
      <c r="E450" s="609"/>
      <c r="F450" s="807"/>
      <c r="G450" s="609"/>
    </row>
    <row r="451" spans="5:7" x14ac:dyDescent="0.25">
      <c r="E451" s="609"/>
      <c r="F451" s="807"/>
      <c r="G451" s="609"/>
    </row>
    <row r="452" spans="5:7" x14ac:dyDescent="0.25">
      <c r="E452" s="609"/>
      <c r="F452" s="807"/>
      <c r="G452" s="609"/>
    </row>
    <row r="453" spans="5:7" x14ac:dyDescent="0.25">
      <c r="E453" s="609"/>
      <c r="F453" s="807"/>
      <c r="G453" s="609"/>
    </row>
    <row r="454" spans="5:7" x14ac:dyDescent="0.25">
      <c r="E454" s="609"/>
      <c r="F454" s="807"/>
      <c r="G454" s="609"/>
    </row>
    <row r="455" spans="5:7" x14ac:dyDescent="0.25">
      <c r="E455" s="609"/>
      <c r="F455" s="807"/>
      <c r="G455" s="609"/>
    </row>
    <row r="456" spans="5:7" x14ac:dyDescent="0.25">
      <c r="E456" s="609"/>
      <c r="F456" s="807"/>
      <c r="G456" s="609"/>
    </row>
    <row r="457" spans="5:7" x14ac:dyDescent="0.25">
      <c r="E457" s="609"/>
      <c r="F457" s="807"/>
      <c r="G457" s="609"/>
    </row>
    <row r="458" spans="5:7" x14ac:dyDescent="0.25">
      <c r="E458" s="609"/>
      <c r="F458" s="807"/>
      <c r="G458" s="609"/>
    </row>
    <row r="459" spans="5:7" x14ac:dyDescent="0.25">
      <c r="E459" s="609"/>
      <c r="F459" s="807"/>
      <c r="G459" s="609"/>
    </row>
    <row r="460" spans="5:7" x14ac:dyDescent="0.25">
      <c r="E460" s="609"/>
      <c r="F460" s="807"/>
      <c r="G460" s="609"/>
    </row>
    <row r="461" spans="5:7" x14ac:dyDescent="0.25">
      <c r="E461" s="609"/>
      <c r="F461" s="807"/>
      <c r="G461" s="609"/>
    </row>
    <row r="462" spans="5:7" x14ac:dyDescent="0.25">
      <c r="E462" s="609"/>
      <c r="F462" s="807"/>
      <c r="G462" s="609"/>
    </row>
    <row r="463" spans="5:7" x14ac:dyDescent="0.25">
      <c r="E463" s="609"/>
      <c r="F463" s="807"/>
      <c r="G463" s="609"/>
    </row>
    <row r="464" spans="5:7" x14ac:dyDescent="0.25">
      <c r="E464" s="609"/>
      <c r="F464" s="807"/>
      <c r="G464" s="609"/>
    </row>
    <row r="465" spans="5:7" x14ac:dyDescent="0.25">
      <c r="E465" s="609"/>
      <c r="F465" s="807"/>
      <c r="G465" s="609"/>
    </row>
    <row r="466" spans="5:7" x14ac:dyDescent="0.25">
      <c r="E466" s="609"/>
      <c r="F466" s="807"/>
      <c r="G466" s="609"/>
    </row>
    <row r="467" spans="5:7" x14ac:dyDescent="0.25">
      <c r="E467" s="609"/>
      <c r="F467" s="807"/>
      <c r="G467" s="609"/>
    </row>
    <row r="468" spans="5:7" x14ac:dyDescent="0.25">
      <c r="E468" s="609"/>
      <c r="F468" s="807"/>
      <c r="G468" s="609"/>
    </row>
    <row r="469" spans="5:7" x14ac:dyDescent="0.25">
      <c r="E469" s="609"/>
      <c r="F469" s="807"/>
      <c r="G469" s="609"/>
    </row>
    <row r="470" spans="5:7" x14ac:dyDescent="0.25">
      <c r="E470" s="609"/>
      <c r="F470" s="807"/>
      <c r="G470" s="609"/>
    </row>
    <row r="471" spans="5:7" x14ac:dyDescent="0.25">
      <c r="E471" s="609"/>
      <c r="F471" s="807"/>
      <c r="G471" s="609"/>
    </row>
    <row r="472" spans="5:7" x14ac:dyDescent="0.25">
      <c r="E472" s="609"/>
      <c r="F472" s="807"/>
      <c r="G472" s="609"/>
    </row>
    <row r="473" spans="5:7" x14ac:dyDescent="0.25">
      <c r="E473" s="609"/>
      <c r="F473" s="807"/>
      <c r="G473" s="609"/>
    </row>
    <row r="474" spans="5:7" x14ac:dyDescent="0.25">
      <c r="E474" s="609"/>
      <c r="F474" s="807"/>
      <c r="G474" s="609"/>
    </row>
    <row r="475" spans="5:7" x14ac:dyDescent="0.25">
      <c r="E475" s="609"/>
      <c r="F475" s="807"/>
      <c r="G475" s="609"/>
    </row>
    <row r="476" spans="5:7" x14ac:dyDescent="0.25">
      <c r="E476" s="609"/>
      <c r="F476" s="807"/>
      <c r="G476" s="609"/>
    </row>
    <row r="477" spans="5:7" x14ac:dyDescent="0.25">
      <c r="E477" s="609"/>
      <c r="F477" s="807"/>
      <c r="G477" s="609"/>
    </row>
    <row r="478" spans="5:7" x14ac:dyDescent="0.25">
      <c r="E478" s="609"/>
      <c r="F478" s="807"/>
      <c r="G478" s="609"/>
    </row>
    <row r="479" spans="5:7" x14ac:dyDescent="0.25">
      <c r="E479" s="609"/>
      <c r="F479" s="807"/>
      <c r="G479" s="609"/>
    </row>
    <row r="480" spans="5:7" x14ac:dyDescent="0.25">
      <c r="E480" s="609"/>
      <c r="F480" s="807"/>
      <c r="G480" s="609"/>
    </row>
    <row r="481" spans="5:7" x14ac:dyDescent="0.25">
      <c r="E481" s="609"/>
      <c r="F481" s="807"/>
      <c r="G481" s="609"/>
    </row>
    <row r="482" spans="5:7" x14ac:dyDescent="0.25">
      <c r="E482" s="609"/>
      <c r="F482" s="807"/>
      <c r="G482" s="609"/>
    </row>
    <row r="483" spans="5:7" x14ac:dyDescent="0.25">
      <c r="E483" s="609"/>
      <c r="F483" s="807"/>
      <c r="G483" s="609"/>
    </row>
    <row r="484" spans="5:7" x14ac:dyDescent="0.25">
      <c r="E484" s="609"/>
      <c r="F484" s="807"/>
      <c r="G484" s="609"/>
    </row>
    <row r="485" spans="5:7" x14ac:dyDescent="0.25">
      <c r="E485" s="609"/>
      <c r="F485" s="807"/>
      <c r="G485" s="609"/>
    </row>
    <row r="486" spans="5:7" x14ac:dyDescent="0.25">
      <c r="E486" s="609"/>
      <c r="F486" s="807"/>
      <c r="G486" s="609"/>
    </row>
    <row r="487" spans="5:7" x14ac:dyDescent="0.25">
      <c r="E487" s="609"/>
      <c r="F487" s="807"/>
      <c r="G487" s="609"/>
    </row>
    <row r="488" spans="5:7" x14ac:dyDescent="0.25">
      <c r="E488" s="609"/>
      <c r="F488" s="807"/>
      <c r="G488" s="609"/>
    </row>
    <row r="489" spans="5:7" x14ac:dyDescent="0.25">
      <c r="E489" s="609"/>
      <c r="F489" s="807"/>
      <c r="G489" s="609"/>
    </row>
    <row r="490" spans="5:7" x14ac:dyDescent="0.25">
      <c r="E490" s="609"/>
      <c r="F490" s="807"/>
      <c r="G490" s="609"/>
    </row>
    <row r="491" spans="5:7" x14ac:dyDescent="0.25">
      <c r="E491" s="609"/>
      <c r="F491" s="807"/>
      <c r="G491" s="609"/>
    </row>
    <row r="492" spans="5:7" x14ac:dyDescent="0.25">
      <c r="E492" s="609"/>
      <c r="F492" s="807"/>
      <c r="G492" s="609"/>
    </row>
    <row r="493" spans="5:7" x14ac:dyDescent="0.25">
      <c r="E493" s="609"/>
      <c r="F493" s="807"/>
      <c r="G493" s="609"/>
    </row>
    <row r="494" spans="5:7" x14ac:dyDescent="0.25">
      <c r="E494" s="609"/>
      <c r="F494" s="807"/>
      <c r="G494" s="609"/>
    </row>
    <row r="495" spans="5:7" x14ac:dyDescent="0.25">
      <c r="E495" s="609"/>
      <c r="F495" s="807"/>
      <c r="G495" s="609"/>
    </row>
    <row r="496" spans="5:7" x14ac:dyDescent="0.25">
      <c r="E496" s="609"/>
      <c r="F496" s="807"/>
      <c r="G496" s="609"/>
    </row>
    <row r="497" spans="5:7" x14ac:dyDescent="0.25">
      <c r="E497" s="609"/>
      <c r="F497" s="807"/>
      <c r="G497" s="609"/>
    </row>
    <row r="498" spans="5:7" x14ac:dyDescent="0.25">
      <c r="E498" s="609"/>
      <c r="F498" s="807"/>
      <c r="G498" s="609"/>
    </row>
    <row r="499" spans="5:7" x14ac:dyDescent="0.25">
      <c r="E499" s="609"/>
      <c r="F499" s="807"/>
      <c r="G499" s="609"/>
    </row>
    <row r="500" spans="5:7" x14ac:dyDescent="0.25">
      <c r="E500" s="609"/>
      <c r="F500" s="807"/>
      <c r="G500" s="609"/>
    </row>
    <row r="501" spans="5:7" x14ac:dyDescent="0.25">
      <c r="E501" s="609"/>
      <c r="F501" s="807"/>
      <c r="G501" s="609"/>
    </row>
    <row r="502" spans="5:7" x14ac:dyDescent="0.25">
      <c r="E502" s="609"/>
      <c r="F502" s="807"/>
      <c r="G502" s="609"/>
    </row>
    <row r="503" spans="5:7" x14ac:dyDescent="0.25">
      <c r="E503" s="609"/>
      <c r="F503" s="807"/>
      <c r="G503" s="609"/>
    </row>
    <row r="504" spans="5:7" x14ac:dyDescent="0.25">
      <c r="E504" s="609"/>
      <c r="F504" s="807"/>
      <c r="G504" s="609"/>
    </row>
    <row r="505" spans="5:7" x14ac:dyDescent="0.25">
      <c r="E505" s="609"/>
      <c r="F505" s="807"/>
      <c r="G505" s="609"/>
    </row>
    <row r="506" spans="5:7" x14ac:dyDescent="0.25">
      <c r="E506" s="609"/>
      <c r="F506" s="807"/>
      <c r="G506" s="609"/>
    </row>
    <row r="507" spans="5:7" x14ac:dyDescent="0.25">
      <c r="E507" s="609"/>
      <c r="F507" s="807"/>
      <c r="G507" s="609"/>
    </row>
    <row r="508" spans="5:7" x14ac:dyDescent="0.25">
      <c r="E508" s="609"/>
      <c r="F508" s="807"/>
      <c r="G508" s="609"/>
    </row>
    <row r="509" spans="5:7" x14ac:dyDescent="0.25">
      <c r="E509" s="609"/>
      <c r="F509" s="807"/>
      <c r="G509" s="609"/>
    </row>
    <row r="510" spans="5:7" x14ac:dyDescent="0.25">
      <c r="E510" s="609"/>
      <c r="F510" s="807"/>
      <c r="G510" s="609"/>
    </row>
    <row r="511" spans="5:7" x14ac:dyDescent="0.25">
      <c r="E511" s="609"/>
      <c r="F511" s="807"/>
      <c r="G511" s="609"/>
    </row>
    <row r="512" spans="5:7" x14ac:dyDescent="0.25">
      <c r="E512" s="609"/>
      <c r="F512" s="807"/>
      <c r="G512" s="609"/>
    </row>
    <row r="513" spans="5:7" x14ac:dyDescent="0.25">
      <c r="E513" s="609"/>
      <c r="F513" s="807"/>
      <c r="G513" s="609"/>
    </row>
    <row r="514" spans="5:7" x14ac:dyDescent="0.25">
      <c r="E514" s="609"/>
      <c r="F514" s="807"/>
      <c r="G514" s="609"/>
    </row>
    <row r="515" spans="5:7" x14ac:dyDescent="0.25">
      <c r="E515" s="609"/>
      <c r="F515" s="807"/>
      <c r="G515" s="609"/>
    </row>
    <row r="516" spans="5:7" x14ac:dyDescent="0.25">
      <c r="E516" s="609"/>
      <c r="F516" s="807"/>
      <c r="G516" s="609"/>
    </row>
    <row r="517" spans="5:7" x14ac:dyDescent="0.25">
      <c r="E517" s="609"/>
      <c r="F517" s="807"/>
      <c r="G517" s="609"/>
    </row>
    <row r="518" spans="5:7" x14ac:dyDescent="0.25">
      <c r="E518" s="609"/>
      <c r="F518" s="807"/>
      <c r="G518" s="609"/>
    </row>
    <row r="519" spans="5:7" x14ac:dyDescent="0.25">
      <c r="E519" s="609"/>
      <c r="F519" s="807"/>
      <c r="G519" s="609"/>
    </row>
    <row r="520" spans="5:7" x14ac:dyDescent="0.25">
      <c r="E520" s="609"/>
      <c r="F520" s="807"/>
      <c r="G520" s="609"/>
    </row>
    <row r="521" spans="5:7" x14ac:dyDescent="0.25">
      <c r="E521" s="609"/>
      <c r="F521" s="807"/>
      <c r="G521" s="609"/>
    </row>
    <row r="522" spans="5:7" x14ac:dyDescent="0.25">
      <c r="E522" s="609"/>
      <c r="F522" s="807"/>
      <c r="G522" s="609"/>
    </row>
    <row r="523" spans="5:7" x14ac:dyDescent="0.25">
      <c r="E523" s="609"/>
      <c r="F523" s="807"/>
      <c r="G523" s="609"/>
    </row>
    <row r="524" spans="5:7" x14ac:dyDescent="0.25">
      <c r="E524" s="609"/>
      <c r="F524" s="807"/>
      <c r="G524" s="609"/>
    </row>
    <row r="525" spans="5:7" x14ac:dyDescent="0.25">
      <c r="E525" s="609"/>
      <c r="F525" s="807"/>
      <c r="G525" s="609"/>
    </row>
    <row r="526" spans="5:7" x14ac:dyDescent="0.25">
      <c r="E526" s="609"/>
      <c r="F526" s="807"/>
      <c r="G526" s="609"/>
    </row>
    <row r="527" spans="5:7" x14ac:dyDescent="0.25">
      <c r="E527" s="609"/>
      <c r="F527" s="807"/>
      <c r="G527" s="609"/>
    </row>
    <row r="528" spans="5:7" x14ac:dyDescent="0.25">
      <c r="E528" s="609"/>
      <c r="F528" s="807"/>
      <c r="G528" s="609"/>
    </row>
    <row r="529" spans="5:7" x14ac:dyDescent="0.25">
      <c r="E529" s="609"/>
      <c r="F529" s="807"/>
      <c r="G529" s="609"/>
    </row>
    <row r="530" spans="5:7" x14ac:dyDescent="0.25">
      <c r="E530" s="609"/>
      <c r="F530" s="807"/>
      <c r="G530" s="609"/>
    </row>
    <row r="531" spans="5:7" x14ac:dyDescent="0.25">
      <c r="E531" s="609"/>
      <c r="F531" s="807"/>
      <c r="G531" s="609"/>
    </row>
    <row r="532" spans="5:7" x14ac:dyDescent="0.25">
      <c r="E532" s="609"/>
      <c r="F532" s="807"/>
      <c r="G532" s="609"/>
    </row>
    <row r="533" spans="5:7" x14ac:dyDescent="0.25">
      <c r="E533" s="609"/>
      <c r="F533" s="807"/>
      <c r="G533" s="609"/>
    </row>
    <row r="534" spans="5:7" x14ac:dyDescent="0.25">
      <c r="E534" s="609"/>
      <c r="F534" s="807"/>
      <c r="G534" s="609"/>
    </row>
    <row r="535" spans="5:7" x14ac:dyDescent="0.25">
      <c r="E535" s="609"/>
      <c r="F535" s="807"/>
      <c r="G535" s="609"/>
    </row>
    <row r="536" spans="5:7" x14ac:dyDescent="0.25">
      <c r="E536" s="609"/>
      <c r="F536" s="807"/>
      <c r="G536" s="609"/>
    </row>
    <row r="537" spans="5:7" x14ac:dyDescent="0.25">
      <c r="E537" s="609"/>
      <c r="F537" s="807"/>
      <c r="G537" s="609"/>
    </row>
    <row r="538" spans="5:7" x14ac:dyDescent="0.25">
      <c r="E538" s="609"/>
      <c r="F538" s="807"/>
      <c r="G538" s="609"/>
    </row>
    <row r="539" spans="5:7" x14ac:dyDescent="0.25">
      <c r="E539" s="609"/>
      <c r="F539" s="807"/>
      <c r="G539" s="609"/>
    </row>
    <row r="540" spans="5:7" x14ac:dyDescent="0.25">
      <c r="E540" s="609"/>
      <c r="F540" s="807"/>
      <c r="G540" s="609"/>
    </row>
    <row r="541" spans="5:7" x14ac:dyDescent="0.25">
      <c r="E541" s="609"/>
      <c r="F541" s="807"/>
      <c r="G541" s="609"/>
    </row>
    <row r="542" spans="5:7" x14ac:dyDescent="0.25">
      <c r="E542" s="609"/>
      <c r="F542" s="807"/>
      <c r="G542" s="609"/>
    </row>
    <row r="543" spans="5:7" x14ac:dyDescent="0.25">
      <c r="E543" s="609"/>
      <c r="F543" s="807"/>
      <c r="G543" s="609"/>
    </row>
    <row r="544" spans="5:7" x14ac:dyDescent="0.25">
      <c r="E544" s="609"/>
      <c r="F544" s="807"/>
      <c r="G544" s="609"/>
    </row>
    <row r="545" spans="5:7" x14ac:dyDescent="0.25">
      <c r="E545" s="609"/>
      <c r="F545" s="807"/>
      <c r="G545" s="609"/>
    </row>
    <row r="546" spans="5:7" x14ac:dyDescent="0.25">
      <c r="E546" s="609"/>
      <c r="F546" s="807"/>
      <c r="G546" s="609"/>
    </row>
    <row r="547" spans="5:7" x14ac:dyDescent="0.25">
      <c r="E547" s="609"/>
      <c r="F547" s="807"/>
      <c r="G547" s="609"/>
    </row>
    <row r="548" spans="5:7" x14ac:dyDescent="0.25">
      <c r="E548" s="609"/>
      <c r="F548" s="807"/>
      <c r="G548" s="609"/>
    </row>
    <row r="549" spans="5:7" x14ac:dyDescent="0.25">
      <c r="E549" s="609"/>
      <c r="F549" s="807"/>
      <c r="G549" s="609"/>
    </row>
    <row r="550" spans="5:7" x14ac:dyDescent="0.25">
      <c r="E550" s="609"/>
      <c r="F550" s="807"/>
      <c r="G550" s="609"/>
    </row>
    <row r="551" spans="5:7" x14ac:dyDescent="0.25">
      <c r="E551" s="609"/>
      <c r="F551" s="807"/>
      <c r="G551" s="609"/>
    </row>
    <row r="552" spans="5:7" x14ac:dyDescent="0.25">
      <c r="E552" s="609"/>
      <c r="F552" s="807"/>
      <c r="G552" s="609"/>
    </row>
    <row r="553" spans="5:7" x14ac:dyDescent="0.25">
      <c r="E553" s="609"/>
      <c r="F553" s="807"/>
      <c r="G553" s="609"/>
    </row>
    <row r="554" spans="5:7" x14ac:dyDescent="0.25">
      <c r="E554" s="609"/>
      <c r="F554" s="807"/>
      <c r="G554" s="609"/>
    </row>
    <row r="555" spans="5:7" x14ac:dyDescent="0.25">
      <c r="E555" s="609"/>
      <c r="F555" s="807"/>
      <c r="G555" s="609"/>
    </row>
    <row r="556" spans="5:7" x14ac:dyDescent="0.25">
      <c r="E556" s="609"/>
      <c r="F556" s="807"/>
      <c r="G556" s="609"/>
    </row>
    <row r="557" spans="5:7" x14ac:dyDescent="0.25">
      <c r="E557" s="609"/>
      <c r="F557" s="807"/>
      <c r="G557" s="609"/>
    </row>
    <row r="558" spans="5:7" x14ac:dyDescent="0.25">
      <c r="E558" s="609"/>
      <c r="F558" s="807"/>
      <c r="G558" s="609"/>
    </row>
    <row r="559" spans="5:7" x14ac:dyDescent="0.25">
      <c r="E559" s="609"/>
      <c r="F559" s="807"/>
      <c r="G559" s="609"/>
    </row>
    <row r="560" spans="5:7" x14ac:dyDescent="0.25">
      <c r="E560" s="609"/>
      <c r="F560" s="807"/>
      <c r="G560" s="609"/>
    </row>
    <row r="561" spans="5:7" x14ac:dyDescent="0.25">
      <c r="E561" s="609"/>
      <c r="F561" s="807"/>
      <c r="G561" s="609"/>
    </row>
    <row r="562" spans="5:7" x14ac:dyDescent="0.25">
      <c r="E562" s="609"/>
      <c r="F562" s="807"/>
      <c r="G562" s="609"/>
    </row>
    <row r="563" spans="5:7" x14ac:dyDescent="0.25">
      <c r="E563" s="609"/>
      <c r="F563" s="807"/>
      <c r="G563" s="609"/>
    </row>
    <row r="564" spans="5:7" x14ac:dyDescent="0.25">
      <c r="E564" s="609"/>
      <c r="F564" s="807"/>
      <c r="G564" s="609"/>
    </row>
    <row r="565" spans="5:7" x14ac:dyDescent="0.25">
      <c r="E565" s="609"/>
      <c r="F565" s="807"/>
      <c r="G565" s="609"/>
    </row>
    <row r="566" spans="5:7" x14ac:dyDescent="0.25">
      <c r="E566" s="609"/>
      <c r="F566" s="807"/>
      <c r="G566" s="609"/>
    </row>
    <row r="567" spans="5:7" x14ac:dyDescent="0.25">
      <c r="E567" s="609"/>
      <c r="F567" s="807"/>
      <c r="G567" s="609"/>
    </row>
    <row r="568" spans="5:7" x14ac:dyDescent="0.25">
      <c r="E568" s="609"/>
      <c r="F568" s="807"/>
      <c r="G568" s="609"/>
    </row>
    <row r="569" spans="5:7" x14ac:dyDescent="0.25">
      <c r="E569" s="609"/>
      <c r="F569" s="807"/>
      <c r="G569" s="609"/>
    </row>
    <row r="570" spans="5:7" x14ac:dyDescent="0.25">
      <c r="E570" s="609"/>
      <c r="F570" s="807"/>
      <c r="G570" s="609"/>
    </row>
    <row r="571" spans="5:7" x14ac:dyDescent="0.25">
      <c r="E571" s="609"/>
      <c r="F571" s="807"/>
      <c r="G571" s="609"/>
    </row>
    <row r="572" spans="5:7" x14ac:dyDescent="0.25">
      <c r="E572" s="609"/>
      <c r="F572" s="807"/>
      <c r="G572" s="609"/>
    </row>
    <row r="573" spans="5:7" x14ac:dyDescent="0.25">
      <c r="E573" s="609"/>
      <c r="F573" s="807"/>
      <c r="G573" s="609"/>
    </row>
    <row r="574" spans="5:7" x14ac:dyDescent="0.25">
      <c r="E574" s="609"/>
      <c r="F574" s="807"/>
      <c r="G574" s="609"/>
    </row>
    <row r="575" spans="5:7" x14ac:dyDescent="0.25">
      <c r="E575" s="609"/>
      <c r="F575" s="807"/>
      <c r="G575" s="609"/>
    </row>
    <row r="576" spans="5:7" x14ac:dyDescent="0.25">
      <c r="E576" s="609"/>
      <c r="F576" s="807"/>
      <c r="G576" s="609"/>
    </row>
    <row r="577" spans="5:8" x14ac:dyDescent="0.25">
      <c r="E577" s="609"/>
      <c r="F577" s="807"/>
      <c r="G577" s="609"/>
    </row>
    <row r="578" spans="5:8" x14ac:dyDescent="0.25">
      <c r="E578" s="609"/>
      <c r="F578" s="807"/>
      <c r="G578" s="609"/>
    </row>
    <row r="579" spans="5:8" x14ac:dyDescent="0.25">
      <c r="E579" s="609"/>
      <c r="F579" s="807"/>
      <c r="G579" s="609"/>
    </row>
    <row r="580" spans="5:8" x14ac:dyDescent="0.25">
      <c r="E580" s="609"/>
      <c r="F580" s="807"/>
      <c r="G580" s="609"/>
    </row>
    <row r="581" spans="5:8" x14ac:dyDescent="0.25">
      <c r="E581" s="609"/>
      <c r="F581" s="807"/>
      <c r="G581" s="609"/>
    </row>
    <row r="582" spans="5:8" x14ac:dyDescent="0.25">
      <c r="E582" s="609"/>
      <c r="F582" s="807"/>
      <c r="G582" s="609"/>
    </row>
    <row r="583" spans="5:8" x14ac:dyDescent="0.25">
      <c r="E583" s="609"/>
      <c r="F583" s="807"/>
      <c r="G583" s="609"/>
    </row>
    <row r="584" spans="5:8" x14ac:dyDescent="0.25">
      <c r="E584" s="609"/>
      <c r="F584" s="807"/>
      <c r="G584" s="609"/>
      <c r="H584" s="563"/>
    </row>
    <row r="585" spans="5:8" x14ac:dyDescent="0.25">
      <c r="E585" s="609"/>
      <c r="F585" s="807"/>
      <c r="G585" s="609"/>
    </row>
    <row r="586" spans="5:8" x14ac:dyDescent="0.25">
      <c r="E586" s="609"/>
      <c r="F586" s="807"/>
      <c r="G586" s="609"/>
    </row>
    <row r="587" spans="5:8" x14ac:dyDescent="0.25">
      <c r="E587" s="609"/>
      <c r="F587" s="807"/>
      <c r="G587" s="609"/>
    </row>
    <row r="588" spans="5:8" x14ac:dyDescent="0.25">
      <c r="E588" s="609"/>
      <c r="F588" s="807"/>
      <c r="G588" s="609"/>
    </row>
    <row r="589" spans="5:8" x14ac:dyDescent="0.25">
      <c r="E589" s="609"/>
      <c r="F589" s="807"/>
      <c r="G589" s="609"/>
    </row>
    <row r="590" spans="5:8" x14ac:dyDescent="0.25">
      <c r="E590" s="609"/>
      <c r="F590" s="807"/>
      <c r="G590" s="609"/>
    </row>
    <row r="591" spans="5:8" x14ac:dyDescent="0.25">
      <c r="E591" s="609"/>
      <c r="F591" s="807"/>
      <c r="G591" s="609"/>
    </row>
    <row r="592" spans="5:8" x14ac:dyDescent="0.25">
      <c r="E592" s="609"/>
      <c r="F592" s="807"/>
      <c r="G592" s="609"/>
    </row>
    <row r="593" spans="5:7" x14ac:dyDescent="0.25">
      <c r="E593" s="609"/>
      <c r="F593" s="807"/>
      <c r="G593" s="609"/>
    </row>
    <row r="594" spans="5:7" x14ac:dyDescent="0.25">
      <c r="E594" s="609"/>
      <c r="F594" s="807"/>
      <c r="G594" s="609"/>
    </row>
    <row r="595" spans="5:7" x14ac:dyDescent="0.25">
      <c r="E595" s="609"/>
      <c r="F595" s="807"/>
      <c r="G595" s="609"/>
    </row>
    <row r="596" spans="5:7" x14ac:dyDescent="0.25">
      <c r="E596" s="609"/>
      <c r="F596" s="807"/>
      <c r="G596" s="609"/>
    </row>
    <row r="597" spans="5:7" x14ac:dyDescent="0.25">
      <c r="E597" s="609"/>
      <c r="F597" s="807"/>
      <c r="G597" s="609"/>
    </row>
    <row r="598" spans="5:7" x14ac:dyDescent="0.25">
      <c r="E598" s="609"/>
      <c r="F598" s="807"/>
      <c r="G598" s="609"/>
    </row>
    <row r="599" spans="5:7" x14ac:dyDescent="0.25">
      <c r="E599" s="609"/>
      <c r="F599" s="807"/>
      <c r="G599" s="609"/>
    </row>
    <row r="600" spans="5:7" x14ac:dyDescent="0.25">
      <c r="E600" s="609"/>
      <c r="F600" s="807"/>
      <c r="G600" s="609"/>
    </row>
    <row r="601" spans="5:7" x14ac:dyDescent="0.25">
      <c r="E601" s="609"/>
      <c r="F601" s="807"/>
      <c r="G601" s="609"/>
    </row>
    <row r="602" spans="5:7" x14ac:dyDescent="0.25">
      <c r="E602" s="609"/>
      <c r="F602" s="807"/>
      <c r="G602" s="609"/>
    </row>
    <row r="603" spans="5:7" x14ac:dyDescent="0.25">
      <c r="E603" s="609"/>
      <c r="F603" s="807"/>
      <c r="G603" s="609"/>
    </row>
    <row r="604" spans="5:7" x14ac:dyDescent="0.25">
      <c r="E604" s="609"/>
      <c r="F604" s="807"/>
      <c r="G604" s="609"/>
    </row>
    <row r="605" spans="5:7" x14ac:dyDescent="0.25">
      <c r="E605" s="609"/>
      <c r="F605" s="807"/>
      <c r="G605" s="609"/>
    </row>
    <row r="606" spans="5:7" x14ac:dyDescent="0.25">
      <c r="E606" s="609"/>
      <c r="F606" s="807"/>
      <c r="G606" s="609"/>
    </row>
    <row r="607" spans="5:7" x14ac:dyDescent="0.25">
      <c r="E607" s="609"/>
      <c r="F607" s="807"/>
      <c r="G607" s="609"/>
    </row>
    <row r="608" spans="5:7" x14ac:dyDescent="0.25">
      <c r="E608" s="609"/>
      <c r="F608" s="807"/>
      <c r="G608" s="609"/>
    </row>
    <row r="609" spans="5:7" x14ac:dyDescent="0.25">
      <c r="E609" s="609"/>
      <c r="F609" s="807"/>
      <c r="G609" s="609"/>
    </row>
    <row r="610" spans="5:7" x14ac:dyDescent="0.25">
      <c r="E610" s="609"/>
      <c r="F610" s="807"/>
      <c r="G610" s="609"/>
    </row>
    <row r="611" spans="5:7" x14ac:dyDescent="0.25">
      <c r="E611" s="609"/>
      <c r="F611" s="807"/>
      <c r="G611" s="609"/>
    </row>
    <row r="612" spans="5:7" x14ac:dyDescent="0.25">
      <c r="E612" s="609"/>
      <c r="F612" s="807"/>
      <c r="G612" s="609"/>
    </row>
    <row r="613" spans="5:7" x14ac:dyDescent="0.25">
      <c r="E613" s="609"/>
      <c r="F613" s="807"/>
      <c r="G613" s="609"/>
    </row>
    <row r="614" spans="5:7" x14ac:dyDescent="0.25">
      <c r="E614" s="609"/>
      <c r="F614" s="807"/>
      <c r="G614" s="609"/>
    </row>
    <row r="615" spans="5:7" x14ac:dyDescent="0.25">
      <c r="E615" s="609"/>
      <c r="F615" s="807"/>
      <c r="G615" s="609"/>
    </row>
    <row r="616" spans="5:7" x14ac:dyDescent="0.25">
      <c r="E616" s="609"/>
      <c r="F616" s="807"/>
      <c r="G616" s="609"/>
    </row>
    <row r="617" spans="5:7" x14ac:dyDescent="0.25">
      <c r="E617" s="609"/>
      <c r="F617" s="807"/>
      <c r="G617" s="609"/>
    </row>
    <row r="618" spans="5:7" x14ac:dyDescent="0.25">
      <c r="E618" s="609"/>
      <c r="F618" s="807"/>
      <c r="G618" s="609"/>
    </row>
    <row r="619" spans="5:7" x14ac:dyDescent="0.25">
      <c r="E619" s="609"/>
      <c r="F619" s="807"/>
      <c r="G619" s="609"/>
    </row>
    <row r="620" spans="5:7" x14ac:dyDescent="0.25">
      <c r="E620" s="609"/>
      <c r="F620" s="807"/>
      <c r="G620" s="609"/>
    </row>
    <row r="621" spans="5:7" x14ac:dyDescent="0.25">
      <c r="E621" s="609"/>
      <c r="F621" s="807"/>
      <c r="G621" s="609"/>
    </row>
    <row r="622" spans="5:7" x14ac:dyDescent="0.25">
      <c r="E622" s="609"/>
      <c r="F622" s="807"/>
      <c r="G622" s="609"/>
    </row>
    <row r="623" spans="5:7" x14ac:dyDescent="0.25">
      <c r="E623" s="609"/>
      <c r="F623" s="807"/>
      <c r="G623" s="609"/>
    </row>
    <row r="624" spans="5:7" x14ac:dyDescent="0.25">
      <c r="E624" s="609"/>
      <c r="F624" s="807"/>
      <c r="G624" s="609"/>
    </row>
    <row r="625" spans="5:7" x14ac:dyDescent="0.25">
      <c r="E625" s="609"/>
      <c r="F625" s="807"/>
      <c r="G625" s="609"/>
    </row>
    <row r="626" spans="5:7" x14ac:dyDescent="0.25">
      <c r="E626" s="609"/>
      <c r="F626" s="807"/>
      <c r="G626" s="609"/>
    </row>
    <row r="627" spans="5:7" x14ac:dyDescent="0.25">
      <c r="E627" s="609"/>
      <c r="F627" s="807"/>
      <c r="G627" s="609"/>
    </row>
    <row r="628" spans="5:7" x14ac:dyDescent="0.25">
      <c r="E628" s="609"/>
      <c r="F628" s="807"/>
      <c r="G628" s="609"/>
    </row>
    <row r="629" spans="5:7" x14ac:dyDescent="0.25">
      <c r="E629" s="609"/>
      <c r="F629" s="807"/>
      <c r="G629" s="609"/>
    </row>
    <row r="630" spans="5:7" x14ac:dyDescent="0.25">
      <c r="E630" s="609"/>
      <c r="F630" s="807"/>
      <c r="G630" s="609"/>
    </row>
    <row r="631" spans="5:7" x14ac:dyDescent="0.25">
      <c r="E631" s="609"/>
      <c r="F631" s="807"/>
      <c r="G631" s="609"/>
    </row>
    <row r="632" spans="5:7" x14ac:dyDescent="0.25">
      <c r="E632" s="609"/>
      <c r="F632" s="807"/>
      <c r="G632" s="609"/>
    </row>
    <row r="633" spans="5:7" x14ac:dyDescent="0.25">
      <c r="E633" s="609"/>
      <c r="F633" s="807"/>
      <c r="G633" s="609"/>
    </row>
    <row r="634" spans="5:7" x14ac:dyDescent="0.25">
      <c r="E634" s="609"/>
      <c r="F634" s="807"/>
      <c r="G634" s="609"/>
    </row>
    <row r="635" spans="5:7" x14ac:dyDescent="0.25">
      <c r="E635" s="609"/>
      <c r="F635" s="807"/>
      <c r="G635" s="609"/>
    </row>
    <row r="636" spans="5:7" x14ac:dyDescent="0.25">
      <c r="E636" s="609"/>
      <c r="F636" s="807"/>
      <c r="G636" s="609"/>
    </row>
    <row r="637" spans="5:7" x14ac:dyDescent="0.25">
      <c r="E637" s="609"/>
      <c r="F637" s="807"/>
      <c r="G637" s="609"/>
    </row>
    <row r="638" spans="5:7" x14ac:dyDescent="0.25">
      <c r="E638" s="609"/>
      <c r="F638" s="807"/>
      <c r="G638" s="609"/>
    </row>
    <row r="639" spans="5:7" x14ac:dyDescent="0.25">
      <c r="E639" s="609"/>
      <c r="F639" s="807"/>
      <c r="G639" s="609"/>
    </row>
    <row r="640" spans="5:7" x14ac:dyDescent="0.25">
      <c r="E640" s="609"/>
      <c r="F640" s="807"/>
      <c r="G640" s="609"/>
    </row>
    <row r="641" spans="5:7" x14ac:dyDescent="0.25">
      <c r="E641" s="609"/>
      <c r="F641" s="807"/>
      <c r="G641" s="609"/>
    </row>
    <row r="642" spans="5:7" x14ac:dyDescent="0.25">
      <c r="E642" s="609"/>
      <c r="F642" s="807"/>
      <c r="G642" s="609"/>
    </row>
    <row r="643" spans="5:7" x14ac:dyDescent="0.25">
      <c r="E643" s="609"/>
      <c r="F643" s="807"/>
      <c r="G643" s="609"/>
    </row>
    <row r="644" spans="5:7" x14ac:dyDescent="0.25">
      <c r="E644" s="609"/>
      <c r="F644" s="807"/>
      <c r="G644" s="609"/>
    </row>
    <row r="645" spans="5:7" x14ac:dyDescent="0.25">
      <c r="E645" s="609"/>
      <c r="F645" s="807"/>
      <c r="G645" s="609"/>
    </row>
    <row r="646" spans="5:7" x14ac:dyDescent="0.25">
      <c r="E646" s="609"/>
      <c r="F646" s="807"/>
      <c r="G646" s="609"/>
    </row>
    <row r="647" spans="5:7" x14ac:dyDescent="0.25">
      <c r="E647" s="609"/>
      <c r="F647" s="807"/>
      <c r="G647" s="609"/>
    </row>
    <row r="648" spans="5:7" x14ac:dyDescent="0.25">
      <c r="E648" s="609"/>
      <c r="F648" s="807"/>
      <c r="G648" s="609"/>
    </row>
    <row r="649" spans="5:7" x14ac:dyDescent="0.25">
      <c r="E649" s="609"/>
      <c r="F649" s="807"/>
      <c r="G649" s="609"/>
    </row>
    <row r="650" spans="5:7" x14ac:dyDescent="0.25">
      <c r="E650" s="609"/>
      <c r="F650" s="807"/>
      <c r="G650" s="609"/>
    </row>
    <row r="651" spans="5:7" x14ac:dyDescent="0.25">
      <c r="E651" s="609"/>
      <c r="F651" s="807"/>
      <c r="G651" s="609"/>
    </row>
    <row r="652" spans="5:7" x14ac:dyDescent="0.25">
      <c r="E652" s="609"/>
      <c r="F652" s="807"/>
      <c r="G652" s="609"/>
    </row>
    <row r="653" spans="5:7" x14ac:dyDescent="0.25">
      <c r="E653" s="609"/>
      <c r="F653" s="807"/>
      <c r="G653" s="609"/>
    </row>
    <row r="654" spans="5:7" x14ac:dyDescent="0.25">
      <c r="E654" s="609"/>
      <c r="F654" s="807"/>
      <c r="G654" s="609"/>
    </row>
    <row r="655" spans="5:7" x14ac:dyDescent="0.25">
      <c r="E655" s="609"/>
      <c r="F655" s="807"/>
      <c r="G655" s="609"/>
    </row>
    <row r="656" spans="5:7" x14ac:dyDescent="0.25">
      <c r="E656" s="609"/>
      <c r="F656" s="807"/>
      <c r="G656" s="609"/>
    </row>
    <row r="657" spans="5:7" x14ac:dyDescent="0.25">
      <c r="E657" s="609"/>
      <c r="F657" s="807"/>
      <c r="G657" s="609"/>
    </row>
    <row r="658" spans="5:7" x14ac:dyDescent="0.25">
      <c r="E658" s="609"/>
      <c r="F658" s="807"/>
      <c r="G658" s="609"/>
    </row>
    <row r="659" spans="5:7" x14ac:dyDescent="0.25">
      <c r="E659" s="609"/>
      <c r="F659" s="807"/>
      <c r="G659" s="609"/>
    </row>
    <row r="660" spans="5:7" x14ac:dyDescent="0.25">
      <c r="E660" s="609"/>
      <c r="F660" s="807"/>
      <c r="G660" s="609"/>
    </row>
    <row r="661" spans="5:7" x14ac:dyDescent="0.25">
      <c r="E661" s="609"/>
      <c r="F661" s="807"/>
      <c r="G661" s="609"/>
    </row>
    <row r="662" spans="5:7" x14ac:dyDescent="0.25">
      <c r="E662" s="609"/>
      <c r="F662" s="807"/>
      <c r="G662" s="609"/>
    </row>
    <row r="663" spans="5:7" x14ac:dyDescent="0.25">
      <c r="E663" s="609"/>
      <c r="F663" s="807"/>
      <c r="G663" s="609"/>
    </row>
    <row r="664" spans="5:7" x14ac:dyDescent="0.25">
      <c r="E664" s="609"/>
      <c r="F664" s="807"/>
      <c r="G664" s="609"/>
    </row>
    <row r="665" spans="5:7" x14ac:dyDescent="0.25">
      <c r="E665" s="609"/>
      <c r="F665" s="807"/>
      <c r="G665" s="609"/>
    </row>
    <row r="666" spans="5:7" x14ac:dyDescent="0.25">
      <c r="E666" s="609"/>
      <c r="F666" s="807"/>
      <c r="G666" s="609"/>
    </row>
    <row r="667" spans="5:7" x14ac:dyDescent="0.25">
      <c r="E667" s="609"/>
      <c r="F667" s="807"/>
      <c r="G667" s="609"/>
    </row>
    <row r="668" spans="5:7" x14ac:dyDescent="0.25">
      <c r="E668" s="609"/>
      <c r="F668" s="807"/>
      <c r="G668" s="609"/>
    </row>
    <row r="669" spans="5:7" x14ac:dyDescent="0.25">
      <c r="E669" s="609"/>
      <c r="F669" s="807"/>
      <c r="G669" s="609"/>
    </row>
    <row r="670" spans="5:7" x14ac:dyDescent="0.25">
      <c r="E670" s="609"/>
      <c r="F670" s="807"/>
      <c r="G670" s="609"/>
    </row>
    <row r="671" spans="5:7" x14ac:dyDescent="0.25">
      <c r="E671" s="609"/>
      <c r="F671" s="807"/>
      <c r="G671" s="609"/>
    </row>
    <row r="672" spans="5:7" x14ac:dyDescent="0.25">
      <c r="E672" s="609"/>
      <c r="F672" s="807"/>
      <c r="G672" s="609"/>
    </row>
    <row r="673" spans="5:7" x14ac:dyDescent="0.25">
      <c r="E673" s="609"/>
      <c r="F673" s="807"/>
      <c r="G673" s="609"/>
    </row>
    <row r="674" spans="5:7" x14ac:dyDescent="0.25">
      <c r="E674" s="609"/>
      <c r="F674" s="807"/>
      <c r="G674" s="609"/>
    </row>
    <row r="675" spans="5:7" x14ac:dyDescent="0.25">
      <c r="E675" s="609"/>
      <c r="F675" s="807"/>
      <c r="G675" s="609"/>
    </row>
    <row r="676" spans="5:7" x14ac:dyDescent="0.25">
      <c r="E676" s="609"/>
      <c r="F676" s="807"/>
      <c r="G676" s="609"/>
    </row>
    <row r="677" spans="5:7" x14ac:dyDescent="0.25">
      <c r="E677" s="609"/>
      <c r="F677" s="807"/>
      <c r="G677" s="609"/>
    </row>
    <row r="678" spans="5:7" x14ac:dyDescent="0.25">
      <c r="E678" s="609"/>
      <c r="F678" s="807"/>
      <c r="G678" s="609"/>
    </row>
    <row r="679" spans="5:7" x14ac:dyDescent="0.25">
      <c r="E679" s="609"/>
      <c r="F679" s="807"/>
      <c r="G679" s="609"/>
    </row>
    <row r="680" spans="5:7" x14ac:dyDescent="0.25">
      <c r="E680" s="609"/>
      <c r="F680" s="807"/>
      <c r="G680" s="609"/>
    </row>
    <row r="681" spans="5:7" x14ac:dyDescent="0.25">
      <c r="E681" s="609"/>
      <c r="F681" s="807"/>
      <c r="G681" s="609"/>
    </row>
    <row r="682" spans="5:7" x14ac:dyDescent="0.25">
      <c r="E682" s="609"/>
      <c r="F682" s="807"/>
      <c r="G682" s="609"/>
    </row>
    <row r="683" spans="5:7" x14ac:dyDescent="0.25">
      <c r="E683" s="609"/>
      <c r="F683" s="807"/>
      <c r="G683" s="609"/>
    </row>
    <row r="684" spans="5:7" x14ac:dyDescent="0.25">
      <c r="E684" s="609"/>
      <c r="F684" s="807"/>
      <c r="G684" s="609"/>
    </row>
    <row r="685" spans="5:7" x14ac:dyDescent="0.25">
      <c r="E685" s="609"/>
      <c r="F685" s="807"/>
      <c r="G685" s="609"/>
    </row>
    <row r="686" spans="5:7" x14ac:dyDescent="0.25">
      <c r="E686" s="609"/>
      <c r="F686" s="807"/>
      <c r="G686" s="609"/>
    </row>
    <row r="687" spans="5:7" x14ac:dyDescent="0.25">
      <c r="E687" s="609"/>
      <c r="F687" s="807"/>
      <c r="G687" s="609"/>
    </row>
    <row r="688" spans="5:7" x14ac:dyDescent="0.25">
      <c r="E688" s="609"/>
      <c r="F688" s="807"/>
      <c r="G688" s="609"/>
    </row>
    <row r="689" spans="5:7" x14ac:dyDescent="0.25">
      <c r="E689" s="609"/>
      <c r="F689" s="807"/>
      <c r="G689" s="609"/>
    </row>
    <row r="690" spans="5:7" x14ac:dyDescent="0.25">
      <c r="E690" s="609"/>
      <c r="F690" s="807"/>
      <c r="G690" s="609"/>
    </row>
    <row r="691" spans="5:7" x14ac:dyDescent="0.25">
      <c r="E691" s="609"/>
      <c r="F691" s="807"/>
      <c r="G691" s="609"/>
    </row>
    <row r="692" spans="5:7" x14ac:dyDescent="0.25">
      <c r="E692" s="609"/>
      <c r="F692" s="807"/>
      <c r="G692" s="609"/>
    </row>
    <row r="693" spans="5:7" x14ac:dyDescent="0.25">
      <c r="E693" s="609"/>
      <c r="F693" s="807"/>
      <c r="G693" s="609"/>
    </row>
    <row r="694" spans="5:7" x14ac:dyDescent="0.25">
      <c r="E694" s="609"/>
      <c r="F694" s="807"/>
      <c r="G694" s="609"/>
    </row>
    <row r="695" spans="5:7" x14ac:dyDescent="0.25">
      <c r="E695" s="609"/>
      <c r="F695" s="807"/>
      <c r="G695" s="609"/>
    </row>
    <row r="696" spans="5:7" x14ac:dyDescent="0.25">
      <c r="E696" s="609"/>
      <c r="F696" s="807"/>
      <c r="G696" s="609"/>
    </row>
    <row r="697" spans="5:7" x14ac:dyDescent="0.25">
      <c r="E697" s="609"/>
      <c r="F697" s="807"/>
      <c r="G697" s="609"/>
    </row>
    <row r="698" spans="5:7" x14ac:dyDescent="0.25">
      <c r="E698" s="609"/>
      <c r="F698" s="807"/>
      <c r="G698" s="609"/>
    </row>
    <row r="699" spans="5:7" x14ac:dyDescent="0.25">
      <c r="E699" s="609"/>
      <c r="F699" s="807"/>
      <c r="G699" s="609"/>
    </row>
    <row r="700" spans="5:7" x14ac:dyDescent="0.25">
      <c r="E700" s="609"/>
      <c r="F700" s="807"/>
      <c r="G700" s="609"/>
    </row>
    <row r="701" spans="5:7" x14ac:dyDescent="0.25">
      <c r="E701" s="609"/>
      <c r="F701" s="807"/>
      <c r="G701" s="609"/>
    </row>
    <row r="702" spans="5:7" x14ac:dyDescent="0.25">
      <c r="E702" s="609"/>
      <c r="F702" s="807"/>
      <c r="G702" s="609"/>
    </row>
    <row r="703" spans="5:7" x14ac:dyDescent="0.25">
      <c r="E703" s="609"/>
      <c r="F703" s="807"/>
      <c r="G703" s="609"/>
    </row>
    <row r="704" spans="5:7" x14ac:dyDescent="0.25">
      <c r="E704" s="609"/>
      <c r="F704" s="807"/>
      <c r="G704" s="609"/>
    </row>
    <row r="705" spans="5:7" x14ac:dyDescent="0.25">
      <c r="E705" s="609"/>
      <c r="F705" s="807"/>
      <c r="G705" s="609"/>
    </row>
    <row r="706" spans="5:7" x14ac:dyDescent="0.25">
      <c r="E706" s="609"/>
      <c r="F706" s="807"/>
      <c r="G706" s="609"/>
    </row>
    <row r="707" spans="5:7" x14ac:dyDescent="0.25">
      <c r="E707" s="609"/>
      <c r="F707" s="807"/>
      <c r="G707" s="609"/>
    </row>
    <row r="708" spans="5:7" x14ac:dyDescent="0.25">
      <c r="E708" s="609"/>
      <c r="F708" s="807"/>
      <c r="G708" s="609"/>
    </row>
    <row r="709" spans="5:7" x14ac:dyDescent="0.25">
      <c r="E709" s="609"/>
      <c r="F709" s="807"/>
      <c r="G709" s="609"/>
    </row>
    <row r="710" spans="5:7" x14ac:dyDescent="0.25">
      <c r="E710" s="609"/>
      <c r="F710" s="807"/>
      <c r="G710" s="609"/>
    </row>
    <row r="711" spans="5:7" x14ac:dyDescent="0.25">
      <c r="E711" s="609"/>
      <c r="F711" s="807"/>
      <c r="G711" s="609"/>
    </row>
    <row r="712" spans="5:7" x14ac:dyDescent="0.25">
      <c r="E712" s="609"/>
      <c r="F712" s="807"/>
      <c r="G712" s="609"/>
    </row>
    <row r="713" spans="5:7" x14ac:dyDescent="0.25">
      <c r="E713" s="609"/>
      <c r="F713" s="807"/>
      <c r="G713" s="609"/>
    </row>
    <row r="714" spans="5:7" x14ac:dyDescent="0.25">
      <c r="E714" s="609"/>
      <c r="F714" s="807"/>
      <c r="G714" s="609"/>
    </row>
    <row r="715" spans="5:7" x14ac:dyDescent="0.25">
      <c r="E715" s="609"/>
      <c r="F715" s="807"/>
      <c r="G715" s="609"/>
    </row>
    <row r="716" spans="5:7" x14ac:dyDescent="0.25">
      <c r="E716" s="609"/>
      <c r="F716" s="807"/>
      <c r="G716" s="609"/>
    </row>
    <row r="717" spans="5:7" x14ac:dyDescent="0.25">
      <c r="E717" s="609"/>
      <c r="F717" s="807"/>
      <c r="G717" s="609"/>
    </row>
    <row r="718" spans="5:7" x14ac:dyDescent="0.25">
      <c r="E718" s="609"/>
      <c r="F718" s="807"/>
      <c r="G718" s="609"/>
    </row>
    <row r="719" spans="5:7" x14ac:dyDescent="0.25">
      <c r="E719" s="609"/>
      <c r="F719" s="807"/>
      <c r="G719" s="609"/>
    </row>
    <row r="720" spans="5:7" x14ac:dyDescent="0.25">
      <c r="E720" s="609"/>
      <c r="F720" s="807"/>
      <c r="G720" s="609"/>
    </row>
    <row r="721" spans="5:7" x14ac:dyDescent="0.25">
      <c r="E721" s="609"/>
      <c r="F721" s="807"/>
      <c r="G721" s="609"/>
    </row>
    <row r="722" spans="5:7" x14ac:dyDescent="0.25">
      <c r="E722" s="609"/>
      <c r="F722" s="807"/>
      <c r="G722" s="609"/>
    </row>
    <row r="723" spans="5:7" x14ac:dyDescent="0.25">
      <c r="E723" s="609"/>
      <c r="F723" s="807"/>
      <c r="G723" s="609"/>
    </row>
    <row r="724" spans="5:7" x14ac:dyDescent="0.25">
      <c r="E724" s="609"/>
      <c r="F724" s="807"/>
      <c r="G724" s="609"/>
    </row>
    <row r="725" spans="5:7" x14ac:dyDescent="0.25">
      <c r="E725" s="609"/>
      <c r="F725" s="807"/>
      <c r="G725" s="609"/>
    </row>
    <row r="726" spans="5:7" x14ac:dyDescent="0.25">
      <c r="E726" s="609"/>
      <c r="F726" s="807"/>
      <c r="G726" s="609"/>
    </row>
    <row r="727" spans="5:7" x14ac:dyDescent="0.25">
      <c r="E727" s="609"/>
      <c r="F727" s="807"/>
      <c r="G727" s="609"/>
    </row>
    <row r="728" spans="5:7" x14ac:dyDescent="0.25">
      <c r="E728" s="609"/>
      <c r="F728" s="807"/>
      <c r="G728" s="609"/>
    </row>
    <row r="729" spans="5:7" x14ac:dyDescent="0.25">
      <c r="E729" s="609"/>
      <c r="F729" s="807"/>
      <c r="G729" s="609"/>
    </row>
    <row r="730" spans="5:7" x14ac:dyDescent="0.25">
      <c r="E730" s="609"/>
      <c r="F730" s="807"/>
      <c r="G730" s="609"/>
    </row>
    <row r="731" spans="5:7" x14ac:dyDescent="0.25">
      <c r="E731" s="609"/>
      <c r="F731" s="807"/>
      <c r="G731" s="609"/>
    </row>
    <row r="732" spans="5:7" x14ac:dyDescent="0.25">
      <c r="E732" s="609"/>
      <c r="F732" s="807"/>
      <c r="G732" s="609"/>
    </row>
    <row r="733" spans="5:7" x14ac:dyDescent="0.25">
      <c r="E733" s="609"/>
      <c r="F733" s="807"/>
      <c r="G733" s="609"/>
    </row>
    <row r="734" spans="5:7" x14ac:dyDescent="0.25">
      <c r="E734" s="609"/>
      <c r="F734" s="807"/>
      <c r="G734" s="609"/>
    </row>
    <row r="735" spans="5:7" x14ac:dyDescent="0.25">
      <c r="E735" s="609"/>
      <c r="F735" s="807"/>
      <c r="G735" s="609"/>
    </row>
    <row r="736" spans="5:7" x14ac:dyDescent="0.25">
      <c r="E736" s="609"/>
      <c r="F736" s="807"/>
      <c r="G736" s="609"/>
    </row>
    <row r="737" spans="5:7" x14ac:dyDescent="0.25">
      <c r="E737" s="609"/>
      <c r="F737" s="807"/>
      <c r="G737" s="609"/>
    </row>
    <row r="738" spans="5:7" x14ac:dyDescent="0.25">
      <c r="E738" s="609"/>
      <c r="F738" s="807"/>
      <c r="G738" s="609"/>
    </row>
    <row r="739" spans="5:7" x14ac:dyDescent="0.25">
      <c r="E739" s="609"/>
      <c r="F739" s="807"/>
      <c r="G739" s="609"/>
    </row>
    <row r="740" spans="5:7" x14ac:dyDescent="0.25">
      <c r="E740" s="609"/>
      <c r="F740" s="807"/>
      <c r="G740" s="609"/>
    </row>
    <row r="741" spans="5:7" x14ac:dyDescent="0.25">
      <c r="E741" s="609"/>
      <c r="F741" s="807"/>
      <c r="G741" s="609"/>
    </row>
    <row r="742" spans="5:7" x14ac:dyDescent="0.25">
      <c r="E742" s="609"/>
      <c r="F742" s="807"/>
      <c r="G742" s="609"/>
    </row>
    <row r="743" spans="5:7" x14ac:dyDescent="0.25">
      <c r="E743" s="609"/>
      <c r="F743" s="807"/>
      <c r="G743" s="609"/>
    </row>
    <row r="744" spans="5:7" x14ac:dyDescent="0.25">
      <c r="E744" s="609"/>
      <c r="F744" s="807"/>
      <c r="G744" s="609"/>
    </row>
    <row r="745" spans="5:7" x14ac:dyDescent="0.25">
      <c r="E745" s="609"/>
      <c r="F745" s="807"/>
      <c r="G745" s="609"/>
    </row>
    <row r="746" spans="5:7" x14ac:dyDescent="0.25">
      <c r="E746" s="609"/>
      <c r="F746" s="807"/>
      <c r="G746" s="609"/>
    </row>
    <row r="747" spans="5:7" x14ac:dyDescent="0.25">
      <c r="E747" s="609"/>
      <c r="F747" s="807"/>
      <c r="G747" s="609"/>
    </row>
    <row r="748" spans="5:7" x14ac:dyDescent="0.25">
      <c r="E748" s="609"/>
      <c r="F748" s="807"/>
      <c r="G748" s="609"/>
    </row>
    <row r="749" spans="5:7" x14ac:dyDescent="0.25">
      <c r="E749" s="609"/>
      <c r="F749" s="807"/>
      <c r="G749" s="609"/>
    </row>
    <row r="750" spans="5:7" x14ac:dyDescent="0.25">
      <c r="E750" s="609"/>
      <c r="F750" s="807"/>
      <c r="G750" s="609"/>
    </row>
    <row r="751" spans="5:7" x14ac:dyDescent="0.25">
      <c r="E751" s="609"/>
      <c r="F751" s="807"/>
      <c r="G751" s="609"/>
    </row>
    <row r="752" spans="5:7" x14ac:dyDescent="0.25">
      <c r="E752" s="609"/>
      <c r="F752" s="807"/>
      <c r="G752" s="609"/>
    </row>
    <row r="753" spans="5:7" x14ac:dyDescent="0.25">
      <c r="E753" s="609"/>
      <c r="F753" s="807"/>
      <c r="G753" s="609"/>
    </row>
    <row r="754" spans="5:7" x14ac:dyDescent="0.25">
      <c r="E754" s="609"/>
      <c r="F754" s="807"/>
      <c r="G754" s="609"/>
    </row>
    <row r="755" spans="5:7" x14ac:dyDescent="0.25">
      <c r="E755" s="609"/>
      <c r="F755" s="807"/>
      <c r="G755" s="609"/>
    </row>
    <row r="756" spans="5:7" x14ac:dyDescent="0.25">
      <c r="E756" s="609"/>
      <c r="F756" s="807"/>
      <c r="G756" s="609"/>
    </row>
    <row r="757" spans="5:7" x14ac:dyDescent="0.25">
      <c r="E757" s="609"/>
      <c r="F757" s="807"/>
      <c r="G757" s="609"/>
    </row>
    <row r="758" spans="5:7" x14ac:dyDescent="0.25">
      <c r="E758" s="609"/>
      <c r="F758" s="807"/>
      <c r="G758" s="609"/>
    </row>
    <row r="759" spans="5:7" x14ac:dyDescent="0.25">
      <c r="E759" s="609"/>
      <c r="F759" s="807"/>
      <c r="G759" s="609"/>
    </row>
    <row r="760" spans="5:7" x14ac:dyDescent="0.25">
      <c r="E760" s="609"/>
      <c r="F760" s="807"/>
      <c r="G760" s="609"/>
    </row>
    <row r="761" spans="5:7" x14ac:dyDescent="0.25">
      <c r="E761" s="609"/>
      <c r="F761" s="807"/>
      <c r="G761" s="609"/>
    </row>
    <row r="762" spans="5:7" x14ac:dyDescent="0.25">
      <c r="E762" s="609"/>
      <c r="F762" s="807"/>
      <c r="G762" s="609"/>
    </row>
    <row r="763" spans="5:7" x14ac:dyDescent="0.25">
      <c r="E763" s="609"/>
      <c r="F763" s="807"/>
      <c r="G763" s="609"/>
    </row>
    <row r="764" spans="5:7" x14ac:dyDescent="0.25">
      <c r="E764" s="609"/>
      <c r="F764" s="807"/>
      <c r="G764" s="609"/>
    </row>
    <row r="765" spans="5:7" x14ac:dyDescent="0.25">
      <c r="E765" s="609"/>
      <c r="F765" s="807"/>
      <c r="G765" s="609"/>
    </row>
    <row r="766" spans="5:7" x14ac:dyDescent="0.25">
      <c r="E766" s="609"/>
      <c r="F766" s="807"/>
      <c r="G766" s="609"/>
    </row>
    <row r="767" spans="5:7" x14ac:dyDescent="0.25">
      <c r="E767" s="609"/>
      <c r="F767" s="807"/>
      <c r="G767" s="609"/>
    </row>
    <row r="768" spans="5:7" x14ac:dyDescent="0.25">
      <c r="E768" s="609"/>
      <c r="F768" s="807"/>
      <c r="G768" s="609"/>
    </row>
    <row r="769" spans="5:7" x14ac:dyDescent="0.25">
      <c r="E769" s="609"/>
      <c r="F769" s="807"/>
      <c r="G769" s="609"/>
    </row>
    <row r="770" spans="5:7" x14ac:dyDescent="0.25">
      <c r="E770" s="609"/>
      <c r="F770" s="807"/>
      <c r="G770" s="609"/>
    </row>
    <row r="771" spans="5:7" x14ac:dyDescent="0.25">
      <c r="E771" s="609"/>
      <c r="F771" s="807"/>
      <c r="G771" s="609"/>
    </row>
    <row r="772" spans="5:7" x14ac:dyDescent="0.25">
      <c r="E772" s="609"/>
      <c r="F772" s="807"/>
      <c r="G772" s="609"/>
    </row>
    <row r="773" spans="5:7" x14ac:dyDescent="0.25">
      <c r="E773" s="609"/>
      <c r="F773" s="807"/>
      <c r="G773" s="609"/>
    </row>
    <row r="774" spans="5:7" x14ac:dyDescent="0.25">
      <c r="E774" s="609"/>
      <c r="F774" s="807"/>
      <c r="G774" s="609"/>
    </row>
    <row r="775" spans="5:7" x14ac:dyDescent="0.25">
      <c r="E775" s="609"/>
      <c r="F775" s="807"/>
      <c r="G775" s="609"/>
    </row>
    <row r="776" spans="5:7" x14ac:dyDescent="0.25">
      <c r="E776" s="609"/>
      <c r="F776" s="807"/>
      <c r="G776" s="609"/>
    </row>
    <row r="777" spans="5:7" x14ac:dyDescent="0.25">
      <c r="E777" s="609"/>
      <c r="F777" s="807"/>
      <c r="G777" s="609"/>
    </row>
    <row r="778" spans="5:7" x14ac:dyDescent="0.25">
      <c r="E778" s="609"/>
      <c r="F778" s="807"/>
      <c r="G778" s="609"/>
    </row>
    <row r="779" spans="5:7" x14ac:dyDescent="0.25">
      <c r="E779" s="609"/>
      <c r="F779" s="807"/>
      <c r="G779" s="609"/>
    </row>
    <row r="780" spans="5:7" x14ac:dyDescent="0.25">
      <c r="E780" s="609"/>
      <c r="F780" s="807"/>
      <c r="G780" s="609"/>
    </row>
    <row r="781" spans="5:7" x14ac:dyDescent="0.25">
      <c r="E781" s="609"/>
      <c r="F781" s="807"/>
      <c r="G781" s="609"/>
    </row>
    <row r="782" spans="5:7" x14ac:dyDescent="0.25">
      <c r="E782" s="609"/>
      <c r="F782" s="807"/>
      <c r="G782" s="609"/>
    </row>
    <row r="783" spans="5:7" x14ac:dyDescent="0.25">
      <c r="E783" s="609"/>
      <c r="F783" s="807"/>
      <c r="G783" s="609"/>
    </row>
    <row r="784" spans="5:7" x14ac:dyDescent="0.25">
      <c r="E784" s="609"/>
      <c r="F784" s="807"/>
      <c r="G784" s="609"/>
    </row>
    <row r="785" spans="5:7" x14ac:dyDescent="0.25">
      <c r="E785" s="609"/>
      <c r="F785" s="807"/>
      <c r="G785" s="609"/>
    </row>
    <row r="786" spans="5:7" x14ac:dyDescent="0.25">
      <c r="E786" s="609"/>
      <c r="F786" s="807"/>
      <c r="G786" s="609"/>
    </row>
    <row r="787" spans="5:7" x14ac:dyDescent="0.25">
      <c r="E787" s="609"/>
      <c r="F787" s="807"/>
      <c r="G787" s="609"/>
    </row>
    <row r="788" spans="5:7" x14ac:dyDescent="0.25">
      <c r="E788" s="609"/>
      <c r="F788" s="807"/>
      <c r="G788" s="609"/>
    </row>
    <row r="789" spans="5:7" x14ac:dyDescent="0.25">
      <c r="E789" s="609"/>
      <c r="F789" s="807"/>
      <c r="G789" s="609"/>
    </row>
    <row r="790" spans="5:7" x14ac:dyDescent="0.25">
      <c r="E790" s="609"/>
      <c r="F790" s="807"/>
      <c r="G790" s="609"/>
    </row>
    <row r="791" spans="5:7" x14ac:dyDescent="0.25">
      <c r="E791" s="609"/>
      <c r="F791" s="807"/>
      <c r="G791" s="609"/>
    </row>
    <row r="792" spans="5:7" x14ac:dyDescent="0.25">
      <c r="E792" s="609"/>
      <c r="F792" s="807"/>
      <c r="G792" s="609"/>
    </row>
    <row r="793" spans="5:7" x14ac:dyDescent="0.25">
      <c r="E793" s="609"/>
      <c r="F793" s="807"/>
      <c r="G793" s="609"/>
    </row>
    <row r="794" spans="5:7" x14ac:dyDescent="0.25">
      <c r="E794" s="609"/>
      <c r="F794" s="807"/>
      <c r="G794" s="609"/>
    </row>
    <row r="795" spans="5:7" x14ac:dyDescent="0.25">
      <c r="E795" s="609"/>
      <c r="F795" s="807"/>
      <c r="G795" s="609"/>
    </row>
    <row r="796" spans="5:7" x14ac:dyDescent="0.25">
      <c r="E796" s="609"/>
      <c r="F796" s="807"/>
      <c r="G796" s="609"/>
    </row>
    <row r="797" spans="5:7" x14ac:dyDescent="0.25">
      <c r="E797" s="609"/>
      <c r="F797" s="807"/>
      <c r="G797" s="609"/>
    </row>
    <row r="798" spans="5:7" x14ac:dyDescent="0.25">
      <c r="E798" s="609"/>
      <c r="F798" s="807"/>
      <c r="G798" s="609"/>
    </row>
    <row r="799" spans="5:7" x14ac:dyDescent="0.25">
      <c r="E799" s="609"/>
      <c r="F799" s="807"/>
      <c r="G799" s="609"/>
    </row>
    <row r="800" spans="5:7" x14ac:dyDescent="0.25">
      <c r="E800" s="609"/>
      <c r="F800" s="807"/>
      <c r="G800" s="609"/>
    </row>
    <row r="801" spans="5:7" x14ac:dyDescent="0.25">
      <c r="E801" s="609"/>
      <c r="F801" s="807"/>
      <c r="G801" s="609"/>
    </row>
    <row r="802" spans="5:7" x14ac:dyDescent="0.25">
      <c r="E802" s="609"/>
      <c r="F802" s="807"/>
      <c r="G802" s="609"/>
    </row>
    <row r="803" spans="5:7" x14ac:dyDescent="0.25">
      <c r="E803" s="609"/>
      <c r="F803" s="807"/>
      <c r="G803" s="609"/>
    </row>
    <row r="804" spans="5:7" x14ac:dyDescent="0.25">
      <c r="E804" s="609"/>
      <c r="F804" s="807"/>
      <c r="G804" s="609"/>
    </row>
    <row r="805" spans="5:7" x14ac:dyDescent="0.25">
      <c r="E805" s="609"/>
      <c r="F805" s="807"/>
      <c r="G805" s="609"/>
    </row>
    <row r="806" spans="5:7" x14ac:dyDescent="0.25">
      <c r="E806" s="609"/>
      <c r="F806" s="807"/>
      <c r="G806" s="609"/>
    </row>
    <row r="807" spans="5:7" x14ac:dyDescent="0.25">
      <c r="E807" s="609"/>
      <c r="F807" s="807"/>
      <c r="G807" s="609"/>
    </row>
    <row r="808" spans="5:7" x14ac:dyDescent="0.25">
      <c r="E808" s="609"/>
      <c r="F808" s="807"/>
      <c r="G808" s="609"/>
    </row>
    <row r="809" spans="5:7" x14ac:dyDescent="0.25">
      <c r="E809" s="609"/>
      <c r="F809" s="807"/>
      <c r="G809" s="609"/>
    </row>
    <row r="810" spans="5:7" x14ac:dyDescent="0.25">
      <c r="E810" s="609"/>
      <c r="F810" s="807"/>
      <c r="G810" s="609"/>
    </row>
    <row r="811" spans="5:7" x14ac:dyDescent="0.25">
      <c r="E811" s="609"/>
      <c r="F811" s="807"/>
      <c r="G811" s="609"/>
    </row>
    <row r="812" spans="5:7" x14ac:dyDescent="0.25">
      <c r="E812" s="609"/>
      <c r="F812" s="807"/>
      <c r="G812" s="609"/>
    </row>
    <row r="813" spans="5:7" x14ac:dyDescent="0.25">
      <c r="E813" s="609"/>
      <c r="F813" s="807"/>
      <c r="G813" s="609"/>
    </row>
    <row r="814" spans="5:7" x14ac:dyDescent="0.25">
      <c r="E814" s="609"/>
      <c r="F814" s="807"/>
      <c r="G814" s="609"/>
    </row>
    <row r="815" spans="5:7" x14ac:dyDescent="0.25">
      <c r="E815" s="609"/>
      <c r="F815" s="807"/>
      <c r="G815" s="609"/>
    </row>
    <row r="816" spans="5:7" x14ac:dyDescent="0.25">
      <c r="E816" s="609"/>
      <c r="F816" s="807"/>
      <c r="G816" s="609"/>
    </row>
    <row r="817" spans="5:7" x14ac:dyDescent="0.25">
      <c r="E817" s="609"/>
      <c r="F817" s="807"/>
      <c r="G817" s="609"/>
    </row>
    <row r="818" spans="5:7" x14ac:dyDescent="0.25">
      <c r="E818" s="609"/>
      <c r="F818" s="807"/>
      <c r="G818" s="609"/>
    </row>
    <row r="819" spans="5:7" x14ac:dyDescent="0.25">
      <c r="E819" s="609"/>
      <c r="F819" s="807"/>
      <c r="G819" s="609"/>
    </row>
    <row r="820" spans="5:7" x14ac:dyDescent="0.25">
      <c r="E820" s="609"/>
      <c r="F820" s="807"/>
      <c r="G820" s="609"/>
    </row>
    <row r="821" spans="5:7" x14ac:dyDescent="0.25">
      <c r="E821" s="609"/>
      <c r="F821" s="807"/>
      <c r="G821" s="609"/>
    </row>
    <row r="822" spans="5:7" x14ac:dyDescent="0.25">
      <c r="E822" s="609"/>
      <c r="F822" s="807"/>
      <c r="G822" s="609"/>
    </row>
    <row r="823" spans="5:7" x14ac:dyDescent="0.25">
      <c r="E823" s="609"/>
      <c r="F823" s="807"/>
      <c r="G823" s="609"/>
    </row>
    <row r="824" spans="5:7" x14ac:dyDescent="0.25">
      <c r="E824" s="609"/>
      <c r="F824" s="807"/>
      <c r="G824" s="609"/>
    </row>
    <row r="825" spans="5:7" x14ac:dyDescent="0.25">
      <c r="E825" s="609"/>
      <c r="F825" s="807"/>
      <c r="G825" s="609"/>
    </row>
    <row r="826" spans="5:7" x14ac:dyDescent="0.25">
      <c r="E826" s="609"/>
      <c r="F826" s="807"/>
      <c r="G826" s="609"/>
    </row>
    <row r="827" spans="5:7" x14ac:dyDescent="0.25">
      <c r="E827" s="609"/>
      <c r="F827" s="807"/>
      <c r="G827" s="609"/>
    </row>
    <row r="828" spans="5:7" x14ac:dyDescent="0.25">
      <c r="E828" s="609"/>
      <c r="F828" s="807"/>
      <c r="G828" s="609"/>
    </row>
    <row r="829" spans="5:7" x14ac:dyDescent="0.25">
      <c r="E829" s="609"/>
      <c r="F829" s="807"/>
      <c r="G829" s="609"/>
    </row>
    <row r="830" spans="5:7" x14ac:dyDescent="0.25">
      <c r="E830" s="609"/>
      <c r="F830" s="807"/>
      <c r="G830" s="609"/>
    </row>
    <row r="831" spans="5:7" x14ac:dyDescent="0.25">
      <c r="E831" s="609"/>
      <c r="F831" s="807"/>
      <c r="G831" s="609"/>
    </row>
    <row r="832" spans="5:7" x14ac:dyDescent="0.25">
      <c r="E832" s="609"/>
      <c r="F832" s="807"/>
      <c r="G832" s="609"/>
    </row>
    <row r="833" spans="5:7" x14ac:dyDescent="0.25">
      <c r="E833" s="609"/>
      <c r="F833" s="807"/>
      <c r="G833" s="609"/>
    </row>
    <row r="834" spans="5:7" x14ac:dyDescent="0.25">
      <c r="E834" s="609"/>
      <c r="F834" s="807"/>
      <c r="G834" s="609"/>
    </row>
    <row r="835" spans="5:7" x14ac:dyDescent="0.25">
      <c r="E835" s="609"/>
      <c r="F835" s="807"/>
      <c r="G835" s="609"/>
    </row>
    <row r="836" spans="5:7" x14ac:dyDescent="0.25">
      <c r="E836" s="609"/>
      <c r="F836" s="807"/>
      <c r="G836" s="609"/>
    </row>
    <row r="837" spans="5:7" x14ac:dyDescent="0.25">
      <c r="E837" s="609"/>
      <c r="F837" s="807"/>
      <c r="G837" s="609"/>
    </row>
    <row r="838" spans="5:7" x14ac:dyDescent="0.25">
      <c r="E838" s="609"/>
      <c r="F838" s="807"/>
      <c r="G838" s="609"/>
    </row>
    <row r="839" spans="5:7" x14ac:dyDescent="0.25">
      <c r="E839" s="609"/>
      <c r="F839" s="807"/>
      <c r="G839" s="609"/>
    </row>
    <row r="840" spans="5:7" x14ac:dyDescent="0.25">
      <c r="E840" s="609"/>
      <c r="F840" s="807"/>
      <c r="G840" s="609"/>
    </row>
    <row r="841" spans="5:7" x14ac:dyDescent="0.25">
      <c r="E841" s="609"/>
      <c r="F841" s="807"/>
      <c r="G841" s="609"/>
    </row>
    <row r="842" spans="5:7" x14ac:dyDescent="0.25">
      <c r="E842" s="609"/>
      <c r="F842" s="807"/>
      <c r="G842" s="609"/>
    </row>
    <row r="843" spans="5:7" x14ac:dyDescent="0.25">
      <c r="E843" s="609"/>
      <c r="F843" s="807"/>
      <c r="G843" s="609"/>
    </row>
    <row r="844" spans="5:7" x14ac:dyDescent="0.25">
      <c r="E844" s="609"/>
      <c r="F844" s="807"/>
      <c r="G844" s="609"/>
    </row>
    <row r="845" spans="5:7" x14ac:dyDescent="0.25">
      <c r="E845" s="609"/>
      <c r="F845" s="807"/>
      <c r="G845" s="609"/>
    </row>
    <row r="846" spans="5:7" x14ac:dyDescent="0.25">
      <c r="E846" s="609"/>
      <c r="F846" s="807"/>
      <c r="G846" s="609"/>
    </row>
    <row r="847" spans="5:7" x14ac:dyDescent="0.25">
      <c r="E847" s="609"/>
      <c r="F847" s="807"/>
      <c r="G847" s="609"/>
    </row>
    <row r="848" spans="5:7" x14ac:dyDescent="0.25">
      <c r="E848" s="609"/>
      <c r="F848" s="807"/>
      <c r="G848" s="609"/>
    </row>
    <row r="849" spans="5:7" x14ac:dyDescent="0.25">
      <c r="E849" s="609"/>
      <c r="F849" s="807"/>
      <c r="G849" s="609"/>
    </row>
    <row r="850" spans="5:7" x14ac:dyDescent="0.25">
      <c r="E850" s="609"/>
      <c r="F850" s="807"/>
      <c r="G850" s="609"/>
    </row>
    <row r="851" spans="5:7" x14ac:dyDescent="0.25">
      <c r="E851" s="609"/>
      <c r="F851" s="807"/>
      <c r="G851" s="609"/>
    </row>
    <row r="852" spans="5:7" x14ac:dyDescent="0.25">
      <c r="E852" s="609"/>
      <c r="F852" s="807"/>
      <c r="G852" s="609"/>
    </row>
    <row r="853" spans="5:7" x14ac:dyDescent="0.25">
      <c r="E853" s="609"/>
      <c r="F853" s="807"/>
      <c r="G853" s="609"/>
    </row>
    <row r="854" spans="5:7" x14ac:dyDescent="0.25">
      <c r="E854" s="609"/>
      <c r="F854" s="807"/>
      <c r="G854" s="609"/>
    </row>
    <row r="855" spans="5:7" x14ac:dyDescent="0.25">
      <c r="E855" s="609"/>
      <c r="F855" s="807"/>
      <c r="G855" s="609"/>
    </row>
    <row r="856" spans="5:7" x14ac:dyDescent="0.25">
      <c r="E856" s="609"/>
      <c r="F856" s="807"/>
      <c r="G856" s="609"/>
    </row>
    <row r="857" spans="5:7" x14ac:dyDescent="0.25">
      <c r="E857" s="609"/>
      <c r="F857" s="807"/>
      <c r="G857" s="609"/>
    </row>
    <row r="858" spans="5:7" x14ac:dyDescent="0.25">
      <c r="E858" s="609"/>
      <c r="F858" s="807"/>
      <c r="G858" s="609"/>
    </row>
    <row r="859" spans="5:7" x14ac:dyDescent="0.25">
      <c r="E859" s="609"/>
      <c r="F859" s="807"/>
      <c r="G859" s="609"/>
    </row>
    <row r="860" spans="5:7" x14ac:dyDescent="0.25">
      <c r="E860" s="609"/>
      <c r="F860" s="807"/>
      <c r="G860" s="609"/>
    </row>
    <row r="861" spans="5:7" x14ac:dyDescent="0.25">
      <c r="E861" s="609"/>
      <c r="F861" s="807"/>
      <c r="G861" s="609"/>
    </row>
    <row r="862" spans="5:7" x14ac:dyDescent="0.25">
      <c r="E862" s="609"/>
      <c r="F862" s="807"/>
      <c r="G862" s="609"/>
    </row>
    <row r="863" spans="5:7" x14ac:dyDescent="0.25">
      <c r="E863" s="609"/>
      <c r="F863" s="807"/>
      <c r="G863" s="609"/>
    </row>
    <row r="864" spans="5:7" x14ac:dyDescent="0.25">
      <c r="E864" s="609"/>
      <c r="F864" s="807"/>
      <c r="G864" s="609"/>
    </row>
    <row r="865" spans="5:7" x14ac:dyDescent="0.25">
      <c r="E865" s="609"/>
      <c r="F865" s="807"/>
      <c r="G865" s="609"/>
    </row>
    <row r="866" spans="5:7" x14ac:dyDescent="0.25">
      <c r="E866" s="609"/>
      <c r="F866" s="807"/>
      <c r="G866" s="609"/>
    </row>
    <row r="867" spans="5:7" x14ac:dyDescent="0.25">
      <c r="E867" s="609"/>
      <c r="F867" s="807"/>
      <c r="G867" s="609"/>
    </row>
    <row r="868" spans="5:7" x14ac:dyDescent="0.25">
      <c r="E868" s="609"/>
      <c r="F868" s="807"/>
      <c r="G868" s="609"/>
    </row>
    <row r="869" spans="5:7" x14ac:dyDescent="0.25">
      <c r="E869" s="609"/>
      <c r="F869" s="807"/>
      <c r="G869" s="609"/>
    </row>
    <row r="870" spans="5:7" x14ac:dyDescent="0.25">
      <c r="E870" s="609"/>
      <c r="F870" s="807"/>
      <c r="G870" s="609"/>
    </row>
    <row r="871" spans="5:7" x14ac:dyDescent="0.25">
      <c r="E871" s="609"/>
      <c r="F871" s="807"/>
      <c r="G871" s="609"/>
    </row>
    <row r="872" spans="5:7" x14ac:dyDescent="0.25">
      <c r="E872" s="609"/>
      <c r="F872" s="807"/>
      <c r="G872" s="609"/>
    </row>
    <row r="873" spans="5:7" x14ac:dyDescent="0.25">
      <c r="E873" s="609"/>
      <c r="F873" s="807"/>
      <c r="G873" s="609"/>
    </row>
    <row r="874" spans="5:7" x14ac:dyDescent="0.25">
      <c r="E874" s="609"/>
      <c r="F874" s="807"/>
      <c r="G874" s="609"/>
    </row>
    <row r="875" spans="5:7" x14ac:dyDescent="0.25">
      <c r="E875" s="609"/>
      <c r="F875" s="807"/>
      <c r="G875" s="609"/>
    </row>
    <row r="876" spans="5:7" x14ac:dyDescent="0.25">
      <c r="E876" s="609"/>
      <c r="F876" s="807"/>
      <c r="G876" s="609"/>
    </row>
    <row r="877" spans="5:7" x14ac:dyDescent="0.25">
      <c r="E877" s="609"/>
      <c r="F877" s="807"/>
      <c r="G877" s="609"/>
    </row>
    <row r="878" spans="5:7" x14ac:dyDescent="0.25">
      <c r="E878" s="609"/>
      <c r="F878" s="807"/>
      <c r="G878" s="609"/>
    </row>
    <row r="879" spans="5:7" x14ac:dyDescent="0.25">
      <c r="E879" s="609"/>
      <c r="F879" s="807"/>
      <c r="G879" s="609"/>
    </row>
    <row r="880" spans="5:7" x14ac:dyDescent="0.25">
      <c r="E880" s="609"/>
      <c r="F880" s="807"/>
      <c r="G880" s="609"/>
    </row>
    <row r="881" spans="5:7" x14ac:dyDescent="0.25">
      <c r="E881" s="609"/>
      <c r="F881" s="807"/>
      <c r="G881" s="609"/>
    </row>
    <row r="882" spans="5:7" x14ac:dyDescent="0.25">
      <c r="E882" s="609"/>
      <c r="F882" s="807"/>
      <c r="G882" s="609"/>
    </row>
    <row r="883" spans="5:7" x14ac:dyDescent="0.25">
      <c r="E883" s="609"/>
      <c r="F883" s="807"/>
      <c r="G883" s="609"/>
    </row>
    <row r="884" spans="5:7" x14ac:dyDescent="0.25">
      <c r="E884" s="609"/>
      <c r="F884" s="807"/>
      <c r="G884" s="609"/>
    </row>
    <row r="885" spans="5:7" x14ac:dyDescent="0.25">
      <c r="E885" s="609"/>
      <c r="F885" s="807"/>
      <c r="G885" s="609"/>
    </row>
    <row r="886" spans="5:7" x14ac:dyDescent="0.25">
      <c r="E886" s="609"/>
      <c r="F886" s="807"/>
      <c r="G886" s="609"/>
    </row>
    <row r="887" spans="5:7" x14ac:dyDescent="0.25">
      <c r="E887" s="609"/>
      <c r="F887" s="807"/>
      <c r="G887" s="609"/>
    </row>
    <row r="888" spans="5:7" x14ac:dyDescent="0.25">
      <c r="E888" s="609"/>
      <c r="F888" s="807"/>
      <c r="G888" s="609"/>
    </row>
    <row r="889" spans="5:7" x14ac:dyDescent="0.25">
      <c r="E889" s="609"/>
      <c r="F889" s="807"/>
      <c r="G889" s="609"/>
    </row>
    <row r="890" spans="5:7" x14ac:dyDescent="0.25">
      <c r="E890" s="609"/>
      <c r="F890" s="807"/>
      <c r="G890" s="609"/>
    </row>
    <row r="891" spans="5:7" x14ac:dyDescent="0.25">
      <c r="E891" s="609"/>
      <c r="F891" s="807"/>
      <c r="G891" s="609"/>
    </row>
    <row r="892" spans="5:7" x14ac:dyDescent="0.25">
      <c r="E892" s="609"/>
      <c r="F892" s="807"/>
      <c r="G892" s="609"/>
    </row>
    <row r="893" spans="5:7" x14ac:dyDescent="0.25">
      <c r="E893" s="609"/>
      <c r="F893" s="807"/>
      <c r="G893" s="609"/>
    </row>
    <row r="894" spans="5:7" x14ac:dyDescent="0.25">
      <c r="E894" s="609"/>
      <c r="F894" s="807"/>
      <c r="G894" s="609"/>
    </row>
    <row r="895" spans="5:7" x14ac:dyDescent="0.25">
      <c r="E895" s="609"/>
      <c r="F895" s="807"/>
      <c r="G895" s="609"/>
    </row>
    <row r="896" spans="5:7" x14ac:dyDescent="0.25">
      <c r="E896" s="609"/>
      <c r="F896" s="807"/>
      <c r="G896" s="609"/>
    </row>
    <row r="897" spans="5:7" x14ac:dyDescent="0.25">
      <c r="E897" s="609"/>
      <c r="F897" s="807"/>
      <c r="G897" s="609"/>
    </row>
    <row r="898" spans="5:7" x14ac:dyDescent="0.25">
      <c r="E898" s="609"/>
      <c r="F898" s="807"/>
      <c r="G898" s="609"/>
    </row>
    <row r="899" spans="5:7" x14ac:dyDescent="0.25">
      <c r="E899" s="609"/>
      <c r="F899" s="807"/>
      <c r="G899" s="609"/>
    </row>
    <row r="900" spans="5:7" x14ac:dyDescent="0.25">
      <c r="E900" s="609"/>
      <c r="F900" s="807"/>
      <c r="G900" s="609"/>
    </row>
    <row r="901" spans="5:7" x14ac:dyDescent="0.25">
      <c r="E901" s="609"/>
      <c r="F901" s="807"/>
      <c r="G901" s="609"/>
    </row>
    <row r="902" spans="5:7" x14ac:dyDescent="0.25">
      <c r="E902" s="609"/>
      <c r="F902" s="807"/>
      <c r="G902" s="609"/>
    </row>
    <row r="903" spans="5:7" x14ac:dyDescent="0.25">
      <c r="E903" s="609"/>
      <c r="F903" s="807"/>
      <c r="G903" s="609"/>
    </row>
    <row r="904" spans="5:7" x14ac:dyDescent="0.25">
      <c r="E904" s="609"/>
      <c r="F904" s="807"/>
      <c r="G904" s="609"/>
    </row>
    <row r="905" spans="5:7" x14ac:dyDescent="0.25">
      <c r="E905" s="609"/>
      <c r="F905" s="807"/>
      <c r="G905" s="609"/>
    </row>
    <row r="906" spans="5:7" x14ac:dyDescent="0.25">
      <c r="E906" s="609"/>
      <c r="F906" s="807"/>
      <c r="G906" s="609"/>
    </row>
    <row r="907" spans="5:7" x14ac:dyDescent="0.25">
      <c r="E907" s="609"/>
      <c r="F907" s="807"/>
      <c r="G907" s="609"/>
    </row>
    <row r="908" spans="5:7" x14ac:dyDescent="0.25">
      <c r="E908" s="609"/>
      <c r="F908" s="807"/>
      <c r="G908" s="609"/>
    </row>
    <row r="909" spans="5:7" x14ac:dyDescent="0.25">
      <c r="E909" s="609"/>
      <c r="F909" s="807"/>
      <c r="G909" s="609"/>
    </row>
    <row r="910" spans="5:7" x14ac:dyDescent="0.25">
      <c r="E910" s="609"/>
      <c r="F910" s="807"/>
      <c r="G910" s="609"/>
    </row>
    <row r="911" spans="5:7" x14ac:dyDescent="0.25">
      <c r="E911" s="609"/>
      <c r="F911" s="807"/>
      <c r="G911" s="609"/>
    </row>
    <row r="912" spans="5:7" x14ac:dyDescent="0.25">
      <c r="E912" s="609"/>
      <c r="F912" s="807"/>
      <c r="G912" s="609"/>
    </row>
    <row r="913" spans="5:7" x14ac:dyDescent="0.25">
      <c r="E913" s="609"/>
      <c r="F913" s="807"/>
      <c r="G913" s="609"/>
    </row>
    <row r="914" spans="5:7" x14ac:dyDescent="0.25">
      <c r="E914" s="609"/>
      <c r="F914" s="807"/>
      <c r="G914" s="609"/>
    </row>
    <row r="915" spans="5:7" x14ac:dyDescent="0.25">
      <c r="E915" s="609"/>
      <c r="F915" s="807"/>
      <c r="G915" s="609"/>
    </row>
    <row r="916" spans="5:7" x14ac:dyDescent="0.25">
      <c r="E916" s="609"/>
      <c r="F916" s="807"/>
      <c r="G916" s="609"/>
    </row>
    <row r="917" spans="5:7" x14ac:dyDescent="0.25">
      <c r="E917" s="609"/>
      <c r="F917" s="807"/>
      <c r="G917" s="609"/>
    </row>
    <row r="918" spans="5:7" x14ac:dyDescent="0.25">
      <c r="E918" s="609"/>
      <c r="F918" s="807"/>
      <c r="G918" s="609"/>
    </row>
    <row r="919" spans="5:7" x14ac:dyDescent="0.25">
      <c r="E919" s="609"/>
      <c r="F919" s="807"/>
      <c r="G919" s="609"/>
    </row>
    <row r="920" spans="5:7" x14ac:dyDescent="0.25">
      <c r="E920" s="609"/>
      <c r="F920" s="807"/>
      <c r="G920" s="609"/>
    </row>
    <row r="921" spans="5:7" x14ac:dyDescent="0.25">
      <c r="E921" s="609"/>
      <c r="F921" s="807"/>
      <c r="G921" s="609"/>
    </row>
    <row r="922" spans="5:7" x14ac:dyDescent="0.25">
      <c r="E922" s="609"/>
      <c r="F922" s="807"/>
      <c r="G922" s="609"/>
    </row>
    <row r="923" spans="5:7" x14ac:dyDescent="0.25">
      <c r="E923" s="609"/>
      <c r="F923" s="807"/>
      <c r="G923" s="609"/>
    </row>
    <row r="924" spans="5:7" x14ac:dyDescent="0.25">
      <c r="E924" s="609"/>
      <c r="F924" s="807"/>
      <c r="G924" s="609"/>
    </row>
    <row r="925" spans="5:7" x14ac:dyDescent="0.25">
      <c r="E925" s="609"/>
      <c r="F925" s="807"/>
      <c r="G925" s="609"/>
    </row>
    <row r="926" spans="5:7" x14ac:dyDescent="0.25">
      <c r="E926" s="609"/>
      <c r="F926" s="807"/>
      <c r="G926" s="609"/>
    </row>
    <row r="927" spans="5:7" x14ac:dyDescent="0.25">
      <c r="E927" s="609"/>
      <c r="F927" s="807"/>
      <c r="G927" s="609"/>
    </row>
    <row r="928" spans="5:7" x14ac:dyDescent="0.25">
      <c r="E928" s="609"/>
      <c r="F928" s="807"/>
      <c r="G928" s="609"/>
    </row>
    <row r="929" spans="5:7" x14ac:dyDescent="0.25">
      <c r="E929" s="609"/>
      <c r="F929" s="807"/>
      <c r="G929" s="609"/>
    </row>
    <row r="930" spans="5:7" x14ac:dyDescent="0.25">
      <c r="E930" s="609"/>
      <c r="F930" s="807"/>
      <c r="G930" s="609"/>
    </row>
    <row r="931" spans="5:7" x14ac:dyDescent="0.25">
      <c r="E931" s="609"/>
      <c r="F931" s="807"/>
      <c r="G931" s="609"/>
    </row>
    <row r="932" spans="5:7" x14ac:dyDescent="0.25">
      <c r="E932" s="609"/>
      <c r="F932" s="807"/>
      <c r="G932" s="609"/>
    </row>
    <row r="933" spans="5:7" x14ac:dyDescent="0.25">
      <c r="E933" s="609"/>
      <c r="F933" s="807"/>
      <c r="G933" s="609"/>
    </row>
    <row r="934" spans="5:7" x14ac:dyDescent="0.25">
      <c r="E934" s="609"/>
      <c r="F934" s="807"/>
      <c r="G934" s="609"/>
    </row>
    <row r="935" spans="5:7" x14ac:dyDescent="0.25">
      <c r="E935" s="609"/>
      <c r="F935" s="807"/>
      <c r="G935" s="609"/>
    </row>
    <row r="936" spans="5:7" x14ac:dyDescent="0.25">
      <c r="E936" s="609"/>
      <c r="F936" s="807"/>
      <c r="G936" s="609"/>
    </row>
    <row r="937" spans="5:7" x14ac:dyDescent="0.25">
      <c r="E937" s="609"/>
      <c r="F937" s="807"/>
      <c r="G937" s="609"/>
    </row>
    <row r="938" spans="5:7" x14ac:dyDescent="0.25">
      <c r="E938" s="609"/>
      <c r="F938" s="807"/>
      <c r="G938" s="609"/>
    </row>
    <row r="939" spans="5:7" x14ac:dyDescent="0.25">
      <c r="E939" s="609"/>
      <c r="F939" s="807"/>
      <c r="G939" s="609"/>
    </row>
    <row r="940" spans="5:7" x14ac:dyDescent="0.25">
      <c r="E940" s="609"/>
      <c r="F940" s="807"/>
      <c r="G940" s="609"/>
    </row>
    <row r="941" spans="5:7" x14ac:dyDescent="0.25">
      <c r="E941" s="609"/>
      <c r="F941" s="807"/>
      <c r="G941" s="609"/>
    </row>
    <row r="942" spans="5:7" x14ac:dyDescent="0.25">
      <c r="E942" s="609"/>
      <c r="F942" s="807"/>
      <c r="G942" s="609"/>
    </row>
    <row r="943" spans="5:7" x14ac:dyDescent="0.25">
      <c r="E943" s="609"/>
      <c r="F943" s="807"/>
      <c r="G943" s="609"/>
    </row>
    <row r="944" spans="5:7" x14ac:dyDescent="0.25">
      <c r="E944" s="609"/>
      <c r="F944" s="807"/>
      <c r="G944" s="609"/>
    </row>
    <row r="945" spans="5:7" x14ac:dyDescent="0.25">
      <c r="E945" s="609"/>
      <c r="F945" s="807"/>
      <c r="G945" s="609"/>
    </row>
    <row r="946" spans="5:7" x14ac:dyDescent="0.25">
      <c r="E946" s="609"/>
      <c r="F946" s="807"/>
      <c r="G946" s="609"/>
    </row>
    <row r="947" spans="5:7" x14ac:dyDescent="0.25">
      <c r="E947" s="609"/>
      <c r="F947" s="807"/>
      <c r="G947" s="609"/>
    </row>
    <row r="948" spans="5:7" x14ac:dyDescent="0.25">
      <c r="E948" s="609"/>
      <c r="F948" s="807"/>
      <c r="G948" s="609"/>
    </row>
    <row r="949" spans="5:7" x14ac:dyDescent="0.25">
      <c r="E949" s="609"/>
      <c r="F949" s="807"/>
      <c r="G949" s="609"/>
    </row>
    <row r="950" spans="5:7" x14ac:dyDescent="0.25">
      <c r="E950" s="609"/>
      <c r="F950" s="807"/>
      <c r="G950" s="609"/>
    </row>
    <row r="951" spans="5:7" x14ac:dyDescent="0.25">
      <c r="E951" s="609"/>
      <c r="F951" s="807"/>
      <c r="G951" s="609"/>
    </row>
    <row r="952" spans="5:7" x14ac:dyDescent="0.25">
      <c r="E952" s="609"/>
      <c r="F952" s="807"/>
      <c r="G952" s="609"/>
    </row>
    <row r="953" spans="5:7" x14ac:dyDescent="0.25">
      <c r="E953" s="609"/>
      <c r="F953" s="807"/>
      <c r="G953" s="609"/>
    </row>
    <row r="954" spans="5:7" x14ac:dyDescent="0.25">
      <c r="E954" s="609"/>
      <c r="F954" s="807"/>
      <c r="G954" s="609"/>
    </row>
    <row r="955" spans="5:7" x14ac:dyDescent="0.25">
      <c r="E955" s="609"/>
      <c r="F955" s="807"/>
      <c r="G955" s="609"/>
    </row>
    <row r="956" spans="5:7" x14ac:dyDescent="0.25">
      <c r="E956" s="609"/>
      <c r="F956" s="807"/>
      <c r="G956" s="609"/>
    </row>
    <row r="957" spans="5:7" x14ac:dyDescent="0.25">
      <c r="E957" s="609"/>
      <c r="F957" s="807"/>
      <c r="G957" s="609"/>
    </row>
    <row r="958" spans="5:7" x14ac:dyDescent="0.25">
      <c r="E958" s="609"/>
      <c r="F958" s="807"/>
      <c r="G958" s="609"/>
    </row>
    <row r="959" spans="5:7" x14ac:dyDescent="0.25">
      <c r="E959" s="609"/>
      <c r="F959" s="807"/>
      <c r="G959" s="609"/>
    </row>
    <row r="960" spans="5:7" x14ac:dyDescent="0.25">
      <c r="E960" s="609"/>
      <c r="F960" s="807"/>
      <c r="G960" s="609"/>
    </row>
    <row r="961" spans="5:7" x14ac:dyDescent="0.25">
      <c r="E961" s="609"/>
      <c r="F961" s="807"/>
      <c r="G961" s="609"/>
    </row>
    <row r="962" spans="5:7" x14ac:dyDescent="0.25">
      <c r="E962" s="609"/>
      <c r="F962" s="807"/>
      <c r="G962" s="609"/>
    </row>
    <row r="963" spans="5:7" x14ac:dyDescent="0.25">
      <c r="E963" s="609"/>
      <c r="F963" s="807"/>
      <c r="G963" s="609"/>
    </row>
    <row r="964" spans="5:7" x14ac:dyDescent="0.25">
      <c r="E964" s="609"/>
      <c r="F964" s="807"/>
      <c r="G964" s="609"/>
    </row>
    <row r="965" spans="5:7" x14ac:dyDescent="0.25">
      <c r="E965" s="609"/>
      <c r="F965" s="807"/>
      <c r="G965" s="609"/>
    </row>
    <row r="966" spans="5:7" x14ac:dyDescent="0.25">
      <c r="E966" s="609"/>
      <c r="F966" s="807"/>
      <c r="G966" s="609"/>
    </row>
    <row r="967" spans="5:7" x14ac:dyDescent="0.25">
      <c r="E967" s="609"/>
      <c r="F967" s="807"/>
      <c r="G967" s="609"/>
    </row>
    <row r="968" spans="5:7" x14ac:dyDescent="0.25">
      <c r="E968" s="609"/>
      <c r="F968" s="807"/>
      <c r="G968" s="609"/>
    </row>
    <row r="969" spans="5:7" x14ac:dyDescent="0.25">
      <c r="E969" s="609"/>
      <c r="F969" s="807"/>
      <c r="G969" s="609"/>
    </row>
    <row r="970" spans="5:7" x14ac:dyDescent="0.25">
      <c r="E970" s="609"/>
      <c r="F970" s="807"/>
      <c r="G970" s="609"/>
    </row>
    <row r="971" spans="5:7" x14ac:dyDescent="0.25">
      <c r="E971" s="609"/>
      <c r="F971" s="807"/>
      <c r="G971" s="609"/>
    </row>
    <row r="972" spans="5:7" x14ac:dyDescent="0.25">
      <c r="E972" s="609"/>
      <c r="F972" s="807"/>
      <c r="G972" s="609"/>
    </row>
    <row r="973" spans="5:7" x14ac:dyDescent="0.25">
      <c r="E973" s="609"/>
      <c r="F973" s="807"/>
      <c r="G973" s="609"/>
    </row>
    <row r="974" spans="5:7" x14ac:dyDescent="0.25">
      <c r="E974" s="609"/>
      <c r="F974" s="807"/>
      <c r="G974" s="609"/>
    </row>
    <row r="975" spans="5:7" x14ac:dyDescent="0.25">
      <c r="E975" s="609"/>
      <c r="F975" s="807"/>
      <c r="G975" s="609"/>
    </row>
    <row r="976" spans="5:7" x14ac:dyDescent="0.25">
      <c r="E976" s="609"/>
      <c r="F976" s="807"/>
      <c r="G976" s="609"/>
    </row>
    <row r="977" spans="5:7" x14ac:dyDescent="0.25">
      <c r="E977" s="609"/>
      <c r="F977" s="807"/>
      <c r="G977" s="609"/>
    </row>
    <row r="978" spans="5:7" x14ac:dyDescent="0.25">
      <c r="E978" s="609"/>
      <c r="F978" s="807"/>
      <c r="G978" s="609"/>
    </row>
    <row r="979" spans="5:7" x14ac:dyDescent="0.25">
      <c r="E979" s="609"/>
      <c r="F979" s="807"/>
      <c r="G979" s="609"/>
    </row>
    <row r="980" spans="5:7" x14ac:dyDescent="0.25">
      <c r="E980" s="609"/>
      <c r="F980" s="807"/>
      <c r="G980" s="609"/>
    </row>
    <row r="981" spans="5:7" x14ac:dyDescent="0.25">
      <c r="E981" s="609"/>
      <c r="F981" s="807"/>
      <c r="G981" s="609"/>
    </row>
    <row r="982" spans="5:7" x14ac:dyDescent="0.25">
      <c r="E982" s="609"/>
      <c r="F982" s="807"/>
      <c r="G982" s="609"/>
    </row>
    <row r="983" spans="5:7" x14ac:dyDescent="0.25">
      <c r="E983" s="609"/>
      <c r="F983" s="807"/>
      <c r="G983" s="609"/>
    </row>
    <row r="984" spans="5:7" x14ac:dyDescent="0.25">
      <c r="E984" s="609"/>
      <c r="F984" s="807"/>
      <c r="G984" s="609"/>
    </row>
    <row r="985" spans="5:7" x14ac:dyDescent="0.25">
      <c r="E985" s="609"/>
      <c r="F985" s="807"/>
      <c r="G985" s="609"/>
    </row>
    <row r="986" spans="5:7" x14ac:dyDescent="0.25">
      <c r="E986" s="609"/>
      <c r="F986" s="807"/>
      <c r="G986" s="609"/>
    </row>
    <row r="987" spans="5:7" x14ac:dyDescent="0.25">
      <c r="E987" s="609"/>
      <c r="F987" s="807"/>
      <c r="G987" s="609"/>
    </row>
    <row r="988" spans="5:7" x14ac:dyDescent="0.25">
      <c r="E988" s="609"/>
      <c r="F988" s="807"/>
      <c r="G988" s="609"/>
    </row>
    <row r="989" spans="5:7" x14ac:dyDescent="0.25">
      <c r="E989" s="609"/>
      <c r="F989" s="807"/>
      <c r="G989" s="609"/>
    </row>
    <row r="990" spans="5:7" x14ac:dyDescent="0.25">
      <c r="E990" s="609"/>
      <c r="F990" s="807"/>
      <c r="G990" s="609"/>
    </row>
    <row r="991" spans="5:7" x14ac:dyDescent="0.25">
      <c r="E991" s="609"/>
      <c r="F991" s="807"/>
      <c r="G991" s="609"/>
    </row>
    <row r="992" spans="5:7" x14ac:dyDescent="0.25">
      <c r="E992" s="609"/>
      <c r="F992" s="807"/>
      <c r="G992" s="609"/>
    </row>
    <row r="993" spans="5:7" x14ac:dyDescent="0.25">
      <c r="E993" s="609"/>
      <c r="F993" s="807"/>
      <c r="G993" s="609"/>
    </row>
    <row r="994" spans="5:7" x14ac:dyDescent="0.25">
      <c r="E994" s="609"/>
      <c r="F994" s="807"/>
      <c r="G994" s="609"/>
    </row>
    <row r="995" spans="5:7" x14ac:dyDescent="0.25">
      <c r="E995" s="609"/>
      <c r="F995" s="807"/>
      <c r="G995" s="609"/>
    </row>
    <row r="996" spans="5:7" x14ac:dyDescent="0.25">
      <c r="E996" s="609"/>
      <c r="F996" s="807"/>
      <c r="G996" s="609"/>
    </row>
    <row r="997" spans="5:7" x14ac:dyDescent="0.25">
      <c r="E997" s="609"/>
      <c r="F997" s="807"/>
      <c r="G997" s="609"/>
    </row>
    <row r="998" spans="5:7" x14ac:dyDescent="0.25">
      <c r="E998" s="609"/>
      <c r="F998" s="807"/>
      <c r="G998" s="609"/>
    </row>
    <row r="999" spans="5:7" x14ac:dyDescent="0.25">
      <c r="E999" s="609"/>
      <c r="F999" s="807"/>
      <c r="G999" s="609"/>
    </row>
    <row r="1000" spans="5:7" x14ac:dyDescent="0.25">
      <c r="E1000" s="609"/>
      <c r="F1000" s="807"/>
      <c r="G1000" s="609"/>
    </row>
    <row r="1001" spans="5:7" x14ac:dyDescent="0.25">
      <c r="E1001" s="609"/>
      <c r="F1001" s="807"/>
      <c r="G1001" s="609"/>
    </row>
    <row r="1002" spans="5:7" x14ac:dyDescent="0.25">
      <c r="E1002" s="609"/>
      <c r="F1002" s="807"/>
      <c r="G1002" s="609"/>
    </row>
    <row r="1003" spans="5:7" x14ac:dyDescent="0.25">
      <c r="E1003" s="609"/>
      <c r="F1003" s="807"/>
      <c r="G1003" s="609"/>
    </row>
    <row r="1004" spans="5:7" x14ac:dyDescent="0.25">
      <c r="E1004" s="609"/>
      <c r="F1004" s="807"/>
      <c r="G1004" s="609"/>
    </row>
    <row r="1005" spans="5:7" x14ac:dyDescent="0.25">
      <c r="E1005" s="609"/>
      <c r="F1005" s="807"/>
      <c r="G1005" s="609"/>
    </row>
    <row r="1006" spans="5:7" x14ac:dyDescent="0.25">
      <c r="E1006" s="609"/>
      <c r="F1006" s="807"/>
      <c r="G1006" s="609"/>
    </row>
    <row r="1007" spans="5:7" x14ac:dyDescent="0.25">
      <c r="E1007" s="609"/>
      <c r="F1007" s="807"/>
      <c r="G1007" s="609"/>
    </row>
    <row r="1008" spans="5:7" x14ac:dyDescent="0.25">
      <c r="E1008" s="609"/>
      <c r="F1008" s="807"/>
      <c r="G1008" s="609"/>
    </row>
    <row r="1009" spans="5:7" x14ac:dyDescent="0.25">
      <c r="E1009" s="609"/>
      <c r="F1009" s="807"/>
      <c r="G1009" s="609"/>
    </row>
    <row r="1010" spans="5:7" x14ac:dyDescent="0.25">
      <c r="E1010" s="609"/>
      <c r="F1010" s="807"/>
      <c r="G1010" s="609"/>
    </row>
    <row r="1011" spans="5:7" x14ac:dyDescent="0.25">
      <c r="E1011" s="609"/>
      <c r="F1011" s="807"/>
      <c r="G1011" s="609"/>
    </row>
    <row r="1012" spans="5:7" x14ac:dyDescent="0.25">
      <c r="E1012" s="609"/>
      <c r="F1012" s="807"/>
      <c r="G1012" s="609"/>
    </row>
    <row r="1013" spans="5:7" x14ac:dyDescent="0.25">
      <c r="E1013" s="609"/>
      <c r="F1013" s="807"/>
      <c r="G1013" s="609"/>
    </row>
    <row r="1014" spans="5:7" x14ac:dyDescent="0.25">
      <c r="E1014" s="609"/>
      <c r="F1014" s="807"/>
      <c r="G1014" s="609"/>
    </row>
    <row r="1015" spans="5:7" x14ac:dyDescent="0.25">
      <c r="E1015" s="609"/>
      <c r="F1015" s="807"/>
      <c r="G1015" s="609"/>
    </row>
    <row r="1016" spans="5:7" x14ac:dyDescent="0.25">
      <c r="E1016" s="609"/>
      <c r="F1016" s="807"/>
      <c r="G1016" s="609"/>
    </row>
    <row r="1017" spans="5:7" x14ac:dyDescent="0.25">
      <c r="E1017" s="609"/>
      <c r="F1017" s="807"/>
      <c r="G1017" s="609"/>
    </row>
    <row r="1018" spans="5:7" x14ac:dyDescent="0.25">
      <c r="E1018" s="609"/>
      <c r="F1018" s="807"/>
      <c r="G1018" s="609"/>
    </row>
    <row r="1019" spans="5:7" x14ac:dyDescent="0.25">
      <c r="E1019" s="609"/>
      <c r="F1019" s="807"/>
      <c r="G1019" s="609"/>
    </row>
    <row r="1020" spans="5:7" x14ac:dyDescent="0.25">
      <c r="E1020" s="609"/>
      <c r="F1020" s="807"/>
      <c r="G1020" s="609"/>
    </row>
    <row r="1021" spans="5:7" x14ac:dyDescent="0.25">
      <c r="E1021" s="609"/>
      <c r="F1021" s="807"/>
      <c r="G1021" s="609"/>
    </row>
    <row r="1022" spans="5:7" x14ac:dyDescent="0.25">
      <c r="E1022" s="609"/>
      <c r="F1022" s="807"/>
      <c r="G1022" s="609"/>
    </row>
    <row r="1023" spans="5:7" x14ac:dyDescent="0.25">
      <c r="E1023" s="609"/>
      <c r="F1023" s="807"/>
      <c r="G1023" s="609"/>
    </row>
    <row r="1024" spans="5:7" x14ac:dyDescent="0.25">
      <c r="E1024" s="609"/>
      <c r="F1024" s="807"/>
      <c r="G1024" s="609"/>
    </row>
    <row r="1025" spans="5:7" x14ac:dyDescent="0.25">
      <c r="E1025" s="609"/>
      <c r="F1025" s="807"/>
      <c r="G1025" s="609"/>
    </row>
    <row r="1026" spans="5:7" x14ac:dyDescent="0.25">
      <c r="E1026" s="609"/>
      <c r="F1026" s="807"/>
      <c r="G1026" s="609"/>
    </row>
    <row r="1027" spans="5:7" x14ac:dyDescent="0.25">
      <c r="E1027" s="609"/>
      <c r="F1027" s="807"/>
      <c r="G1027" s="609"/>
    </row>
    <row r="1028" spans="5:7" x14ac:dyDescent="0.25">
      <c r="E1028" s="609"/>
      <c r="F1028" s="807"/>
      <c r="G1028" s="609"/>
    </row>
    <row r="1029" spans="5:7" x14ac:dyDescent="0.25">
      <c r="E1029" s="609"/>
      <c r="F1029" s="807"/>
      <c r="G1029" s="609"/>
    </row>
    <row r="1030" spans="5:7" x14ac:dyDescent="0.25">
      <c r="E1030" s="609"/>
      <c r="F1030" s="807"/>
      <c r="G1030" s="609"/>
    </row>
    <row r="1031" spans="5:7" x14ac:dyDescent="0.25">
      <c r="E1031" s="609"/>
      <c r="F1031" s="807"/>
      <c r="G1031" s="609"/>
    </row>
    <row r="1032" spans="5:7" x14ac:dyDescent="0.25">
      <c r="E1032" s="609"/>
      <c r="F1032" s="807"/>
      <c r="G1032" s="609"/>
    </row>
    <row r="1033" spans="5:7" x14ac:dyDescent="0.25">
      <c r="E1033" s="609"/>
      <c r="F1033" s="807"/>
      <c r="G1033" s="609"/>
    </row>
    <row r="1034" spans="5:7" x14ac:dyDescent="0.25">
      <c r="E1034" s="609"/>
      <c r="F1034" s="807"/>
      <c r="G1034" s="609"/>
    </row>
    <row r="1035" spans="5:7" x14ac:dyDescent="0.25">
      <c r="E1035" s="609"/>
      <c r="F1035" s="807"/>
      <c r="G1035" s="609"/>
    </row>
    <row r="1036" spans="5:7" x14ac:dyDescent="0.25">
      <c r="E1036" s="609"/>
      <c r="F1036" s="807"/>
      <c r="G1036" s="609"/>
    </row>
    <row r="1037" spans="5:7" x14ac:dyDescent="0.25">
      <c r="E1037" s="609"/>
      <c r="F1037" s="807"/>
      <c r="G1037" s="609"/>
    </row>
    <row r="1038" spans="5:7" x14ac:dyDescent="0.25">
      <c r="E1038" s="609"/>
      <c r="F1038" s="807"/>
      <c r="G1038" s="609"/>
    </row>
    <row r="1039" spans="5:7" x14ac:dyDescent="0.25">
      <c r="E1039" s="609"/>
      <c r="F1039" s="807"/>
      <c r="G1039" s="609"/>
    </row>
    <row r="1040" spans="5:7" x14ac:dyDescent="0.25">
      <c r="E1040" s="609"/>
      <c r="F1040" s="807"/>
      <c r="G1040" s="609"/>
    </row>
    <row r="1041" spans="5:7" x14ac:dyDescent="0.25">
      <c r="E1041" s="609"/>
      <c r="F1041" s="807"/>
      <c r="G1041" s="609"/>
    </row>
    <row r="1042" spans="5:7" x14ac:dyDescent="0.25">
      <c r="E1042" s="609"/>
      <c r="F1042" s="807"/>
      <c r="G1042" s="609"/>
    </row>
    <row r="1043" spans="5:7" x14ac:dyDescent="0.25">
      <c r="E1043" s="609"/>
      <c r="F1043" s="807"/>
      <c r="G1043" s="609"/>
    </row>
    <row r="1044" spans="5:7" x14ac:dyDescent="0.25">
      <c r="E1044" s="609"/>
      <c r="F1044" s="807"/>
      <c r="G1044" s="609"/>
    </row>
    <row r="1045" spans="5:7" x14ac:dyDescent="0.25">
      <c r="E1045" s="609"/>
      <c r="F1045" s="807"/>
      <c r="G1045" s="609"/>
    </row>
    <row r="1046" spans="5:7" x14ac:dyDescent="0.25">
      <c r="E1046" s="609"/>
      <c r="F1046" s="807"/>
      <c r="G1046" s="609"/>
    </row>
    <row r="1047" spans="5:7" x14ac:dyDescent="0.25">
      <c r="E1047" s="609"/>
      <c r="F1047" s="807"/>
      <c r="G1047" s="609"/>
    </row>
    <row r="1048" spans="5:7" x14ac:dyDescent="0.25">
      <c r="E1048" s="609"/>
      <c r="F1048" s="807"/>
      <c r="G1048" s="609"/>
    </row>
    <row r="1049" spans="5:7" x14ac:dyDescent="0.25">
      <c r="E1049" s="609"/>
      <c r="F1049" s="807"/>
      <c r="G1049" s="609"/>
    </row>
    <row r="1050" spans="5:7" x14ac:dyDescent="0.25">
      <c r="E1050" s="609"/>
      <c r="F1050" s="807"/>
      <c r="G1050" s="609"/>
    </row>
    <row r="1051" spans="5:7" x14ac:dyDescent="0.25">
      <c r="E1051" s="609"/>
      <c r="F1051" s="807"/>
      <c r="G1051" s="609"/>
    </row>
    <row r="1052" spans="5:7" x14ac:dyDescent="0.25">
      <c r="E1052" s="609"/>
      <c r="F1052" s="807"/>
      <c r="G1052" s="609"/>
    </row>
    <row r="1053" spans="5:7" x14ac:dyDescent="0.25">
      <c r="E1053" s="609"/>
      <c r="F1053" s="807"/>
      <c r="G1053" s="609"/>
    </row>
    <row r="1054" spans="5:7" x14ac:dyDescent="0.25">
      <c r="E1054" s="609"/>
      <c r="F1054" s="807"/>
      <c r="G1054" s="609"/>
    </row>
    <row r="1055" spans="5:7" x14ac:dyDescent="0.25">
      <c r="E1055" s="609"/>
      <c r="F1055" s="807"/>
      <c r="G1055" s="609"/>
    </row>
    <row r="1056" spans="5:7" x14ac:dyDescent="0.25">
      <c r="E1056" s="609"/>
      <c r="F1056" s="807"/>
      <c r="G1056" s="609"/>
    </row>
    <row r="1057" spans="5:7" x14ac:dyDescent="0.25">
      <c r="E1057" s="609"/>
      <c r="F1057" s="807"/>
      <c r="G1057" s="609"/>
    </row>
    <row r="1058" spans="5:7" x14ac:dyDescent="0.25">
      <c r="E1058" s="609"/>
      <c r="F1058" s="807"/>
      <c r="G1058" s="609"/>
    </row>
    <row r="1059" spans="5:7" x14ac:dyDescent="0.25">
      <c r="E1059" s="609"/>
      <c r="F1059" s="807"/>
      <c r="G1059" s="609"/>
    </row>
    <row r="1060" spans="5:7" x14ac:dyDescent="0.25">
      <c r="E1060" s="609"/>
      <c r="F1060" s="807"/>
      <c r="G1060" s="609"/>
    </row>
    <row r="1061" spans="5:7" x14ac:dyDescent="0.25">
      <c r="E1061" s="609"/>
      <c r="F1061" s="807"/>
      <c r="G1061" s="609"/>
    </row>
    <row r="1062" spans="5:7" x14ac:dyDescent="0.25">
      <c r="E1062" s="609"/>
      <c r="F1062" s="807"/>
      <c r="G1062" s="609"/>
    </row>
    <row r="1063" spans="5:7" x14ac:dyDescent="0.25">
      <c r="E1063" s="609"/>
      <c r="F1063" s="807"/>
      <c r="G1063" s="609"/>
    </row>
    <row r="1064" spans="5:7" x14ac:dyDescent="0.25">
      <c r="E1064" s="609"/>
      <c r="F1064" s="807"/>
      <c r="G1064" s="609"/>
    </row>
    <row r="1065" spans="5:7" x14ac:dyDescent="0.25">
      <c r="E1065" s="609"/>
      <c r="F1065" s="807"/>
      <c r="G1065" s="609"/>
    </row>
    <row r="1066" spans="5:7" x14ac:dyDescent="0.25">
      <c r="E1066" s="609"/>
      <c r="F1066" s="807"/>
      <c r="G1066" s="609"/>
    </row>
    <row r="1067" spans="5:7" x14ac:dyDescent="0.25">
      <c r="E1067" s="609"/>
      <c r="F1067" s="807"/>
      <c r="G1067" s="609"/>
    </row>
    <row r="1068" spans="5:7" x14ac:dyDescent="0.25">
      <c r="E1068" s="609"/>
      <c r="F1068" s="807"/>
      <c r="G1068" s="609"/>
    </row>
    <row r="1069" spans="5:7" x14ac:dyDescent="0.25">
      <c r="E1069" s="609"/>
      <c r="F1069" s="807"/>
      <c r="G1069" s="609"/>
    </row>
    <row r="1070" spans="5:7" x14ac:dyDescent="0.25">
      <c r="E1070" s="609"/>
      <c r="F1070" s="807"/>
      <c r="G1070" s="609"/>
    </row>
    <row r="1071" spans="5:7" x14ac:dyDescent="0.25">
      <c r="E1071" s="609"/>
      <c r="F1071" s="807"/>
      <c r="G1071" s="609"/>
    </row>
    <row r="1072" spans="5:7" x14ac:dyDescent="0.25">
      <c r="E1072" s="609"/>
      <c r="F1072" s="807"/>
      <c r="G1072" s="609"/>
    </row>
    <row r="1073" spans="5:7" x14ac:dyDescent="0.25">
      <c r="E1073" s="609"/>
      <c r="F1073" s="807"/>
      <c r="G1073" s="609"/>
    </row>
    <row r="1074" spans="5:7" x14ac:dyDescent="0.25">
      <c r="E1074" s="609"/>
      <c r="F1074" s="807"/>
      <c r="G1074" s="609"/>
    </row>
    <row r="1075" spans="5:7" x14ac:dyDescent="0.25">
      <c r="E1075" s="609"/>
      <c r="F1075" s="807"/>
      <c r="G1075" s="609"/>
    </row>
    <row r="1076" spans="5:7" x14ac:dyDescent="0.25">
      <c r="E1076" s="609"/>
      <c r="F1076" s="807"/>
      <c r="G1076" s="609"/>
    </row>
    <row r="1077" spans="5:7" x14ac:dyDescent="0.25">
      <c r="E1077" s="609"/>
      <c r="F1077" s="807"/>
      <c r="G1077" s="609"/>
    </row>
    <row r="1078" spans="5:7" x14ac:dyDescent="0.25">
      <c r="E1078" s="609"/>
      <c r="F1078" s="807"/>
      <c r="G1078" s="609"/>
    </row>
    <row r="1079" spans="5:7" x14ac:dyDescent="0.25">
      <c r="E1079" s="609"/>
      <c r="F1079" s="807"/>
      <c r="G1079" s="609"/>
    </row>
    <row r="1080" spans="5:7" x14ac:dyDescent="0.25">
      <c r="E1080" s="609"/>
      <c r="F1080" s="807"/>
      <c r="G1080" s="609"/>
    </row>
    <row r="1081" spans="5:7" x14ac:dyDescent="0.25">
      <c r="E1081" s="609"/>
      <c r="F1081" s="807"/>
      <c r="G1081" s="609"/>
    </row>
    <row r="1082" spans="5:7" x14ac:dyDescent="0.25">
      <c r="E1082" s="609"/>
      <c r="F1082" s="807"/>
      <c r="G1082" s="609"/>
    </row>
    <row r="1083" spans="5:7" x14ac:dyDescent="0.25">
      <c r="E1083" s="609"/>
      <c r="F1083" s="807"/>
      <c r="G1083" s="609"/>
    </row>
    <row r="1084" spans="5:7" x14ac:dyDescent="0.25">
      <c r="E1084" s="609"/>
      <c r="F1084" s="807"/>
      <c r="G1084" s="609"/>
    </row>
    <row r="1085" spans="5:7" x14ac:dyDescent="0.25">
      <c r="E1085" s="609"/>
      <c r="F1085" s="807"/>
      <c r="G1085" s="609"/>
    </row>
    <row r="1086" spans="5:7" x14ac:dyDescent="0.25">
      <c r="E1086" s="609"/>
      <c r="F1086" s="807"/>
      <c r="G1086" s="609"/>
    </row>
    <row r="1087" spans="5:7" x14ac:dyDescent="0.25">
      <c r="E1087" s="609"/>
      <c r="F1087" s="807"/>
      <c r="G1087" s="609"/>
    </row>
    <row r="1088" spans="5:7" x14ac:dyDescent="0.25">
      <c r="E1088" s="609"/>
      <c r="F1088" s="807"/>
      <c r="G1088" s="609"/>
    </row>
    <row r="1089" spans="5:7" x14ac:dyDescent="0.25">
      <c r="E1089" s="609"/>
      <c r="F1089" s="807"/>
      <c r="G1089" s="609"/>
    </row>
    <row r="1090" spans="5:7" x14ac:dyDescent="0.25">
      <c r="E1090" s="609"/>
      <c r="F1090" s="807"/>
      <c r="G1090" s="609"/>
    </row>
    <row r="1091" spans="5:7" x14ac:dyDescent="0.25">
      <c r="E1091" s="609"/>
      <c r="F1091" s="807"/>
      <c r="G1091" s="609"/>
    </row>
    <row r="1092" spans="5:7" x14ac:dyDescent="0.25">
      <c r="E1092" s="609"/>
      <c r="F1092" s="807"/>
      <c r="G1092" s="609"/>
    </row>
    <row r="1093" spans="5:7" x14ac:dyDescent="0.25">
      <c r="E1093" s="609"/>
      <c r="F1093" s="807"/>
      <c r="G1093" s="609"/>
    </row>
    <row r="1094" spans="5:7" x14ac:dyDescent="0.25">
      <c r="E1094" s="609"/>
      <c r="F1094" s="807"/>
      <c r="G1094" s="609"/>
    </row>
    <row r="1095" spans="5:7" x14ac:dyDescent="0.25">
      <c r="E1095" s="609"/>
      <c r="F1095" s="807"/>
      <c r="G1095" s="609"/>
    </row>
    <row r="1096" spans="5:7" x14ac:dyDescent="0.25">
      <c r="E1096" s="609"/>
      <c r="F1096" s="807"/>
      <c r="G1096" s="609"/>
    </row>
    <row r="1097" spans="5:7" x14ac:dyDescent="0.25">
      <c r="E1097" s="609"/>
      <c r="F1097" s="807"/>
      <c r="G1097" s="609"/>
    </row>
    <row r="1098" spans="5:7" x14ac:dyDescent="0.25">
      <c r="E1098" s="609"/>
      <c r="F1098" s="807"/>
      <c r="G1098" s="609"/>
    </row>
    <row r="1099" spans="5:7" x14ac:dyDescent="0.25">
      <c r="E1099" s="609"/>
      <c r="F1099" s="807"/>
      <c r="G1099" s="609"/>
    </row>
    <row r="1100" spans="5:7" x14ac:dyDescent="0.25">
      <c r="E1100" s="609"/>
      <c r="F1100" s="807"/>
      <c r="G1100" s="609"/>
    </row>
    <row r="1101" spans="5:7" x14ac:dyDescent="0.25">
      <c r="E1101" s="609"/>
      <c r="F1101" s="807"/>
      <c r="G1101" s="609"/>
    </row>
    <row r="1102" spans="5:7" x14ac:dyDescent="0.25">
      <c r="E1102" s="609"/>
      <c r="F1102" s="807"/>
      <c r="G1102" s="609"/>
    </row>
    <row r="1103" spans="5:7" x14ac:dyDescent="0.25">
      <c r="E1103" s="609"/>
      <c r="F1103" s="807"/>
      <c r="G1103" s="609"/>
    </row>
    <row r="1104" spans="5:7" x14ac:dyDescent="0.25">
      <c r="E1104" s="609"/>
      <c r="F1104" s="807"/>
      <c r="G1104" s="609"/>
    </row>
    <row r="1105" spans="5:7" x14ac:dyDescent="0.25">
      <c r="E1105" s="609"/>
      <c r="F1105" s="807"/>
      <c r="G1105" s="609"/>
    </row>
    <row r="1106" spans="5:7" x14ac:dyDescent="0.25">
      <c r="E1106" s="609"/>
      <c r="F1106" s="807"/>
      <c r="G1106" s="609"/>
    </row>
    <row r="1107" spans="5:7" x14ac:dyDescent="0.25">
      <c r="E1107" s="609"/>
      <c r="F1107" s="807"/>
      <c r="G1107" s="609"/>
    </row>
    <row r="1108" spans="5:7" x14ac:dyDescent="0.25">
      <c r="E1108" s="609"/>
      <c r="F1108" s="807"/>
      <c r="G1108" s="609"/>
    </row>
    <row r="1109" spans="5:7" x14ac:dyDescent="0.25">
      <c r="E1109" s="609"/>
      <c r="F1109" s="807"/>
      <c r="G1109" s="609"/>
    </row>
    <row r="1110" spans="5:7" x14ac:dyDescent="0.25">
      <c r="E1110" s="609"/>
      <c r="F1110" s="807"/>
      <c r="G1110" s="609"/>
    </row>
    <row r="1111" spans="5:7" x14ac:dyDescent="0.25">
      <c r="E1111" s="609"/>
      <c r="F1111" s="807"/>
      <c r="G1111" s="609"/>
    </row>
    <row r="1112" spans="5:7" x14ac:dyDescent="0.25">
      <c r="E1112" s="609"/>
      <c r="F1112" s="807"/>
      <c r="G1112" s="609"/>
    </row>
    <row r="1113" spans="5:7" x14ac:dyDescent="0.25">
      <c r="E1113" s="609"/>
      <c r="F1113" s="807"/>
      <c r="G1113" s="609"/>
    </row>
    <row r="1114" spans="5:7" x14ac:dyDescent="0.25">
      <c r="E1114" s="609"/>
      <c r="F1114" s="807"/>
      <c r="G1114" s="609"/>
    </row>
    <row r="1115" spans="5:7" x14ac:dyDescent="0.25">
      <c r="E1115" s="609"/>
      <c r="F1115" s="807"/>
      <c r="G1115" s="609"/>
    </row>
    <row r="1116" spans="5:7" x14ac:dyDescent="0.25">
      <c r="E1116" s="609"/>
      <c r="F1116" s="807"/>
      <c r="G1116" s="609"/>
    </row>
    <row r="1117" spans="5:7" x14ac:dyDescent="0.25">
      <c r="E1117" s="609"/>
      <c r="F1117" s="807"/>
      <c r="G1117" s="609"/>
    </row>
    <row r="1118" spans="5:7" x14ac:dyDescent="0.25">
      <c r="E1118" s="609"/>
      <c r="F1118" s="807"/>
      <c r="G1118" s="609"/>
    </row>
    <row r="1119" spans="5:7" x14ac:dyDescent="0.25">
      <c r="E1119" s="609"/>
      <c r="F1119" s="807"/>
      <c r="G1119" s="609"/>
    </row>
    <row r="1120" spans="5:7" x14ac:dyDescent="0.25">
      <c r="E1120" s="609"/>
      <c r="F1120" s="807"/>
      <c r="G1120" s="609"/>
    </row>
    <row r="1121" spans="5:7" x14ac:dyDescent="0.25">
      <c r="E1121" s="609"/>
      <c r="F1121" s="807"/>
      <c r="G1121" s="609"/>
    </row>
    <row r="1122" spans="5:7" x14ac:dyDescent="0.25">
      <c r="E1122" s="609"/>
      <c r="F1122" s="807"/>
      <c r="G1122" s="609"/>
    </row>
    <row r="1123" spans="5:7" x14ac:dyDescent="0.25">
      <c r="E1123" s="609"/>
      <c r="F1123" s="807"/>
      <c r="G1123" s="609"/>
    </row>
    <row r="1124" spans="5:7" x14ac:dyDescent="0.25">
      <c r="E1124" s="609"/>
      <c r="F1124" s="807"/>
      <c r="G1124" s="609"/>
    </row>
    <row r="1125" spans="5:7" x14ac:dyDescent="0.25">
      <c r="E1125" s="609"/>
      <c r="F1125" s="807"/>
      <c r="G1125" s="609"/>
    </row>
    <row r="1126" spans="5:7" x14ac:dyDescent="0.25">
      <c r="E1126" s="609"/>
      <c r="F1126" s="807"/>
      <c r="G1126" s="609"/>
    </row>
    <row r="1127" spans="5:7" x14ac:dyDescent="0.25">
      <c r="E1127" s="609"/>
      <c r="F1127" s="807"/>
      <c r="G1127" s="609"/>
    </row>
    <row r="1128" spans="5:7" x14ac:dyDescent="0.25">
      <c r="E1128" s="609"/>
      <c r="F1128" s="807"/>
      <c r="G1128" s="609"/>
    </row>
    <row r="1129" spans="5:7" x14ac:dyDescent="0.25">
      <c r="E1129" s="609"/>
      <c r="F1129" s="807"/>
      <c r="G1129" s="609"/>
    </row>
    <row r="1130" spans="5:7" x14ac:dyDescent="0.25">
      <c r="E1130" s="609"/>
      <c r="F1130" s="807"/>
      <c r="G1130" s="609"/>
    </row>
    <row r="1131" spans="5:7" x14ac:dyDescent="0.25">
      <c r="E1131" s="609"/>
      <c r="F1131" s="807"/>
      <c r="G1131" s="609"/>
    </row>
    <row r="1132" spans="5:7" x14ac:dyDescent="0.25">
      <c r="E1132" s="609"/>
      <c r="F1132" s="807"/>
      <c r="G1132" s="609"/>
    </row>
    <row r="1133" spans="5:7" x14ac:dyDescent="0.25">
      <c r="E1133" s="609"/>
      <c r="F1133" s="807"/>
      <c r="G1133" s="609"/>
    </row>
    <row r="1134" spans="5:7" x14ac:dyDescent="0.25">
      <c r="E1134" s="609"/>
      <c r="F1134" s="807"/>
      <c r="G1134" s="609"/>
    </row>
    <row r="1135" spans="5:7" x14ac:dyDescent="0.25">
      <c r="E1135" s="609"/>
      <c r="F1135" s="807"/>
      <c r="G1135" s="609"/>
    </row>
    <row r="1136" spans="5:7" x14ac:dyDescent="0.25">
      <c r="E1136" s="609"/>
      <c r="F1136" s="807"/>
      <c r="G1136" s="609"/>
    </row>
    <row r="1137" spans="5:7" x14ac:dyDescent="0.25">
      <c r="E1137" s="609"/>
      <c r="F1137" s="807"/>
      <c r="G1137" s="609"/>
    </row>
    <row r="1138" spans="5:7" x14ac:dyDescent="0.25">
      <c r="E1138" s="609"/>
      <c r="F1138" s="807"/>
      <c r="G1138" s="609"/>
    </row>
    <row r="1139" spans="5:7" x14ac:dyDescent="0.25">
      <c r="E1139" s="609"/>
      <c r="F1139" s="807"/>
      <c r="G1139" s="609"/>
    </row>
    <row r="1140" spans="5:7" x14ac:dyDescent="0.25">
      <c r="E1140" s="609"/>
      <c r="F1140" s="807"/>
      <c r="G1140" s="609"/>
    </row>
    <row r="1141" spans="5:7" x14ac:dyDescent="0.25">
      <c r="E1141" s="609"/>
      <c r="F1141" s="807"/>
      <c r="G1141" s="609"/>
    </row>
    <row r="1142" spans="5:7" x14ac:dyDescent="0.25">
      <c r="E1142" s="609"/>
      <c r="F1142" s="807"/>
      <c r="G1142" s="609"/>
    </row>
    <row r="1143" spans="5:7" x14ac:dyDescent="0.25">
      <c r="E1143" s="609"/>
      <c r="F1143" s="807"/>
      <c r="G1143" s="609"/>
    </row>
    <row r="1144" spans="5:7" x14ac:dyDescent="0.25">
      <c r="E1144" s="609"/>
      <c r="F1144" s="807"/>
      <c r="G1144" s="609"/>
    </row>
    <row r="1145" spans="5:7" x14ac:dyDescent="0.25">
      <c r="E1145" s="609"/>
      <c r="F1145" s="807"/>
      <c r="G1145" s="609"/>
    </row>
    <row r="1146" spans="5:7" x14ac:dyDescent="0.25">
      <c r="E1146" s="609"/>
      <c r="F1146" s="807"/>
      <c r="G1146" s="609"/>
    </row>
    <row r="1147" spans="5:7" x14ac:dyDescent="0.25">
      <c r="E1147" s="609"/>
      <c r="F1147" s="807"/>
      <c r="G1147" s="609"/>
    </row>
    <row r="1148" spans="5:7" x14ac:dyDescent="0.25">
      <c r="E1148" s="609"/>
      <c r="F1148" s="807"/>
      <c r="G1148" s="609"/>
    </row>
    <row r="1149" spans="5:7" x14ac:dyDescent="0.25">
      <c r="E1149" s="609"/>
      <c r="F1149" s="807"/>
      <c r="G1149" s="609"/>
    </row>
    <row r="1150" spans="5:7" x14ac:dyDescent="0.25">
      <c r="E1150" s="609"/>
      <c r="F1150" s="807"/>
      <c r="G1150" s="609"/>
    </row>
    <row r="1151" spans="5:7" x14ac:dyDescent="0.25">
      <c r="E1151" s="609"/>
      <c r="F1151" s="807"/>
      <c r="G1151" s="609"/>
    </row>
    <row r="1152" spans="5:7" x14ac:dyDescent="0.25">
      <c r="E1152" s="609"/>
      <c r="F1152" s="807"/>
      <c r="G1152" s="609"/>
    </row>
    <row r="1153" spans="5:7" x14ac:dyDescent="0.25">
      <c r="E1153" s="609"/>
      <c r="F1153" s="807"/>
      <c r="G1153" s="609"/>
    </row>
    <row r="1154" spans="5:7" x14ac:dyDescent="0.25">
      <c r="E1154" s="609"/>
      <c r="F1154" s="807"/>
      <c r="G1154" s="609"/>
    </row>
    <row r="1155" spans="5:7" x14ac:dyDescent="0.25">
      <c r="E1155" s="609"/>
      <c r="F1155" s="807"/>
      <c r="G1155" s="609"/>
    </row>
    <row r="1156" spans="5:7" x14ac:dyDescent="0.25">
      <c r="E1156" s="609"/>
      <c r="F1156" s="807"/>
      <c r="G1156" s="609"/>
    </row>
    <row r="1157" spans="5:7" x14ac:dyDescent="0.25">
      <c r="E1157" s="609"/>
      <c r="F1157" s="807"/>
      <c r="G1157" s="609"/>
    </row>
    <row r="1158" spans="5:7" x14ac:dyDescent="0.25">
      <c r="E1158" s="609"/>
      <c r="F1158" s="807"/>
      <c r="G1158" s="609"/>
    </row>
    <row r="1159" spans="5:7" x14ac:dyDescent="0.25">
      <c r="E1159" s="609"/>
      <c r="F1159" s="807"/>
      <c r="G1159" s="609"/>
    </row>
    <row r="1160" spans="5:7" x14ac:dyDescent="0.25">
      <c r="E1160" s="609"/>
      <c r="F1160" s="807"/>
      <c r="G1160" s="609"/>
    </row>
    <row r="1161" spans="5:7" x14ac:dyDescent="0.25">
      <c r="E1161" s="609"/>
      <c r="F1161" s="807"/>
      <c r="G1161" s="609"/>
    </row>
    <row r="1162" spans="5:7" x14ac:dyDescent="0.25">
      <c r="E1162" s="609"/>
      <c r="F1162" s="807"/>
      <c r="G1162" s="609"/>
    </row>
    <row r="1163" spans="5:7" x14ac:dyDescent="0.25">
      <c r="E1163" s="609"/>
      <c r="F1163" s="807"/>
      <c r="G1163" s="609"/>
    </row>
    <row r="1164" spans="5:7" x14ac:dyDescent="0.25">
      <c r="E1164" s="609"/>
      <c r="F1164" s="807"/>
      <c r="G1164" s="609"/>
    </row>
    <row r="1165" spans="5:7" x14ac:dyDescent="0.25">
      <c r="E1165" s="609"/>
      <c r="F1165" s="807"/>
      <c r="G1165" s="609"/>
    </row>
    <row r="1166" spans="5:7" x14ac:dyDescent="0.25">
      <c r="E1166" s="609"/>
      <c r="F1166" s="807"/>
      <c r="G1166" s="609"/>
    </row>
    <row r="1167" spans="5:7" x14ac:dyDescent="0.25">
      <c r="E1167" s="609"/>
      <c r="F1167" s="807"/>
      <c r="G1167" s="609"/>
    </row>
    <row r="1168" spans="5:7" x14ac:dyDescent="0.25">
      <c r="E1168" s="609"/>
      <c r="F1168" s="807"/>
      <c r="G1168" s="609"/>
    </row>
    <row r="1169" spans="5:7" x14ac:dyDescent="0.25">
      <c r="E1169" s="609"/>
      <c r="F1169" s="807"/>
      <c r="G1169" s="609"/>
    </row>
    <row r="1170" spans="5:7" x14ac:dyDescent="0.25">
      <c r="E1170" s="609"/>
      <c r="F1170" s="807"/>
      <c r="G1170" s="609"/>
    </row>
    <row r="1171" spans="5:7" x14ac:dyDescent="0.25">
      <c r="E1171" s="609"/>
      <c r="F1171" s="807"/>
      <c r="G1171" s="609"/>
    </row>
    <row r="1172" spans="5:7" x14ac:dyDescent="0.25">
      <c r="E1172" s="609"/>
      <c r="F1172" s="807"/>
      <c r="G1172" s="609"/>
    </row>
    <row r="1173" spans="5:7" x14ac:dyDescent="0.25">
      <c r="E1173" s="609"/>
      <c r="F1173" s="807"/>
      <c r="G1173" s="609"/>
    </row>
    <row r="1174" spans="5:7" x14ac:dyDescent="0.25">
      <c r="E1174" s="609"/>
      <c r="F1174" s="807"/>
      <c r="G1174" s="609"/>
    </row>
    <row r="1175" spans="5:7" x14ac:dyDescent="0.25">
      <c r="E1175" s="609"/>
      <c r="F1175" s="807"/>
      <c r="G1175" s="609"/>
    </row>
    <row r="1176" spans="5:7" x14ac:dyDescent="0.25">
      <c r="E1176" s="609"/>
      <c r="F1176" s="807"/>
      <c r="G1176" s="609"/>
    </row>
    <row r="1177" spans="5:7" x14ac:dyDescent="0.25">
      <c r="E1177" s="609"/>
      <c r="F1177" s="807"/>
      <c r="G1177" s="609"/>
    </row>
    <row r="1178" spans="5:7" x14ac:dyDescent="0.25">
      <c r="E1178" s="609"/>
      <c r="F1178" s="807"/>
      <c r="G1178" s="609"/>
    </row>
    <row r="1179" spans="5:7" x14ac:dyDescent="0.25">
      <c r="E1179" s="609"/>
      <c r="F1179" s="807"/>
      <c r="G1179" s="609"/>
    </row>
    <row r="1180" spans="5:7" x14ac:dyDescent="0.25">
      <c r="E1180" s="609"/>
      <c r="F1180" s="807"/>
      <c r="G1180" s="609"/>
    </row>
    <row r="1181" spans="5:7" x14ac:dyDescent="0.25">
      <c r="E1181" s="609"/>
      <c r="F1181" s="807"/>
      <c r="G1181" s="609"/>
    </row>
    <row r="1182" spans="5:7" x14ac:dyDescent="0.25">
      <c r="E1182" s="609"/>
      <c r="F1182" s="807"/>
      <c r="G1182" s="609"/>
    </row>
    <row r="1183" spans="5:7" x14ac:dyDescent="0.25">
      <c r="E1183" s="609"/>
      <c r="F1183" s="807"/>
      <c r="G1183" s="609"/>
    </row>
    <row r="1184" spans="5:7" x14ac:dyDescent="0.25">
      <c r="E1184" s="609"/>
      <c r="F1184" s="807"/>
      <c r="G1184" s="609"/>
    </row>
    <row r="1185" spans="5:7" x14ac:dyDescent="0.25">
      <c r="E1185" s="609"/>
      <c r="F1185" s="807"/>
      <c r="G1185" s="609"/>
    </row>
    <row r="1186" spans="5:7" x14ac:dyDescent="0.25">
      <c r="E1186" s="609"/>
      <c r="F1186" s="807"/>
      <c r="G1186" s="609"/>
    </row>
    <row r="1187" spans="5:7" x14ac:dyDescent="0.25">
      <c r="E1187" s="609"/>
      <c r="F1187" s="807"/>
      <c r="G1187" s="609"/>
    </row>
    <row r="1188" spans="5:7" x14ac:dyDescent="0.25">
      <c r="E1188" s="609"/>
      <c r="F1188" s="807"/>
      <c r="G1188" s="609"/>
    </row>
    <row r="1189" spans="5:7" x14ac:dyDescent="0.25">
      <c r="E1189" s="609"/>
      <c r="F1189" s="807"/>
      <c r="G1189" s="609"/>
    </row>
    <row r="1190" spans="5:7" x14ac:dyDescent="0.25">
      <c r="E1190" s="609"/>
      <c r="F1190" s="807"/>
      <c r="G1190" s="609"/>
    </row>
    <row r="1191" spans="5:7" x14ac:dyDescent="0.25">
      <c r="E1191" s="609"/>
      <c r="F1191" s="807"/>
      <c r="G1191" s="609"/>
    </row>
    <row r="1192" spans="5:7" x14ac:dyDescent="0.25">
      <c r="E1192" s="609"/>
      <c r="F1192" s="807"/>
      <c r="G1192" s="609"/>
    </row>
    <row r="1193" spans="5:7" x14ac:dyDescent="0.25">
      <c r="E1193" s="609"/>
      <c r="F1193" s="807"/>
      <c r="G1193" s="609"/>
    </row>
    <row r="1194" spans="5:7" x14ac:dyDescent="0.25">
      <c r="E1194" s="609"/>
      <c r="F1194" s="807"/>
      <c r="G1194" s="609"/>
    </row>
    <row r="1195" spans="5:7" x14ac:dyDescent="0.25">
      <c r="E1195" s="609"/>
      <c r="F1195" s="807"/>
      <c r="G1195" s="609"/>
    </row>
    <row r="1196" spans="5:7" x14ac:dyDescent="0.25">
      <c r="E1196" s="609"/>
      <c r="F1196" s="807"/>
      <c r="G1196" s="609"/>
    </row>
    <row r="1197" spans="5:7" x14ac:dyDescent="0.25">
      <c r="E1197" s="609"/>
      <c r="F1197" s="807"/>
      <c r="G1197" s="609"/>
    </row>
    <row r="1198" spans="5:7" x14ac:dyDescent="0.25">
      <c r="E1198" s="609"/>
      <c r="F1198" s="807"/>
      <c r="G1198" s="609"/>
    </row>
    <row r="1199" spans="5:7" x14ac:dyDescent="0.25">
      <c r="E1199" s="609"/>
      <c r="F1199" s="807"/>
      <c r="G1199" s="609"/>
    </row>
    <row r="1200" spans="5:7" x14ac:dyDescent="0.25">
      <c r="E1200" s="609"/>
      <c r="F1200" s="807"/>
      <c r="G1200" s="609"/>
    </row>
    <row r="1201" spans="5:7" x14ac:dyDescent="0.25">
      <c r="E1201" s="609"/>
      <c r="F1201" s="807"/>
      <c r="G1201" s="609"/>
    </row>
    <row r="1202" spans="5:7" x14ac:dyDescent="0.25">
      <c r="E1202" s="609"/>
      <c r="F1202" s="807"/>
      <c r="G1202" s="609"/>
    </row>
    <row r="1203" spans="5:7" x14ac:dyDescent="0.25">
      <c r="E1203" s="609"/>
      <c r="F1203" s="807"/>
      <c r="G1203" s="609"/>
    </row>
    <row r="1204" spans="5:7" x14ac:dyDescent="0.25">
      <c r="E1204" s="609"/>
      <c r="F1204" s="807"/>
      <c r="G1204" s="609"/>
    </row>
    <row r="1205" spans="5:7" x14ac:dyDescent="0.25">
      <c r="E1205" s="609"/>
      <c r="F1205" s="807"/>
      <c r="G1205" s="609"/>
    </row>
    <row r="1206" spans="5:7" x14ac:dyDescent="0.25">
      <c r="E1206" s="609"/>
      <c r="F1206" s="807"/>
      <c r="G1206" s="609"/>
    </row>
    <row r="1207" spans="5:7" x14ac:dyDescent="0.25">
      <c r="E1207" s="609"/>
      <c r="F1207" s="807"/>
      <c r="G1207" s="609"/>
    </row>
    <row r="1208" spans="5:7" x14ac:dyDescent="0.25">
      <c r="E1208" s="609"/>
      <c r="F1208" s="807"/>
      <c r="G1208" s="609"/>
    </row>
    <row r="1209" spans="5:7" x14ac:dyDescent="0.25">
      <c r="E1209" s="609"/>
      <c r="F1209" s="807"/>
      <c r="G1209" s="609"/>
    </row>
    <row r="1210" spans="5:7" x14ac:dyDescent="0.25">
      <c r="E1210" s="609"/>
      <c r="F1210" s="807"/>
      <c r="G1210" s="609"/>
    </row>
    <row r="1211" spans="5:7" x14ac:dyDescent="0.25">
      <c r="E1211" s="609"/>
      <c r="F1211" s="807"/>
      <c r="G1211" s="609"/>
    </row>
    <row r="1212" spans="5:7" x14ac:dyDescent="0.25">
      <c r="E1212" s="609"/>
      <c r="F1212" s="807"/>
      <c r="G1212" s="609"/>
    </row>
    <row r="1213" spans="5:7" x14ac:dyDescent="0.25">
      <c r="E1213" s="609"/>
      <c r="F1213" s="807"/>
      <c r="G1213" s="609"/>
    </row>
    <row r="1214" spans="5:7" x14ac:dyDescent="0.25">
      <c r="E1214" s="609"/>
      <c r="F1214" s="807"/>
      <c r="G1214" s="609"/>
    </row>
    <row r="1215" spans="5:7" x14ac:dyDescent="0.25">
      <c r="E1215" s="609"/>
      <c r="F1215" s="807"/>
      <c r="G1215" s="609"/>
    </row>
    <row r="1216" spans="5:7" x14ac:dyDescent="0.25">
      <c r="E1216" s="609"/>
      <c r="F1216" s="807"/>
      <c r="G1216" s="609"/>
    </row>
    <row r="1217" spans="5:7" x14ac:dyDescent="0.25">
      <c r="E1217" s="609"/>
      <c r="F1217" s="807"/>
      <c r="G1217" s="609"/>
    </row>
    <row r="1218" spans="5:7" x14ac:dyDescent="0.25">
      <c r="E1218" s="609"/>
      <c r="F1218" s="807"/>
      <c r="G1218" s="609"/>
    </row>
    <row r="1219" spans="5:7" x14ac:dyDescent="0.25">
      <c r="E1219" s="609"/>
      <c r="F1219" s="807"/>
      <c r="G1219" s="609"/>
    </row>
    <row r="1220" spans="5:7" x14ac:dyDescent="0.25">
      <c r="E1220" s="609"/>
      <c r="F1220" s="807"/>
      <c r="G1220" s="609"/>
    </row>
    <row r="1221" spans="5:7" x14ac:dyDescent="0.25">
      <c r="E1221" s="609"/>
      <c r="F1221" s="807"/>
      <c r="G1221" s="609"/>
    </row>
    <row r="1222" spans="5:7" x14ac:dyDescent="0.25">
      <c r="E1222" s="609"/>
      <c r="F1222" s="807"/>
      <c r="G1222" s="609"/>
    </row>
    <row r="1223" spans="5:7" x14ac:dyDescent="0.25">
      <c r="E1223" s="609"/>
      <c r="F1223" s="807"/>
      <c r="G1223" s="609"/>
    </row>
    <row r="1224" spans="5:7" x14ac:dyDescent="0.25">
      <c r="E1224" s="609"/>
      <c r="F1224" s="807"/>
      <c r="G1224" s="609"/>
    </row>
    <row r="1225" spans="5:7" x14ac:dyDescent="0.25">
      <c r="E1225" s="609"/>
      <c r="F1225" s="807"/>
      <c r="G1225" s="609"/>
    </row>
    <row r="1226" spans="5:7" x14ac:dyDescent="0.25">
      <c r="E1226" s="609"/>
      <c r="F1226" s="807"/>
      <c r="G1226" s="609"/>
    </row>
    <row r="1227" spans="5:7" x14ac:dyDescent="0.25">
      <c r="E1227" s="609"/>
      <c r="F1227" s="807"/>
      <c r="G1227" s="609"/>
    </row>
    <row r="1228" spans="5:7" x14ac:dyDescent="0.25">
      <c r="E1228" s="609"/>
      <c r="F1228" s="807"/>
      <c r="G1228" s="609"/>
    </row>
    <row r="1229" spans="5:7" x14ac:dyDescent="0.25">
      <c r="E1229" s="609"/>
      <c r="F1229" s="807"/>
      <c r="G1229" s="609"/>
    </row>
    <row r="1230" spans="5:7" x14ac:dyDescent="0.25">
      <c r="E1230" s="609"/>
      <c r="F1230" s="807"/>
      <c r="G1230" s="609"/>
    </row>
    <row r="1231" spans="5:7" x14ac:dyDescent="0.25">
      <c r="E1231" s="609"/>
      <c r="F1231" s="807"/>
      <c r="G1231" s="609"/>
    </row>
    <row r="1232" spans="5:7" x14ac:dyDescent="0.25">
      <c r="E1232" s="609"/>
      <c r="F1232" s="807"/>
      <c r="G1232" s="609"/>
    </row>
    <row r="1233" spans="5:7" x14ac:dyDescent="0.25">
      <c r="E1233" s="609"/>
      <c r="F1233" s="807"/>
      <c r="G1233" s="609"/>
    </row>
    <row r="1234" spans="5:7" x14ac:dyDescent="0.25">
      <c r="E1234" s="609"/>
      <c r="F1234" s="807"/>
      <c r="G1234" s="609"/>
    </row>
    <row r="1235" spans="5:7" x14ac:dyDescent="0.25">
      <c r="E1235" s="609"/>
      <c r="F1235" s="807"/>
      <c r="G1235" s="609"/>
    </row>
    <row r="1236" spans="5:7" x14ac:dyDescent="0.25">
      <c r="E1236" s="609"/>
      <c r="F1236" s="807"/>
      <c r="G1236" s="609"/>
    </row>
    <row r="1237" spans="5:7" x14ac:dyDescent="0.25">
      <c r="E1237" s="609"/>
      <c r="F1237" s="807"/>
      <c r="G1237" s="609"/>
    </row>
    <row r="1238" spans="5:7" x14ac:dyDescent="0.25">
      <c r="E1238" s="609"/>
      <c r="F1238" s="807"/>
      <c r="G1238" s="609"/>
    </row>
    <row r="1239" spans="5:7" x14ac:dyDescent="0.25">
      <c r="E1239" s="609"/>
      <c r="F1239" s="807"/>
      <c r="G1239" s="609"/>
    </row>
    <row r="1240" spans="5:7" x14ac:dyDescent="0.25">
      <c r="E1240" s="609"/>
      <c r="F1240" s="807"/>
      <c r="G1240" s="609"/>
    </row>
    <row r="1241" spans="5:7" x14ac:dyDescent="0.25">
      <c r="E1241" s="609"/>
      <c r="F1241" s="807"/>
      <c r="G1241" s="609"/>
    </row>
    <row r="1242" spans="5:7" x14ac:dyDescent="0.25">
      <c r="E1242" s="609"/>
      <c r="F1242" s="807"/>
      <c r="G1242" s="609"/>
    </row>
    <row r="1243" spans="5:7" x14ac:dyDescent="0.25">
      <c r="E1243" s="609"/>
      <c r="F1243" s="807"/>
      <c r="G1243" s="609"/>
    </row>
    <row r="1244" spans="5:7" x14ac:dyDescent="0.25">
      <c r="E1244" s="609"/>
      <c r="F1244" s="807"/>
      <c r="G1244" s="609"/>
    </row>
    <row r="1245" spans="5:7" x14ac:dyDescent="0.25">
      <c r="E1245" s="609"/>
      <c r="F1245" s="807"/>
      <c r="G1245" s="609"/>
    </row>
    <row r="1246" spans="5:7" x14ac:dyDescent="0.25">
      <c r="E1246" s="609"/>
      <c r="F1246" s="807"/>
      <c r="G1246" s="609"/>
    </row>
    <row r="1247" spans="5:7" x14ac:dyDescent="0.25">
      <c r="E1247" s="609"/>
      <c r="F1247" s="807"/>
      <c r="G1247" s="609"/>
    </row>
    <row r="1248" spans="5:7" x14ac:dyDescent="0.25">
      <c r="E1248" s="609"/>
      <c r="F1248" s="807"/>
      <c r="G1248" s="609"/>
    </row>
    <row r="1249" spans="5:7" x14ac:dyDescent="0.25">
      <c r="E1249" s="609"/>
      <c r="F1249" s="807"/>
      <c r="G1249" s="609"/>
    </row>
    <row r="1250" spans="5:7" x14ac:dyDescent="0.25">
      <c r="E1250" s="609"/>
      <c r="F1250" s="807"/>
      <c r="G1250" s="609"/>
    </row>
    <row r="1251" spans="5:7" x14ac:dyDescent="0.25">
      <c r="E1251" s="609"/>
      <c r="F1251" s="807"/>
      <c r="G1251" s="609"/>
    </row>
    <row r="1252" spans="5:7" x14ac:dyDescent="0.25">
      <c r="E1252" s="609"/>
      <c r="F1252" s="807"/>
      <c r="G1252" s="609"/>
    </row>
    <row r="1253" spans="5:7" x14ac:dyDescent="0.25">
      <c r="E1253" s="609"/>
      <c r="F1253" s="807"/>
      <c r="G1253" s="609"/>
    </row>
    <row r="1254" spans="5:7" x14ac:dyDescent="0.25">
      <c r="E1254" s="609"/>
      <c r="F1254" s="807"/>
      <c r="G1254" s="609"/>
    </row>
    <row r="1255" spans="5:7" x14ac:dyDescent="0.25">
      <c r="E1255" s="609"/>
      <c r="F1255" s="807"/>
      <c r="G1255" s="609"/>
    </row>
    <row r="1256" spans="5:7" x14ac:dyDescent="0.25">
      <c r="E1256" s="609"/>
      <c r="F1256" s="807"/>
      <c r="G1256" s="609"/>
    </row>
    <row r="1257" spans="5:7" x14ac:dyDescent="0.25">
      <c r="E1257" s="609"/>
      <c r="F1257" s="807"/>
      <c r="G1257" s="609"/>
    </row>
    <row r="1258" spans="5:7" x14ac:dyDescent="0.25">
      <c r="E1258" s="609"/>
      <c r="F1258" s="807"/>
      <c r="G1258" s="609"/>
    </row>
    <row r="1259" spans="5:7" x14ac:dyDescent="0.25">
      <c r="E1259" s="609"/>
      <c r="F1259" s="807"/>
      <c r="G1259" s="609"/>
    </row>
    <row r="1260" spans="5:7" x14ac:dyDescent="0.25">
      <c r="E1260" s="609"/>
      <c r="F1260" s="807"/>
      <c r="G1260" s="609"/>
    </row>
    <row r="1261" spans="5:7" x14ac:dyDescent="0.25">
      <c r="E1261" s="609"/>
      <c r="F1261" s="807"/>
      <c r="G1261" s="609"/>
    </row>
    <row r="1262" spans="5:7" x14ac:dyDescent="0.25">
      <c r="E1262" s="609"/>
      <c r="F1262" s="807"/>
      <c r="G1262" s="609"/>
    </row>
    <row r="1263" spans="5:7" x14ac:dyDescent="0.25">
      <c r="E1263" s="609"/>
      <c r="F1263" s="807"/>
      <c r="G1263" s="609"/>
    </row>
    <row r="1264" spans="5:7" x14ac:dyDescent="0.25">
      <c r="E1264" s="609"/>
      <c r="F1264" s="807"/>
      <c r="G1264" s="609"/>
    </row>
    <row r="1265" spans="5:7" x14ac:dyDescent="0.25">
      <c r="E1265" s="609"/>
      <c r="F1265" s="807"/>
      <c r="G1265" s="609"/>
    </row>
    <row r="1266" spans="5:7" x14ac:dyDescent="0.25">
      <c r="E1266" s="609"/>
      <c r="F1266" s="807"/>
      <c r="G1266" s="609"/>
    </row>
    <row r="1267" spans="5:7" x14ac:dyDescent="0.25">
      <c r="E1267" s="609"/>
      <c r="F1267" s="807"/>
      <c r="G1267" s="609"/>
    </row>
    <row r="1268" spans="5:7" x14ac:dyDescent="0.25">
      <c r="E1268" s="609"/>
      <c r="F1268" s="807"/>
      <c r="G1268" s="609"/>
    </row>
    <row r="1269" spans="5:7" x14ac:dyDescent="0.25">
      <c r="E1269" s="609"/>
      <c r="F1269" s="807"/>
      <c r="G1269" s="609"/>
    </row>
    <row r="1270" spans="5:7" x14ac:dyDescent="0.25">
      <c r="E1270" s="609"/>
      <c r="F1270" s="807"/>
      <c r="G1270" s="609"/>
    </row>
    <row r="1271" spans="5:7" x14ac:dyDescent="0.25">
      <c r="E1271" s="609"/>
      <c r="F1271" s="807"/>
      <c r="G1271" s="609"/>
    </row>
    <row r="1272" spans="5:7" x14ac:dyDescent="0.25">
      <c r="E1272" s="609"/>
      <c r="F1272" s="807"/>
      <c r="G1272" s="609"/>
    </row>
    <row r="1273" spans="5:7" x14ac:dyDescent="0.25">
      <c r="E1273" s="609"/>
      <c r="F1273" s="807"/>
      <c r="G1273" s="609"/>
    </row>
    <row r="1274" spans="5:7" x14ac:dyDescent="0.25">
      <c r="E1274" s="609"/>
      <c r="F1274" s="807"/>
      <c r="G1274" s="609"/>
    </row>
    <row r="1275" spans="5:7" x14ac:dyDescent="0.25">
      <c r="E1275" s="609"/>
      <c r="F1275" s="807"/>
      <c r="G1275" s="609"/>
    </row>
    <row r="1276" spans="5:7" x14ac:dyDescent="0.25">
      <c r="E1276" s="609"/>
      <c r="F1276" s="807"/>
      <c r="G1276" s="609"/>
    </row>
    <row r="1277" spans="5:7" x14ac:dyDescent="0.25">
      <c r="E1277" s="609"/>
      <c r="F1277" s="807"/>
      <c r="G1277" s="609"/>
    </row>
    <row r="1278" spans="5:7" x14ac:dyDescent="0.25">
      <c r="E1278" s="609"/>
      <c r="F1278" s="807"/>
      <c r="G1278" s="609"/>
    </row>
    <row r="1279" spans="5:7" x14ac:dyDescent="0.25">
      <c r="E1279" s="609"/>
      <c r="F1279" s="807"/>
      <c r="G1279" s="609"/>
    </row>
    <row r="1280" spans="5:7" x14ac:dyDescent="0.25">
      <c r="E1280" s="609"/>
      <c r="F1280" s="807"/>
      <c r="G1280" s="609"/>
    </row>
    <row r="1281" spans="5:7" x14ac:dyDescent="0.25">
      <c r="E1281" s="609"/>
      <c r="F1281" s="807"/>
      <c r="G1281" s="609"/>
    </row>
    <row r="1282" spans="5:7" x14ac:dyDescent="0.25">
      <c r="E1282" s="609"/>
      <c r="F1282" s="807"/>
      <c r="G1282" s="609"/>
    </row>
    <row r="1283" spans="5:7" x14ac:dyDescent="0.25">
      <c r="E1283" s="609"/>
      <c r="F1283" s="807"/>
      <c r="G1283" s="609"/>
    </row>
    <row r="1284" spans="5:7" x14ac:dyDescent="0.25">
      <c r="E1284" s="609"/>
      <c r="F1284" s="807"/>
      <c r="G1284" s="609"/>
    </row>
    <row r="1285" spans="5:7" x14ac:dyDescent="0.25">
      <c r="E1285" s="609"/>
      <c r="F1285" s="807"/>
      <c r="G1285" s="609"/>
    </row>
    <row r="1286" spans="5:7" x14ac:dyDescent="0.25">
      <c r="E1286" s="609"/>
      <c r="F1286" s="807"/>
      <c r="G1286" s="609"/>
    </row>
    <row r="1287" spans="5:7" x14ac:dyDescent="0.25">
      <c r="E1287" s="609"/>
      <c r="F1287" s="807"/>
      <c r="G1287" s="609"/>
    </row>
    <row r="1288" spans="5:7" x14ac:dyDescent="0.25">
      <c r="E1288" s="609"/>
      <c r="F1288" s="807"/>
      <c r="G1288" s="609"/>
    </row>
    <row r="1289" spans="5:7" x14ac:dyDescent="0.25">
      <c r="E1289" s="609"/>
      <c r="F1289" s="807"/>
      <c r="G1289" s="609"/>
    </row>
    <row r="1290" spans="5:7" x14ac:dyDescent="0.25">
      <c r="E1290" s="609"/>
      <c r="F1290" s="807"/>
      <c r="G1290" s="609"/>
    </row>
    <row r="1291" spans="5:7" x14ac:dyDescent="0.25">
      <c r="E1291" s="609"/>
      <c r="F1291" s="807"/>
      <c r="G1291" s="609"/>
    </row>
    <row r="1292" spans="5:7" x14ac:dyDescent="0.25">
      <c r="E1292" s="609"/>
      <c r="F1292" s="807"/>
      <c r="G1292" s="609"/>
    </row>
    <row r="1293" spans="5:7" x14ac:dyDescent="0.25">
      <c r="E1293" s="609"/>
      <c r="F1293" s="807"/>
      <c r="G1293" s="609"/>
    </row>
    <row r="1294" spans="5:7" x14ac:dyDescent="0.25">
      <c r="E1294" s="609"/>
      <c r="F1294" s="807"/>
      <c r="G1294" s="609"/>
    </row>
    <row r="1295" spans="5:7" x14ac:dyDescent="0.25">
      <c r="E1295" s="609"/>
      <c r="F1295" s="807"/>
      <c r="G1295" s="609"/>
    </row>
    <row r="1296" spans="5:7" x14ac:dyDescent="0.25">
      <c r="E1296" s="609"/>
      <c r="F1296" s="807"/>
      <c r="G1296" s="609"/>
    </row>
    <row r="1297" spans="5:7" x14ac:dyDescent="0.25">
      <c r="E1297" s="609"/>
      <c r="F1297" s="807"/>
      <c r="G1297" s="609"/>
    </row>
    <row r="1298" spans="5:7" x14ac:dyDescent="0.25">
      <c r="E1298" s="609"/>
      <c r="F1298" s="807"/>
      <c r="G1298" s="609"/>
    </row>
    <row r="1299" spans="5:7" x14ac:dyDescent="0.25">
      <c r="E1299" s="609"/>
      <c r="F1299" s="807"/>
      <c r="G1299" s="609"/>
    </row>
    <row r="1300" spans="5:7" x14ac:dyDescent="0.25">
      <c r="E1300" s="609"/>
      <c r="F1300" s="807"/>
      <c r="G1300" s="609"/>
    </row>
    <row r="1301" spans="5:7" x14ac:dyDescent="0.25">
      <c r="E1301" s="609"/>
      <c r="F1301" s="807"/>
      <c r="G1301" s="609"/>
    </row>
    <row r="1302" spans="5:7" x14ac:dyDescent="0.25">
      <c r="E1302" s="609"/>
      <c r="F1302" s="807"/>
      <c r="G1302" s="609"/>
    </row>
    <row r="1303" spans="5:7" x14ac:dyDescent="0.25">
      <c r="E1303" s="609"/>
      <c r="F1303" s="807"/>
      <c r="G1303" s="609"/>
    </row>
    <row r="1304" spans="5:7" x14ac:dyDescent="0.25">
      <c r="E1304" s="609"/>
      <c r="F1304" s="807"/>
      <c r="G1304" s="609"/>
    </row>
    <row r="1305" spans="5:7" x14ac:dyDescent="0.25">
      <c r="E1305" s="609"/>
      <c r="F1305" s="807"/>
      <c r="G1305" s="609"/>
    </row>
    <row r="1306" spans="5:7" x14ac:dyDescent="0.25">
      <c r="E1306" s="609"/>
      <c r="F1306" s="807"/>
      <c r="G1306" s="609"/>
    </row>
    <row r="1307" spans="5:7" x14ac:dyDescent="0.25">
      <c r="E1307" s="609"/>
      <c r="F1307" s="807"/>
      <c r="G1307" s="609"/>
    </row>
    <row r="1308" spans="5:7" x14ac:dyDescent="0.25">
      <c r="E1308" s="609"/>
      <c r="F1308" s="807"/>
      <c r="G1308" s="609"/>
    </row>
    <row r="1309" spans="5:7" x14ac:dyDescent="0.25">
      <c r="E1309" s="609"/>
      <c r="F1309" s="807"/>
      <c r="G1309" s="609"/>
    </row>
    <row r="1310" spans="5:7" x14ac:dyDescent="0.25">
      <c r="E1310" s="609"/>
      <c r="F1310" s="807"/>
      <c r="G1310" s="609"/>
    </row>
    <row r="1311" spans="5:7" x14ac:dyDescent="0.25">
      <c r="E1311" s="609"/>
      <c r="F1311" s="807"/>
      <c r="G1311" s="609"/>
    </row>
    <row r="1312" spans="5:7" x14ac:dyDescent="0.25">
      <c r="E1312" s="609"/>
      <c r="F1312" s="807"/>
      <c r="G1312" s="609"/>
    </row>
    <row r="1313" spans="5:7" x14ac:dyDescent="0.25">
      <c r="E1313" s="609"/>
      <c r="F1313" s="807"/>
      <c r="G1313" s="609"/>
    </row>
    <row r="1314" spans="5:7" x14ac:dyDescent="0.25">
      <c r="E1314" s="609"/>
      <c r="F1314" s="807"/>
      <c r="G1314" s="609"/>
    </row>
    <row r="1315" spans="5:7" x14ac:dyDescent="0.25">
      <c r="E1315" s="609"/>
      <c r="F1315" s="807"/>
      <c r="G1315" s="609"/>
    </row>
    <row r="1316" spans="5:7" x14ac:dyDescent="0.25">
      <c r="E1316" s="609"/>
      <c r="F1316" s="807"/>
      <c r="G1316" s="609"/>
    </row>
    <row r="1317" spans="5:7" x14ac:dyDescent="0.25">
      <c r="E1317" s="609"/>
      <c r="F1317" s="807"/>
      <c r="G1317" s="609"/>
    </row>
    <row r="1318" spans="5:7" x14ac:dyDescent="0.25">
      <c r="E1318" s="609"/>
      <c r="F1318" s="807"/>
      <c r="G1318" s="609"/>
    </row>
    <row r="1319" spans="5:7" x14ac:dyDescent="0.25">
      <c r="E1319" s="609"/>
      <c r="F1319" s="807"/>
      <c r="G1319" s="609"/>
    </row>
    <row r="1320" spans="5:7" x14ac:dyDescent="0.25">
      <c r="E1320" s="609"/>
      <c r="F1320" s="807"/>
      <c r="G1320" s="609"/>
    </row>
    <row r="1321" spans="5:7" x14ac:dyDescent="0.25">
      <c r="E1321" s="609"/>
      <c r="F1321" s="807"/>
      <c r="G1321" s="609"/>
    </row>
    <row r="1322" spans="5:7" x14ac:dyDescent="0.25">
      <c r="E1322" s="609"/>
      <c r="F1322" s="807"/>
      <c r="G1322" s="609"/>
    </row>
    <row r="1323" spans="5:7" x14ac:dyDescent="0.25">
      <c r="E1323" s="609"/>
      <c r="F1323" s="807"/>
      <c r="G1323" s="609"/>
    </row>
    <row r="1324" spans="5:7" x14ac:dyDescent="0.25">
      <c r="E1324" s="609"/>
      <c r="F1324" s="807"/>
      <c r="G1324" s="609"/>
    </row>
    <row r="1325" spans="5:7" x14ac:dyDescent="0.25">
      <c r="E1325" s="609"/>
      <c r="F1325" s="807"/>
      <c r="G1325" s="609"/>
    </row>
    <row r="1326" spans="5:7" x14ac:dyDescent="0.25">
      <c r="E1326" s="609"/>
      <c r="F1326" s="807"/>
      <c r="G1326" s="609"/>
    </row>
    <row r="1327" spans="5:7" x14ac:dyDescent="0.25">
      <c r="E1327" s="609"/>
      <c r="F1327" s="807"/>
      <c r="G1327" s="609"/>
    </row>
    <row r="1328" spans="5:7" x14ac:dyDescent="0.25">
      <c r="E1328" s="609"/>
      <c r="F1328" s="807"/>
      <c r="G1328" s="609"/>
    </row>
    <row r="1329" spans="5:7" x14ac:dyDescent="0.25">
      <c r="E1329" s="609"/>
      <c r="F1329" s="807"/>
      <c r="G1329" s="609"/>
    </row>
    <row r="1330" spans="5:7" x14ac:dyDescent="0.25">
      <c r="E1330" s="609"/>
      <c r="F1330" s="807"/>
      <c r="G1330" s="609"/>
    </row>
    <row r="1331" spans="5:7" x14ac:dyDescent="0.25">
      <c r="E1331" s="609"/>
      <c r="F1331" s="807"/>
      <c r="G1331" s="609"/>
    </row>
    <row r="1332" spans="5:7" x14ac:dyDescent="0.25">
      <c r="E1332" s="609"/>
      <c r="F1332" s="807"/>
      <c r="G1332" s="609"/>
    </row>
    <row r="1333" spans="5:7" x14ac:dyDescent="0.25">
      <c r="E1333" s="609"/>
      <c r="F1333" s="807"/>
      <c r="G1333" s="609"/>
    </row>
    <row r="1334" spans="5:7" x14ac:dyDescent="0.25">
      <c r="E1334" s="609"/>
      <c r="F1334" s="807"/>
      <c r="G1334" s="609"/>
    </row>
    <row r="1335" spans="5:7" x14ac:dyDescent="0.25">
      <c r="E1335" s="609"/>
      <c r="F1335" s="807"/>
      <c r="G1335" s="609"/>
    </row>
    <row r="1336" spans="5:7" x14ac:dyDescent="0.25">
      <c r="E1336" s="609"/>
      <c r="F1336" s="807"/>
      <c r="G1336" s="609"/>
    </row>
    <row r="1337" spans="5:7" x14ac:dyDescent="0.25">
      <c r="E1337" s="609"/>
      <c r="F1337" s="807"/>
      <c r="G1337" s="609"/>
    </row>
    <row r="1338" spans="5:7" x14ac:dyDescent="0.25">
      <c r="E1338" s="609"/>
      <c r="F1338" s="807"/>
      <c r="G1338" s="609"/>
    </row>
    <row r="1339" spans="5:7" x14ac:dyDescent="0.25">
      <c r="E1339" s="609"/>
      <c r="F1339" s="807"/>
      <c r="G1339" s="609"/>
    </row>
    <row r="1340" spans="5:7" x14ac:dyDescent="0.25">
      <c r="E1340" s="609"/>
      <c r="F1340" s="807"/>
      <c r="G1340" s="609"/>
    </row>
    <row r="1341" spans="5:7" x14ac:dyDescent="0.25">
      <c r="E1341" s="609"/>
      <c r="F1341" s="807"/>
      <c r="G1341" s="609"/>
    </row>
    <row r="1342" spans="5:7" x14ac:dyDescent="0.25">
      <c r="E1342" s="609"/>
      <c r="F1342" s="807"/>
      <c r="G1342" s="609"/>
    </row>
    <row r="1343" spans="5:7" x14ac:dyDescent="0.25">
      <c r="E1343" s="609"/>
      <c r="F1343" s="807"/>
      <c r="G1343" s="609"/>
    </row>
    <row r="1344" spans="5:7" x14ac:dyDescent="0.25">
      <c r="E1344" s="609"/>
      <c r="F1344" s="807"/>
      <c r="G1344" s="609"/>
    </row>
    <row r="1345" spans="5:7" x14ac:dyDescent="0.25">
      <c r="E1345" s="609"/>
      <c r="F1345" s="807"/>
      <c r="G1345" s="609"/>
    </row>
    <row r="1346" spans="5:7" x14ac:dyDescent="0.25">
      <c r="E1346" s="609"/>
      <c r="F1346" s="807"/>
      <c r="G1346" s="609"/>
    </row>
    <row r="1347" spans="5:7" x14ac:dyDescent="0.25">
      <c r="E1347" s="609"/>
      <c r="F1347" s="807"/>
      <c r="G1347" s="609"/>
    </row>
    <row r="1348" spans="5:7" x14ac:dyDescent="0.25">
      <c r="E1348" s="609"/>
      <c r="F1348" s="807"/>
      <c r="G1348" s="609"/>
    </row>
    <row r="1349" spans="5:7" x14ac:dyDescent="0.25">
      <c r="E1349" s="609"/>
      <c r="F1349" s="807"/>
      <c r="G1349" s="609"/>
    </row>
    <row r="1350" spans="5:7" x14ac:dyDescent="0.25">
      <c r="E1350" s="609"/>
      <c r="F1350" s="807"/>
      <c r="G1350" s="609"/>
    </row>
    <row r="1351" spans="5:7" x14ac:dyDescent="0.25">
      <c r="E1351" s="609"/>
      <c r="F1351" s="807"/>
      <c r="G1351" s="609"/>
    </row>
    <row r="1352" spans="5:7" x14ac:dyDescent="0.25">
      <c r="E1352" s="609"/>
      <c r="F1352" s="807"/>
      <c r="G1352" s="609"/>
    </row>
    <row r="1353" spans="5:7" x14ac:dyDescent="0.25">
      <c r="E1353" s="609"/>
      <c r="F1353" s="807"/>
      <c r="G1353" s="609"/>
    </row>
    <row r="1354" spans="5:7" x14ac:dyDescent="0.25">
      <c r="E1354" s="609"/>
      <c r="F1354" s="807"/>
      <c r="G1354" s="609"/>
    </row>
    <row r="1355" spans="5:7" x14ac:dyDescent="0.25">
      <c r="E1355" s="609"/>
      <c r="F1355" s="807"/>
      <c r="G1355" s="609"/>
    </row>
    <row r="1356" spans="5:7" x14ac:dyDescent="0.25">
      <c r="E1356" s="609"/>
      <c r="F1356" s="807"/>
      <c r="G1356" s="609"/>
    </row>
    <row r="1357" spans="5:7" x14ac:dyDescent="0.25">
      <c r="E1357" s="609"/>
      <c r="F1357" s="807"/>
      <c r="G1357" s="609"/>
    </row>
    <row r="1358" spans="5:7" x14ac:dyDescent="0.25">
      <c r="E1358" s="609"/>
      <c r="F1358" s="807"/>
      <c r="G1358" s="609"/>
    </row>
    <row r="1359" spans="5:7" x14ac:dyDescent="0.25">
      <c r="E1359" s="609"/>
      <c r="F1359" s="807"/>
      <c r="G1359" s="609"/>
    </row>
    <row r="1360" spans="5:7" x14ac:dyDescent="0.25">
      <c r="E1360" s="609"/>
      <c r="F1360" s="807"/>
      <c r="G1360" s="609"/>
    </row>
    <row r="1361" spans="5:7" x14ac:dyDescent="0.25">
      <c r="E1361" s="609"/>
      <c r="F1361" s="807"/>
      <c r="G1361" s="609"/>
    </row>
    <row r="1362" spans="5:7" x14ac:dyDescent="0.25">
      <c r="E1362" s="609"/>
      <c r="F1362" s="807"/>
      <c r="G1362" s="609"/>
    </row>
    <row r="1363" spans="5:7" x14ac:dyDescent="0.25">
      <c r="E1363" s="609"/>
      <c r="F1363" s="807"/>
      <c r="G1363" s="609"/>
    </row>
    <row r="1364" spans="5:7" x14ac:dyDescent="0.25">
      <c r="E1364" s="609"/>
      <c r="F1364" s="807"/>
      <c r="G1364" s="609"/>
    </row>
    <row r="1365" spans="5:7" x14ac:dyDescent="0.25">
      <c r="E1365" s="609"/>
      <c r="F1365" s="807"/>
      <c r="G1365" s="609"/>
    </row>
    <row r="1366" spans="5:7" x14ac:dyDescent="0.25">
      <c r="E1366" s="609"/>
      <c r="F1366" s="807"/>
      <c r="G1366" s="609"/>
    </row>
    <row r="1367" spans="5:7" x14ac:dyDescent="0.25">
      <c r="E1367" s="609"/>
      <c r="F1367" s="807"/>
      <c r="G1367" s="609"/>
    </row>
    <row r="1368" spans="5:7" x14ac:dyDescent="0.25">
      <c r="E1368" s="609"/>
      <c r="F1368" s="807"/>
      <c r="G1368" s="609"/>
    </row>
    <row r="1369" spans="5:7" x14ac:dyDescent="0.25">
      <c r="E1369" s="609"/>
      <c r="F1369" s="807"/>
      <c r="G1369" s="609"/>
    </row>
    <row r="1370" spans="5:7" x14ac:dyDescent="0.25">
      <c r="E1370" s="609"/>
      <c r="F1370" s="807"/>
      <c r="G1370" s="609"/>
    </row>
    <row r="1371" spans="5:7" x14ac:dyDescent="0.25">
      <c r="E1371" s="609"/>
      <c r="F1371" s="807"/>
      <c r="G1371" s="609"/>
    </row>
    <row r="1372" spans="5:7" x14ac:dyDescent="0.25">
      <c r="E1372" s="609"/>
      <c r="F1372" s="807"/>
      <c r="G1372" s="609"/>
    </row>
    <row r="1373" spans="5:7" x14ac:dyDescent="0.25">
      <c r="E1373" s="609"/>
      <c r="F1373" s="807"/>
      <c r="G1373" s="609"/>
    </row>
    <row r="1374" spans="5:7" x14ac:dyDescent="0.25">
      <c r="E1374" s="609"/>
      <c r="F1374" s="807"/>
      <c r="G1374" s="609"/>
    </row>
    <row r="1375" spans="5:7" x14ac:dyDescent="0.25">
      <c r="E1375" s="609"/>
      <c r="F1375" s="807"/>
      <c r="G1375" s="609"/>
    </row>
    <row r="1376" spans="5:7" x14ac:dyDescent="0.25">
      <c r="E1376" s="609"/>
      <c r="F1376" s="807"/>
      <c r="G1376" s="609"/>
    </row>
    <row r="1377" spans="5:7" x14ac:dyDescent="0.25">
      <c r="E1377" s="609"/>
      <c r="F1377" s="807"/>
      <c r="G1377" s="609"/>
    </row>
    <row r="1378" spans="5:7" x14ac:dyDescent="0.25">
      <c r="E1378" s="609"/>
      <c r="F1378" s="807"/>
      <c r="G1378" s="609"/>
    </row>
    <row r="1379" spans="5:7" x14ac:dyDescent="0.25">
      <c r="E1379" s="609"/>
      <c r="F1379" s="807"/>
      <c r="G1379" s="609"/>
    </row>
    <row r="1380" spans="5:7" x14ac:dyDescent="0.25">
      <c r="E1380" s="609"/>
      <c r="F1380" s="807"/>
      <c r="G1380" s="609"/>
    </row>
    <row r="1381" spans="5:7" x14ac:dyDescent="0.25">
      <c r="E1381" s="609"/>
      <c r="F1381" s="807"/>
      <c r="G1381" s="609"/>
    </row>
    <row r="1382" spans="5:7" x14ac:dyDescent="0.25">
      <c r="E1382" s="609"/>
      <c r="F1382" s="807"/>
      <c r="G1382" s="609"/>
    </row>
    <row r="1383" spans="5:7" x14ac:dyDescent="0.25">
      <c r="E1383" s="609"/>
      <c r="F1383" s="807"/>
      <c r="G1383" s="609"/>
    </row>
    <row r="1384" spans="5:7" x14ac:dyDescent="0.25">
      <c r="E1384" s="609"/>
      <c r="F1384" s="807"/>
      <c r="G1384" s="609"/>
    </row>
    <row r="1385" spans="5:7" x14ac:dyDescent="0.25">
      <c r="E1385" s="609"/>
      <c r="F1385" s="807"/>
      <c r="G1385" s="609"/>
    </row>
    <row r="1386" spans="5:7" x14ac:dyDescent="0.25">
      <c r="E1386" s="609"/>
      <c r="F1386" s="807"/>
      <c r="G1386" s="609"/>
    </row>
    <row r="1387" spans="5:7" x14ac:dyDescent="0.25">
      <c r="E1387" s="609"/>
      <c r="F1387" s="807"/>
      <c r="G1387" s="609"/>
    </row>
    <row r="1388" spans="5:7" x14ac:dyDescent="0.25">
      <c r="E1388" s="609"/>
      <c r="F1388" s="807"/>
      <c r="G1388" s="609"/>
    </row>
    <row r="1389" spans="5:7" x14ac:dyDescent="0.25">
      <c r="E1389" s="609"/>
      <c r="F1389" s="807"/>
      <c r="G1389" s="609"/>
    </row>
    <row r="1390" spans="5:7" x14ac:dyDescent="0.25">
      <c r="E1390" s="609"/>
      <c r="F1390" s="807"/>
      <c r="G1390" s="609"/>
    </row>
    <row r="1391" spans="5:7" x14ac:dyDescent="0.25">
      <c r="E1391" s="609"/>
      <c r="F1391" s="807"/>
      <c r="G1391" s="609"/>
    </row>
    <row r="1392" spans="5:7" x14ac:dyDescent="0.25">
      <c r="E1392" s="609"/>
      <c r="F1392" s="807"/>
      <c r="G1392" s="609"/>
    </row>
    <row r="1393" spans="5:7" x14ac:dyDescent="0.25">
      <c r="E1393" s="609"/>
      <c r="F1393" s="807"/>
      <c r="G1393" s="609"/>
    </row>
    <row r="1394" spans="5:7" x14ac:dyDescent="0.25">
      <c r="E1394" s="609"/>
      <c r="F1394" s="807"/>
      <c r="G1394" s="609"/>
    </row>
    <row r="1395" spans="5:7" x14ac:dyDescent="0.25">
      <c r="E1395" s="609"/>
      <c r="F1395" s="807"/>
      <c r="G1395" s="609"/>
    </row>
    <row r="1396" spans="5:7" x14ac:dyDescent="0.25">
      <c r="E1396" s="609"/>
      <c r="F1396" s="807"/>
      <c r="G1396" s="609"/>
    </row>
    <row r="1397" spans="5:7" x14ac:dyDescent="0.25">
      <c r="E1397" s="609"/>
      <c r="F1397" s="807"/>
      <c r="G1397" s="609"/>
    </row>
    <row r="1398" spans="5:7" x14ac:dyDescent="0.25">
      <c r="E1398" s="609"/>
      <c r="F1398" s="807"/>
      <c r="G1398" s="609"/>
    </row>
    <row r="1399" spans="5:7" x14ac:dyDescent="0.25">
      <c r="E1399" s="609"/>
      <c r="F1399" s="807"/>
      <c r="G1399" s="609"/>
    </row>
    <row r="1400" spans="5:7" x14ac:dyDescent="0.25">
      <c r="E1400" s="609"/>
      <c r="F1400" s="807"/>
      <c r="G1400" s="609"/>
    </row>
    <row r="1401" spans="5:7" x14ac:dyDescent="0.25">
      <c r="E1401" s="609"/>
      <c r="F1401" s="807"/>
      <c r="G1401" s="609"/>
    </row>
    <row r="1402" spans="5:7" x14ac:dyDescent="0.25">
      <c r="E1402" s="609"/>
      <c r="F1402" s="807"/>
      <c r="G1402" s="609"/>
    </row>
    <row r="1403" spans="5:7" x14ac:dyDescent="0.25">
      <c r="E1403" s="609"/>
      <c r="F1403" s="807"/>
      <c r="G1403" s="609"/>
    </row>
    <row r="1404" spans="5:7" x14ac:dyDescent="0.25">
      <c r="E1404" s="609"/>
      <c r="F1404" s="807"/>
      <c r="G1404" s="609"/>
    </row>
    <row r="1405" spans="5:7" x14ac:dyDescent="0.25">
      <c r="E1405" s="609"/>
      <c r="F1405" s="807"/>
      <c r="G1405" s="609"/>
    </row>
    <row r="1406" spans="5:7" x14ac:dyDescent="0.25">
      <c r="E1406" s="609"/>
      <c r="F1406" s="807"/>
      <c r="G1406" s="609"/>
    </row>
    <row r="1407" spans="5:7" x14ac:dyDescent="0.25">
      <c r="E1407" s="609"/>
      <c r="F1407" s="807"/>
      <c r="G1407" s="609"/>
    </row>
    <row r="1408" spans="5:7" x14ac:dyDescent="0.25">
      <c r="E1408" s="609"/>
      <c r="F1408" s="807"/>
      <c r="G1408" s="609"/>
    </row>
    <row r="1409" spans="5:7" x14ac:dyDescent="0.25">
      <c r="E1409" s="609"/>
      <c r="F1409" s="807"/>
      <c r="G1409" s="609"/>
    </row>
    <row r="1410" spans="5:7" x14ac:dyDescent="0.25">
      <c r="E1410" s="609"/>
      <c r="F1410" s="807"/>
      <c r="G1410" s="609"/>
    </row>
    <row r="1411" spans="5:7" x14ac:dyDescent="0.25">
      <c r="E1411" s="609"/>
      <c r="F1411" s="807"/>
      <c r="G1411" s="609"/>
    </row>
    <row r="1412" spans="5:7" x14ac:dyDescent="0.25">
      <c r="E1412" s="609"/>
      <c r="F1412" s="807"/>
      <c r="G1412" s="609"/>
    </row>
    <row r="1413" spans="5:7" x14ac:dyDescent="0.25">
      <c r="E1413" s="609"/>
      <c r="F1413" s="807"/>
      <c r="G1413" s="609"/>
    </row>
    <row r="1414" spans="5:7" x14ac:dyDescent="0.25">
      <c r="E1414" s="609"/>
      <c r="F1414" s="807"/>
      <c r="G1414" s="609"/>
    </row>
    <row r="1415" spans="5:7" x14ac:dyDescent="0.25">
      <c r="E1415" s="609"/>
      <c r="F1415" s="807"/>
      <c r="G1415" s="609"/>
    </row>
    <row r="1416" spans="5:7" x14ac:dyDescent="0.25">
      <c r="E1416" s="609"/>
      <c r="F1416" s="807"/>
      <c r="G1416" s="609"/>
    </row>
    <row r="1417" spans="5:7" x14ac:dyDescent="0.25">
      <c r="E1417" s="609"/>
      <c r="F1417" s="807"/>
      <c r="G1417" s="609"/>
    </row>
    <row r="1418" spans="5:7" x14ac:dyDescent="0.25">
      <c r="E1418" s="609"/>
      <c r="F1418" s="807"/>
      <c r="G1418" s="609"/>
    </row>
    <row r="1419" spans="5:7" x14ac:dyDescent="0.25">
      <c r="E1419" s="609"/>
      <c r="F1419" s="807"/>
      <c r="G1419" s="609"/>
    </row>
    <row r="1420" spans="5:7" x14ac:dyDescent="0.25">
      <c r="E1420" s="609"/>
      <c r="F1420" s="807"/>
      <c r="G1420" s="609"/>
    </row>
    <row r="1421" spans="5:7" x14ac:dyDescent="0.25">
      <c r="E1421" s="609"/>
      <c r="F1421" s="807"/>
      <c r="G1421" s="609"/>
    </row>
    <row r="1422" spans="5:7" x14ac:dyDescent="0.25">
      <c r="E1422" s="609"/>
      <c r="F1422" s="807"/>
      <c r="G1422" s="609"/>
    </row>
    <row r="1423" spans="5:7" x14ac:dyDescent="0.25">
      <c r="E1423" s="609"/>
      <c r="F1423" s="807"/>
      <c r="G1423" s="609"/>
    </row>
    <row r="1424" spans="5:7" x14ac:dyDescent="0.25">
      <c r="E1424" s="609"/>
      <c r="F1424" s="807"/>
      <c r="G1424" s="609"/>
    </row>
    <row r="1425" spans="5:7" x14ac:dyDescent="0.25">
      <c r="E1425" s="609"/>
      <c r="F1425" s="807"/>
      <c r="G1425" s="609"/>
    </row>
    <row r="1426" spans="5:7" x14ac:dyDescent="0.25">
      <c r="E1426" s="609"/>
      <c r="F1426" s="807"/>
      <c r="G1426" s="609"/>
    </row>
    <row r="1427" spans="5:7" x14ac:dyDescent="0.25">
      <c r="E1427" s="609"/>
      <c r="F1427" s="807"/>
      <c r="G1427" s="609"/>
    </row>
    <row r="1428" spans="5:7" x14ac:dyDescent="0.25">
      <c r="E1428" s="609"/>
      <c r="F1428" s="807"/>
      <c r="G1428" s="609"/>
    </row>
    <row r="1429" spans="5:7" x14ac:dyDescent="0.25">
      <c r="E1429" s="609"/>
      <c r="F1429" s="807"/>
      <c r="G1429" s="609"/>
    </row>
    <row r="1430" spans="5:7" x14ac:dyDescent="0.25">
      <c r="E1430" s="609"/>
      <c r="F1430" s="807"/>
      <c r="G1430" s="609"/>
    </row>
    <row r="1431" spans="5:7" x14ac:dyDescent="0.25">
      <c r="E1431" s="609"/>
      <c r="F1431" s="807"/>
      <c r="G1431" s="609"/>
    </row>
    <row r="1432" spans="5:7" x14ac:dyDescent="0.25">
      <c r="E1432" s="609"/>
      <c r="F1432" s="807"/>
      <c r="G1432" s="609"/>
    </row>
    <row r="1433" spans="5:7" x14ac:dyDescent="0.25">
      <c r="E1433" s="609"/>
      <c r="F1433" s="807"/>
      <c r="G1433" s="609"/>
    </row>
    <row r="1434" spans="5:7" x14ac:dyDescent="0.25">
      <c r="E1434" s="609"/>
      <c r="F1434" s="807"/>
      <c r="G1434" s="609"/>
    </row>
    <row r="1435" spans="5:7" x14ac:dyDescent="0.25">
      <c r="E1435" s="609"/>
      <c r="F1435" s="807"/>
      <c r="G1435" s="609"/>
    </row>
    <row r="1436" spans="5:7" x14ac:dyDescent="0.25">
      <c r="E1436" s="609"/>
      <c r="F1436" s="807"/>
      <c r="G1436" s="609"/>
    </row>
    <row r="1437" spans="5:7" x14ac:dyDescent="0.25">
      <c r="E1437" s="609"/>
      <c r="F1437" s="807"/>
      <c r="G1437" s="609"/>
    </row>
    <row r="1438" spans="5:7" x14ac:dyDescent="0.25">
      <c r="E1438" s="609"/>
      <c r="F1438" s="807"/>
      <c r="G1438" s="609"/>
    </row>
    <row r="1439" spans="5:7" x14ac:dyDescent="0.25">
      <c r="E1439" s="609"/>
      <c r="F1439" s="807"/>
      <c r="G1439" s="609"/>
    </row>
    <row r="1440" spans="5:7" x14ac:dyDescent="0.25">
      <c r="E1440" s="609"/>
      <c r="F1440" s="807"/>
      <c r="G1440" s="609"/>
    </row>
    <row r="1441" spans="5:7" x14ac:dyDescent="0.25">
      <c r="E1441" s="609"/>
      <c r="F1441" s="807"/>
      <c r="G1441" s="609"/>
    </row>
    <row r="1442" spans="5:7" x14ac:dyDescent="0.25">
      <c r="E1442" s="609"/>
      <c r="F1442" s="807"/>
      <c r="G1442" s="609"/>
    </row>
    <row r="1443" spans="5:7" x14ac:dyDescent="0.25">
      <c r="E1443" s="609"/>
      <c r="F1443" s="807"/>
      <c r="G1443" s="609"/>
    </row>
    <row r="1444" spans="5:7" x14ac:dyDescent="0.25">
      <c r="E1444" s="609"/>
      <c r="F1444" s="807"/>
      <c r="G1444" s="609"/>
    </row>
    <row r="1445" spans="5:7" x14ac:dyDescent="0.25">
      <c r="E1445" s="609"/>
      <c r="F1445" s="807"/>
      <c r="G1445" s="609"/>
    </row>
    <row r="1446" spans="5:7" x14ac:dyDescent="0.25">
      <c r="E1446" s="609"/>
      <c r="F1446" s="807"/>
      <c r="G1446" s="609"/>
    </row>
    <row r="1447" spans="5:7" x14ac:dyDescent="0.25">
      <c r="E1447" s="609"/>
      <c r="F1447" s="807"/>
      <c r="G1447" s="609"/>
    </row>
    <row r="1448" spans="5:7" x14ac:dyDescent="0.25">
      <c r="E1448" s="609"/>
      <c r="F1448" s="807"/>
      <c r="G1448" s="609"/>
    </row>
    <row r="1449" spans="5:7" x14ac:dyDescent="0.25">
      <c r="E1449" s="609"/>
      <c r="F1449" s="807"/>
      <c r="G1449" s="609"/>
    </row>
    <row r="1450" spans="5:7" x14ac:dyDescent="0.25">
      <c r="E1450" s="609"/>
      <c r="F1450" s="807"/>
      <c r="G1450" s="609"/>
    </row>
    <row r="1451" spans="5:7" x14ac:dyDescent="0.25">
      <c r="E1451" s="609"/>
      <c r="F1451" s="807"/>
      <c r="G1451" s="609"/>
    </row>
    <row r="1452" spans="5:7" x14ac:dyDescent="0.25">
      <c r="E1452" s="609"/>
      <c r="F1452" s="807"/>
      <c r="G1452" s="609"/>
    </row>
    <row r="1453" spans="5:7" x14ac:dyDescent="0.25">
      <c r="E1453" s="609"/>
      <c r="F1453" s="807"/>
      <c r="G1453" s="609"/>
    </row>
    <row r="1454" spans="5:7" x14ac:dyDescent="0.25">
      <c r="E1454" s="609"/>
      <c r="F1454" s="807"/>
      <c r="G1454" s="609"/>
    </row>
    <row r="1455" spans="5:7" x14ac:dyDescent="0.25">
      <c r="E1455" s="609"/>
      <c r="F1455" s="807"/>
      <c r="G1455" s="609"/>
    </row>
    <row r="1456" spans="5:7" x14ac:dyDescent="0.25">
      <c r="E1456" s="609"/>
      <c r="F1456" s="807"/>
      <c r="G1456" s="609"/>
    </row>
    <row r="1457" spans="5:7" x14ac:dyDescent="0.25">
      <c r="E1457" s="609"/>
      <c r="F1457" s="807"/>
      <c r="G1457" s="609"/>
    </row>
    <row r="1458" spans="5:7" x14ac:dyDescent="0.25">
      <c r="E1458" s="609"/>
      <c r="F1458" s="807"/>
      <c r="G1458" s="609"/>
    </row>
    <row r="1459" spans="5:7" x14ac:dyDescent="0.25">
      <c r="E1459" s="609"/>
      <c r="F1459" s="807"/>
      <c r="G1459" s="609"/>
    </row>
    <row r="1460" spans="5:7" x14ac:dyDescent="0.25">
      <c r="E1460" s="609"/>
      <c r="F1460" s="807"/>
      <c r="G1460" s="609"/>
    </row>
    <row r="1461" spans="5:7" x14ac:dyDescent="0.25">
      <c r="E1461" s="609"/>
      <c r="F1461" s="807"/>
      <c r="G1461" s="609"/>
    </row>
    <row r="1462" spans="5:7" x14ac:dyDescent="0.25">
      <c r="E1462" s="609"/>
      <c r="F1462" s="807"/>
      <c r="G1462" s="609"/>
    </row>
    <row r="1463" spans="5:7" x14ac:dyDescent="0.25">
      <c r="E1463" s="609"/>
      <c r="F1463" s="807"/>
      <c r="G1463" s="609"/>
    </row>
    <row r="1464" spans="5:7" x14ac:dyDescent="0.25">
      <c r="E1464" s="609"/>
      <c r="F1464" s="807"/>
      <c r="G1464" s="609"/>
    </row>
    <row r="1465" spans="5:7" x14ac:dyDescent="0.25">
      <c r="E1465" s="609"/>
      <c r="F1465" s="807"/>
      <c r="G1465" s="609"/>
    </row>
    <row r="1466" spans="5:7" x14ac:dyDescent="0.25">
      <c r="E1466" s="609"/>
      <c r="F1466" s="807"/>
      <c r="G1466" s="609"/>
    </row>
    <row r="1467" spans="5:7" x14ac:dyDescent="0.25">
      <c r="E1467" s="609"/>
      <c r="F1467" s="807"/>
      <c r="G1467" s="609"/>
    </row>
    <row r="1468" spans="5:7" x14ac:dyDescent="0.25">
      <c r="E1468" s="609"/>
      <c r="F1468" s="807"/>
      <c r="G1468" s="609"/>
    </row>
    <row r="1469" spans="5:7" x14ac:dyDescent="0.25">
      <c r="E1469" s="609"/>
      <c r="F1469" s="807"/>
      <c r="G1469" s="609"/>
    </row>
    <row r="1470" spans="5:7" x14ac:dyDescent="0.25">
      <c r="E1470" s="609"/>
      <c r="F1470" s="807"/>
      <c r="G1470" s="609"/>
    </row>
    <row r="1471" spans="5:7" x14ac:dyDescent="0.25">
      <c r="E1471" s="609"/>
      <c r="F1471" s="807"/>
      <c r="G1471" s="609"/>
    </row>
    <row r="1472" spans="5:7" x14ac:dyDescent="0.25">
      <c r="E1472" s="609"/>
      <c r="F1472" s="807"/>
      <c r="G1472" s="609"/>
    </row>
    <row r="1473" spans="5:7" x14ac:dyDescent="0.25">
      <c r="E1473" s="609"/>
      <c r="F1473" s="807"/>
      <c r="G1473" s="609"/>
    </row>
    <row r="1474" spans="5:7" x14ac:dyDescent="0.25">
      <c r="E1474" s="609"/>
      <c r="F1474" s="807"/>
      <c r="G1474" s="609"/>
    </row>
    <row r="1475" spans="5:7" x14ac:dyDescent="0.25">
      <c r="E1475" s="609"/>
      <c r="F1475" s="807"/>
      <c r="G1475" s="609"/>
    </row>
    <row r="1476" spans="5:7" x14ac:dyDescent="0.25">
      <c r="E1476" s="609"/>
      <c r="F1476" s="807"/>
      <c r="G1476" s="609"/>
    </row>
    <row r="1477" spans="5:7" x14ac:dyDescent="0.25">
      <c r="E1477" s="609"/>
      <c r="F1477" s="807"/>
      <c r="G1477" s="609"/>
    </row>
    <row r="1478" spans="5:7" x14ac:dyDescent="0.25">
      <c r="E1478" s="609"/>
      <c r="F1478" s="807"/>
      <c r="G1478" s="609"/>
    </row>
    <row r="1479" spans="5:7" x14ac:dyDescent="0.25">
      <c r="E1479" s="609"/>
      <c r="F1479" s="807"/>
      <c r="G1479" s="609"/>
    </row>
    <row r="1480" spans="5:7" x14ac:dyDescent="0.25">
      <c r="E1480" s="609"/>
      <c r="F1480" s="807"/>
      <c r="G1480" s="609"/>
    </row>
    <row r="1481" spans="5:7" x14ac:dyDescent="0.25">
      <c r="E1481" s="609"/>
      <c r="F1481" s="807"/>
      <c r="G1481" s="609"/>
    </row>
    <row r="1482" spans="5:7" x14ac:dyDescent="0.25">
      <c r="E1482" s="609"/>
      <c r="F1482" s="807"/>
      <c r="G1482" s="609"/>
    </row>
    <row r="1483" spans="5:7" x14ac:dyDescent="0.25">
      <c r="E1483" s="609"/>
      <c r="F1483" s="807"/>
      <c r="G1483" s="609"/>
    </row>
    <row r="1484" spans="5:7" x14ac:dyDescent="0.25">
      <c r="E1484" s="609"/>
      <c r="F1484" s="807"/>
      <c r="G1484" s="609"/>
    </row>
    <row r="1485" spans="5:7" x14ac:dyDescent="0.25">
      <c r="E1485" s="609"/>
      <c r="F1485" s="807"/>
      <c r="G1485" s="609"/>
    </row>
    <row r="1486" spans="5:7" x14ac:dyDescent="0.25">
      <c r="E1486" s="609"/>
      <c r="F1486" s="807"/>
      <c r="G1486" s="609"/>
    </row>
    <row r="1487" spans="5:7" x14ac:dyDescent="0.25">
      <c r="E1487" s="609"/>
      <c r="F1487" s="807"/>
      <c r="G1487" s="609"/>
    </row>
    <row r="1488" spans="5:7" x14ac:dyDescent="0.25">
      <c r="E1488" s="609"/>
      <c r="F1488" s="807"/>
      <c r="G1488" s="609"/>
    </row>
    <row r="1489" spans="5:7" x14ac:dyDescent="0.25">
      <c r="E1489" s="609"/>
      <c r="F1489" s="807"/>
      <c r="G1489" s="609"/>
    </row>
    <row r="1490" spans="5:7" x14ac:dyDescent="0.25">
      <c r="E1490" s="609"/>
      <c r="F1490" s="807"/>
      <c r="G1490" s="609"/>
    </row>
    <row r="1491" spans="5:7" x14ac:dyDescent="0.25">
      <c r="E1491" s="609"/>
      <c r="F1491" s="807"/>
      <c r="G1491" s="609"/>
    </row>
    <row r="1492" spans="5:7" x14ac:dyDescent="0.25">
      <c r="E1492" s="609"/>
      <c r="F1492" s="807"/>
      <c r="G1492" s="609"/>
    </row>
    <row r="1493" spans="5:7" x14ac:dyDescent="0.25">
      <c r="E1493" s="609"/>
      <c r="F1493" s="807"/>
      <c r="G1493" s="609"/>
    </row>
    <row r="1494" spans="5:7" x14ac:dyDescent="0.25">
      <c r="E1494" s="609"/>
      <c r="F1494" s="807"/>
      <c r="G1494" s="609"/>
    </row>
    <row r="1495" spans="5:7" x14ac:dyDescent="0.25">
      <c r="E1495" s="609"/>
      <c r="F1495" s="807"/>
      <c r="G1495" s="609"/>
    </row>
    <row r="1496" spans="5:7" x14ac:dyDescent="0.25">
      <c r="E1496" s="609"/>
      <c r="F1496" s="807"/>
      <c r="G1496" s="609"/>
    </row>
    <row r="1497" spans="5:7" x14ac:dyDescent="0.25">
      <c r="E1497" s="609"/>
      <c r="F1497" s="807"/>
      <c r="G1497" s="609"/>
    </row>
    <row r="1498" spans="5:7" x14ac:dyDescent="0.25">
      <c r="E1498" s="609"/>
      <c r="F1498" s="807"/>
      <c r="G1498" s="609"/>
    </row>
    <row r="1499" spans="5:7" x14ac:dyDescent="0.25">
      <c r="E1499" s="609"/>
      <c r="F1499" s="807"/>
      <c r="G1499" s="609"/>
    </row>
    <row r="1500" spans="5:7" x14ac:dyDescent="0.25">
      <c r="E1500" s="609"/>
      <c r="F1500" s="807"/>
      <c r="G1500" s="609"/>
    </row>
    <row r="1501" spans="5:7" x14ac:dyDescent="0.25">
      <c r="E1501" s="609"/>
      <c r="F1501" s="807"/>
      <c r="G1501" s="609"/>
    </row>
    <row r="1502" spans="5:7" x14ac:dyDescent="0.25">
      <c r="E1502" s="609"/>
      <c r="F1502" s="807"/>
      <c r="G1502" s="609"/>
    </row>
    <row r="1503" spans="5:7" x14ac:dyDescent="0.25">
      <c r="E1503" s="609"/>
      <c r="F1503" s="807"/>
      <c r="G1503" s="609"/>
    </row>
    <row r="1504" spans="5:7" x14ac:dyDescent="0.25">
      <c r="E1504" s="609"/>
      <c r="F1504" s="807"/>
      <c r="G1504" s="609"/>
    </row>
    <row r="1505" spans="5:7" x14ac:dyDescent="0.25">
      <c r="E1505" s="609"/>
      <c r="F1505" s="807"/>
      <c r="G1505" s="609"/>
    </row>
    <row r="1506" spans="5:7" x14ac:dyDescent="0.25">
      <c r="E1506" s="609"/>
      <c r="F1506" s="807"/>
      <c r="G1506" s="609"/>
    </row>
    <row r="1507" spans="5:7" x14ac:dyDescent="0.25">
      <c r="E1507" s="609"/>
      <c r="F1507" s="807"/>
      <c r="G1507" s="609"/>
    </row>
    <row r="1508" spans="5:7" x14ac:dyDescent="0.25">
      <c r="E1508" s="609"/>
      <c r="F1508" s="807"/>
      <c r="G1508" s="609"/>
    </row>
    <row r="1509" spans="5:7" x14ac:dyDescent="0.25">
      <c r="E1509" s="609"/>
      <c r="F1509" s="807"/>
      <c r="G1509" s="609"/>
    </row>
    <row r="1510" spans="5:7" x14ac:dyDescent="0.25">
      <c r="E1510" s="609"/>
      <c r="F1510" s="807"/>
      <c r="G1510" s="609"/>
    </row>
    <row r="1511" spans="5:7" x14ac:dyDescent="0.25">
      <c r="E1511" s="609"/>
      <c r="F1511" s="807"/>
      <c r="G1511" s="609"/>
    </row>
    <row r="1512" spans="5:7" x14ac:dyDescent="0.25">
      <c r="E1512" s="609"/>
      <c r="F1512" s="807"/>
      <c r="G1512" s="609"/>
    </row>
    <row r="1513" spans="5:7" x14ac:dyDescent="0.25">
      <c r="E1513" s="609"/>
      <c r="F1513" s="807"/>
      <c r="G1513" s="609"/>
    </row>
    <row r="1514" spans="5:7" x14ac:dyDescent="0.25">
      <c r="E1514" s="609"/>
      <c r="F1514" s="807"/>
      <c r="G1514" s="609"/>
    </row>
    <row r="1515" spans="5:7" x14ac:dyDescent="0.25">
      <c r="E1515" s="609"/>
      <c r="F1515" s="807"/>
      <c r="G1515" s="609"/>
    </row>
    <row r="1516" spans="5:7" x14ac:dyDescent="0.25">
      <c r="E1516" s="609"/>
      <c r="F1516" s="807"/>
      <c r="G1516" s="609"/>
    </row>
    <row r="1517" spans="5:7" x14ac:dyDescent="0.25">
      <c r="E1517" s="609"/>
      <c r="F1517" s="807"/>
      <c r="G1517" s="609"/>
    </row>
    <row r="1518" spans="5:7" x14ac:dyDescent="0.25">
      <c r="E1518" s="609"/>
      <c r="F1518" s="807"/>
      <c r="G1518" s="609"/>
    </row>
    <row r="1519" spans="5:7" x14ac:dyDescent="0.25">
      <c r="E1519" s="609"/>
      <c r="F1519" s="807"/>
      <c r="G1519" s="609"/>
    </row>
    <row r="1520" spans="5:7" x14ac:dyDescent="0.25">
      <c r="E1520" s="609"/>
      <c r="F1520" s="807"/>
      <c r="G1520" s="609"/>
    </row>
    <row r="1521" spans="5:7" x14ac:dyDescent="0.25">
      <c r="E1521" s="609"/>
      <c r="F1521" s="807"/>
      <c r="G1521" s="609"/>
    </row>
    <row r="1522" spans="5:7" x14ac:dyDescent="0.25">
      <c r="E1522" s="609"/>
      <c r="F1522" s="807"/>
      <c r="G1522" s="609"/>
    </row>
    <row r="1523" spans="5:7" x14ac:dyDescent="0.25">
      <c r="E1523" s="609"/>
      <c r="F1523" s="807"/>
      <c r="G1523" s="609"/>
    </row>
    <row r="1524" spans="5:7" x14ac:dyDescent="0.25">
      <c r="E1524" s="609"/>
      <c r="F1524" s="807"/>
      <c r="G1524" s="609"/>
    </row>
    <row r="1525" spans="5:7" x14ac:dyDescent="0.25">
      <c r="E1525" s="609"/>
      <c r="F1525" s="807"/>
      <c r="G1525" s="609"/>
    </row>
    <row r="1526" spans="5:7" x14ac:dyDescent="0.25">
      <c r="E1526" s="609"/>
      <c r="F1526" s="807"/>
      <c r="G1526" s="609"/>
    </row>
    <row r="1527" spans="5:7" x14ac:dyDescent="0.25">
      <c r="E1527" s="609"/>
      <c r="F1527" s="807"/>
      <c r="G1527" s="609"/>
    </row>
    <row r="1528" spans="5:7" x14ac:dyDescent="0.25">
      <c r="E1528" s="609"/>
      <c r="F1528" s="807"/>
      <c r="G1528" s="609"/>
    </row>
    <row r="1529" spans="5:7" x14ac:dyDescent="0.25">
      <c r="E1529" s="609"/>
      <c r="F1529" s="807"/>
      <c r="G1529" s="609"/>
    </row>
    <row r="1530" spans="5:7" x14ac:dyDescent="0.25">
      <c r="E1530" s="609"/>
      <c r="F1530" s="807"/>
      <c r="G1530" s="609"/>
    </row>
    <row r="1531" spans="5:7" x14ac:dyDescent="0.25">
      <c r="E1531" s="609"/>
      <c r="F1531" s="807"/>
      <c r="G1531" s="609"/>
    </row>
    <row r="1532" spans="5:7" x14ac:dyDescent="0.25">
      <c r="E1532" s="609"/>
      <c r="F1532" s="807"/>
      <c r="G1532" s="609"/>
    </row>
    <row r="1533" spans="5:7" x14ac:dyDescent="0.25">
      <c r="E1533" s="609"/>
      <c r="F1533" s="807"/>
      <c r="G1533" s="609"/>
    </row>
    <row r="1534" spans="5:7" x14ac:dyDescent="0.25">
      <c r="E1534" s="609"/>
      <c r="F1534" s="807"/>
      <c r="G1534" s="609"/>
    </row>
    <row r="1535" spans="5:7" x14ac:dyDescent="0.25">
      <c r="E1535" s="609"/>
      <c r="F1535" s="807"/>
      <c r="G1535" s="609"/>
    </row>
    <row r="1536" spans="5:7" x14ac:dyDescent="0.25">
      <c r="E1536" s="609"/>
      <c r="F1536" s="807"/>
      <c r="G1536" s="609"/>
    </row>
    <row r="1537" spans="5:7" x14ac:dyDescent="0.25">
      <c r="E1537" s="609"/>
      <c r="F1537" s="807"/>
      <c r="G1537" s="609"/>
    </row>
    <row r="1538" spans="5:7" x14ac:dyDescent="0.25">
      <c r="E1538" s="609"/>
      <c r="F1538" s="807"/>
      <c r="G1538" s="609"/>
    </row>
    <row r="1539" spans="5:7" x14ac:dyDescent="0.25">
      <c r="E1539" s="609"/>
      <c r="F1539" s="807"/>
      <c r="G1539" s="609"/>
    </row>
    <row r="1540" spans="5:7" x14ac:dyDescent="0.25">
      <c r="E1540" s="609"/>
      <c r="F1540" s="807"/>
      <c r="G1540" s="609"/>
    </row>
    <row r="1541" spans="5:7" x14ac:dyDescent="0.25">
      <c r="E1541" s="609"/>
      <c r="F1541" s="807"/>
      <c r="G1541" s="609"/>
    </row>
    <row r="1542" spans="5:7" x14ac:dyDescent="0.25">
      <c r="E1542" s="609"/>
      <c r="F1542" s="807"/>
      <c r="G1542" s="609"/>
    </row>
    <row r="1543" spans="5:7" x14ac:dyDescent="0.25">
      <c r="E1543" s="609"/>
      <c r="F1543" s="807"/>
      <c r="G1543" s="609"/>
    </row>
    <row r="1544" spans="5:7" x14ac:dyDescent="0.25">
      <c r="E1544" s="609"/>
      <c r="F1544" s="807"/>
      <c r="G1544" s="609"/>
    </row>
    <row r="1545" spans="5:7" x14ac:dyDescent="0.25">
      <c r="E1545" s="609"/>
      <c r="F1545" s="807"/>
      <c r="G1545" s="609"/>
    </row>
    <row r="1546" spans="5:7" x14ac:dyDescent="0.25">
      <c r="E1546" s="609"/>
      <c r="F1546" s="807"/>
      <c r="G1546" s="609"/>
    </row>
    <row r="1547" spans="5:7" x14ac:dyDescent="0.25">
      <c r="E1547" s="609"/>
      <c r="F1547" s="807"/>
      <c r="G1547" s="609"/>
    </row>
    <row r="1548" spans="5:7" x14ac:dyDescent="0.25">
      <c r="E1548" s="609"/>
      <c r="F1548" s="807"/>
      <c r="G1548" s="609"/>
    </row>
    <row r="1549" spans="5:7" x14ac:dyDescent="0.25">
      <c r="E1549" s="609"/>
      <c r="F1549" s="807"/>
      <c r="G1549" s="609"/>
    </row>
    <row r="1550" spans="5:7" x14ac:dyDescent="0.25">
      <c r="E1550" s="609"/>
      <c r="F1550" s="807"/>
      <c r="G1550" s="609"/>
    </row>
    <row r="1551" spans="5:7" x14ac:dyDescent="0.25">
      <c r="E1551" s="609"/>
      <c r="F1551" s="807"/>
      <c r="G1551" s="609"/>
    </row>
    <row r="1552" spans="5:7" x14ac:dyDescent="0.25">
      <c r="E1552" s="609"/>
      <c r="F1552" s="807"/>
      <c r="G1552" s="609"/>
    </row>
    <row r="1553" spans="5:7" x14ac:dyDescent="0.25">
      <c r="E1553" s="609"/>
      <c r="F1553" s="807"/>
      <c r="G1553" s="609"/>
    </row>
    <row r="1554" spans="5:7" x14ac:dyDescent="0.25">
      <c r="E1554" s="609"/>
      <c r="F1554" s="807"/>
      <c r="G1554" s="609"/>
    </row>
    <row r="1555" spans="5:7" x14ac:dyDescent="0.25">
      <c r="E1555" s="609"/>
      <c r="F1555" s="807"/>
      <c r="G1555" s="609"/>
    </row>
    <row r="1556" spans="5:7" x14ac:dyDescent="0.25">
      <c r="E1556" s="609"/>
      <c r="F1556" s="807"/>
      <c r="G1556" s="609"/>
    </row>
    <row r="1557" spans="5:7" x14ac:dyDescent="0.25">
      <c r="E1557" s="609"/>
      <c r="F1557" s="807"/>
      <c r="G1557" s="609"/>
    </row>
    <row r="1558" spans="5:7" x14ac:dyDescent="0.25">
      <c r="E1558" s="609"/>
      <c r="F1558" s="807"/>
      <c r="G1558" s="609"/>
    </row>
    <row r="1559" spans="5:7" x14ac:dyDescent="0.25">
      <c r="E1559" s="609"/>
      <c r="F1559" s="807"/>
      <c r="G1559" s="609"/>
    </row>
    <row r="1560" spans="5:7" x14ac:dyDescent="0.25">
      <c r="E1560" s="609"/>
      <c r="F1560" s="807"/>
      <c r="G1560" s="609"/>
    </row>
    <row r="1561" spans="5:7" x14ac:dyDescent="0.25">
      <c r="E1561" s="609"/>
      <c r="F1561" s="807"/>
      <c r="G1561" s="609"/>
    </row>
    <row r="1562" spans="5:7" x14ac:dyDescent="0.25">
      <c r="E1562" s="609"/>
      <c r="F1562" s="807"/>
      <c r="G1562" s="609"/>
    </row>
    <row r="1563" spans="5:7" x14ac:dyDescent="0.25">
      <c r="E1563" s="609"/>
      <c r="F1563" s="807"/>
      <c r="G1563" s="609"/>
    </row>
    <row r="1564" spans="5:7" x14ac:dyDescent="0.25">
      <c r="E1564" s="609"/>
      <c r="F1564" s="807"/>
      <c r="G1564" s="609"/>
    </row>
    <row r="1565" spans="5:7" x14ac:dyDescent="0.25">
      <c r="E1565" s="609"/>
      <c r="F1565" s="807"/>
      <c r="G1565" s="609"/>
    </row>
    <row r="1566" spans="5:7" x14ac:dyDescent="0.25">
      <c r="E1566" s="609"/>
      <c r="F1566" s="807"/>
      <c r="G1566" s="609"/>
    </row>
    <row r="1567" spans="5:7" x14ac:dyDescent="0.25">
      <c r="E1567" s="609"/>
      <c r="F1567" s="807"/>
      <c r="G1567" s="609"/>
    </row>
    <row r="1568" spans="5:7" x14ac:dyDescent="0.25">
      <c r="E1568" s="609"/>
      <c r="F1568" s="807"/>
      <c r="G1568" s="609"/>
    </row>
    <row r="1569" spans="5:7" x14ac:dyDescent="0.25">
      <c r="E1569" s="609"/>
      <c r="F1569" s="807"/>
      <c r="G1569" s="609"/>
    </row>
    <row r="1570" spans="5:7" x14ac:dyDescent="0.25">
      <c r="E1570" s="609"/>
      <c r="F1570" s="807"/>
      <c r="G1570" s="609"/>
    </row>
    <row r="1571" spans="5:7" x14ac:dyDescent="0.25">
      <c r="E1571" s="609"/>
      <c r="F1571" s="807"/>
      <c r="G1571" s="609"/>
    </row>
    <row r="1572" spans="5:7" x14ac:dyDescent="0.25">
      <c r="E1572" s="609"/>
      <c r="F1572" s="807"/>
      <c r="G1572" s="609"/>
    </row>
    <row r="1573" spans="5:7" x14ac:dyDescent="0.25">
      <c r="E1573" s="609"/>
      <c r="F1573" s="807"/>
      <c r="G1573" s="609"/>
    </row>
    <row r="1574" spans="5:7" x14ac:dyDescent="0.25">
      <c r="E1574" s="609"/>
      <c r="F1574" s="807"/>
      <c r="G1574" s="609"/>
    </row>
    <row r="1575" spans="5:7" x14ac:dyDescent="0.25">
      <c r="E1575" s="609"/>
      <c r="F1575" s="807"/>
      <c r="G1575" s="609"/>
    </row>
    <row r="1576" spans="5:7" x14ac:dyDescent="0.25">
      <c r="E1576" s="609"/>
      <c r="F1576" s="807"/>
      <c r="G1576" s="609"/>
    </row>
    <row r="1577" spans="5:7" x14ac:dyDescent="0.25">
      <c r="E1577" s="609"/>
      <c r="F1577" s="807"/>
      <c r="G1577" s="609"/>
    </row>
    <row r="1578" spans="5:7" x14ac:dyDescent="0.25">
      <c r="E1578" s="609"/>
      <c r="F1578" s="807"/>
      <c r="G1578" s="609"/>
    </row>
    <row r="1579" spans="5:7" x14ac:dyDescent="0.25">
      <c r="E1579" s="609"/>
      <c r="F1579" s="807"/>
      <c r="G1579" s="609"/>
    </row>
    <row r="1580" spans="5:7" x14ac:dyDescent="0.25">
      <c r="E1580" s="609"/>
      <c r="F1580" s="807"/>
      <c r="G1580" s="609"/>
    </row>
    <row r="1581" spans="5:7" x14ac:dyDescent="0.25">
      <c r="E1581" s="609"/>
      <c r="F1581" s="807"/>
      <c r="G1581" s="609"/>
    </row>
    <row r="1582" spans="5:7" x14ac:dyDescent="0.25">
      <c r="E1582" s="609"/>
      <c r="F1582" s="807"/>
      <c r="G1582" s="609"/>
    </row>
    <row r="1583" spans="5:7" x14ac:dyDescent="0.25">
      <c r="E1583" s="609"/>
      <c r="F1583" s="807"/>
      <c r="G1583" s="609"/>
    </row>
    <row r="1584" spans="5:7" x14ac:dyDescent="0.25">
      <c r="E1584" s="609"/>
      <c r="F1584" s="807"/>
      <c r="G1584" s="609"/>
    </row>
    <row r="1585" spans="5:7" x14ac:dyDescent="0.25">
      <c r="E1585" s="609"/>
      <c r="F1585" s="807"/>
      <c r="G1585" s="609"/>
    </row>
    <row r="1586" spans="5:7" x14ac:dyDescent="0.25">
      <c r="E1586" s="609"/>
      <c r="F1586" s="807"/>
      <c r="G1586" s="609"/>
    </row>
    <row r="1587" spans="5:7" x14ac:dyDescent="0.25">
      <c r="E1587" s="609"/>
      <c r="F1587" s="807"/>
      <c r="G1587" s="609"/>
    </row>
    <row r="1588" spans="5:7" x14ac:dyDescent="0.25">
      <c r="E1588" s="609"/>
      <c r="F1588" s="807"/>
      <c r="G1588" s="609"/>
    </row>
    <row r="1589" spans="5:7" x14ac:dyDescent="0.25">
      <c r="E1589" s="609"/>
      <c r="F1589" s="807"/>
      <c r="G1589" s="609"/>
    </row>
    <row r="1590" spans="5:7" x14ac:dyDescent="0.25">
      <c r="E1590" s="609"/>
      <c r="F1590" s="807"/>
      <c r="G1590" s="609"/>
    </row>
    <row r="1591" spans="5:7" x14ac:dyDescent="0.25">
      <c r="E1591" s="609"/>
      <c r="F1591" s="807"/>
      <c r="G1591" s="609"/>
    </row>
    <row r="1592" spans="5:7" x14ac:dyDescent="0.25">
      <c r="E1592" s="609"/>
      <c r="F1592" s="807"/>
      <c r="G1592" s="609"/>
    </row>
    <row r="1593" spans="5:7" x14ac:dyDescent="0.25">
      <c r="E1593" s="609"/>
      <c r="F1593" s="807"/>
      <c r="G1593" s="609"/>
    </row>
    <row r="1594" spans="5:7" x14ac:dyDescent="0.25">
      <c r="E1594" s="609"/>
      <c r="F1594" s="807"/>
      <c r="G1594" s="609"/>
    </row>
    <row r="1595" spans="5:7" x14ac:dyDescent="0.25">
      <c r="E1595" s="609"/>
      <c r="F1595" s="807"/>
      <c r="G1595" s="609"/>
    </row>
    <row r="1596" spans="5:7" x14ac:dyDescent="0.25">
      <c r="E1596" s="609"/>
      <c r="F1596" s="807"/>
      <c r="G1596" s="609"/>
    </row>
    <row r="1597" spans="5:7" x14ac:dyDescent="0.25">
      <c r="E1597" s="609"/>
      <c r="F1597" s="807"/>
      <c r="G1597" s="609"/>
    </row>
    <row r="1598" spans="5:7" x14ac:dyDescent="0.25">
      <c r="E1598" s="609"/>
      <c r="F1598" s="807"/>
      <c r="G1598" s="609"/>
    </row>
    <row r="1599" spans="5:7" x14ac:dyDescent="0.25">
      <c r="E1599" s="609"/>
      <c r="F1599" s="807"/>
      <c r="G1599" s="609"/>
    </row>
    <row r="1600" spans="5:7" x14ac:dyDescent="0.25">
      <c r="E1600" s="609"/>
      <c r="F1600" s="807"/>
      <c r="G1600" s="609"/>
    </row>
    <row r="1601" spans="5:7" x14ac:dyDescent="0.25">
      <c r="E1601" s="609"/>
      <c r="F1601" s="807"/>
      <c r="G1601" s="609"/>
    </row>
    <row r="1602" spans="5:7" x14ac:dyDescent="0.25">
      <c r="E1602" s="609"/>
      <c r="F1602" s="807"/>
      <c r="G1602" s="609"/>
    </row>
    <row r="1603" spans="5:7" x14ac:dyDescent="0.25">
      <c r="E1603" s="609"/>
      <c r="F1603" s="807"/>
      <c r="G1603" s="609"/>
    </row>
    <row r="1604" spans="5:7" x14ac:dyDescent="0.25">
      <c r="E1604" s="609"/>
      <c r="F1604" s="807"/>
      <c r="G1604" s="609"/>
    </row>
    <row r="1605" spans="5:7" x14ac:dyDescent="0.25">
      <c r="E1605" s="609"/>
      <c r="F1605" s="807"/>
      <c r="G1605" s="609"/>
    </row>
    <row r="1606" spans="5:7" x14ac:dyDescent="0.25">
      <c r="E1606" s="609"/>
      <c r="F1606" s="807"/>
      <c r="G1606" s="609"/>
    </row>
    <row r="1607" spans="5:7" x14ac:dyDescent="0.25">
      <c r="E1607" s="609"/>
      <c r="F1607" s="807"/>
      <c r="G1607" s="609"/>
    </row>
    <row r="1608" spans="5:7" x14ac:dyDescent="0.25">
      <c r="E1608" s="609"/>
      <c r="F1608" s="807"/>
      <c r="G1608" s="609"/>
    </row>
    <row r="1609" spans="5:7" x14ac:dyDescent="0.25">
      <c r="E1609" s="609"/>
      <c r="F1609" s="807"/>
      <c r="G1609" s="609"/>
    </row>
    <row r="1610" spans="5:7" x14ac:dyDescent="0.25">
      <c r="E1610" s="609"/>
      <c r="F1610" s="807"/>
      <c r="G1610" s="609"/>
    </row>
    <row r="1611" spans="5:7" x14ac:dyDescent="0.25">
      <c r="E1611" s="609"/>
      <c r="F1611" s="807"/>
      <c r="G1611" s="609"/>
    </row>
    <row r="1612" spans="5:7" x14ac:dyDescent="0.25">
      <c r="E1612" s="609"/>
      <c r="F1612" s="807"/>
      <c r="G1612" s="609"/>
    </row>
    <row r="1613" spans="5:7" x14ac:dyDescent="0.25">
      <c r="E1613" s="609"/>
      <c r="F1613" s="807"/>
      <c r="G1613" s="609"/>
    </row>
    <row r="1614" spans="5:7" x14ac:dyDescent="0.25">
      <c r="E1614" s="609"/>
      <c r="F1614" s="807"/>
      <c r="G1614" s="609"/>
    </row>
    <row r="1615" spans="5:7" x14ac:dyDescent="0.25">
      <c r="E1615" s="609"/>
      <c r="F1615" s="807"/>
      <c r="G1615" s="609"/>
    </row>
    <row r="1616" spans="5:7" x14ac:dyDescent="0.25">
      <c r="E1616" s="609"/>
      <c r="F1616" s="807"/>
      <c r="G1616" s="609"/>
    </row>
    <row r="1617" spans="5:7" x14ac:dyDescent="0.25">
      <c r="E1617" s="609"/>
      <c r="F1617" s="807"/>
      <c r="G1617" s="609"/>
    </row>
    <row r="1618" spans="5:7" x14ac:dyDescent="0.25">
      <c r="E1618" s="609"/>
      <c r="F1618" s="807"/>
      <c r="G1618" s="609"/>
    </row>
    <row r="1619" spans="5:7" x14ac:dyDescent="0.25">
      <c r="E1619" s="609"/>
      <c r="F1619" s="807"/>
      <c r="G1619" s="609"/>
    </row>
    <row r="1620" spans="5:7" x14ac:dyDescent="0.25">
      <c r="E1620" s="609"/>
      <c r="F1620" s="807"/>
      <c r="G1620" s="609"/>
    </row>
    <row r="1621" spans="5:7" x14ac:dyDescent="0.25">
      <c r="E1621" s="609"/>
      <c r="F1621" s="807"/>
      <c r="G1621" s="609"/>
    </row>
    <row r="1622" spans="5:7" x14ac:dyDescent="0.25">
      <c r="E1622" s="609"/>
      <c r="F1622" s="807"/>
      <c r="G1622" s="609"/>
    </row>
    <row r="1623" spans="5:7" x14ac:dyDescent="0.25">
      <c r="E1623" s="609"/>
      <c r="F1623" s="807"/>
      <c r="G1623" s="609"/>
    </row>
    <row r="1624" spans="5:7" x14ac:dyDescent="0.25">
      <c r="E1624" s="609"/>
      <c r="F1624" s="807"/>
      <c r="G1624" s="609"/>
    </row>
    <row r="1625" spans="5:7" x14ac:dyDescent="0.25">
      <c r="E1625" s="609"/>
      <c r="F1625" s="807"/>
      <c r="G1625" s="609"/>
    </row>
    <row r="1626" spans="5:7" x14ac:dyDescent="0.25">
      <c r="E1626" s="609"/>
      <c r="F1626" s="807"/>
      <c r="G1626" s="609"/>
    </row>
    <row r="1627" spans="5:7" x14ac:dyDescent="0.25">
      <c r="E1627" s="609"/>
      <c r="F1627" s="807"/>
      <c r="G1627" s="609"/>
    </row>
    <row r="1628" spans="5:7" x14ac:dyDescent="0.25">
      <c r="E1628" s="609"/>
      <c r="F1628" s="807"/>
      <c r="G1628" s="609"/>
    </row>
    <row r="1629" spans="5:7" x14ac:dyDescent="0.25">
      <c r="E1629" s="609"/>
      <c r="F1629" s="807"/>
      <c r="G1629" s="609"/>
    </row>
    <row r="1630" spans="5:7" x14ac:dyDescent="0.25">
      <c r="E1630" s="609"/>
      <c r="F1630" s="807"/>
      <c r="G1630" s="609"/>
    </row>
    <row r="1631" spans="5:7" x14ac:dyDescent="0.25">
      <c r="E1631" s="609"/>
      <c r="F1631" s="807"/>
      <c r="G1631" s="609"/>
    </row>
    <row r="1632" spans="5:7" x14ac:dyDescent="0.25">
      <c r="E1632" s="609"/>
      <c r="F1632" s="807"/>
      <c r="G1632" s="609"/>
    </row>
    <row r="1633" spans="5:7" x14ac:dyDescent="0.25">
      <c r="E1633" s="609"/>
      <c r="F1633" s="807"/>
      <c r="G1633" s="609"/>
    </row>
    <row r="1634" spans="5:7" x14ac:dyDescent="0.25">
      <c r="E1634" s="609"/>
      <c r="F1634" s="807"/>
      <c r="G1634" s="609"/>
    </row>
    <row r="1635" spans="5:7" x14ac:dyDescent="0.25">
      <c r="E1635" s="609"/>
      <c r="F1635" s="807"/>
      <c r="G1635" s="609"/>
    </row>
    <row r="1636" spans="5:7" x14ac:dyDescent="0.25">
      <c r="E1636" s="609"/>
      <c r="F1636" s="807"/>
      <c r="G1636" s="609"/>
    </row>
    <row r="1637" spans="5:7" x14ac:dyDescent="0.25">
      <c r="E1637" s="609"/>
      <c r="F1637" s="807"/>
      <c r="G1637" s="609"/>
    </row>
    <row r="1638" spans="5:7" x14ac:dyDescent="0.25">
      <c r="E1638" s="609"/>
      <c r="F1638" s="807"/>
      <c r="G1638" s="609"/>
    </row>
    <row r="1639" spans="5:7" x14ac:dyDescent="0.25">
      <c r="E1639" s="609"/>
      <c r="F1639" s="807"/>
      <c r="G1639" s="609"/>
    </row>
    <row r="1640" spans="5:7" x14ac:dyDescent="0.25">
      <c r="E1640" s="609"/>
      <c r="F1640" s="807"/>
      <c r="G1640" s="609"/>
    </row>
    <row r="1641" spans="5:7" x14ac:dyDescent="0.25">
      <c r="E1641" s="609"/>
      <c r="F1641" s="807"/>
      <c r="G1641" s="609"/>
    </row>
    <row r="1642" spans="5:7" x14ac:dyDescent="0.25">
      <c r="E1642" s="609"/>
      <c r="F1642" s="807"/>
      <c r="G1642" s="609"/>
    </row>
    <row r="1643" spans="5:7" x14ac:dyDescent="0.25">
      <c r="E1643" s="609"/>
      <c r="F1643" s="807"/>
      <c r="G1643" s="609"/>
    </row>
    <row r="1644" spans="5:7" x14ac:dyDescent="0.25">
      <c r="E1644" s="609"/>
      <c r="F1644" s="807"/>
      <c r="G1644" s="609"/>
    </row>
    <row r="1645" spans="5:7" x14ac:dyDescent="0.25">
      <c r="E1645" s="609"/>
      <c r="F1645" s="807"/>
      <c r="G1645" s="609"/>
    </row>
    <row r="1646" spans="5:7" x14ac:dyDescent="0.25">
      <c r="E1646" s="609"/>
      <c r="F1646" s="807"/>
      <c r="G1646" s="609"/>
    </row>
    <row r="1647" spans="5:7" x14ac:dyDescent="0.25">
      <c r="E1647" s="609"/>
      <c r="F1647" s="807"/>
      <c r="G1647" s="609"/>
    </row>
    <row r="1648" spans="5:7" x14ac:dyDescent="0.25">
      <c r="E1648" s="609"/>
      <c r="F1648" s="807"/>
      <c r="G1648" s="609"/>
    </row>
    <row r="1649" spans="5:7" x14ac:dyDescent="0.25">
      <c r="E1649" s="609"/>
      <c r="F1649" s="807"/>
      <c r="G1649" s="609"/>
    </row>
    <row r="1650" spans="5:7" x14ac:dyDescent="0.25">
      <c r="E1650" s="609"/>
      <c r="F1650" s="807"/>
      <c r="G1650" s="609"/>
    </row>
    <row r="1651" spans="5:7" x14ac:dyDescent="0.25">
      <c r="E1651" s="609"/>
      <c r="F1651" s="807"/>
      <c r="G1651" s="609"/>
    </row>
    <row r="1652" spans="5:7" x14ac:dyDescent="0.25">
      <c r="E1652" s="609"/>
      <c r="F1652" s="807"/>
      <c r="G1652" s="609"/>
    </row>
    <row r="1653" spans="5:7" x14ac:dyDescent="0.25">
      <c r="E1653" s="609"/>
      <c r="F1653" s="807"/>
      <c r="G1653" s="609"/>
    </row>
    <row r="1654" spans="5:7" x14ac:dyDescent="0.25">
      <c r="E1654" s="609"/>
      <c r="F1654" s="807"/>
      <c r="G1654" s="609"/>
    </row>
    <row r="1655" spans="5:7" x14ac:dyDescent="0.25">
      <c r="E1655" s="609"/>
      <c r="F1655" s="807"/>
      <c r="G1655" s="609"/>
    </row>
    <row r="1656" spans="5:7" x14ac:dyDescent="0.25">
      <c r="E1656" s="609"/>
      <c r="F1656" s="807"/>
      <c r="G1656" s="609"/>
    </row>
    <row r="1657" spans="5:7" x14ac:dyDescent="0.25">
      <c r="E1657" s="609"/>
      <c r="F1657" s="807"/>
      <c r="G1657" s="609"/>
    </row>
    <row r="1658" spans="5:7" x14ac:dyDescent="0.25">
      <c r="E1658" s="609"/>
      <c r="F1658" s="807"/>
      <c r="G1658" s="609"/>
    </row>
    <row r="1659" spans="5:7" x14ac:dyDescent="0.25">
      <c r="E1659" s="609"/>
      <c r="F1659" s="807"/>
      <c r="G1659" s="609"/>
    </row>
    <row r="1660" spans="5:7" x14ac:dyDescent="0.25">
      <c r="E1660" s="609"/>
      <c r="F1660" s="807"/>
      <c r="G1660" s="609"/>
    </row>
    <row r="1661" spans="5:7" x14ac:dyDescent="0.25">
      <c r="E1661" s="609"/>
      <c r="F1661" s="807"/>
      <c r="G1661" s="609"/>
    </row>
    <row r="1662" spans="5:7" x14ac:dyDescent="0.25">
      <c r="E1662" s="609"/>
      <c r="F1662" s="807"/>
      <c r="G1662" s="609"/>
    </row>
    <row r="1663" spans="5:7" x14ac:dyDescent="0.25">
      <c r="E1663" s="609"/>
      <c r="F1663" s="807"/>
      <c r="G1663" s="609"/>
    </row>
    <row r="1664" spans="5:7" x14ac:dyDescent="0.25">
      <c r="E1664" s="609"/>
      <c r="F1664" s="807"/>
      <c r="G1664" s="609"/>
    </row>
    <row r="1665" spans="5:7" x14ac:dyDescent="0.25">
      <c r="E1665" s="609"/>
      <c r="F1665" s="807"/>
      <c r="G1665" s="609"/>
    </row>
    <row r="1666" spans="5:7" x14ac:dyDescent="0.25">
      <c r="E1666" s="609"/>
      <c r="F1666" s="807"/>
      <c r="G1666" s="609"/>
    </row>
    <row r="1667" spans="5:7" x14ac:dyDescent="0.25">
      <c r="E1667" s="609"/>
      <c r="F1667" s="807"/>
      <c r="G1667" s="609"/>
    </row>
    <row r="1668" spans="5:7" x14ac:dyDescent="0.25">
      <c r="E1668" s="609"/>
      <c r="F1668" s="807"/>
      <c r="G1668" s="609"/>
    </row>
    <row r="1669" spans="5:7" x14ac:dyDescent="0.25">
      <c r="E1669" s="609"/>
      <c r="F1669" s="807"/>
      <c r="G1669" s="609"/>
    </row>
    <row r="1670" spans="5:7" x14ac:dyDescent="0.25">
      <c r="E1670" s="609"/>
      <c r="F1670" s="807"/>
      <c r="G1670" s="609"/>
    </row>
    <row r="1671" spans="5:7" x14ac:dyDescent="0.25">
      <c r="E1671" s="609"/>
      <c r="F1671" s="807"/>
      <c r="G1671" s="609"/>
    </row>
    <row r="1672" spans="5:7" x14ac:dyDescent="0.25">
      <c r="E1672" s="609"/>
      <c r="F1672" s="807"/>
      <c r="G1672" s="609"/>
    </row>
    <row r="1673" spans="5:7" x14ac:dyDescent="0.25">
      <c r="E1673" s="609"/>
      <c r="F1673" s="807"/>
      <c r="G1673" s="609"/>
    </row>
    <row r="1674" spans="5:7" x14ac:dyDescent="0.25">
      <c r="E1674" s="609"/>
      <c r="F1674" s="807"/>
      <c r="G1674" s="609"/>
    </row>
    <row r="1675" spans="5:7" x14ac:dyDescent="0.25">
      <c r="E1675" s="609"/>
      <c r="F1675" s="807"/>
      <c r="G1675" s="609"/>
    </row>
    <row r="1676" spans="5:7" x14ac:dyDescent="0.25">
      <c r="E1676" s="609"/>
      <c r="F1676" s="807"/>
      <c r="G1676" s="609"/>
    </row>
    <row r="1677" spans="5:7" x14ac:dyDescent="0.25">
      <c r="E1677" s="609"/>
      <c r="F1677" s="807"/>
      <c r="G1677" s="609"/>
    </row>
    <row r="1678" spans="5:7" x14ac:dyDescent="0.25">
      <c r="E1678" s="609"/>
      <c r="F1678" s="807"/>
      <c r="G1678" s="609"/>
    </row>
    <row r="1679" spans="5:7" x14ac:dyDescent="0.25">
      <c r="E1679" s="609"/>
      <c r="F1679" s="807"/>
      <c r="G1679" s="609"/>
    </row>
    <row r="1680" spans="5:7" x14ac:dyDescent="0.25">
      <c r="E1680" s="609"/>
      <c r="F1680" s="807"/>
      <c r="G1680" s="609"/>
    </row>
    <row r="1681" spans="5:7" x14ac:dyDescent="0.25">
      <c r="E1681" s="609"/>
      <c r="F1681" s="807"/>
      <c r="G1681" s="609"/>
    </row>
    <row r="1682" spans="5:7" x14ac:dyDescent="0.25">
      <c r="E1682" s="609"/>
      <c r="F1682" s="807"/>
      <c r="G1682" s="609"/>
    </row>
    <row r="1683" spans="5:7" x14ac:dyDescent="0.25">
      <c r="E1683" s="609"/>
      <c r="F1683" s="807"/>
      <c r="G1683" s="609"/>
    </row>
    <row r="1684" spans="5:7" x14ac:dyDescent="0.25">
      <c r="E1684" s="609"/>
      <c r="F1684" s="807"/>
      <c r="G1684" s="609"/>
    </row>
    <row r="1685" spans="5:7" x14ac:dyDescent="0.25">
      <c r="E1685" s="609"/>
      <c r="F1685" s="807"/>
      <c r="G1685" s="609"/>
    </row>
    <row r="1686" spans="5:7" x14ac:dyDescent="0.25">
      <c r="E1686" s="609"/>
      <c r="F1686" s="807"/>
      <c r="G1686" s="609"/>
    </row>
    <row r="1687" spans="5:7" x14ac:dyDescent="0.25">
      <c r="E1687" s="609"/>
      <c r="F1687" s="807"/>
      <c r="G1687" s="609"/>
    </row>
    <row r="1688" spans="5:7" x14ac:dyDescent="0.25">
      <c r="E1688" s="609"/>
      <c r="F1688" s="807"/>
      <c r="G1688" s="609"/>
    </row>
    <row r="1689" spans="5:7" x14ac:dyDescent="0.25">
      <c r="E1689" s="609"/>
      <c r="F1689" s="807"/>
      <c r="G1689" s="609"/>
    </row>
    <row r="1690" spans="5:7" x14ac:dyDescent="0.25">
      <c r="E1690" s="609"/>
      <c r="F1690" s="807"/>
      <c r="G1690" s="609"/>
    </row>
    <row r="1691" spans="5:7" x14ac:dyDescent="0.25">
      <c r="E1691" s="609"/>
      <c r="F1691" s="807"/>
      <c r="G1691" s="609"/>
    </row>
    <row r="1692" spans="5:7" x14ac:dyDescent="0.25">
      <c r="E1692" s="609"/>
      <c r="F1692" s="807"/>
      <c r="G1692" s="609"/>
    </row>
    <row r="1693" spans="5:7" x14ac:dyDescent="0.25">
      <c r="E1693" s="609"/>
      <c r="F1693" s="807"/>
      <c r="G1693" s="609"/>
    </row>
    <row r="1694" spans="5:7" x14ac:dyDescent="0.25">
      <c r="E1694" s="609"/>
      <c r="F1694" s="807"/>
      <c r="G1694" s="609"/>
    </row>
    <row r="1695" spans="5:7" x14ac:dyDescent="0.25">
      <c r="E1695" s="609"/>
      <c r="F1695" s="807"/>
      <c r="G1695" s="609"/>
    </row>
    <row r="1696" spans="5:7" x14ac:dyDescent="0.25">
      <c r="E1696" s="609"/>
      <c r="F1696" s="807"/>
      <c r="G1696" s="609"/>
    </row>
    <row r="1697" spans="5:7" x14ac:dyDescent="0.25">
      <c r="E1697" s="609"/>
      <c r="F1697" s="807"/>
      <c r="G1697" s="609"/>
    </row>
    <row r="1698" spans="5:7" x14ac:dyDescent="0.25">
      <c r="E1698" s="609"/>
      <c r="F1698" s="807"/>
      <c r="G1698" s="609"/>
    </row>
    <row r="1699" spans="5:7" x14ac:dyDescent="0.25">
      <c r="E1699" s="609"/>
      <c r="F1699" s="807"/>
      <c r="G1699" s="609"/>
    </row>
    <row r="1700" spans="5:7" x14ac:dyDescent="0.25">
      <c r="E1700" s="609"/>
      <c r="F1700" s="807"/>
      <c r="G1700" s="609"/>
    </row>
    <row r="1701" spans="5:7" x14ac:dyDescent="0.25">
      <c r="E1701" s="609"/>
      <c r="F1701" s="807"/>
      <c r="G1701" s="609"/>
    </row>
    <row r="1702" spans="5:7" x14ac:dyDescent="0.25">
      <c r="E1702" s="609"/>
      <c r="F1702" s="807"/>
      <c r="G1702" s="609"/>
    </row>
    <row r="1703" spans="5:7" x14ac:dyDescent="0.25">
      <c r="E1703" s="609"/>
      <c r="F1703" s="807"/>
      <c r="G1703" s="609"/>
    </row>
    <row r="1704" spans="5:7" x14ac:dyDescent="0.25">
      <c r="E1704" s="609"/>
      <c r="F1704" s="807"/>
      <c r="G1704" s="609"/>
    </row>
    <row r="1705" spans="5:7" x14ac:dyDescent="0.25">
      <c r="E1705" s="609"/>
      <c r="F1705" s="807"/>
      <c r="G1705" s="609"/>
    </row>
    <row r="1706" spans="5:7" x14ac:dyDescent="0.25">
      <c r="E1706" s="609"/>
      <c r="F1706" s="807"/>
      <c r="G1706" s="609"/>
    </row>
    <row r="1707" spans="5:7" x14ac:dyDescent="0.25">
      <c r="E1707" s="609"/>
      <c r="F1707" s="807"/>
      <c r="G1707" s="609"/>
    </row>
    <row r="1708" spans="5:7" x14ac:dyDescent="0.25">
      <c r="E1708" s="609"/>
      <c r="F1708" s="807"/>
      <c r="G1708" s="609"/>
    </row>
    <row r="1709" spans="5:7" x14ac:dyDescent="0.25">
      <c r="E1709" s="609"/>
      <c r="F1709" s="807"/>
      <c r="G1709" s="609"/>
    </row>
    <row r="1710" spans="5:7" x14ac:dyDescent="0.25">
      <c r="E1710" s="609"/>
      <c r="F1710" s="807"/>
      <c r="G1710" s="609"/>
    </row>
    <row r="1711" spans="5:7" x14ac:dyDescent="0.25">
      <c r="E1711" s="609"/>
      <c r="F1711" s="807"/>
      <c r="G1711" s="609"/>
    </row>
    <row r="1712" spans="5:7" x14ac:dyDescent="0.25">
      <c r="E1712" s="609"/>
      <c r="F1712" s="807"/>
      <c r="G1712" s="609"/>
    </row>
    <row r="1713" spans="5:7" x14ac:dyDescent="0.25">
      <c r="E1713" s="609"/>
      <c r="F1713" s="807"/>
      <c r="G1713" s="609"/>
    </row>
    <row r="1714" spans="5:7" x14ac:dyDescent="0.25">
      <c r="E1714" s="609"/>
      <c r="F1714" s="807"/>
      <c r="G1714" s="609"/>
    </row>
    <row r="1715" spans="5:7" x14ac:dyDescent="0.25">
      <c r="E1715" s="609"/>
      <c r="F1715" s="807"/>
      <c r="G1715" s="609"/>
    </row>
    <row r="1716" spans="5:7" x14ac:dyDescent="0.25">
      <c r="E1716" s="609"/>
      <c r="F1716" s="807"/>
      <c r="G1716" s="609"/>
    </row>
    <row r="1717" spans="5:7" x14ac:dyDescent="0.25">
      <c r="E1717" s="609"/>
      <c r="F1717" s="807"/>
      <c r="G1717" s="609"/>
    </row>
    <row r="1718" spans="5:7" x14ac:dyDescent="0.25">
      <c r="E1718" s="609"/>
      <c r="F1718" s="807"/>
      <c r="G1718" s="609"/>
    </row>
    <row r="1719" spans="5:7" x14ac:dyDescent="0.25">
      <c r="E1719" s="609"/>
      <c r="F1719" s="807"/>
      <c r="G1719" s="609"/>
    </row>
    <row r="1720" spans="5:7" x14ac:dyDescent="0.25">
      <c r="E1720" s="609"/>
      <c r="F1720" s="807"/>
      <c r="G1720" s="609"/>
    </row>
    <row r="1721" spans="5:7" x14ac:dyDescent="0.25">
      <c r="E1721" s="609"/>
      <c r="F1721" s="807"/>
      <c r="G1721" s="609"/>
    </row>
    <row r="1722" spans="5:7" x14ac:dyDescent="0.25">
      <c r="E1722" s="609"/>
      <c r="F1722" s="807"/>
      <c r="G1722" s="609"/>
    </row>
    <row r="1723" spans="5:7" x14ac:dyDescent="0.25">
      <c r="E1723" s="609"/>
      <c r="F1723" s="807"/>
      <c r="G1723" s="609"/>
    </row>
    <row r="1724" spans="5:7" x14ac:dyDescent="0.25">
      <c r="E1724" s="609"/>
      <c r="F1724" s="807"/>
      <c r="G1724" s="609"/>
    </row>
    <row r="1725" spans="5:7" x14ac:dyDescent="0.25">
      <c r="E1725" s="609"/>
      <c r="F1725" s="807"/>
      <c r="G1725" s="609"/>
    </row>
    <row r="1726" spans="5:7" x14ac:dyDescent="0.25">
      <c r="E1726" s="609"/>
      <c r="F1726" s="807"/>
      <c r="G1726" s="609"/>
    </row>
    <row r="1727" spans="5:7" x14ac:dyDescent="0.25">
      <c r="E1727" s="609"/>
      <c r="F1727" s="807"/>
      <c r="G1727" s="609"/>
    </row>
    <row r="1728" spans="5:7" x14ac:dyDescent="0.25">
      <c r="E1728" s="609"/>
      <c r="F1728" s="807"/>
      <c r="G1728" s="609"/>
    </row>
    <row r="1729" spans="5:7" x14ac:dyDescent="0.25">
      <c r="E1729" s="609"/>
      <c r="F1729" s="807"/>
      <c r="G1729" s="609"/>
    </row>
    <row r="1730" spans="5:7" x14ac:dyDescent="0.25">
      <c r="E1730" s="609"/>
      <c r="F1730" s="807"/>
      <c r="G1730" s="609"/>
    </row>
    <row r="1731" spans="5:7" x14ac:dyDescent="0.25">
      <c r="E1731" s="609"/>
      <c r="F1731" s="807"/>
      <c r="G1731" s="609"/>
    </row>
    <row r="1732" spans="5:7" x14ac:dyDescent="0.25">
      <c r="E1732" s="609"/>
      <c r="F1732" s="807"/>
      <c r="G1732" s="609"/>
    </row>
    <row r="1733" spans="5:7" x14ac:dyDescent="0.25">
      <c r="E1733" s="609"/>
      <c r="F1733" s="807"/>
      <c r="G1733" s="609"/>
    </row>
    <row r="1734" spans="5:7" x14ac:dyDescent="0.25">
      <c r="E1734" s="609"/>
      <c r="F1734" s="807"/>
      <c r="G1734" s="609"/>
    </row>
    <row r="1735" spans="5:7" x14ac:dyDescent="0.25">
      <c r="E1735" s="609"/>
      <c r="F1735" s="807"/>
      <c r="G1735" s="609"/>
    </row>
    <row r="1736" spans="5:7" x14ac:dyDescent="0.25">
      <c r="E1736" s="609"/>
      <c r="F1736" s="807"/>
      <c r="G1736" s="609"/>
    </row>
    <row r="1737" spans="5:7" x14ac:dyDescent="0.25">
      <c r="E1737" s="609"/>
      <c r="F1737" s="807"/>
      <c r="G1737" s="609"/>
    </row>
    <row r="1738" spans="5:7" x14ac:dyDescent="0.25">
      <c r="E1738" s="609"/>
      <c r="F1738" s="807"/>
      <c r="G1738" s="609"/>
    </row>
    <row r="1739" spans="5:7" x14ac:dyDescent="0.25">
      <c r="E1739" s="609"/>
      <c r="F1739" s="807"/>
      <c r="G1739" s="609"/>
    </row>
    <row r="1740" spans="5:7" x14ac:dyDescent="0.25">
      <c r="E1740" s="609"/>
      <c r="F1740" s="807"/>
      <c r="G1740" s="609"/>
    </row>
    <row r="1741" spans="5:7" x14ac:dyDescent="0.25">
      <c r="E1741" s="609"/>
      <c r="F1741" s="807"/>
      <c r="G1741" s="609"/>
    </row>
    <row r="1742" spans="5:7" x14ac:dyDescent="0.25">
      <c r="E1742" s="609"/>
      <c r="F1742" s="807"/>
      <c r="G1742" s="609"/>
    </row>
    <row r="1743" spans="5:7" x14ac:dyDescent="0.25">
      <c r="E1743" s="609"/>
      <c r="F1743" s="807"/>
      <c r="G1743" s="609"/>
    </row>
    <row r="1744" spans="5:7" x14ac:dyDescent="0.25">
      <c r="E1744" s="609"/>
      <c r="F1744" s="807"/>
      <c r="G1744" s="609"/>
    </row>
    <row r="1745" spans="5:7" x14ac:dyDescent="0.25">
      <c r="E1745" s="609"/>
      <c r="F1745" s="807"/>
      <c r="G1745" s="609"/>
    </row>
    <row r="1746" spans="5:7" x14ac:dyDescent="0.25">
      <c r="E1746" s="609"/>
      <c r="F1746" s="807"/>
      <c r="G1746" s="609"/>
    </row>
    <row r="1747" spans="5:7" x14ac:dyDescent="0.25">
      <c r="E1747" s="609"/>
      <c r="F1747" s="807"/>
      <c r="G1747" s="609"/>
    </row>
    <row r="1748" spans="5:7" x14ac:dyDescent="0.25">
      <c r="E1748" s="609"/>
      <c r="F1748" s="807"/>
      <c r="G1748" s="609"/>
    </row>
    <row r="1749" spans="5:7" x14ac:dyDescent="0.25">
      <c r="E1749" s="609"/>
      <c r="F1749" s="807"/>
      <c r="G1749" s="609"/>
    </row>
    <row r="1750" spans="5:7" x14ac:dyDescent="0.25">
      <c r="E1750" s="609"/>
      <c r="F1750" s="807"/>
      <c r="G1750" s="609"/>
    </row>
    <row r="1751" spans="5:7" x14ac:dyDescent="0.25">
      <c r="E1751" s="609"/>
      <c r="F1751" s="807"/>
      <c r="G1751" s="609"/>
    </row>
    <row r="1752" spans="5:7" x14ac:dyDescent="0.25">
      <c r="E1752" s="609"/>
      <c r="F1752" s="807"/>
      <c r="G1752" s="609"/>
    </row>
    <row r="1753" spans="5:7" x14ac:dyDescent="0.25">
      <c r="E1753" s="609"/>
      <c r="F1753" s="807"/>
      <c r="G1753" s="609"/>
    </row>
    <row r="1754" spans="5:7" x14ac:dyDescent="0.25">
      <c r="E1754" s="609"/>
      <c r="F1754" s="807"/>
      <c r="G1754" s="609"/>
    </row>
    <row r="1755" spans="5:7" x14ac:dyDescent="0.25">
      <c r="E1755" s="609"/>
      <c r="F1755" s="807"/>
      <c r="G1755" s="609"/>
    </row>
    <row r="1756" spans="5:7" x14ac:dyDescent="0.25">
      <c r="E1756" s="609"/>
      <c r="F1756" s="807"/>
      <c r="G1756" s="609"/>
    </row>
    <row r="1757" spans="5:7" x14ac:dyDescent="0.25">
      <c r="E1757" s="609"/>
      <c r="F1757" s="807"/>
      <c r="G1757" s="609"/>
    </row>
    <row r="1758" spans="5:7" x14ac:dyDescent="0.25">
      <c r="E1758" s="609"/>
      <c r="F1758" s="807"/>
      <c r="G1758" s="609"/>
    </row>
    <row r="1759" spans="5:7" x14ac:dyDescent="0.25">
      <c r="E1759" s="609"/>
      <c r="F1759" s="807"/>
      <c r="G1759" s="609"/>
    </row>
    <row r="1760" spans="5:7" x14ac:dyDescent="0.25">
      <c r="E1760" s="609"/>
      <c r="F1760" s="807"/>
      <c r="G1760" s="609"/>
    </row>
    <row r="1761" spans="5:7" x14ac:dyDescent="0.25">
      <c r="E1761" s="609"/>
      <c r="F1761" s="807"/>
      <c r="G1761" s="609"/>
    </row>
    <row r="1762" spans="5:7" x14ac:dyDescent="0.25">
      <c r="E1762" s="609"/>
      <c r="F1762" s="807"/>
      <c r="G1762" s="609"/>
    </row>
    <row r="1763" spans="5:7" x14ac:dyDescent="0.25">
      <c r="E1763" s="609"/>
      <c r="F1763" s="807"/>
      <c r="G1763" s="609"/>
    </row>
    <row r="1764" spans="5:7" x14ac:dyDescent="0.25">
      <c r="E1764" s="609"/>
      <c r="F1764" s="807"/>
      <c r="G1764" s="609"/>
    </row>
    <row r="1765" spans="5:7" x14ac:dyDescent="0.25">
      <c r="E1765" s="609"/>
      <c r="F1765" s="807"/>
      <c r="G1765" s="609"/>
    </row>
    <row r="1766" spans="5:7" x14ac:dyDescent="0.25">
      <c r="E1766" s="609"/>
      <c r="F1766" s="807"/>
      <c r="G1766" s="609"/>
    </row>
    <row r="1767" spans="5:7" x14ac:dyDescent="0.25">
      <c r="E1767" s="609"/>
      <c r="F1767" s="807"/>
      <c r="G1767" s="609"/>
    </row>
    <row r="1768" spans="5:7" x14ac:dyDescent="0.25">
      <c r="E1768" s="609"/>
      <c r="F1768" s="807"/>
      <c r="G1768" s="609"/>
    </row>
    <row r="1769" spans="5:7" x14ac:dyDescent="0.25">
      <c r="E1769" s="609"/>
      <c r="F1769" s="807"/>
      <c r="G1769" s="609"/>
    </row>
    <row r="1770" spans="5:7" x14ac:dyDescent="0.25">
      <c r="E1770" s="609"/>
      <c r="F1770" s="807"/>
      <c r="G1770" s="609"/>
    </row>
    <row r="1771" spans="5:7" x14ac:dyDescent="0.25">
      <c r="E1771" s="609"/>
      <c r="F1771" s="807"/>
      <c r="G1771" s="609"/>
    </row>
    <row r="1772" spans="5:7" x14ac:dyDescent="0.25">
      <c r="E1772" s="609"/>
      <c r="F1772" s="807"/>
      <c r="G1772" s="609"/>
    </row>
    <row r="1773" spans="5:7" x14ac:dyDescent="0.25">
      <c r="E1773" s="609"/>
      <c r="F1773" s="807"/>
      <c r="G1773" s="609"/>
    </row>
    <row r="1774" spans="5:7" x14ac:dyDescent="0.25">
      <c r="E1774" s="609"/>
      <c r="F1774" s="807"/>
      <c r="G1774" s="609"/>
    </row>
    <row r="1775" spans="5:7" x14ac:dyDescent="0.25">
      <c r="E1775" s="609"/>
      <c r="F1775" s="807"/>
      <c r="G1775" s="609"/>
    </row>
    <row r="1776" spans="5:7" x14ac:dyDescent="0.25">
      <c r="E1776" s="609"/>
      <c r="F1776" s="807"/>
      <c r="G1776" s="609"/>
    </row>
    <row r="1777" spans="5:7" x14ac:dyDescent="0.25">
      <c r="E1777" s="609"/>
      <c r="F1777" s="807"/>
      <c r="G1777" s="609"/>
    </row>
    <row r="1778" spans="5:7" x14ac:dyDescent="0.25">
      <c r="E1778" s="609"/>
      <c r="F1778" s="807"/>
      <c r="G1778" s="609"/>
    </row>
    <row r="1779" spans="5:7" x14ac:dyDescent="0.25">
      <c r="E1779" s="609"/>
      <c r="F1779" s="807"/>
      <c r="G1779" s="609"/>
    </row>
    <row r="1780" spans="5:7" x14ac:dyDescent="0.25">
      <c r="E1780" s="609"/>
      <c r="F1780" s="807"/>
      <c r="G1780" s="609"/>
    </row>
    <row r="1781" spans="5:7" x14ac:dyDescent="0.25">
      <c r="E1781" s="609"/>
      <c r="F1781" s="807"/>
      <c r="G1781" s="609"/>
    </row>
    <row r="1782" spans="5:7" x14ac:dyDescent="0.25">
      <c r="E1782" s="609"/>
      <c r="F1782" s="807"/>
      <c r="G1782" s="609"/>
    </row>
    <row r="1783" spans="5:7" x14ac:dyDescent="0.25">
      <c r="E1783" s="609"/>
      <c r="F1783" s="807"/>
      <c r="G1783" s="609"/>
    </row>
    <row r="1784" spans="5:7" x14ac:dyDescent="0.25">
      <c r="E1784" s="609"/>
      <c r="F1784" s="807"/>
      <c r="G1784" s="609"/>
    </row>
    <row r="1785" spans="5:7" x14ac:dyDescent="0.25">
      <c r="E1785" s="609"/>
      <c r="F1785" s="807"/>
      <c r="G1785" s="609"/>
    </row>
    <row r="1786" spans="5:7" x14ac:dyDescent="0.25">
      <c r="E1786" s="609"/>
      <c r="F1786" s="807"/>
      <c r="G1786" s="609"/>
    </row>
    <row r="1787" spans="5:7" x14ac:dyDescent="0.25">
      <c r="E1787" s="609"/>
      <c r="F1787" s="807"/>
      <c r="G1787" s="609"/>
    </row>
    <row r="1788" spans="5:7" x14ac:dyDescent="0.25">
      <c r="E1788" s="609"/>
      <c r="F1788" s="807"/>
      <c r="G1788" s="609"/>
    </row>
    <row r="1789" spans="5:7" x14ac:dyDescent="0.25">
      <c r="E1789" s="609"/>
      <c r="F1789" s="807"/>
      <c r="G1789" s="609"/>
    </row>
    <row r="1790" spans="5:7" x14ac:dyDescent="0.25">
      <c r="E1790" s="609"/>
      <c r="F1790" s="807"/>
      <c r="G1790" s="609"/>
    </row>
    <row r="1791" spans="5:7" x14ac:dyDescent="0.25">
      <c r="E1791" s="609"/>
      <c r="F1791" s="807"/>
      <c r="G1791" s="609"/>
    </row>
    <row r="1792" spans="5:7" x14ac:dyDescent="0.25">
      <c r="E1792" s="609"/>
      <c r="F1792" s="807"/>
      <c r="G1792" s="609"/>
    </row>
    <row r="1793" spans="5:7" x14ac:dyDescent="0.25">
      <c r="E1793" s="609"/>
      <c r="F1793" s="807"/>
      <c r="G1793" s="609"/>
    </row>
    <row r="1794" spans="5:7" x14ac:dyDescent="0.25">
      <c r="E1794" s="609"/>
      <c r="F1794" s="807"/>
      <c r="G1794" s="609"/>
    </row>
    <row r="1795" spans="5:7" x14ac:dyDescent="0.25">
      <c r="E1795" s="609"/>
      <c r="F1795" s="807"/>
      <c r="G1795" s="609"/>
    </row>
    <row r="1796" spans="5:7" x14ac:dyDescent="0.25">
      <c r="E1796" s="609"/>
      <c r="F1796" s="807"/>
      <c r="G1796" s="609"/>
    </row>
    <row r="1797" spans="5:7" x14ac:dyDescent="0.25">
      <c r="E1797" s="609"/>
      <c r="F1797" s="807"/>
      <c r="G1797" s="609"/>
    </row>
    <row r="1798" spans="5:7" x14ac:dyDescent="0.25">
      <c r="E1798" s="609"/>
      <c r="F1798" s="807"/>
      <c r="G1798" s="609"/>
    </row>
    <row r="1799" spans="5:7" x14ac:dyDescent="0.25">
      <c r="E1799" s="609"/>
      <c r="F1799" s="807"/>
      <c r="G1799" s="609"/>
    </row>
    <row r="1800" spans="5:7" x14ac:dyDescent="0.25">
      <c r="E1800" s="609"/>
      <c r="F1800" s="807"/>
      <c r="G1800" s="609"/>
    </row>
    <row r="1801" spans="5:7" x14ac:dyDescent="0.25">
      <c r="E1801" s="609"/>
      <c r="F1801" s="807"/>
      <c r="G1801" s="609"/>
    </row>
    <row r="1802" spans="5:7" x14ac:dyDescent="0.25">
      <c r="E1802" s="609"/>
      <c r="F1802" s="807"/>
      <c r="G1802" s="609"/>
    </row>
    <row r="1803" spans="5:7" x14ac:dyDescent="0.25">
      <c r="E1803" s="609"/>
      <c r="F1803" s="807"/>
      <c r="G1803" s="609"/>
    </row>
    <row r="1804" spans="5:7" x14ac:dyDescent="0.25">
      <c r="E1804" s="609"/>
      <c r="F1804" s="807"/>
      <c r="G1804" s="609"/>
    </row>
    <row r="1805" spans="5:7" x14ac:dyDescent="0.25">
      <c r="E1805" s="609"/>
      <c r="F1805" s="807"/>
      <c r="G1805" s="609"/>
    </row>
    <row r="1806" spans="5:7" x14ac:dyDescent="0.25">
      <c r="E1806" s="609"/>
      <c r="F1806" s="807"/>
      <c r="G1806" s="609"/>
    </row>
    <row r="1807" spans="5:7" x14ac:dyDescent="0.25">
      <c r="E1807" s="609"/>
      <c r="F1807" s="807"/>
      <c r="G1807" s="609"/>
    </row>
    <row r="1808" spans="5:7" x14ac:dyDescent="0.25">
      <c r="E1808" s="609"/>
      <c r="F1808" s="807"/>
      <c r="G1808" s="609"/>
    </row>
    <row r="1809" spans="5:7" x14ac:dyDescent="0.25">
      <c r="E1809" s="609"/>
      <c r="F1809" s="807"/>
      <c r="G1809" s="609"/>
    </row>
    <row r="1810" spans="5:7" x14ac:dyDescent="0.25">
      <c r="E1810" s="609"/>
      <c r="F1810" s="807"/>
      <c r="G1810" s="609"/>
    </row>
    <row r="1811" spans="5:7" x14ac:dyDescent="0.25">
      <c r="E1811" s="609"/>
      <c r="F1811" s="807"/>
      <c r="G1811" s="609"/>
    </row>
    <row r="1812" spans="5:7" x14ac:dyDescent="0.25">
      <c r="E1812" s="609"/>
      <c r="F1812" s="807"/>
      <c r="G1812" s="609"/>
    </row>
    <row r="1813" spans="5:7" x14ac:dyDescent="0.25">
      <c r="E1813" s="609"/>
      <c r="F1813" s="807"/>
      <c r="G1813" s="609"/>
    </row>
    <row r="1814" spans="5:7" x14ac:dyDescent="0.25">
      <c r="E1814" s="609"/>
      <c r="F1814" s="807"/>
      <c r="G1814" s="609"/>
    </row>
    <row r="1815" spans="5:7" x14ac:dyDescent="0.25">
      <c r="E1815" s="609"/>
      <c r="F1815" s="807"/>
      <c r="G1815" s="609"/>
    </row>
    <row r="1816" spans="5:7" x14ac:dyDescent="0.25">
      <c r="E1816" s="609"/>
      <c r="F1816" s="807"/>
      <c r="G1816" s="609"/>
    </row>
    <row r="1817" spans="5:7" x14ac:dyDescent="0.25">
      <c r="E1817" s="609"/>
      <c r="F1817" s="807"/>
      <c r="G1817" s="609"/>
    </row>
    <row r="1818" spans="5:7" x14ac:dyDescent="0.25">
      <c r="E1818" s="609"/>
      <c r="F1818" s="807"/>
      <c r="G1818" s="609"/>
    </row>
    <row r="1819" spans="5:7" x14ac:dyDescent="0.25">
      <c r="E1819" s="609"/>
      <c r="F1819" s="807"/>
      <c r="G1819" s="609"/>
    </row>
    <row r="1820" spans="5:7" x14ac:dyDescent="0.25">
      <c r="E1820" s="609"/>
      <c r="F1820" s="807"/>
      <c r="G1820" s="609"/>
    </row>
    <row r="1821" spans="5:7" x14ac:dyDescent="0.25">
      <c r="E1821" s="609"/>
      <c r="F1821" s="807"/>
      <c r="G1821" s="609"/>
    </row>
    <row r="1822" spans="5:7" x14ac:dyDescent="0.25">
      <c r="E1822" s="609"/>
      <c r="F1822" s="807"/>
      <c r="G1822" s="609"/>
    </row>
    <row r="1823" spans="5:7" x14ac:dyDescent="0.25">
      <c r="E1823" s="609"/>
      <c r="F1823" s="807"/>
      <c r="G1823" s="609"/>
    </row>
    <row r="1824" spans="5:7" x14ac:dyDescent="0.25">
      <c r="E1824" s="609"/>
      <c r="F1824" s="807"/>
      <c r="G1824" s="609"/>
    </row>
    <row r="1825" spans="5:7" x14ac:dyDescent="0.25">
      <c r="E1825" s="609"/>
      <c r="F1825" s="807"/>
      <c r="G1825" s="609"/>
    </row>
    <row r="1826" spans="5:7" x14ac:dyDescent="0.25">
      <c r="E1826" s="609"/>
      <c r="F1826" s="807"/>
      <c r="G1826" s="609"/>
    </row>
    <row r="1827" spans="5:7" x14ac:dyDescent="0.25">
      <c r="E1827" s="609"/>
      <c r="F1827" s="807"/>
      <c r="G1827" s="609"/>
    </row>
    <row r="1828" spans="5:7" x14ac:dyDescent="0.25">
      <c r="E1828" s="609"/>
      <c r="F1828" s="807"/>
      <c r="G1828" s="609"/>
    </row>
    <row r="1829" spans="5:7" x14ac:dyDescent="0.25">
      <c r="E1829" s="609"/>
      <c r="F1829" s="807"/>
      <c r="G1829" s="609"/>
    </row>
    <row r="1830" spans="5:7" x14ac:dyDescent="0.25">
      <c r="E1830" s="609"/>
      <c r="F1830" s="807"/>
      <c r="G1830" s="609"/>
    </row>
    <row r="1831" spans="5:7" x14ac:dyDescent="0.25">
      <c r="E1831" s="609"/>
      <c r="F1831" s="807"/>
      <c r="G1831" s="609"/>
    </row>
    <row r="1832" spans="5:7" x14ac:dyDescent="0.25">
      <c r="E1832" s="609"/>
      <c r="F1832" s="807"/>
      <c r="G1832" s="609"/>
    </row>
    <row r="1833" spans="5:7" x14ac:dyDescent="0.25">
      <c r="E1833" s="609"/>
      <c r="F1833" s="807"/>
      <c r="G1833" s="609"/>
    </row>
    <row r="1834" spans="5:7" x14ac:dyDescent="0.25">
      <c r="E1834" s="609"/>
      <c r="F1834" s="807"/>
      <c r="G1834" s="609"/>
    </row>
    <row r="1835" spans="5:7" x14ac:dyDescent="0.25">
      <c r="E1835" s="609"/>
      <c r="F1835" s="807"/>
      <c r="G1835" s="609"/>
    </row>
    <row r="1836" spans="5:7" x14ac:dyDescent="0.25">
      <c r="E1836" s="609"/>
      <c r="F1836" s="807"/>
      <c r="G1836" s="609"/>
    </row>
    <row r="1837" spans="5:7" x14ac:dyDescent="0.25">
      <c r="E1837" s="609"/>
      <c r="F1837" s="807"/>
      <c r="G1837" s="609"/>
    </row>
    <row r="1838" spans="5:7" x14ac:dyDescent="0.25">
      <c r="E1838" s="609"/>
      <c r="F1838" s="807"/>
      <c r="G1838" s="609"/>
    </row>
    <row r="1839" spans="5:7" x14ac:dyDescent="0.25">
      <c r="E1839" s="609"/>
      <c r="F1839" s="807"/>
      <c r="G1839" s="609"/>
    </row>
    <row r="1840" spans="5:7" x14ac:dyDescent="0.25">
      <c r="E1840" s="609"/>
      <c r="F1840" s="807"/>
      <c r="G1840" s="609"/>
    </row>
    <row r="1841" spans="5:7" x14ac:dyDescent="0.25">
      <c r="E1841" s="609"/>
      <c r="F1841" s="807"/>
      <c r="G1841" s="609"/>
    </row>
    <row r="1842" spans="5:7" x14ac:dyDescent="0.25">
      <c r="E1842" s="609"/>
      <c r="F1842" s="807"/>
      <c r="G1842" s="609"/>
    </row>
    <row r="1843" spans="5:7" x14ac:dyDescent="0.25">
      <c r="E1843" s="609"/>
      <c r="F1843" s="807"/>
      <c r="G1843" s="609"/>
    </row>
    <row r="1844" spans="5:7" x14ac:dyDescent="0.25">
      <c r="E1844" s="609"/>
      <c r="F1844" s="807"/>
      <c r="G1844" s="609"/>
    </row>
    <row r="1845" spans="5:7" x14ac:dyDescent="0.25">
      <c r="E1845" s="609"/>
      <c r="F1845" s="807"/>
      <c r="G1845" s="609"/>
    </row>
    <row r="1846" spans="5:7" x14ac:dyDescent="0.25">
      <c r="E1846" s="609"/>
      <c r="F1846" s="807"/>
      <c r="G1846" s="609"/>
    </row>
    <row r="1847" spans="5:7" x14ac:dyDescent="0.25">
      <c r="E1847" s="609"/>
      <c r="F1847" s="807"/>
      <c r="G1847" s="609"/>
    </row>
    <row r="1848" spans="5:7" x14ac:dyDescent="0.25">
      <c r="E1848" s="609"/>
      <c r="F1848" s="807"/>
      <c r="G1848" s="609"/>
    </row>
    <row r="1849" spans="5:7" x14ac:dyDescent="0.25">
      <c r="E1849" s="609"/>
      <c r="F1849" s="807"/>
      <c r="G1849" s="609"/>
    </row>
    <row r="1850" spans="5:7" x14ac:dyDescent="0.25">
      <c r="E1850" s="609"/>
      <c r="F1850" s="807"/>
      <c r="G1850" s="609"/>
    </row>
    <row r="1851" spans="5:7" x14ac:dyDescent="0.25">
      <c r="E1851" s="609"/>
      <c r="F1851" s="807"/>
      <c r="G1851" s="609"/>
    </row>
    <row r="1852" spans="5:7" x14ac:dyDescent="0.25">
      <c r="E1852" s="609"/>
      <c r="F1852" s="807"/>
      <c r="G1852" s="609"/>
    </row>
    <row r="1853" spans="5:7" x14ac:dyDescent="0.25">
      <c r="E1853" s="609"/>
      <c r="F1853" s="807"/>
      <c r="G1853" s="609"/>
    </row>
    <row r="1854" spans="5:7" x14ac:dyDescent="0.25">
      <c r="E1854" s="609"/>
      <c r="F1854" s="807"/>
      <c r="G1854" s="609"/>
    </row>
    <row r="1855" spans="5:7" x14ac:dyDescent="0.25">
      <c r="E1855" s="609"/>
      <c r="F1855" s="807"/>
      <c r="G1855" s="609"/>
    </row>
    <row r="1856" spans="5:7" x14ac:dyDescent="0.25">
      <c r="E1856" s="609"/>
      <c r="F1856" s="807"/>
      <c r="G1856" s="609"/>
    </row>
    <row r="1857" spans="5:7" x14ac:dyDescent="0.25">
      <c r="E1857" s="609"/>
      <c r="F1857" s="807"/>
      <c r="G1857" s="609"/>
    </row>
    <row r="1858" spans="5:7" x14ac:dyDescent="0.25">
      <c r="E1858" s="609"/>
      <c r="F1858" s="807"/>
      <c r="G1858" s="609"/>
    </row>
    <row r="1859" spans="5:7" x14ac:dyDescent="0.25">
      <c r="E1859" s="609"/>
      <c r="F1859" s="807"/>
      <c r="G1859" s="609"/>
    </row>
    <row r="1860" spans="5:7" x14ac:dyDescent="0.25">
      <c r="E1860" s="609"/>
      <c r="F1860" s="807"/>
      <c r="G1860" s="609"/>
    </row>
    <row r="1861" spans="5:7" x14ac:dyDescent="0.25">
      <c r="E1861" s="609"/>
      <c r="F1861" s="807"/>
      <c r="G1861" s="609"/>
    </row>
    <row r="1862" spans="5:7" x14ac:dyDescent="0.25">
      <c r="E1862" s="609"/>
      <c r="F1862" s="807"/>
      <c r="G1862" s="609"/>
    </row>
    <row r="1863" spans="5:7" x14ac:dyDescent="0.25">
      <c r="E1863" s="609"/>
      <c r="F1863" s="807"/>
      <c r="G1863" s="609"/>
    </row>
    <row r="1864" spans="5:7" x14ac:dyDescent="0.25">
      <c r="E1864" s="609"/>
      <c r="F1864" s="807"/>
      <c r="G1864" s="609"/>
    </row>
    <row r="1865" spans="5:7" x14ac:dyDescent="0.25">
      <c r="E1865" s="609"/>
      <c r="F1865" s="807"/>
      <c r="G1865" s="609"/>
    </row>
    <row r="1866" spans="5:7" x14ac:dyDescent="0.25">
      <c r="E1866" s="609"/>
      <c r="F1866" s="807"/>
      <c r="G1866" s="609"/>
    </row>
    <row r="1867" spans="5:7" x14ac:dyDescent="0.25">
      <c r="E1867" s="609"/>
      <c r="F1867" s="807"/>
      <c r="G1867" s="609"/>
    </row>
    <row r="1868" spans="5:7" x14ac:dyDescent="0.25">
      <c r="E1868" s="609"/>
      <c r="F1868" s="807"/>
      <c r="G1868" s="609"/>
    </row>
    <row r="1869" spans="5:7" x14ac:dyDescent="0.25">
      <c r="E1869" s="609"/>
      <c r="F1869" s="807"/>
      <c r="G1869" s="609"/>
    </row>
    <row r="1870" spans="5:7" x14ac:dyDescent="0.25">
      <c r="E1870" s="609"/>
      <c r="F1870" s="807"/>
      <c r="G1870" s="609"/>
    </row>
    <row r="1871" spans="5:7" x14ac:dyDescent="0.25">
      <c r="E1871" s="609"/>
      <c r="F1871" s="807"/>
      <c r="G1871" s="609"/>
    </row>
    <row r="1872" spans="5:7" x14ac:dyDescent="0.25">
      <c r="E1872" s="609"/>
      <c r="F1872" s="807"/>
      <c r="G1872" s="609"/>
    </row>
    <row r="1873" spans="5:7" x14ac:dyDescent="0.25">
      <c r="E1873" s="609"/>
      <c r="F1873" s="807"/>
      <c r="G1873" s="609"/>
    </row>
    <row r="1874" spans="5:7" x14ac:dyDescent="0.25">
      <c r="E1874" s="609"/>
      <c r="F1874" s="807"/>
      <c r="G1874" s="609"/>
    </row>
    <row r="1875" spans="5:7" x14ac:dyDescent="0.25">
      <c r="E1875" s="609"/>
      <c r="F1875" s="807"/>
      <c r="G1875" s="609"/>
    </row>
    <row r="1876" spans="5:7" x14ac:dyDescent="0.25">
      <c r="E1876" s="609"/>
      <c r="F1876" s="807"/>
      <c r="G1876" s="609"/>
    </row>
    <row r="1877" spans="5:7" x14ac:dyDescent="0.25">
      <c r="E1877" s="609"/>
      <c r="F1877" s="807"/>
      <c r="G1877" s="609"/>
    </row>
    <row r="1878" spans="5:7" x14ac:dyDescent="0.25">
      <c r="E1878" s="609"/>
      <c r="F1878" s="807"/>
      <c r="G1878" s="609"/>
    </row>
    <row r="1879" spans="5:7" x14ac:dyDescent="0.25">
      <c r="E1879" s="609"/>
      <c r="F1879" s="807"/>
      <c r="G1879" s="609"/>
    </row>
    <row r="1880" spans="5:7" x14ac:dyDescent="0.25">
      <c r="E1880" s="609"/>
      <c r="F1880" s="807"/>
      <c r="G1880" s="609"/>
    </row>
    <row r="1881" spans="5:7" x14ac:dyDescent="0.25">
      <c r="E1881" s="609"/>
      <c r="F1881" s="807"/>
      <c r="G1881" s="609"/>
    </row>
    <row r="1882" spans="5:7" x14ac:dyDescent="0.25">
      <c r="E1882" s="609"/>
      <c r="F1882" s="807"/>
      <c r="G1882" s="609"/>
    </row>
    <row r="1883" spans="5:7" x14ac:dyDescent="0.25">
      <c r="E1883" s="609"/>
      <c r="F1883" s="807"/>
      <c r="G1883" s="609"/>
    </row>
    <row r="1884" spans="5:7" x14ac:dyDescent="0.25">
      <c r="E1884" s="609"/>
      <c r="F1884" s="807"/>
      <c r="G1884" s="609"/>
    </row>
    <row r="1885" spans="5:7" x14ac:dyDescent="0.25">
      <c r="E1885" s="609"/>
      <c r="F1885" s="807"/>
      <c r="G1885" s="609"/>
    </row>
    <row r="1886" spans="5:7" x14ac:dyDescent="0.25">
      <c r="E1886" s="609"/>
      <c r="F1886" s="807"/>
      <c r="G1886" s="609"/>
    </row>
    <row r="1887" spans="5:7" x14ac:dyDescent="0.25">
      <c r="E1887" s="609"/>
      <c r="F1887" s="807"/>
      <c r="G1887" s="609"/>
    </row>
    <row r="1888" spans="5:7" x14ac:dyDescent="0.25">
      <c r="E1888" s="609"/>
      <c r="F1888" s="807"/>
      <c r="G1888" s="609"/>
    </row>
    <row r="1889" spans="5:7" x14ac:dyDescent="0.25">
      <c r="E1889" s="609"/>
      <c r="F1889" s="807"/>
      <c r="G1889" s="609"/>
    </row>
    <row r="1890" spans="5:7" x14ac:dyDescent="0.25">
      <c r="E1890" s="609"/>
      <c r="F1890" s="807"/>
      <c r="G1890" s="609"/>
    </row>
    <row r="1891" spans="5:7" x14ac:dyDescent="0.25">
      <c r="E1891" s="609"/>
      <c r="F1891" s="807"/>
      <c r="G1891" s="609"/>
    </row>
    <row r="1892" spans="5:7" x14ac:dyDescent="0.25">
      <c r="E1892" s="609"/>
      <c r="F1892" s="807"/>
      <c r="G1892" s="609"/>
    </row>
    <row r="1893" spans="5:7" x14ac:dyDescent="0.25">
      <c r="E1893" s="609"/>
      <c r="F1893" s="807"/>
      <c r="G1893" s="609"/>
    </row>
    <row r="1894" spans="5:7" x14ac:dyDescent="0.25">
      <c r="E1894" s="609"/>
      <c r="F1894" s="807"/>
      <c r="G1894" s="609"/>
    </row>
    <row r="1895" spans="5:7" x14ac:dyDescent="0.25">
      <c r="E1895" s="609"/>
      <c r="F1895" s="807"/>
      <c r="G1895" s="609"/>
    </row>
    <row r="1896" spans="5:7" x14ac:dyDescent="0.25">
      <c r="E1896" s="609"/>
      <c r="F1896" s="807"/>
      <c r="G1896" s="609"/>
    </row>
    <row r="1897" spans="5:7" x14ac:dyDescent="0.25">
      <c r="E1897" s="609"/>
      <c r="F1897" s="807"/>
      <c r="G1897" s="609"/>
    </row>
    <row r="1898" spans="5:7" x14ac:dyDescent="0.25">
      <c r="E1898" s="609"/>
      <c r="F1898" s="807"/>
      <c r="G1898" s="609"/>
    </row>
    <row r="1899" spans="5:7" x14ac:dyDescent="0.25">
      <c r="E1899" s="609"/>
      <c r="F1899" s="807"/>
      <c r="G1899" s="609"/>
    </row>
    <row r="1900" spans="5:7" x14ac:dyDescent="0.25">
      <c r="E1900" s="609"/>
      <c r="F1900" s="807"/>
      <c r="G1900" s="609"/>
    </row>
    <row r="1901" spans="5:7" x14ac:dyDescent="0.25">
      <c r="E1901" s="609"/>
      <c r="F1901" s="807"/>
      <c r="G1901" s="609"/>
    </row>
    <row r="1902" spans="5:7" x14ac:dyDescent="0.25">
      <c r="E1902" s="609"/>
      <c r="F1902" s="807"/>
      <c r="G1902" s="609"/>
    </row>
    <row r="1903" spans="5:7" x14ac:dyDescent="0.25">
      <c r="E1903" s="609"/>
      <c r="F1903" s="807"/>
      <c r="G1903" s="609"/>
    </row>
    <row r="1904" spans="5:7" x14ac:dyDescent="0.25">
      <c r="E1904" s="609"/>
      <c r="F1904" s="807"/>
      <c r="G1904" s="609"/>
    </row>
    <row r="1905" spans="5:7" x14ac:dyDescent="0.25">
      <c r="E1905" s="609"/>
      <c r="F1905" s="807"/>
      <c r="G1905" s="609"/>
    </row>
    <row r="1906" spans="5:7" x14ac:dyDescent="0.25">
      <c r="E1906" s="609"/>
      <c r="F1906" s="807"/>
      <c r="G1906" s="609"/>
    </row>
    <row r="1907" spans="5:7" x14ac:dyDescent="0.25">
      <c r="E1907" s="609"/>
      <c r="F1907" s="807"/>
      <c r="G1907" s="609"/>
    </row>
    <row r="1908" spans="5:7" x14ac:dyDescent="0.25">
      <c r="E1908" s="609"/>
      <c r="F1908" s="807"/>
      <c r="G1908" s="609"/>
    </row>
    <row r="1909" spans="5:7" x14ac:dyDescent="0.25">
      <c r="E1909" s="609"/>
      <c r="F1909" s="807"/>
      <c r="G1909" s="609"/>
    </row>
    <row r="1910" spans="5:7" x14ac:dyDescent="0.25">
      <c r="E1910" s="609"/>
      <c r="F1910" s="807"/>
      <c r="G1910" s="609"/>
    </row>
    <row r="1911" spans="5:7" x14ac:dyDescent="0.25">
      <c r="E1911" s="609"/>
      <c r="F1911" s="807"/>
      <c r="G1911" s="609"/>
    </row>
    <row r="1912" spans="5:7" x14ac:dyDescent="0.25">
      <c r="E1912" s="609"/>
      <c r="F1912" s="807"/>
      <c r="G1912" s="609"/>
    </row>
    <row r="1913" spans="5:7" x14ac:dyDescent="0.25">
      <c r="E1913" s="609"/>
      <c r="F1913" s="807"/>
      <c r="G1913" s="609"/>
    </row>
    <row r="1914" spans="5:7" x14ac:dyDescent="0.25">
      <c r="E1914" s="609"/>
      <c r="F1914" s="807"/>
      <c r="G1914" s="609"/>
    </row>
    <row r="1915" spans="5:7" x14ac:dyDescent="0.25">
      <c r="E1915" s="609"/>
      <c r="F1915" s="807"/>
      <c r="G1915" s="609"/>
    </row>
    <row r="1916" spans="5:7" x14ac:dyDescent="0.25">
      <c r="E1916" s="609"/>
      <c r="F1916" s="807"/>
      <c r="G1916" s="609"/>
    </row>
    <row r="1917" spans="5:7" x14ac:dyDescent="0.25">
      <c r="E1917" s="609"/>
      <c r="F1917" s="807"/>
      <c r="G1917" s="609"/>
    </row>
    <row r="1918" spans="5:7" x14ac:dyDescent="0.25">
      <c r="E1918" s="609"/>
      <c r="F1918" s="807"/>
      <c r="G1918" s="609"/>
    </row>
    <row r="1919" spans="5:7" x14ac:dyDescent="0.25">
      <c r="E1919" s="609"/>
      <c r="F1919" s="807"/>
      <c r="G1919" s="609"/>
    </row>
    <row r="1920" spans="5:7" x14ac:dyDescent="0.25">
      <c r="E1920" s="609"/>
      <c r="F1920" s="807"/>
      <c r="G1920" s="609"/>
    </row>
    <row r="1921" spans="5:7" x14ac:dyDescent="0.25">
      <c r="E1921" s="609"/>
      <c r="F1921" s="807"/>
      <c r="G1921" s="609"/>
    </row>
    <row r="1922" spans="5:7" x14ac:dyDescent="0.25">
      <c r="E1922" s="609"/>
      <c r="F1922" s="807"/>
      <c r="G1922" s="609"/>
    </row>
    <row r="1923" spans="5:7" x14ac:dyDescent="0.25">
      <c r="E1923" s="609"/>
      <c r="F1923" s="807"/>
      <c r="G1923" s="609"/>
    </row>
    <row r="1924" spans="5:7" x14ac:dyDescent="0.25">
      <c r="E1924" s="609"/>
      <c r="F1924" s="807"/>
      <c r="G1924" s="609"/>
    </row>
    <row r="1925" spans="5:7" x14ac:dyDescent="0.25">
      <c r="E1925" s="609"/>
      <c r="F1925" s="807"/>
      <c r="G1925" s="609"/>
    </row>
    <row r="1926" spans="5:7" x14ac:dyDescent="0.25">
      <c r="E1926" s="609"/>
      <c r="F1926" s="807"/>
      <c r="G1926" s="609"/>
    </row>
    <row r="1927" spans="5:7" x14ac:dyDescent="0.25">
      <c r="E1927" s="609"/>
      <c r="F1927" s="807"/>
      <c r="G1927" s="609"/>
    </row>
    <row r="1928" spans="5:7" x14ac:dyDescent="0.25">
      <c r="E1928" s="609"/>
      <c r="F1928" s="807"/>
      <c r="G1928" s="609"/>
    </row>
    <row r="1929" spans="5:7" x14ac:dyDescent="0.25">
      <c r="E1929" s="609"/>
      <c r="F1929" s="807"/>
      <c r="G1929" s="609"/>
    </row>
    <row r="1930" spans="5:7" x14ac:dyDescent="0.25">
      <c r="E1930" s="609"/>
      <c r="F1930" s="807"/>
      <c r="G1930" s="609"/>
    </row>
    <row r="1931" spans="5:7" x14ac:dyDescent="0.25">
      <c r="E1931" s="609"/>
      <c r="F1931" s="807"/>
      <c r="G1931" s="609"/>
    </row>
    <row r="1932" spans="5:7" x14ac:dyDescent="0.25">
      <c r="E1932" s="609"/>
      <c r="F1932" s="807"/>
      <c r="G1932" s="609"/>
    </row>
    <row r="1933" spans="5:7" x14ac:dyDescent="0.25">
      <c r="E1933" s="609"/>
      <c r="F1933" s="807"/>
      <c r="G1933" s="609"/>
    </row>
    <row r="1934" spans="5:7" x14ac:dyDescent="0.25">
      <c r="E1934" s="609"/>
      <c r="F1934" s="807"/>
      <c r="G1934" s="609"/>
    </row>
    <row r="1935" spans="5:7" x14ac:dyDescent="0.25">
      <c r="E1935" s="609"/>
      <c r="F1935" s="807"/>
      <c r="G1935" s="609"/>
    </row>
    <row r="1936" spans="5:7" x14ac:dyDescent="0.25">
      <c r="E1936" s="609"/>
      <c r="F1936" s="807"/>
      <c r="G1936" s="609"/>
    </row>
    <row r="1937" spans="5:7" x14ac:dyDescent="0.25">
      <c r="E1937" s="609"/>
      <c r="F1937" s="807"/>
      <c r="G1937" s="609"/>
    </row>
    <row r="1938" spans="5:7" x14ac:dyDescent="0.25">
      <c r="E1938" s="609"/>
      <c r="F1938" s="807"/>
      <c r="G1938" s="609"/>
    </row>
    <row r="1939" spans="5:7" x14ac:dyDescent="0.25">
      <c r="E1939" s="609"/>
      <c r="F1939" s="807"/>
      <c r="G1939" s="609"/>
    </row>
    <row r="1940" spans="5:7" x14ac:dyDescent="0.25">
      <c r="E1940" s="609"/>
      <c r="F1940" s="807"/>
      <c r="G1940" s="609"/>
    </row>
    <row r="1941" spans="5:7" x14ac:dyDescent="0.25">
      <c r="E1941" s="609"/>
      <c r="F1941" s="807"/>
      <c r="G1941" s="609"/>
    </row>
    <row r="1942" spans="5:7" x14ac:dyDescent="0.25">
      <c r="E1942" s="609"/>
      <c r="F1942" s="807"/>
      <c r="G1942" s="609"/>
    </row>
    <row r="1943" spans="5:7" x14ac:dyDescent="0.25">
      <c r="E1943" s="609"/>
      <c r="F1943" s="807"/>
      <c r="G1943" s="609"/>
    </row>
    <row r="1944" spans="5:7" x14ac:dyDescent="0.25">
      <c r="E1944" s="609"/>
      <c r="F1944" s="807"/>
      <c r="G1944" s="609"/>
    </row>
    <row r="1945" spans="5:7" x14ac:dyDescent="0.25">
      <c r="E1945" s="609"/>
      <c r="F1945" s="807"/>
      <c r="G1945" s="609"/>
    </row>
    <row r="1946" spans="5:7" x14ac:dyDescent="0.25">
      <c r="E1946" s="609"/>
      <c r="F1946" s="807"/>
      <c r="G1946" s="609"/>
    </row>
    <row r="1947" spans="5:7" x14ac:dyDescent="0.25">
      <c r="E1947" s="609"/>
      <c r="F1947" s="807"/>
      <c r="G1947" s="609"/>
    </row>
    <row r="1948" spans="5:7" x14ac:dyDescent="0.25">
      <c r="E1948" s="609"/>
      <c r="F1948" s="807"/>
      <c r="G1948" s="609"/>
    </row>
    <row r="1949" spans="5:7" x14ac:dyDescent="0.25">
      <c r="E1949" s="609"/>
      <c r="F1949" s="807"/>
      <c r="G1949" s="609"/>
    </row>
    <row r="1950" spans="5:7" x14ac:dyDescent="0.25">
      <c r="E1950" s="609"/>
      <c r="F1950" s="807"/>
      <c r="G1950" s="609"/>
    </row>
    <row r="1951" spans="5:7" x14ac:dyDescent="0.25">
      <c r="E1951" s="609"/>
      <c r="F1951" s="807"/>
      <c r="G1951" s="609"/>
    </row>
    <row r="1952" spans="5:7" x14ac:dyDescent="0.25">
      <c r="E1952" s="609"/>
      <c r="F1952" s="807"/>
      <c r="G1952" s="609"/>
    </row>
    <row r="1953" spans="5:7" x14ac:dyDescent="0.25">
      <c r="E1953" s="609"/>
      <c r="F1953" s="807"/>
      <c r="G1953" s="609"/>
    </row>
    <row r="1954" spans="5:7" x14ac:dyDescent="0.25">
      <c r="E1954" s="609"/>
      <c r="F1954" s="807"/>
      <c r="G1954" s="609"/>
    </row>
    <row r="1955" spans="5:7" x14ac:dyDescent="0.25">
      <c r="E1955" s="609"/>
      <c r="F1955" s="807"/>
      <c r="G1955" s="609"/>
    </row>
    <row r="1956" spans="5:7" x14ac:dyDescent="0.25">
      <c r="E1956" s="609"/>
      <c r="F1956" s="807"/>
      <c r="G1956" s="609"/>
    </row>
    <row r="1957" spans="5:7" x14ac:dyDescent="0.25">
      <c r="E1957" s="609"/>
      <c r="F1957" s="807"/>
      <c r="G1957" s="609"/>
    </row>
    <row r="1958" spans="5:7" x14ac:dyDescent="0.25">
      <c r="E1958" s="609"/>
      <c r="F1958" s="807"/>
      <c r="G1958" s="609"/>
    </row>
    <row r="1959" spans="5:7" x14ac:dyDescent="0.25">
      <c r="E1959" s="609"/>
      <c r="F1959" s="807"/>
      <c r="G1959" s="609"/>
    </row>
    <row r="1960" spans="5:7" x14ac:dyDescent="0.25">
      <c r="E1960" s="609"/>
      <c r="F1960" s="807"/>
      <c r="G1960" s="609"/>
    </row>
    <row r="1961" spans="5:7" x14ac:dyDescent="0.25">
      <c r="E1961" s="609"/>
      <c r="F1961" s="807"/>
      <c r="G1961" s="609"/>
    </row>
    <row r="1962" spans="5:7" x14ac:dyDescent="0.25">
      <c r="E1962" s="609"/>
      <c r="F1962" s="807"/>
      <c r="G1962" s="609"/>
    </row>
    <row r="1963" spans="5:7" x14ac:dyDescent="0.25">
      <c r="E1963" s="609"/>
      <c r="F1963" s="807"/>
      <c r="G1963" s="609"/>
    </row>
    <row r="1964" spans="5:7" x14ac:dyDescent="0.25">
      <c r="E1964" s="609"/>
      <c r="F1964" s="807"/>
      <c r="G1964" s="609"/>
    </row>
    <row r="1965" spans="5:7" x14ac:dyDescent="0.25">
      <c r="E1965" s="609"/>
      <c r="F1965" s="807"/>
      <c r="G1965" s="609"/>
    </row>
    <row r="1966" spans="5:7" x14ac:dyDescent="0.25">
      <c r="E1966" s="609"/>
      <c r="F1966" s="807"/>
      <c r="G1966" s="609"/>
    </row>
    <row r="1967" spans="5:7" x14ac:dyDescent="0.25">
      <c r="E1967" s="609"/>
      <c r="F1967" s="807"/>
      <c r="G1967" s="609"/>
    </row>
    <row r="1968" spans="5:7" x14ac:dyDescent="0.25">
      <c r="E1968" s="609"/>
      <c r="F1968" s="807"/>
      <c r="G1968" s="609"/>
    </row>
    <row r="1969" spans="5:7" x14ac:dyDescent="0.25">
      <c r="E1969" s="609"/>
      <c r="F1969" s="807"/>
      <c r="G1969" s="609"/>
    </row>
    <row r="1970" spans="5:7" x14ac:dyDescent="0.25">
      <c r="E1970" s="609"/>
      <c r="F1970" s="807"/>
      <c r="G1970" s="609"/>
    </row>
    <row r="1971" spans="5:7" x14ac:dyDescent="0.25">
      <c r="E1971" s="609"/>
      <c r="F1971" s="807"/>
      <c r="G1971" s="609"/>
    </row>
    <row r="1972" spans="5:7" x14ac:dyDescent="0.25">
      <c r="E1972" s="609"/>
      <c r="F1972" s="807"/>
      <c r="G1972" s="609"/>
    </row>
    <row r="1973" spans="5:7" x14ac:dyDescent="0.25">
      <c r="E1973" s="609"/>
      <c r="F1973" s="807"/>
      <c r="G1973" s="609"/>
    </row>
    <row r="1974" spans="5:7" x14ac:dyDescent="0.25">
      <c r="E1974" s="609"/>
      <c r="F1974" s="807"/>
      <c r="G1974" s="609"/>
    </row>
    <row r="1975" spans="5:7" x14ac:dyDescent="0.25">
      <c r="E1975" s="609"/>
      <c r="F1975" s="807"/>
      <c r="G1975" s="609"/>
    </row>
    <row r="1976" spans="5:7" x14ac:dyDescent="0.25">
      <c r="E1976" s="609"/>
      <c r="F1976" s="807"/>
      <c r="G1976" s="609"/>
    </row>
    <row r="1977" spans="5:7" x14ac:dyDescent="0.25">
      <c r="E1977" s="609"/>
      <c r="F1977" s="807"/>
      <c r="G1977" s="609"/>
    </row>
    <row r="1978" spans="5:7" x14ac:dyDescent="0.25">
      <c r="E1978" s="609"/>
      <c r="F1978" s="807"/>
      <c r="G1978" s="609"/>
    </row>
    <row r="1979" spans="5:7" x14ac:dyDescent="0.25">
      <c r="E1979" s="609"/>
      <c r="F1979" s="807"/>
      <c r="G1979" s="609"/>
    </row>
    <row r="1980" spans="5:7" x14ac:dyDescent="0.25">
      <c r="E1980" s="609"/>
      <c r="F1980" s="807"/>
      <c r="G1980" s="609"/>
    </row>
    <row r="1981" spans="5:7" x14ac:dyDescent="0.25">
      <c r="E1981" s="609"/>
      <c r="F1981" s="807"/>
      <c r="G1981" s="609"/>
    </row>
    <row r="1982" spans="5:7" x14ac:dyDescent="0.25">
      <c r="E1982" s="609"/>
      <c r="F1982" s="807"/>
      <c r="G1982" s="609"/>
    </row>
    <row r="1983" spans="5:7" x14ac:dyDescent="0.25">
      <c r="E1983" s="609"/>
      <c r="F1983" s="807"/>
      <c r="G1983" s="609"/>
    </row>
    <row r="1984" spans="5:7" x14ac:dyDescent="0.25">
      <c r="E1984" s="609"/>
      <c r="F1984" s="807"/>
      <c r="G1984" s="609"/>
    </row>
    <row r="1985" spans="5:7" x14ac:dyDescent="0.25">
      <c r="E1985" s="609"/>
      <c r="F1985" s="807"/>
      <c r="G1985" s="609"/>
    </row>
    <row r="1986" spans="5:7" x14ac:dyDescent="0.25">
      <c r="E1986" s="609"/>
      <c r="F1986" s="807"/>
      <c r="G1986" s="609"/>
    </row>
    <row r="1987" spans="5:7" x14ac:dyDescent="0.25">
      <c r="E1987" s="609"/>
      <c r="F1987" s="807"/>
      <c r="G1987" s="609"/>
    </row>
    <row r="1988" spans="5:7" x14ac:dyDescent="0.25">
      <c r="E1988" s="609"/>
      <c r="F1988" s="807"/>
      <c r="G1988" s="609"/>
    </row>
    <row r="1989" spans="5:7" x14ac:dyDescent="0.25">
      <c r="E1989" s="609"/>
      <c r="F1989" s="807"/>
      <c r="G1989" s="609"/>
    </row>
    <row r="1990" spans="5:7" x14ac:dyDescent="0.25">
      <c r="E1990" s="609"/>
      <c r="F1990" s="807"/>
      <c r="G1990" s="609"/>
    </row>
    <row r="1991" spans="5:7" x14ac:dyDescent="0.25">
      <c r="E1991" s="609"/>
      <c r="F1991" s="807"/>
      <c r="G1991" s="609"/>
    </row>
    <row r="1992" spans="5:7" x14ac:dyDescent="0.25">
      <c r="E1992" s="609"/>
      <c r="F1992" s="807"/>
      <c r="G1992" s="609"/>
    </row>
    <row r="1993" spans="5:7" x14ac:dyDescent="0.25">
      <c r="E1993" s="609"/>
      <c r="F1993" s="807"/>
      <c r="G1993" s="609"/>
    </row>
    <row r="1994" spans="5:7" x14ac:dyDescent="0.25">
      <c r="E1994" s="609"/>
      <c r="F1994" s="807"/>
      <c r="G1994" s="609"/>
    </row>
    <row r="1995" spans="5:7" x14ac:dyDescent="0.25">
      <c r="E1995" s="609"/>
      <c r="F1995" s="807"/>
      <c r="G1995" s="609"/>
    </row>
    <row r="1996" spans="5:7" x14ac:dyDescent="0.25">
      <c r="E1996" s="609"/>
      <c r="F1996" s="807"/>
      <c r="G1996" s="609"/>
    </row>
    <row r="1997" spans="5:7" x14ac:dyDescent="0.25">
      <c r="E1997" s="609"/>
      <c r="F1997" s="807"/>
      <c r="G1997" s="609"/>
    </row>
    <row r="1998" spans="5:7" x14ac:dyDescent="0.25">
      <c r="E1998" s="609"/>
      <c r="F1998" s="807"/>
      <c r="G1998" s="609"/>
    </row>
    <row r="1999" spans="5:7" x14ac:dyDescent="0.25">
      <c r="E1999" s="609"/>
      <c r="F1999" s="807"/>
      <c r="G1999" s="609"/>
    </row>
    <row r="2000" spans="5:7" x14ac:dyDescent="0.25">
      <c r="E2000" s="609"/>
      <c r="F2000" s="807"/>
      <c r="G2000" s="609"/>
    </row>
    <row r="2001" spans="5:7" x14ac:dyDescent="0.25">
      <c r="E2001" s="609"/>
      <c r="F2001" s="807"/>
      <c r="G2001" s="609"/>
    </row>
    <row r="2002" spans="5:7" x14ac:dyDescent="0.25">
      <c r="E2002" s="609"/>
      <c r="F2002" s="807"/>
      <c r="G2002" s="609"/>
    </row>
    <row r="2003" spans="5:7" x14ac:dyDescent="0.25">
      <c r="E2003" s="609"/>
      <c r="F2003" s="807"/>
      <c r="G2003" s="609"/>
    </row>
    <row r="2004" spans="5:7" x14ac:dyDescent="0.25">
      <c r="E2004" s="609"/>
      <c r="F2004" s="807"/>
      <c r="G2004" s="609"/>
    </row>
    <row r="2005" spans="5:7" x14ac:dyDescent="0.25">
      <c r="E2005" s="609"/>
      <c r="F2005" s="807"/>
      <c r="G2005" s="609"/>
    </row>
    <row r="2006" spans="5:7" x14ac:dyDescent="0.25">
      <c r="E2006" s="609"/>
      <c r="F2006" s="807"/>
      <c r="G2006" s="609"/>
    </row>
    <row r="2007" spans="5:7" x14ac:dyDescent="0.25">
      <c r="E2007" s="609"/>
      <c r="F2007" s="807"/>
      <c r="G2007" s="609"/>
    </row>
    <row r="2008" spans="5:7" x14ac:dyDescent="0.25">
      <c r="E2008" s="609"/>
      <c r="F2008" s="807"/>
      <c r="G2008" s="609"/>
    </row>
    <row r="2009" spans="5:7" x14ac:dyDescent="0.25">
      <c r="E2009" s="609"/>
      <c r="F2009" s="807"/>
      <c r="G2009" s="609"/>
    </row>
    <row r="2010" spans="5:7" x14ac:dyDescent="0.25">
      <c r="E2010" s="609"/>
      <c r="F2010" s="807"/>
      <c r="G2010" s="609"/>
    </row>
    <row r="2011" spans="5:7" x14ac:dyDescent="0.25">
      <c r="E2011" s="609"/>
      <c r="F2011" s="807"/>
      <c r="G2011" s="609"/>
    </row>
    <row r="2012" spans="5:7" x14ac:dyDescent="0.25">
      <c r="E2012" s="609"/>
      <c r="F2012" s="807"/>
      <c r="G2012" s="609"/>
    </row>
    <row r="2013" spans="5:7" x14ac:dyDescent="0.25">
      <c r="E2013" s="609"/>
      <c r="F2013" s="807"/>
      <c r="G2013" s="609"/>
    </row>
    <row r="2014" spans="5:7" x14ac:dyDescent="0.25">
      <c r="E2014" s="609"/>
      <c r="F2014" s="807"/>
      <c r="G2014" s="609"/>
    </row>
    <row r="2015" spans="5:7" x14ac:dyDescent="0.25">
      <c r="E2015" s="609"/>
      <c r="F2015" s="807"/>
      <c r="G2015" s="609"/>
    </row>
    <row r="2016" spans="5:7" x14ac:dyDescent="0.25">
      <c r="E2016" s="609"/>
      <c r="F2016" s="807"/>
      <c r="G2016" s="609"/>
    </row>
    <row r="2017" spans="5:7" x14ac:dyDescent="0.25">
      <c r="E2017" s="609"/>
      <c r="F2017" s="807"/>
      <c r="G2017" s="609"/>
    </row>
    <row r="2018" spans="5:7" x14ac:dyDescent="0.25">
      <c r="E2018" s="609"/>
      <c r="F2018" s="807"/>
      <c r="G2018" s="609"/>
    </row>
    <row r="2019" spans="5:7" x14ac:dyDescent="0.25">
      <c r="E2019" s="609"/>
      <c r="F2019" s="807"/>
      <c r="G2019" s="609"/>
    </row>
    <row r="2020" spans="5:7" x14ac:dyDescent="0.25">
      <c r="E2020" s="609"/>
      <c r="F2020" s="807"/>
      <c r="G2020" s="609"/>
    </row>
    <row r="2021" spans="5:7" x14ac:dyDescent="0.25">
      <c r="E2021" s="609"/>
      <c r="F2021" s="807"/>
      <c r="G2021" s="609"/>
    </row>
    <row r="2022" spans="5:7" x14ac:dyDescent="0.25">
      <c r="E2022" s="609"/>
      <c r="F2022" s="807"/>
      <c r="G2022" s="609"/>
    </row>
    <row r="2023" spans="5:7" x14ac:dyDescent="0.25">
      <c r="E2023" s="609"/>
      <c r="F2023" s="807"/>
      <c r="G2023" s="609"/>
    </row>
    <row r="2024" spans="5:7" x14ac:dyDescent="0.25">
      <c r="E2024" s="609"/>
      <c r="F2024" s="807"/>
      <c r="G2024" s="609"/>
    </row>
    <row r="2025" spans="5:7" x14ac:dyDescent="0.25">
      <c r="E2025" s="609"/>
      <c r="F2025" s="807"/>
      <c r="G2025" s="609"/>
    </row>
    <row r="2026" spans="5:7" x14ac:dyDescent="0.25">
      <c r="E2026" s="609"/>
      <c r="F2026" s="807"/>
      <c r="G2026" s="609"/>
    </row>
    <row r="2027" spans="5:7" x14ac:dyDescent="0.25">
      <c r="E2027" s="609"/>
      <c r="F2027" s="807"/>
      <c r="G2027" s="609"/>
    </row>
    <row r="2028" spans="5:7" x14ac:dyDescent="0.25">
      <c r="E2028" s="609"/>
      <c r="F2028" s="807"/>
      <c r="G2028" s="609"/>
    </row>
    <row r="2029" spans="5:7" x14ac:dyDescent="0.25">
      <c r="E2029" s="609"/>
      <c r="F2029" s="807"/>
      <c r="G2029" s="609"/>
    </row>
    <row r="2030" spans="5:7" x14ac:dyDescent="0.25">
      <c r="E2030" s="609"/>
      <c r="F2030" s="807"/>
      <c r="G2030" s="609"/>
    </row>
    <row r="2031" spans="5:7" x14ac:dyDescent="0.25">
      <c r="E2031" s="609"/>
      <c r="F2031" s="807"/>
      <c r="G2031" s="609"/>
    </row>
    <row r="2032" spans="5:7" x14ac:dyDescent="0.25">
      <c r="E2032" s="609"/>
      <c r="F2032" s="807"/>
      <c r="G2032" s="609"/>
    </row>
    <row r="2033" spans="5:7" x14ac:dyDescent="0.25">
      <c r="E2033" s="609"/>
      <c r="F2033" s="807"/>
      <c r="G2033" s="609"/>
    </row>
    <row r="2034" spans="5:7" x14ac:dyDescent="0.25">
      <c r="E2034" s="609"/>
      <c r="F2034" s="807"/>
      <c r="G2034" s="609"/>
    </row>
    <row r="2035" spans="5:7" x14ac:dyDescent="0.25">
      <c r="E2035" s="609"/>
      <c r="F2035" s="807"/>
      <c r="G2035" s="609"/>
    </row>
    <row r="2036" spans="5:7" x14ac:dyDescent="0.25">
      <c r="E2036" s="609"/>
      <c r="F2036" s="807"/>
      <c r="G2036" s="609"/>
    </row>
    <row r="2037" spans="5:7" x14ac:dyDescent="0.25">
      <c r="E2037" s="609"/>
      <c r="F2037" s="807"/>
      <c r="G2037" s="609"/>
    </row>
    <row r="2038" spans="5:7" x14ac:dyDescent="0.25">
      <c r="E2038" s="609"/>
      <c r="F2038" s="807"/>
      <c r="G2038" s="609"/>
    </row>
    <row r="2039" spans="5:7" x14ac:dyDescent="0.25">
      <c r="E2039" s="609"/>
      <c r="F2039" s="807"/>
      <c r="G2039" s="609"/>
    </row>
    <row r="2040" spans="5:7" x14ac:dyDescent="0.25">
      <c r="E2040" s="609"/>
      <c r="F2040" s="807"/>
      <c r="G2040" s="609"/>
    </row>
    <row r="2041" spans="5:7" x14ac:dyDescent="0.25">
      <c r="E2041" s="609"/>
      <c r="F2041" s="807"/>
      <c r="G2041" s="609"/>
    </row>
    <row r="2042" spans="5:7" x14ac:dyDescent="0.25">
      <c r="E2042" s="609"/>
      <c r="F2042" s="807"/>
      <c r="G2042" s="609"/>
    </row>
    <row r="2043" spans="5:7" x14ac:dyDescent="0.25">
      <c r="E2043" s="609"/>
      <c r="F2043" s="807"/>
      <c r="G2043" s="609"/>
    </row>
    <row r="2044" spans="5:7" x14ac:dyDescent="0.25">
      <c r="E2044" s="609"/>
      <c r="F2044" s="807"/>
      <c r="G2044" s="609"/>
    </row>
    <row r="2045" spans="5:7" x14ac:dyDescent="0.25">
      <c r="E2045" s="609"/>
      <c r="F2045" s="807"/>
      <c r="G2045" s="609"/>
    </row>
    <row r="2046" spans="5:7" x14ac:dyDescent="0.25">
      <c r="E2046" s="609"/>
      <c r="F2046" s="807"/>
      <c r="G2046" s="609"/>
    </row>
    <row r="2047" spans="5:7" x14ac:dyDescent="0.25">
      <c r="E2047" s="609"/>
      <c r="F2047" s="807"/>
      <c r="G2047" s="609"/>
    </row>
    <row r="2048" spans="5:7" x14ac:dyDescent="0.25">
      <c r="E2048" s="609"/>
      <c r="F2048" s="807"/>
      <c r="G2048" s="609"/>
    </row>
    <row r="2049" spans="5:7" x14ac:dyDescent="0.25">
      <c r="E2049" s="609"/>
      <c r="F2049" s="807"/>
      <c r="G2049" s="609"/>
    </row>
    <row r="2050" spans="5:7" x14ac:dyDescent="0.25">
      <c r="E2050" s="609"/>
      <c r="F2050" s="807"/>
      <c r="G2050" s="609"/>
    </row>
    <row r="2051" spans="5:7" x14ac:dyDescent="0.25">
      <c r="E2051" s="609"/>
      <c r="F2051" s="807"/>
      <c r="G2051" s="609"/>
    </row>
    <row r="2052" spans="5:7" x14ac:dyDescent="0.25">
      <c r="E2052" s="609"/>
      <c r="F2052" s="807"/>
      <c r="G2052" s="609"/>
    </row>
    <row r="2053" spans="5:7" x14ac:dyDescent="0.25">
      <c r="E2053" s="609"/>
      <c r="F2053" s="807"/>
      <c r="G2053" s="609"/>
    </row>
    <row r="2054" spans="5:7" x14ac:dyDescent="0.25">
      <c r="E2054" s="609"/>
      <c r="F2054" s="807"/>
      <c r="G2054" s="609"/>
    </row>
    <row r="2055" spans="5:7" x14ac:dyDescent="0.25">
      <c r="E2055" s="609"/>
      <c r="F2055" s="807"/>
      <c r="G2055" s="609"/>
    </row>
    <row r="2056" spans="5:7" x14ac:dyDescent="0.25">
      <c r="E2056" s="609"/>
      <c r="F2056" s="807"/>
      <c r="G2056" s="609"/>
    </row>
    <row r="2057" spans="5:7" x14ac:dyDescent="0.25">
      <c r="E2057" s="609"/>
      <c r="F2057" s="807"/>
      <c r="G2057" s="609"/>
    </row>
    <row r="2058" spans="5:7" x14ac:dyDescent="0.25">
      <c r="E2058" s="609"/>
      <c r="F2058" s="807"/>
      <c r="G2058" s="609"/>
    </row>
    <row r="2059" spans="5:7" x14ac:dyDescent="0.25">
      <c r="E2059" s="609"/>
      <c r="F2059" s="807"/>
      <c r="G2059" s="609"/>
    </row>
    <row r="2060" spans="5:7" x14ac:dyDescent="0.25">
      <c r="E2060" s="609"/>
      <c r="F2060" s="807"/>
      <c r="G2060" s="609"/>
    </row>
    <row r="2061" spans="5:7" x14ac:dyDescent="0.25">
      <c r="E2061" s="609"/>
      <c r="F2061" s="807"/>
      <c r="G2061" s="609"/>
    </row>
    <row r="2062" spans="5:7" x14ac:dyDescent="0.25">
      <c r="E2062" s="609"/>
      <c r="F2062" s="807"/>
      <c r="G2062" s="609"/>
    </row>
    <row r="2063" spans="5:7" x14ac:dyDescent="0.25">
      <c r="E2063" s="609"/>
      <c r="F2063" s="807"/>
      <c r="G2063" s="609"/>
    </row>
    <row r="2064" spans="5:7" x14ac:dyDescent="0.25">
      <c r="E2064" s="609"/>
      <c r="F2064" s="807"/>
      <c r="G2064" s="609"/>
    </row>
    <row r="2065" spans="5:7" x14ac:dyDescent="0.25">
      <c r="E2065" s="609"/>
      <c r="F2065" s="807"/>
      <c r="G2065" s="609"/>
    </row>
    <row r="2066" spans="5:7" x14ac:dyDescent="0.25">
      <c r="E2066" s="609"/>
      <c r="F2066" s="807"/>
      <c r="G2066" s="609"/>
    </row>
    <row r="2067" spans="5:7" x14ac:dyDescent="0.25">
      <c r="E2067" s="609"/>
      <c r="F2067" s="807"/>
      <c r="G2067" s="609"/>
    </row>
    <row r="2068" spans="5:7" x14ac:dyDescent="0.25">
      <c r="E2068" s="609"/>
      <c r="F2068" s="807"/>
      <c r="G2068" s="609"/>
    </row>
    <row r="2069" spans="5:7" x14ac:dyDescent="0.25">
      <c r="E2069" s="609"/>
      <c r="F2069" s="807"/>
      <c r="G2069" s="609"/>
    </row>
    <row r="2070" spans="5:7" x14ac:dyDescent="0.25">
      <c r="E2070" s="609"/>
      <c r="F2070" s="807"/>
      <c r="G2070" s="609"/>
    </row>
    <row r="2071" spans="5:7" x14ac:dyDescent="0.25">
      <c r="E2071" s="609"/>
      <c r="F2071" s="807"/>
      <c r="G2071" s="609"/>
    </row>
    <row r="2072" spans="5:7" x14ac:dyDescent="0.25">
      <c r="E2072" s="609"/>
      <c r="F2072" s="807"/>
      <c r="G2072" s="609"/>
    </row>
    <row r="2073" spans="5:7" x14ac:dyDescent="0.25">
      <c r="E2073" s="609"/>
      <c r="F2073" s="807"/>
      <c r="G2073" s="609"/>
    </row>
    <row r="2074" spans="5:7" x14ac:dyDescent="0.25">
      <c r="E2074" s="609"/>
      <c r="F2074" s="807"/>
      <c r="G2074" s="609"/>
    </row>
    <row r="2075" spans="5:7" x14ac:dyDescent="0.25">
      <c r="E2075" s="609"/>
      <c r="F2075" s="807"/>
      <c r="G2075" s="609"/>
    </row>
    <row r="2076" spans="5:7" x14ac:dyDescent="0.25">
      <c r="E2076" s="609"/>
      <c r="F2076" s="807"/>
      <c r="G2076" s="609"/>
    </row>
    <row r="2077" spans="5:7" x14ac:dyDescent="0.25">
      <c r="E2077" s="609"/>
      <c r="F2077" s="807"/>
      <c r="G2077" s="609"/>
    </row>
    <row r="2078" spans="5:7" x14ac:dyDescent="0.25">
      <c r="E2078" s="609"/>
      <c r="F2078" s="807"/>
      <c r="G2078" s="609"/>
    </row>
    <row r="2079" spans="5:7" x14ac:dyDescent="0.25">
      <c r="E2079" s="609"/>
      <c r="F2079" s="807"/>
      <c r="G2079" s="609"/>
    </row>
    <row r="2080" spans="5:7" x14ac:dyDescent="0.25">
      <c r="E2080" s="609"/>
      <c r="F2080" s="807"/>
      <c r="G2080" s="609"/>
    </row>
    <row r="2081" spans="5:7" x14ac:dyDescent="0.25">
      <c r="E2081" s="609"/>
      <c r="F2081" s="807"/>
      <c r="G2081" s="609"/>
    </row>
    <row r="2082" spans="5:7" x14ac:dyDescent="0.25">
      <c r="E2082" s="609"/>
      <c r="F2082" s="807"/>
      <c r="G2082" s="609"/>
    </row>
    <row r="2083" spans="5:7" x14ac:dyDescent="0.25">
      <c r="E2083" s="609"/>
      <c r="F2083" s="807"/>
      <c r="G2083" s="609"/>
    </row>
    <row r="2084" spans="5:7" x14ac:dyDescent="0.25">
      <c r="E2084" s="609"/>
      <c r="F2084" s="807"/>
      <c r="G2084" s="609"/>
    </row>
    <row r="2085" spans="5:7" x14ac:dyDescent="0.25">
      <c r="E2085" s="609"/>
      <c r="F2085" s="807"/>
      <c r="G2085" s="609"/>
    </row>
    <row r="2086" spans="5:7" x14ac:dyDescent="0.25">
      <c r="E2086" s="609"/>
      <c r="F2086" s="807"/>
      <c r="G2086" s="609"/>
    </row>
    <row r="2087" spans="5:7" x14ac:dyDescent="0.25">
      <c r="E2087" s="609"/>
      <c r="F2087" s="807"/>
      <c r="G2087" s="609"/>
    </row>
    <row r="2088" spans="5:7" x14ac:dyDescent="0.25">
      <c r="E2088" s="609"/>
      <c r="F2088" s="807"/>
      <c r="G2088" s="609"/>
    </row>
    <row r="2089" spans="5:7" x14ac:dyDescent="0.25">
      <c r="E2089" s="609"/>
      <c r="F2089" s="807"/>
      <c r="G2089" s="609"/>
    </row>
    <row r="2090" spans="5:7" x14ac:dyDescent="0.25">
      <c r="E2090" s="609"/>
      <c r="F2090" s="807"/>
      <c r="G2090" s="609"/>
    </row>
    <row r="2091" spans="5:7" x14ac:dyDescent="0.25">
      <c r="E2091" s="609"/>
      <c r="F2091" s="807"/>
      <c r="G2091" s="609"/>
    </row>
    <row r="2092" spans="5:7" x14ac:dyDescent="0.25">
      <c r="E2092" s="609"/>
      <c r="F2092" s="807"/>
      <c r="G2092" s="609"/>
    </row>
    <row r="2093" spans="5:7" x14ac:dyDescent="0.25">
      <c r="E2093" s="609"/>
      <c r="F2093" s="807"/>
      <c r="G2093" s="609"/>
    </row>
    <row r="2094" spans="5:7" x14ac:dyDescent="0.25">
      <c r="E2094" s="609"/>
      <c r="F2094" s="807"/>
      <c r="G2094" s="609"/>
    </row>
    <row r="2095" spans="5:7" x14ac:dyDescent="0.25">
      <c r="E2095" s="609"/>
      <c r="F2095" s="807"/>
      <c r="G2095" s="609"/>
    </row>
    <row r="2096" spans="5:7" x14ac:dyDescent="0.25">
      <c r="E2096" s="609"/>
      <c r="F2096" s="807"/>
      <c r="G2096" s="609"/>
    </row>
    <row r="2097" spans="5:7" x14ac:dyDescent="0.25">
      <c r="E2097" s="609"/>
      <c r="F2097" s="807"/>
      <c r="G2097" s="609"/>
    </row>
    <row r="2098" spans="5:7" x14ac:dyDescent="0.25">
      <c r="E2098" s="609"/>
      <c r="F2098" s="807"/>
      <c r="G2098" s="609"/>
    </row>
    <row r="2099" spans="5:7" x14ac:dyDescent="0.25">
      <c r="E2099" s="609"/>
      <c r="F2099" s="807"/>
      <c r="G2099" s="609"/>
    </row>
    <row r="2100" spans="5:7" x14ac:dyDescent="0.25">
      <c r="E2100" s="609"/>
      <c r="F2100" s="807"/>
      <c r="G2100" s="609"/>
    </row>
    <row r="2101" spans="5:7" x14ac:dyDescent="0.25">
      <c r="E2101" s="609"/>
      <c r="F2101" s="807"/>
      <c r="G2101" s="609"/>
    </row>
    <row r="2102" spans="5:7" x14ac:dyDescent="0.25">
      <c r="E2102" s="609"/>
      <c r="F2102" s="807"/>
      <c r="G2102" s="609"/>
    </row>
    <row r="2103" spans="5:7" x14ac:dyDescent="0.25">
      <c r="E2103" s="609"/>
      <c r="F2103" s="807"/>
      <c r="G2103" s="609"/>
    </row>
    <row r="2104" spans="5:7" x14ac:dyDescent="0.25">
      <c r="E2104" s="609"/>
      <c r="F2104" s="807"/>
      <c r="G2104" s="609"/>
    </row>
    <row r="2105" spans="5:7" x14ac:dyDescent="0.25">
      <c r="E2105" s="609"/>
      <c r="F2105" s="807"/>
      <c r="G2105" s="609"/>
    </row>
    <row r="2106" spans="5:7" x14ac:dyDescent="0.25">
      <c r="E2106" s="609"/>
      <c r="F2106" s="807"/>
      <c r="G2106" s="609"/>
    </row>
    <row r="2107" spans="5:7" x14ac:dyDescent="0.25">
      <c r="E2107" s="609"/>
      <c r="F2107" s="807"/>
      <c r="G2107" s="609"/>
    </row>
    <row r="2108" spans="5:7" x14ac:dyDescent="0.25">
      <c r="E2108" s="609"/>
      <c r="F2108" s="807"/>
      <c r="G2108" s="609"/>
    </row>
    <row r="2109" spans="5:7" x14ac:dyDescent="0.25">
      <c r="E2109" s="609"/>
      <c r="F2109" s="807"/>
      <c r="G2109" s="609"/>
    </row>
    <row r="2110" spans="5:7" x14ac:dyDescent="0.25">
      <c r="E2110" s="609"/>
      <c r="F2110" s="807"/>
      <c r="G2110" s="609"/>
    </row>
    <row r="2111" spans="5:7" x14ac:dyDescent="0.25">
      <c r="E2111" s="609"/>
      <c r="F2111" s="807"/>
      <c r="G2111" s="609"/>
    </row>
    <row r="2112" spans="5:7" x14ac:dyDescent="0.25">
      <c r="E2112" s="609"/>
      <c r="F2112" s="807"/>
      <c r="G2112" s="609"/>
    </row>
    <row r="2113" spans="5:7" x14ac:dyDescent="0.25">
      <c r="E2113" s="609"/>
      <c r="F2113" s="807"/>
      <c r="G2113" s="609"/>
    </row>
    <row r="2114" spans="5:7" x14ac:dyDescent="0.25">
      <c r="E2114" s="609"/>
      <c r="F2114" s="807"/>
      <c r="G2114" s="609"/>
    </row>
    <row r="2115" spans="5:7" x14ac:dyDescent="0.25">
      <c r="E2115" s="609"/>
      <c r="F2115" s="807"/>
      <c r="G2115" s="609"/>
    </row>
    <row r="2116" spans="5:7" x14ac:dyDescent="0.25">
      <c r="E2116" s="609"/>
      <c r="F2116" s="807"/>
      <c r="G2116" s="609"/>
    </row>
    <row r="2117" spans="5:7" x14ac:dyDescent="0.25">
      <c r="E2117" s="609"/>
      <c r="F2117" s="807"/>
      <c r="G2117" s="609"/>
    </row>
    <row r="2118" spans="5:7" x14ac:dyDescent="0.25">
      <c r="E2118" s="609"/>
      <c r="F2118" s="807"/>
      <c r="G2118" s="609"/>
    </row>
    <row r="2119" spans="5:7" x14ac:dyDescent="0.25">
      <c r="E2119" s="609"/>
      <c r="F2119" s="807"/>
      <c r="G2119" s="609"/>
    </row>
    <row r="2120" spans="5:7" x14ac:dyDescent="0.25">
      <c r="E2120" s="609"/>
      <c r="F2120" s="807"/>
      <c r="G2120" s="609"/>
    </row>
    <row r="2121" spans="5:7" x14ac:dyDescent="0.25">
      <c r="E2121" s="609"/>
      <c r="F2121" s="807"/>
      <c r="G2121" s="609"/>
    </row>
    <row r="2122" spans="5:7" x14ac:dyDescent="0.25">
      <c r="E2122" s="609"/>
      <c r="F2122" s="807"/>
      <c r="G2122" s="609"/>
    </row>
    <row r="2123" spans="5:7" x14ac:dyDescent="0.25">
      <c r="E2123" s="609"/>
      <c r="F2123" s="807"/>
      <c r="G2123" s="609"/>
    </row>
    <row r="2124" spans="5:7" x14ac:dyDescent="0.25">
      <c r="E2124" s="609"/>
      <c r="F2124" s="807"/>
      <c r="G2124" s="609"/>
    </row>
    <row r="2125" spans="5:7" x14ac:dyDescent="0.25">
      <c r="E2125" s="609"/>
      <c r="F2125" s="807"/>
      <c r="G2125" s="609"/>
    </row>
    <row r="2126" spans="5:7" x14ac:dyDescent="0.25">
      <c r="E2126" s="609"/>
      <c r="F2126" s="807"/>
      <c r="G2126" s="609"/>
    </row>
    <row r="2127" spans="5:7" x14ac:dyDescent="0.25">
      <c r="E2127" s="609"/>
      <c r="F2127" s="807"/>
      <c r="G2127" s="609"/>
    </row>
    <row r="2128" spans="5:7" x14ac:dyDescent="0.25">
      <c r="E2128" s="609"/>
      <c r="F2128" s="807"/>
      <c r="G2128" s="609"/>
    </row>
    <row r="2129" spans="5:7" x14ac:dyDescent="0.25">
      <c r="E2129" s="609"/>
      <c r="F2129" s="807"/>
      <c r="G2129" s="609"/>
    </row>
    <row r="2130" spans="5:7" x14ac:dyDescent="0.25">
      <c r="E2130" s="609"/>
      <c r="F2130" s="807"/>
      <c r="G2130" s="609"/>
    </row>
    <row r="2131" spans="5:7" x14ac:dyDescent="0.25">
      <c r="E2131" s="609"/>
      <c r="F2131" s="807"/>
      <c r="G2131" s="609"/>
    </row>
    <row r="2132" spans="5:7" x14ac:dyDescent="0.25">
      <c r="E2132" s="609"/>
      <c r="F2132" s="807"/>
      <c r="G2132" s="609"/>
    </row>
    <row r="2133" spans="5:7" x14ac:dyDescent="0.25">
      <c r="E2133" s="609"/>
      <c r="F2133" s="807"/>
      <c r="G2133" s="609"/>
    </row>
    <row r="2134" spans="5:7" x14ac:dyDescent="0.25">
      <c r="E2134" s="609"/>
      <c r="F2134" s="807"/>
      <c r="G2134" s="609"/>
    </row>
    <row r="2135" spans="5:7" x14ac:dyDescent="0.25">
      <c r="E2135" s="609"/>
      <c r="F2135" s="807"/>
      <c r="G2135" s="609"/>
    </row>
    <row r="2136" spans="5:7" x14ac:dyDescent="0.25">
      <c r="E2136" s="609"/>
      <c r="F2136" s="807"/>
      <c r="G2136" s="609"/>
    </row>
    <row r="2137" spans="5:7" x14ac:dyDescent="0.25">
      <c r="E2137" s="609"/>
      <c r="F2137" s="807"/>
      <c r="G2137" s="609"/>
    </row>
    <row r="2138" spans="5:7" x14ac:dyDescent="0.25">
      <c r="E2138" s="609"/>
      <c r="F2138" s="807"/>
      <c r="G2138" s="609"/>
    </row>
    <row r="2139" spans="5:7" x14ac:dyDescent="0.25">
      <c r="E2139" s="609"/>
      <c r="F2139" s="807"/>
      <c r="G2139" s="609"/>
    </row>
    <row r="2140" spans="5:7" x14ac:dyDescent="0.25">
      <c r="E2140" s="609"/>
      <c r="F2140" s="807"/>
      <c r="G2140" s="609"/>
    </row>
    <row r="2141" spans="5:7" x14ac:dyDescent="0.25">
      <c r="E2141" s="609"/>
      <c r="F2141" s="807"/>
      <c r="G2141" s="609"/>
    </row>
    <row r="2142" spans="5:7" x14ac:dyDescent="0.25">
      <c r="E2142" s="609"/>
      <c r="F2142" s="807"/>
      <c r="G2142" s="609"/>
    </row>
    <row r="2143" spans="5:7" x14ac:dyDescent="0.25">
      <c r="E2143" s="609"/>
      <c r="F2143" s="807"/>
      <c r="G2143" s="609"/>
    </row>
    <row r="2144" spans="5:7" x14ac:dyDescent="0.25">
      <c r="E2144" s="609"/>
      <c r="F2144" s="807"/>
      <c r="G2144" s="609"/>
    </row>
    <row r="2145" spans="5:7" x14ac:dyDescent="0.25">
      <c r="E2145" s="609"/>
      <c r="F2145" s="807"/>
      <c r="G2145" s="609"/>
    </row>
    <row r="2146" spans="5:7" x14ac:dyDescent="0.25">
      <c r="E2146" s="609"/>
      <c r="F2146" s="807"/>
      <c r="G2146" s="609"/>
    </row>
    <row r="2147" spans="5:7" x14ac:dyDescent="0.25">
      <c r="E2147" s="609"/>
      <c r="F2147" s="807"/>
      <c r="G2147" s="609"/>
    </row>
    <row r="2148" spans="5:7" x14ac:dyDescent="0.25">
      <c r="E2148" s="609"/>
      <c r="F2148" s="807"/>
      <c r="G2148" s="609"/>
    </row>
    <row r="2149" spans="5:7" x14ac:dyDescent="0.25">
      <c r="E2149" s="609"/>
      <c r="F2149" s="807"/>
      <c r="G2149" s="609"/>
    </row>
    <row r="2150" spans="5:7" x14ac:dyDescent="0.25">
      <c r="E2150" s="609"/>
      <c r="F2150" s="807"/>
      <c r="G2150" s="609"/>
    </row>
    <row r="2151" spans="5:7" x14ac:dyDescent="0.25">
      <c r="E2151" s="609"/>
      <c r="F2151" s="807"/>
      <c r="G2151" s="609"/>
    </row>
    <row r="2152" spans="5:7" x14ac:dyDescent="0.25">
      <c r="E2152" s="609"/>
      <c r="F2152" s="807"/>
      <c r="G2152" s="609"/>
    </row>
    <row r="2153" spans="5:7" x14ac:dyDescent="0.25">
      <c r="E2153" s="609"/>
      <c r="F2153" s="807"/>
      <c r="G2153" s="609"/>
    </row>
    <row r="2154" spans="5:7" x14ac:dyDescent="0.25">
      <c r="E2154" s="609"/>
      <c r="F2154" s="807"/>
      <c r="G2154" s="609"/>
    </row>
    <row r="2155" spans="5:7" x14ac:dyDescent="0.25">
      <c r="E2155" s="609"/>
      <c r="F2155" s="807"/>
      <c r="G2155" s="609"/>
    </row>
    <row r="2156" spans="5:7" x14ac:dyDescent="0.25">
      <c r="E2156" s="609"/>
      <c r="F2156" s="807"/>
      <c r="G2156" s="609"/>
    </row>
    <row r="2157" spans="5:7" x14ac:dyDescent="0.25">
      <c r="E2157" s="609"/>
      <c r="F2157" s="807"/>
      <c r="G2157" s="609"/>
    </row>
    <row r="2158" spans="5:7" x14ac:dyDescent="0.25">
      <c r="E2158" s="609"/>
      <c r="F2158" s="807"/>
      <c r="G2158" s="609"/>
    </row>
    <row r="2159" spans="5:7" x14ac:dyDescent="0.25">
      <c r="E2159" s="609"/>
      <c r="F2159" s="807"/>
      <c r="G2159" s="609"/>
    </row>
    <row r="2160" spans="5:7" x14ac:dyDescent="0.25">
      <c r="E2160" s="609"/>
      <c r="F2160" s="807"/>
      <c r="G2160" s="609"/>
    </row>
    <row r="2161" spans="5:7" x14ac:dyDescent="0.25">
      <c r="E2161" s="609"/>
      <c r="F2161" s="807"/>
      <c r="G2161" s="609"/>
    </row>
    <row r="2162" spans="5:7" x14ac:dyDescent="0.25">
      <c r="E2162" s="609"/>
      <c r="F2162" s="807"/>
      <c r="G2162" s="609"/>
    </row>
    <row r="2163" spans="5:7" x14ac:dyDescent="0.25">
      <c r="E2163" s="609"/>
      <c r="F2163" s="807"/>
      <c r="G2163" s="609"/>
    </row>
    <row r="2164" spans="5:7" x14ac:dyDescent="0.25">
      <c r="E2164" s="609"/>
      <c r="F2164" s="807"/>
      <c r="G2164" s="609"/>
    </row>
    <row r="2165" spans="5:7" x14ac:dyDescent="0.25">
      <c r="E2165" s="609"/>
      <c r="F2165" s="807"/>
      <c r="G2165" s="609"/>
    </row>
    <row r="2166" spans="5:7" x14ac:dyDescent="0.25">
      <c r="E2166" s="609"/>
      <c r="F2166" s="807"/>
      <c r="G2166" s="609"/>
    </row>
    <row r="2167" spans="5:7" x14ac:dyDescent="0.25">
      <c r="E2167" s="609"/>
      <c r="F2167" s="807"/>
      <c r="G2167" s="609"/>
    </row>
    <row r="2168" spans="5:7" x14ac:dyDescent="0.25">
      <c r="E2168" s="609"/>
      <c r="F2168" s="807"/>
      <c r="G2168" s="609"/>
    </row>
    <row r="2169" spans="5:7" x14ac:dyDescent="0.25">
      <c r="E2169" s="609"/>
      <c r="F2169" s="807"/>
      <c r="G2169" s="609"/>
    </row>
    <row r="2170" spans="5:7" x14ac:dyDescent="0.25">
      <c r="E2170" s="609"/>
      <c r="F2170" s="807"/>
      <c r="G2170" s="609"/>
    </row>
    <row r="2171" spans="5:7" x14ac:dyDescent="0.25">
      <c r="E2171" s="609"/>
      <c r="F2171" s="807"/>
      <c r="G2171" s="609"/>
    </row>
    <row r="2172" spans="5:7" x14ac:dyDescent="0.25">
      <c r="E2172" s="609"/>
      <c r="F2172" s="807"/>
      <c r="G2172" s="609"/>
    </row>
    <row r="2173" spans="5:7" x14ac:dyDescent="0.25">
      <c r="E2173" s="609"/>
      <c r="F2173" s="807"/>
      <c r="G2173" s="609"/>
    </row>
    <row r="2174" spans="5:7" x14ac:dyDescent="0.25">
      <c r="E2174" s="609"/>
      <c r="F2174" s="807"/>
      <c r="G2174" s="609"/>
    </row>
    <row r="2175" spans="5:7" x14ac:dyDescent="0.25">
      <c r="E2175" s="609"/>
      <c r="F2175" s="807"/>
      <c r="G2175" s="609"/>
    </row>
    <row r="2176" spans="5:7" x14ac:dyDescent="0.25">
      <c r="E2176" s="609"/>
      <c r="F2176" s="807"/>
      <c r="G2176" s="609"/>
    </row>
    <row r="2177" spans="5:7" x14ac:dyDescent="0.25">
      <c r="E2177" s="609"/>
      <c r="F2177" s="807"/>
      <c r="G2177" s="609"/>
    </row>
    <row r="2178" spans="5:7" x14ac:dyDescent="0.25">
      <c r="E2178" s="609"/>
      <c r="F2178" s="807"/>
      <c r="G2178" s="609"/>
    </row>
    <row r="2179" spans="5:7" x14ac:dyDescent="0.25">
      <c r="E2179" s="609"/>
      <c r="F2179" s="807"/>
      <c r="G2179" s="609"/>
    </row>
    <row r="2180" spans="5:7" x14ac:dyDescent="0.25">
      <c r="E2180" s="609"/>
      <c r="F2180" s="807"/>
      <c r="G2180" s="609"/>
    </row>
    <row r="2181" spans="5:7" x14ac:dyDescent="0.25">
      <c r="E2181" s="609"/>
      <c r="F2181" s="807"/>
      <c r="G2181" s="609"/>
    </row>
    <row r="2182" spans="5:7" x14ac:dyDescent="0.25">
      <c r="E2182" s="609"/>
      <c r="F2182" s="807"/>
      <c r="G2182" s="609"/>
    </row>
    <row r="2183" spans="5:7" x14ac:dyDescent="0.25">
      <c r="E2183" s="609"/>
      <c r="F2183" s="807"/>
      <c r="G2183" s="609"/>
    </row>
    <row r="2184" spans="5:7" x14ac:dyDescent="0.25">
      <c r="E2184" s="609"/>
      <c r="F2184" s="807"/>
      <c r="G2184" s="609"/>
    </row>
    <row r="2185" spans="5:7" x14ac:dyDescent="0.25">
      <c r="E2185" s="609"/>
      <c r="F2185" s="807"/>
      <c r="G2185" s="609"/>
    </row>
    <row r="2186" spans="5:7" x14ac:dyDescent="0.25">
      <c r="E2186" s="609"/>
      <c r="F2186" s="807"/>
      <c r="G2186" s="609"/>
    </row>
    <row r="2187" spans="5:7" x14ac:dyDescent="0.25">
      <c r="E2187" s="609"/>
      <c r="F2187" s="807"/>
      <c r="G2187" s="609"/>
    </row>
    <row r="2188" spans="5:7" x14ac:dyDescent="0.25">
      <c r="E2188" s="609"/>
      <c r="F2188" s="807"/>
      <c r="G2188" s="609"/>
    </row>
    <row r="2189" spans="5:7" x14ac:dyDescent="0.25">
      <c r="E2189" s="609"/>
      <c r="F2189" s="807"/>
      <c r="G2189" s="609"/>
    </row>
    <row r="2190" spans="5:7" x14ac:dyDescent="0.25">
      <c r="E2190" s="609"/>
      <c r="F2190" s="807"/>
      <c r="G2190" s="609"/>
    </row>
    <row r="2191" spans="5:7" x14ac:dyDescent="0.25">
      <c r="E2191" s="609"/>
      <c r="F2191" s="807"/>
      <c r="G2191" s="609"/>
    </row>
    <row r="2192" spans="5:7" x14ac:dyDescent="0.25">
      <c r="E2192" s="609"/>
      <c r="F2192" s="807"/>
      <c r="G2192" s="609"/>
    </row>
    <row r="2193" spans="5:7" x14ac:dyDescent="0.25">
      <c r="E2193" s="609"/>
      <c r="F2193" s="807"/>
      <c r="G2193" s="609"/>
    </row>
    <row r="2194" spans="5:7" x14ac:dyDescent="0.25">
      <c r="E2194" s="609"/>
      <c r="F2194" s="807"/>
      <c r="G2194" s="609"/>
    </row>
    <row r="2195" spans="5:7" x14ac:dyDescent="0.25">
      <c r="E2195" s="609"/>
      <c r="F2195" s="807"/>
      <c r="G2195" s="609"/>
    </row>
    <row r="2196" spans="5:7" x14ac:dyDescent="0.25">
      <c r="E2196" s="609"/>
      <c r="F2196" s="807"/>
      <c r="G2196" s="609"/>
    </row>
    <row r="2197" spans="5:7" x14ac:dyDescent="0.25">
      <c r="E2197" s="609"/>
      <c r="F2197" s="807"/>
      <c r="G2197" s="609"/>
    </row>
    <row r="2198" spans="5:7" x14ac:dyDescent="0.25">
      <c r="E2198" s="609"/>
      <c r="F2198" s="807"/>
      <c r="G2198" s="609"/>
    </row>
    <row r="2199" spans="5:7" x14ac:dyDescent="0.25">
      <c r="E2199" s="609"/>
      <c r="F2199" s="807"/>
      <c r="G2199" s="609"/>
    </row>
    <row r="2200" spans="5:7" x14ac:dyDescent="0.25">
      <c r="E2200" s="609"/>
      <c r="F2200" s="807"/>
      <c r="G2200" s="609"/>
    </row>
    <row r="2201" spans="5:7" x14ac:dyDescent="0.25">
      <c r="E2201" s="609"/>
      <c r="F2201" s="807"/>
      <c r="G2201" s="609"/>
    </row>
    <row r="2202" spans="5:7" x14ac:dyDescent="0.25">
      <c r="E2202" s="609"/>
      <c r="F2202" s="807"/>
      <c r="G2202" s="609"/>
    </row>
    <row r="2203" spans="5:7" x14ac:dyDescent="0.25">
      <c r="E2203" s="609"/>
      <c r="F2203" s="807"/>
      <c r="G2203" s="609"/>
    </row>
    <row r="2204" spans="5:7" x14ac:dyDescent="0.25">
      <c r="E2204" s="609"/>
      <c r="F2204" s="807"/>
      <c r="G2204" s="609"/>
    </row>
    <row r="2205" spans="5:7" x14ac:dyDescent="0.25">
      <c r="E2205" s="609"/>
      <c r="F2205" s="807"/>
      <c r="G2205" s="609"/>
    </row>
    <row r="2206" spans="5:7" x14ac:dyDescent="0.25">
      <c r="E2206" s="609"/>
      <c r="F2206" s="807"/>
      <c r="G2206" s="609"/>
    </row>
    <row r="2207" spans="5:7" x14ac:dyDescent="0.25">
      <c r="E2207" s="609"/>
      <c r="F2207" s="807"/>
      <c r="G2207" s="609"/>
    </row>
    <row r="2208" spans="5:7" x14ac:dyDescent="0.25">
      <c r="E2208" s="609"/>
      <c r="F2208" s="807"/>
      <c r="G2208" s="609"/>
    </row>
    <row r="2209" spans="5:7" x14ac:dyDescent="0.25">
      <c r="E2209" s="609"/>
      <c r="F2209" s="807"/>
      <c r="G2209" s="609"/>
    </row>
    <row r="2210" spans="5:7" x14ac:dyDescent="0.25">
      <c r="E2210" s="609"/>
      <c r="F2210" s="807"/>
      <c r="G2210" s="609"/>
    </row>
    <row r="2211" spans="5:7" x14ac:dyDescent="0.25">
      <c r="E2211" s="609"/>
      <c r="F2211" s="807"/>
      <c r="G2211" s="609"/>
    </row>
    <row r="2212" spans="5:7" x14ac:dyDescent="0.25">
      <c r="E2212" s="609"/>
      <c r="F2212" s="807"/>
      <c r="G2212" s="609"/>
    </row>
    <row r="2213" spans="5:7" x14ac:dyDescent="0.25">
      <c r="E2213" s="609"/>
      <c r="F2213" s="807"/>
      <c r="G2213" s="609"/>
    </row>
    <row r="2214" spans="5:7" x14ac:dyDescent="0.25">
      <c r="E2214" s="609"/>
      <c r="F2214" s="807"/>
      <c r="G2214" s="609"/>
    </row>
    <row r="2215" spans="5:7" x14ac:dyDescent="0.25">
      <c r="E2215" s="609"/>
      <c r="F2215" s="807"/>
      <c r="G2215" s="609"/>
    </row>
    <row r="2216" spans="5:7" x14ac:dyDescent="0.25">
      <c r="E2216" s="609"/>
      <c r="F2216" s="807"/>
      <c r="G2216" s="609"/>
    </row>
    <row r="2217" spans="5:7" x14ac:dyDescent="0.25">
      <c r="E2217" s="609"/>
      <c r="F2217" s="807"/>
      <c r="G2217" s="609"/>
    </row>
    <row r="2218" spans="5:7" x14ac:dyDescent="0.25">
      <c r="E2218" s="609"/>
      <c r="F2218" s="807"/>
      <c r="G2218" s="609"/>
    </row>
    <row r="2219" spans="5:7" x14ac:dyDescent="0.25">
      <c r="E2219" s="609"/>
      <c r="F2219" s="807"/>
      <c r="G2219" s="609"/>
    </row>
    <row r="2220" spans="5:7" x14ac:dyDescent="0.25">
      <c r="E2220" s="609"/>
      <c r="F2220" s="807"/>
      <c r="G2220" s="609"/>
    </row>
    <row r="2221" spans="5:7" x14ac:dyDescent="0.25">
      <c r="E2221" s="609"/>
      <c r="F2221" s="807"/>
      <c r="G2221" s="609"/>
    </row>
    <row r="2222" spans="5:7" x14ac:dyDescent="0.25">
      <c r="E2222" s="609"/>
      <c r="F2222" s="807"/>
      <c r="G2222" s="609"/>
    </row>
    <row r="2223" spans="5:7" x14ac:dyDescent="0.25">
      <c r="E2223" s="609"/>
      <c r="F2223" s="807"/>
      <c r="G2223" s="609"/>
    </row>
    <row r="2224" spans="5:7" x14ac:dyDescent="0.25">
      <c r="E2224" s="609"/>
      <c r="F2224" s="807"/>
      <c r="G2224" s="609"/>
    </row>
    <row r="2225" spans="5:7" x14ac:dyDescent="0.25">
      <c r="E2225" s="609"/>
      <c r="F2225" s="807"/>
      <c r="G2225" s="609"/>
    </row>
    <row r="2226" spans="5:7" x14ac:dyDescent="0.25">
      <c r="E2226" s="609"/>
      <c r="F2226" s="807"/>
      <c r="G2226" s="609"/>
    </row>
    <row r="2227" spans="5:7" x14ac:dyDescent="0.25">
      <c r="E2227" s="609"/>
      <c r="F2227" s="807"/>
      <c r="G2227" s="609"/>
    </row>
    <row r="2228" spans="5:7" x14ac:dyDescent="0.25">
      <c r="E2228" s="609"/>
      <c r="F2228" s="807"/>
      <c r="G2228" s="609"/>
    </row>
    <row r="2229" spans="5:7" x14ac:dyDescent="0.25">
      <c r="E2229" s="609"/>
      <c r="F2229" s="807"/>
      <c r="G2229" s="609"/>
    </row>
    <row r="2230" spans="5:7" x14ac:dyDescent="0.25">
      <c r="E2230" s="609"/>
      <c r="F2230" s="807"/>
      <c r="G2230" s="609"/>
    </row>
    <row r="2231" spans="5:7" x14ac:dyDescent="0.25">
      <c r="E2231" s="609"/>
      <c r="F2231" s="807"/>
      <c r="G2231" s="609"/>
    </row>
    <row r="2232" spans="5:7" x14ac:dyDescent="0.25">
      <c r="E2232" s="609"/>
      <c r="F2232" s="807"/>
      <c r="G2232" s="609"/>
    </row>
    <row r="2233" spans="5:7" x14ac:dyDescent="0.25">
      <c r="E2233" s="609"/>
      <c r="F2233" s="807"/>
      <c r="G2233" s="609"/>
    </row>
    <row r="2234" spans="5:7" x14ac:dyDescent="0.25">
      <c r="E2234" s="609"/>
      <c r="F2234" s="807"/>
      <c r="G2234" s="609"/>
    </row>
    <row r="2235" spans="5:7" x14ac:dyDescent="0.25">
      <c r="E2235" s="609"/>
      <c r="F2235" s="807"/>
      <c r="G2235" s="609"/>
    </row>
    <row r="2236" spans="5:7" x14ac:dyDescent="0.25">
      <c r="E2236" s="609"/>
      <c r="F2236" s="807"/>
      <c r="G2236" s="609"/>
    </row>
    <row r="2237" spans="5:7" x14ac:dyDescent="0.25">
      <c r="E2237" s="609"/>
      <c r="F2237" s="807"/>
      <c r="G2237" s="609"/>
    </row>
    <row r="2238" spans="5:7" x14ac:dyDescent="0.25">
      <c r="E2238" s="609"/>
      <c r="F2238" s="807"/>
      <c r="G2238" s="609"/>
    </row>
    <row r="2239" spans="5:7" x14ac:dyDescent="0.25">
      <c r="E2239" s="609"/>
      <c r="F2239" s="807"/>
      <c r="G2239" s="609"/>
    </row>
    <row r="2240" spans="5:7" x14ac:dyDescent="0.25">
      <c r="E2240" s="609"/>
      <c r="F2240" s="807"/>
      <c r="G2240" s="609"/>
    </row>
    <row r="2241" spans="5:7" x14ac:dyDescent="0.25">
      <c r="E2241" s="609"/>
      <c r="F2241" s="807"/>
      <c r="G2241" s="609"/>
    </row>
    <row r="2242" spans="5:7" x14ac:dyDescent="0.25">
      <c r="E2242" s="609"/>
      <c r="F2242" s="807"/>
      <c r="G2242" s="609"/>
    </row>
    <row r="2243" spans="5:7" x14ac:dyDescent="0.25">
      <c r="E2243" s="609"/>
      <c r="F2243" s="807"/>
      <c r="G2243" s="609"/>
    </row>
    <row r="2244" spans="5:7" x14ac:dyDescent="0.25">
      <c r="E2244" s="609"/>
      <c r="F2244" s="807"/>
      <c r="G2244" s="609"/>
    </row>
    <row r="2245" spans="5:7" x14ac:dyDescent="0.25">
      <c r="E2245" s="609"/>
      <c r="F2245" s="807"/>
      <c r="G2245" s="609"/>
    </row>
    <row r="2246" spans="5:7" x14ac:dyDescent="0.25">
      <c r="E2246" s="609"/>
      <c r="F2246" s="807"/>
      <c r="G2246" s="609"/>
    </row>
    <row r="2247" spans="5:7" x14ac:dyDescent="0.25">
      <c r="E2247" s="609"/>
      <c r="F2247" s="807"/>
      <c r="G2247" s="609"/>
    </row>
    <row r="2248" spans="5:7" x14ac:dyDescent="0.25">
      <c r="E2248" s="609"/>
      <c r="F2248" s="807"/>
      <c r="G2248" s="609"/>
    </row>
    <row r="2249" spans="5:7" x14ac:dyDescent="0.25">
      <c r="E2249" s="609"/>
      <c r="F2249" s="807"/>
      <c r="G2249" s="609"/>
    </row>
    <row r="2250" spans="5:7" x14ac:dyDescent="0.25">
      <c r="E2250" s="609"/>
      <c r="F2250" s="807"/>
      <c r="G2250" s="609"/>
    </row>
    <row r="2251" spans="5:7" x14ac:dyDescent="0.25">
      <c r="E2251" s="609"/>
      <c r="F2251" s="807"/>
      <c r="G2251" s="609"/>
    </row>
    <row r="2252" spans="5:7" x14ac:dyDescent="0.25">
      <c r="E2252" s="609"/>
      <c r="F2252" s="807"/>
      <c r="G2252" s="609"/>
    </row>
    <row r="2253" spans="5:7" x14ac:dyDescent="0.25">
      <c r="E2253" s="609"/>
      <c r="F2253" s="807"/>
      <c r="G2253" s="609"/>
    </row>
    <row r="2254" spans="5:7" x14ac:dyDescent="0.25">
      <c r="E2254" s="609"/>
      <c r="F2254" s="807"/>
      <c r="G2254" s="609"/>
    </row>
    <row r="2255" spans="5:7" x14ac:dyDescent="0.25">
      <c r="E2255" s="609"/>
      <c r="F2255" s="807"/>
      <c r="G2255" s="609"/>
    </row>
    <row r="2256" spans="5:7" x14ac:dyDescent="0.25">
      <c r="E2256" s="609"/>
      <c r="F2256" s="807"/>
      <c r="G2256" s="609"/>
    </row>
    <row r="2257" spans="5:7" x14ac:dyDescent="0.25">
      <c r="E2257" s="609"/>
      <c r="F2257" s="807"/>
      <c r="G2257" s="609"/>
    </row>
    <row r="2258" spans="5:7" x14ac:dyDescent="0.25">
      <c r="E2258" s="609"/>
      <c r="F2258" s="807"/>
      <c r="G2258" s="609"/>
    </row>
    <row r="2259" spans="5:7" x14ac:dyDescent="0.25">
      <c r="E2259" s="609"/>
      <c r="F2259" s="807"/>
      <c r="G2259" s="609"/>
    </row>
    <row r="2260" spans="5:7" x14ac:dyDescent="0.25">
      <c r="E2260" s="609"/>
      <c r="F2260" s="807"/>
      <c r="G2260" s="609"/>
    </row>
    <row r="2261" spans="5:7" x14ac:dyDescent="0.25">
      <c r="E2261" s="609"/>
      <c r="F2261" s="807"/>
      <c r="G2261" s="609"/>
    </row>
    <row r="2262" spans="5:7" x14ac:dyDescent="0.25">
      <c r="E2262" s="609"/>
      <c r="F2262" s="807"/>
      <c r="G2262" s="609"/>
    </row>
    <row r="2263" spans="5:7" x14ac:dyDescent="0.25">
      <c r="E2263" s="609"/>
      <c r="F2263" s="807"/>
      <c r="G2263" s="609"/>
    </row>
    <row r="2264" spans="5:7" x14ac:dyDescent="0.25">
      <c r="E2264" s="609"/>
      <c r="F2264" s="807"/>
      <c r="G2264" s="609"/>
    </row>
    <row r="2265" spans="5:7" x14ac:dyDescent="0.25">
      <c r="E2265" s="609"/>
      <c r="F2265" s="807"/>
      <c r="G2265" s="609"/>
    </row>
    <row r="2266" spans="5:7" x14ac:dyDescent="0.25">
      <c r="E2266" s="609"/>
      <c r="F2266" s="807"/>
      <c r="G2266" s="609"/>
    </row>
    <row r="2267" spans="5:7" x14ac:dyDescent="0.25">
      <c r="E2267" s="609"/>
      <c r="F2267" s="807"/>
      <c r="G2267" s="609"/>
    </row>
    <row r="2268" spans="5:7" x14ac:dyDescent="0.25">
      <c r="E2268" s="609"/>
      <c r="F2268" s="807"/>
      <c r="G2268" s="609"/>
    </row>
    <row r="2269" spans="5:7" x14ac:dyDescent="0.25">
      <c r="E2269" s="609"/>
      <c r="F2269" s="807"/>
      <c r="G2269" s="609"/>
    </row>
    <row r="2270" spans="5:7" x14ac:dyDescent="0.25">
      <c r="E2270" s="609"/>
      <c r="F2270" s="807"/>
      <c r="G2270" s="609"/>
    </row>
    <row r="2271" spans="5:7" x14ac:dyDescent="0.25">
      <c r="E2271" s="609"/>
      <c r="F2271" s="807"/>
      <c r="G2271" s="609"/>
    </row>
    <row r="2272" spans="5:7" x14ac:dyDescent="0.25">
      <c r="E2272" s="609"/>
      <c r="F2272" s="807"/>
      <c r="G2272" s="609"/>
    </row>
    <row r="2273" spans="5:7" x14ac:dyDescent="0.25">
      <c r="E2273" s="609"/>
      <c r="F2273" s="807"/>
      <c r="G2273" s="609"/>
    </row>
    <row r="2274" spans="5:7" x14ac:dyDescent="0.25">
      <c r="E2274" s="609"/>
      <c r="F2274" s="807"/>
      <c r="G2274" s="609"/>
    </row>
    <row r="2275" spans="5:7" x14ac:dyDescent="0.25">
      <c r="E2275" s="609"/>
      <c r="F2275" s="807"/>
      <c r="G2275" s="609"/>
    </row>
    <row r="2276" spans="5:7" x14ac:dyDescent="0.25">
      <c r="E2276" s="609"/>
      <c r="F2276" s="807"/>
      <c r="G2276" s="609"/>
    </row>
    <row r="2277" spans="5:7" x14ac:dyDescent="0.25">
      <c r="E2277" s="609"/>
      <c r="F2277" s="807"/>
      <c r="G2277" s="609"/>
    </row>
    <row r="2278" spans="5:7" x14ac:dyDescent="0.25">
      <c r="E2278" s="609"/>
      <c r="F2278" s="807"/>
      <c r="G2278" s="609"/>
    </row>
    <row r="2279" spans="5:7" x14ac:dyDescent="0.25">
      <c r="E2279" s="609"/>
      <c r="F2279" s="807"/>
      <c r="G2279" s="609"/>
    </row>
    <row r="2280" spans="5:7" x14ac:dyDescent="0.25">
      <c r="E2280" s="609"/>
      <c r="F2280" s="807"/>
      <c r="G2280" s="609"/>
    </row>
    <row r="2281" spans="5:7" x14ac:dyDescent="0.25">
      <c r="E2281" s="609"/>
      <c r="F2281" s="807"/>
      <c r="G2281" s="609"/>
    </row>
    <row r="2282" spans="5:7" x14ac:dyDescent="0.25">
      <c r="E2282" s="609"/>
      <c r="F2282" s="807"/>
      <c r="G2282" s="609"/>
    </row>
    <row r="2283" spans="5:7" x14ac:dyDescent="0.25">
      <c r="E2283" s="609"/>
      <c r="F2283" s="807"/>
      <c r="G2283" s="609"/>
    </row>
    <row r="2284" spans="5:7" x14ac:dyDescent="0.25">
      <c r="E2284" s="609"/>
      <c r="F2284" s="807"/>
      <c r="G2284" s="609"/>
    </row>
    <row r="2285" spans="5:7" x14ac:dyDescent="0.25">
      <c r="E2285" s="609"/>
      <c r="F2285" s="807"/>
      <c r="G2285" s="609"/>
    </row>
    <row r="2286" spans="5:7" x14ac:dyDescent="0.25">
      <c r="E2286" s="609"/>
      <c r="F2286" s="807"/>
      <c r="G2286" s="609"/>
    </row>
    <row r="2287" spans="5:7" x14ac:dyDescent="0.25">
      <c r="E2287" s="609"/>
      <c r="F2287" s="807"/>
      <c r="G2287" s="609"/>
    </row>
    <row r="2288" spans="5:7" x14ac:dyDescent="0.25">
      <c r="E2288" s="609"/>
      <c r="F2288" s="807"/>
      <c r="G2288" s="609"/>
    </row>
    <row r="2289" spans="5:7" x14ac:dyDescent="0.25">
      <c r="E2289" s="609"/>
      <c r="F2289" s="807"/>
      <c r="G2289" s="609"/>
    </row>
    <row r="2290" spans="5:7" x14ac:dyDescent="0.25">
      <c r="E2290" s="609"/>
      <c r="F2290" s="807"/>
      <c r="G2290" s="609"/>
    </row>
    <row r="2291" spans="5:7" x14ac:dyDescent="0.25">
      <c r="E2291" s="609"/>
      <c r="F2291" s="807"/>
      <c r="G2291" s="609"/>
    </row>
    <row r="2292" spans="5:7" x14ac:dyDescent="0.25">
      <c r="E2292" s="609"/>
      <c r="F2292" s="807"/>
      <c r="G2292" s="609"/>
    </row>
    <row r="2293" spans="5:7" x14ac:dyDescent="0.25">
      <c r="E2293" s="609"/>
      <c r="F2293" s="807"/>
      <c r="G2293" s="609"/>
    </row>
    <row r="2294" spans="5:7" x14ac:dyDescent="0.25">
      <c r="E2294" s="609"/>
      <c r="F2294" s="807"/>
      <c r="G2294" s="609"/>
    </row>
    <row r="2295" spans="5:7" x14ac:dyDescent="0.25">
      <c r="E2295" s="609"/>
      <c r="F2295" s="807"/>
      <c r="G2295" s="609"/>
    </row>
    <row r="2296" spans="5:7" x14ac:dyDescent="0.25">
      <c r="E2296" s="609"/>
      <c r="F2296" s="807"/>
      <c r="G2296" s="609"/>
    </row>
    <row r="2297" spans="5:7" x14ac:dyDescent="0.25">
      <c r="E2297" s="609"/>
      <c r="F2297" s="807"/>
      <c r="G2297" s="609"/>
    </row>
    <row r="2298" spans="5:7" x14ac:dyDescent="0.25">
      <c r="E2298" s="609"/>
      <c r="F2298" s="807"/>
      <c r="G2298" s="609"/>
    </row>
    <row r="2299" spans="5:7" x14ac:dyDescent="0.25">
      <c r="E2299" s="609"/>
      <c r="F2299" s="807"/>
      <c r="G2299" s="609"/>
    </row>
    <row r="2300" spans="5:7" x14ac:dyDescent="0.25">
      <c r="E2300" s="609"/>
      <c r="F2300" s="807"/>
      <c r="G2300" s="609"/>
    </row>
    <row r="2301" spans="5:7" x14ac:dyDescent="0.25">
      <c r="E2301" s="609"/>
      <c r="F2301" s="807"/>
      <c r="G2301" s="609"/>
    </row>
    <row r="2302" spans="5:7" x14ac:dyDescent="0.25">
      <c r="E2302" s="609"/>
      <c r="F2302" s="807"/>
      <c r="G2302" s="609"/>
    </row>
    <row r="2303" spans="5:7" x14ac:dyDescent="0.25">
      <c r="E2303" s="609"/>
      <c r="F2303" s="807"/>
      <c r="G2303" s="609"/>
    </row>
    <row r="2304" spans="5:7" x14ac:dyDescent="0.25">
      <c r="E2304" s="609"/>
      <c r="F2304" s="807"/>
      <c r="G2304" s="609"/>
    </row>
    <row r="2305" spans="5:7" x14ac:dyDescent="0.25">
      <c r="E2305" s="609"/>
      <c r="F2305" s="807"/>
      <c r="G2305" s="609"/>
    </row>
    <row r="2306" spans="5:7" x14ac:dyDescent="0.25">
      <c r="E2306" s="609"/>
      <c r="F2306" s="807"/>
      <c r="G2306" s="609"/>
    </row>
    <row r="2307" spans="5:7" x14ac:dyDescent="0.25">
      <c r="E2307" s="609"/>
      <c r="F2307" s="807"/>
      <c r="G2307" s="609"/>
    </row>
    <row r="2308" spans="5:7" x14ac:dyDescent="0.25">
      <c r="E2308" s="609"/>
      <c r="F2308" s="807"/>
      <c r="G2308" s="609"/>
    </row>
    <row r="2309" spans="5:7" x14ac:dyDescent="0.25">
      <c r="E2309" s="609"/>
      <c r="F2309" s="807"/>
      <c r="G2309" s="609"/>
    </row>
    <row r="2310" spans="5:7" x14ac:dyDescent="0.25">
      <c r="E2310" s="609"/>
      <c r="F2310" s="807"/>
      <c r="G2310" s="609"/>
    </row>
    <row r="2311" spans="5:7" x14ac:dyDescent="0.25">
      <c r="E2311" s="609"/>
      <c r="F2311" s="807"/>
      <c r="G2311" s="609"/>
    </row>
    <row r="2312" spans="5:7" x14ac:dyDescent="0.25">
      <c r="E2312" s="609"/>
      <c r="F2312" s="807"/>
      <c r="G2312" s="609"/>
    </row>
    <row r="2313" spans="5:7" x14ac:dyDescent="0.25">
      <c r="E2313" s="609"/>
      <c r="F2313" s="807"/>
      <c r="G2313" s="609"/>
    </row>
    <row r="2314" spans="5:7" x14ac:dyDescent="0.25">
      <c r="E2314" s="609"/>
      <c r="F2314" s="807"/>
      <c r="G2314" s="609"/>
    </row>
    <row r="2315" spans="5:7" x14ac:dyDescent="0.25">
      <c r="E2315" s="609"/>
      <c r="F2315" s="807"/>
      <c r="G2315" s="609"/>
    </row>
    <row r="2316" spans="5:7" x14ac:dyDescent="0.25">
      <c r="E2316" s="609"/>
      <c r="F2316" s="807"/>
      <c r="G2316" s="609"/>
    </row>
    <row r="2317" spans="5:7" x14ac:dyDescent="0.25">
      <c r="E2317" s="609"/>
      <c r="F2317" s="807"/>
      <c r="G2317" s="609"/>
    </row>
    <row r="2318" spans="5:7" x14ac:dyDescent="0.25">
      <c r="E2318" s="609"/>
      <c r="F2318" s="807"/>
      <c r="G2318" s="609"/>
    </row>
    <row r="2319" spans="5:7" x14ac:dyDescent="0.25">
      <c r="E2319" s="609"/>
      <c r="F2319" s="807"/>
      <c r="G2319" s="609"/>
    </row>
    <row r="2320" spans="5:7" x14ac:dyDescent="0.25">
      <c r="E2320" s="609"/>
      <c r="F2320" s="807"/>
      <c r="G2320" s="609"/>
    </row>
    <row r="2321" spans="5:7" x14ac:dyDescent="0.25">
      <c r="E2321" s="609"/>
      <c r="F2321" s="807"/>
      <c r="G2321" s="609"/>
    </row>
    <row r="2322" spans="5:7" x14ac:dyDescent="0.25">
      <c r="E2322" s="609"/>
      <c r="F2322" s="807"/>
      <c r="G2322" s="609"/>
    </row>
    <row r="2323" spans="5:7" x14ac:dyDescent="0.25">
      <c r="E2323" s="609"/>
      <c r="F2323" s="807"/>
      <c r="G2323" s="609"/>
    </row>
    <row r="2324" spans="5:7" x14ac:dyDescent="0.25">
      <c r="E2324" s="609"/>
      <c r="F2324" s="807"/>
      <c r="G2324" s="609"/>
    </row>
    <row r="2325" spans="5:7" x14ac:dyDescent="0.25">
      <c r="E2325" s="609"/>
      <c r="F2325" s="807"/>
      <c r="G2325" s="609"/>
    </row>
    <row r="2326" spans="5:7" x14ac:dyDescent="0.25">
      <c r="E2326" s="609"/>
      <c r="F2326" s="807"/>
      <c r="G2326" s="609"/>
    </row>
    <row r="2327" spans="5:7" x14ac:dyDescent="0.25">
      <c r="E2327" s="609"/>
      <c r="F2327" s="807"/>
      <c r="G2327" s="609"/>
    </row>
    <row r="2328" spans="5:7" x14ac:dyDescent="0.25">
      <c r="E2328" s="609"/>
      <c r="F2328" s="807"/>
      <c r="G2328" s="609"/>
    </row>
    <row r="2329" spans="5:7" x14ac:dyDescent="0.25">
      <c r="E2329" s="609"/>
      <c r="F2329" s="807"/>
      <c r="G2329" s="609"/>
    </row>
    <row r="2330" spans="5:7" x14ac:dyDescent="0.25">
      <c r="E2330" s="609"/>
      <c r="F2330" s="807"/>
      <c r="G2330" s="609"/>
    </row>
    <row r="2331" spans="5:7" x14ac:dyDescent="0.25">
      <c r="E2331" s="609"/>
      <c r="F2331" s="807"/>
      <c r="G2331" s="609"/>
    </row>
    <row r="2332" spans="5:7" x14ac:dyDescent="0.25">
      <c r="E2332" s="609"/>
      <c r="F2332" s="807"/>
      <c r="G2332" s="609"/>
    </row>
    <row r="2333" spans="5:7" x14ac:dyDescent="0.25">
      <c r="E2333" s="609"/>
      <c r="F2333" s="807"/>
      <c r="G2333" s="609"/>
    </row>
    <row r="2334" spans="5:7" x14ac:dyDescent="0.25">
      <c r="E2334" s="609"/>
      <c r="F2334" s="807"/>
      <c r="G2334" s="609"/>
    </row>
    <row r="2335" spans="5:7" x14ac:dyDescent="0.25">
      <c r="E2335" s="609"/>
      <c r="F2335" s="807"/>
      <c r="G2335" s="609"/>
    </row>
    <row r="2336" spans="5:7" x14ac:dyDescent="0.25">
      <c r="E2336" s="609"/>
      <c r="F2336" s="807"/>
      <c r="G2336" s="609"/>
    </row>
    <row r="2337" spans="5:7" x14ac:dyDescent="0.25">
      <c r="E2337" s="609"/>
      <c r="F2337" s="807"/>
      <c r="G2337" s="609"/>
    </row>
    <row r="2338" spans="5:7" x14ac:dyDescent="0.25">
      <c r="E2338" s="609"/>
      <c r="F2338" s="807"/>
      <c r="G2338" s="609"/>
    </row>
    <row r="2339" spans="5:7" x14ac:dyDescent="0.25">
      <c r="E2339" s="609"/>
      <c r="F2339" s="807"/>
      <c r="G2339" s="609"/>
    </row>
    <row r="2340" spans="5:7" x14ac:dyDescent="0.25">
      <c r="E2340" s="609"/>
      <c r="F2340" s="807"/>
      <c r="G2340" s="609"/>
    </row>
    <row r="2341" spans="5:7" x14ac:dyDescent="0.25">
      <c r="E2341" s="609"/>
      <c r="F2341" s="807"/>
      <c r="G2341" s="609"/>
    </row>
    <row r="2342" spans="5:7" x14ac:dyDescent="0.25">
      <c r="E2342" s="609"/>
      <c r="F2342" s="807"/>
      <c r="G2342" s="609"/>
    </row>
    <row r="2343" spans="5:7" x14ac:dyDescent="0.25">
      <c r="E2343" s="609"/>
      <c r="F2343" s="807"/>
      <c r="G2343" s="609"/>
    </row>
    <row r="2344" spans="5:7" x14ac:dyDescent="0.25">
      <c r="E2344" s="609"/>
      <c r="F2344" s="807"/>
      <c r="G2344" s="609"/>
    </row>
    <row r="2345" spans="5:7" x14ac:dyDescent="0.25">
      <c r="E2345" s="609"/>
      <c r="F2345" s="807"/>
      <c r="G2345" s="609"/>
    </row>
    <row r="2346" spans="5:7" x14ac:dyDescent="0.25">
      <c r="E2346" s="609"/>
      <c r="F2346" s="807"/>
      <c r="G2346" s="609"/>
    </row>
    <row r="2347" spans="5:7" x14ac:dyDescent="0.25">
      <c r="E2347" s="609"/>
      <c r="F2347" s="807"/>
      <c r="G2347" s="609"/>
    </row>
    <row r="2348" spans="5:7" x14ac:dyDescent="0.25">
      <c r="E2348" s="609"/>
      <c r="F2348" s="807"/>
      <c r="G2348" s="609"/>
    </row>
  </sheetData>
  <mergeCells count="8">
    <mergeCell ref="A236:E236"/>
    <mergeCell ref="A1:F1"/>
    <mergeCell ref="A2:F2"/>
    <mergeCell ref="A4:B4"/>
    <mergeCell ref="A62:E62"/>
    <mergeCell ref="A118:E118"/>
    <mergeCell ref="A172:E172"/>
    <mergeCell ref="A3:F3"/>
  </mergeCells>
  <pageMargins left="0.74803149606299213" right="0.35433070866141736" top="0.98425196850393704" bottom="0.98425196850393704" header="0.51181102362204722" footer="0.51181102362204722"/>
  <pageSetup paperSize="9" scale="77" fitToHeight="3" orientation="portrait" r:id="rId1"/>
  <headerFooter alignWithMargins="0">
    <oddFooter>&amp;A&amp;RPage &amp;P</oddFooter>
  </headerFooter>
  <rowBreaks count="3" manualBreakCount="3">
    <brk id="62" max="5" man="1"/>
    <brk id="118" max="5" man="1"/>
    <brk id="172"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R2523"/>
  <sheetViews>
    <sheetView defaultGridColor="0" view="pageBreakPreview" colorId="22" zoomScale="90" zoomScaleNormal="100" zoomScaleSheetLayoutView="90" workbookViewId="0">
      <pane ySplit="5" topLeftCell="A6" activePane="bottomLeft" state="frozen"/>
      <selection pane="bottomLeft" activeCell="E178" sqref="E178:E223"/>
    </sheetView>
  </sheetViews>
  <sheetFormatPr defaultColWidth="6" defaultRowHeight="14.5" x14ac:dyDescent="0.25"/>
  <cols>
    <col min="1" max="1" width="10.453125" style="697" customWidth="1"/>
    <col min="2" max="2" width="66.26953125" style="698" customWidth="1"/>
    <col min="3" max="3" width="6.1796875" style="697" customWidth="1"/>
    <col min="4" max="4" width="10.1796875" style="699" customWidth="1"/>
    <col min="5" max="5" width="14" style="700" customWidth="1"/>
    <col min="6" max="6" width="15.453125" style="732" customWidth="1"/>
    <col min="7" max="7" width="12.54296875" style="651" customWidth="1"/>
    <col min="8" max="9" width="9.1796875" style="651" customWidth="1"/>
    <col min="10" max="10" width="2" style="651" customWidth="1"/>
    <col min="11" max="251" width="9.1796875" style="651" customWidth="1"/>
    <col min="252" max="252" width="9.7265625" style="651" customWidth="1"/>
    <col min="253" max="253" width="10.26953125" style="651" customWidth="1"/>
    <col min="254" max="254" width="44.7265625" style="651" customWidth="1"/>
    <col min="255" max="255" width="5.453125" style="651" bestFit="1" customWidth="1"/>
    <col min="256" max="256" width="6" style="651" bestFit="1"/>
    <col min="257" max="16384" width="6" style="651"/>
  </cols>
  <sheetData>
    <row r="1" spans="1:7" ht="13" x14ac:dyDescent="0.25">
      <c r="A1" s="1067" t="s">
        <v>0</v>
      </c>
      <c r="B1" s="1067"/>
      <c r="C1" s="1067"/>
      <c r="D1" s="1067"/>
      <c r="E1" s="1067"/>
      <c r="F1" s="1067"/>
    </row>
    <row r="2" spans="1:7" ht="13" x14ac:dyDescent="0.25">
      <c r="A2" s="1067" t="s">
        <v>1477</v>
      </c>
      <c r="B2" s="1067"/>
      <c r="C2" s="1067"/>
      <c r="D2" s="1067"/>
      <c r="E2" s="1067"/>
      <c r="F2" s="1067"/>
    </row>
    <row r="3" spans="1:7" s="653" customFormat="1" ht="14" x14ac:dyDescent="0.25">
      <c r="A3" s="1080" t="s">
        <v>1244</v>
      </c>
      <c r="B3" s="1080"/>
      <c r="C3" s="1080"/>
      <c r="D3" s="1080"/>
      <c r="E3" s="1080"/>
      <c r="F3" s="1080"/>
    </row>
    <row r="4" spans="1:7" ht="12.75" customHeight="1" x14ac:dyDescent="0.25">
      <c r="A4" s="1092" t="s">
        <v>1463</v>
      </c>
      <c r="B4" s="1092"/>
      <c r="C4" s="111"/>
      <c r="D4" s="565"/>
      <c r="E4" s="566"/>
      <c r="F4" s="713"/>
      <c r="G4" s="711"/>
    </row>
    <row r="5" spans="1:7" ht="13" x14ac:dyDescent="0.25">
      <c r="A5" s="275" t="s">
        <v>307</v>
      </c>
      <c r="B5" s="275" t="s">
        <v>308</v>
      </c>
      <c r="C5" s="275" t="s">
        <v>309</v>
      </c>
      <c r="D5" s="275" t="s">
        <v>310</v>
      </c>
      <c r="E5" s="275" t="s">
        <v>311</v>
      </c>
      <c r="F5" s="714" t="s">
        <v>312</v>
      </c>
    </row>
    <row r="6" spans="1:7" ht="25" x14ac:dyDescent="0.25">
      <c r="A6" s="654"/>
      <c r="B6" s="208" t="s">
        <v>1428</v>
      </c>
      <c r="C6" s="654"/>
      <c r="D6" s="656"/>
      <c r="E6" s="657"/>
      <c r="F6" s="715"/>
    </row>
    <row r="7" spans="1:7" x14ac:dyDescent="0.25">
      <c r="A7" s="1018"/>
      <c r="B7" s="655"/>
      <c r="C7" s="1018"/>
      <c r="D7" s="656"/>
      <c r="E7" s="1019"/>
      <c r="F7" s="1020"/>
    </row>
    <row r="8" spans="1:7" ht="13" x14ac:dyDescent="0.25">
      <c r="A8" s="691"/>
      <c r="B8" s="658" t="s">
        <v>161</v>
      </c>
      <c r="C8" s="691"/>
      <c r="D8" s="659"/>
      <c r="E8" s="693"/>
      <c r="F8" s="723"/>
    </row>
    <row r="9" spans="1:7" ht="13" x14ac:dyDescent="0.25">
      <c r="A9" s="691"/>
      <c r="B9" s="658"/>
      <c r="C9" s="691"/>
      <c r="D9" s="659"/>
      <c r="E9" s="693"/>
      <c r="F9" s="723"/>
    </row>
    <row r="10" spans="1:7" ht="15.65" customHeight="1" x14ac:dyDescent="0.25">
      <c r="A10" s="691"/>
      <c r="B10" s="658" t="s">
        <v>140</v>
      </c>
      <c r="C10" s="691"/>
      <c r="D10" s="659"/>
      <c r="E10" s="693"/>
      <c r="F10" s="723"/>
    </row>
    <row r="11" spans="1:7" ht="12.5" x14ac:dyDescent="0.25">
      <c r="A11" s="691" t="s">
        <v>141</v>
      </c>
      <c r="B11" s="660" t="s">
        <v>853</v>
      </c>
      <c r="C11" s="691" t="s">
        <v>321</v>
      </c>
      <c r="D11" s="661">
        <v>0.1</v>
      </c>
      <c r="E11" s="693"/>
      <c r="F11" s="717">
        <f>D11*E11</f>
        <v>0</v>
      </c>
    </row>
    <row r="12" spans="1:7" ht="13" x14ac:dyDescent="0.25">
      <c r="A12" s="691"/>
      <c r="B12" s="658"/>
      <c r="C12" s="691"/>
      <c r="D12" s="659"/>
      <c r="E12" s="693"/>
      <c r="F12" s="717"/>
    </row>
    <row r="13" spans="1:7" ht="13" x14ac:dyDescent="0.25">
      <c r="A13" s="691"/>
      <c r="B13" s="652" t="s">
        <v>142</v>
      </c>
      <c r="C13" s="691"/>
      <c r="D13" s="692"/>
      <c r="E13" s="693"/>
      <c r="F13" s="717"/>
    </row>
    <row r="14" spans="1:7" ht="12.5" x14ac:dyDescent="0.25">
      <c r="A14" s="691" t="s">
        <v>143</v>
      </c>
      <c r="B14" s="411" t="s">
        <v>144</v>
      </c>
      <c r="C14" s="691" t="s">
        <v>16</v>
      </c>
      <c r="D14" s="692">
        <v>3</v>
      </c>
      <c r="E14" s="693"/>
      <c r="F14" s="717">
        <f>D14*E14</f>
        <v>0</v>
      </c>
    </row>
    <row r="15" spans="1:7" ht="13" x14ac:dyDescent="0.25">
      <c r="A15" s="278"/>
      <c r="B15" s="662"/>
      <c r="C15" s="302"/>
      <c r="D15" s="663"/>
      <c r="E15" s="664"/>
      <c r="F15" s="717"/>
    </row>
    <row r="16" spans="1:7" ht="13" x14ac:dyDescent="0.25">
      <c r="A16" s="112"/>
      <c r="B16" s="652" t="s">
        <v>83</v>
      </c>
      <c r="C16" s="287"/>
      <c r="D16" s="665"/>
      <c r="E16" s="666"/>
      <c r="F16" s="717"/>
    </row>
    <row r="17" spans="1:6" ht="12.5" x14ac:dyDescent="0.25">
      <c r="A17" s="112"/>
      <c r="B17" s="471"/>
      <c r="C17" s="287"/>
      <c r="D17" s="665"/>
      <c r="E17" s="666"/>
      <c r="F17" s="717"/>
    </row>
    <row r="18" spans="1:6" ht="13" x14ac:dyDescent="0.25">
      <c r="A18" s="112"/>
      <c r="B18" s="652" t="s">
        <v>268</v>
      </c>
      <c r="C18" s="287"/>
      <c r="D18" s="665"/>
      <c r="E18" s="666"/>
      <c r="F18" s="717"/>
    </row>
    <row r="19" spans="1:6" ht="13" x14ac:dyDescent="0.25">
      <c r="A19" s="112"/>
      <c r="B19" s="652"/>
      <c r="C19" s="287"/>
      <c r="D19" s="665"/>
      <c r="E19" s="666"/>
      <c r="F19" s="717"/>
    </row>
    <row r="20" spans="1:6" ht="13" x14ac:dyDescent="0.25">
      <c r="A20" s="691"/>
      <c r="B20" s="667" t="s">
        <v>165</v>
      </c>
      <c r="C20" s="691"/>
      <c r="D20" s="659"/>
      <c r="E20" s="693"/>
      <c r="F20" s="717"/>
    </row>
    <row r="21" spans="1:6" ht="12.5" x14ac:dyDescent="0.25">
      <c r="A21" s="691" t="s">
        <v>1154</v>
      </c>
      <c r="B21" s="660" t="s">
        <v>1153</v>
      </c>
      <c r="C21" s="691" t="s">
        <v>39</v>
      </c>
      <c r="D21" s="712">
        <f>ROUNDUP((5.6*5.6)*0.5,1)</f>
        <v>15.7</v>
      </c>
      <c r="E21" s="693"/>
      <c r="F21" s="717">
        <f>D21*E21</f>
        <v>0</v>
      </c>
    </row>
    <row r="22" spans="1:6" ht="12.5" x14ac:dyDescent="0.25">
      <c r="A22" s="691"/>
      <c r="B22" s="660"/>
      <c r="C22" s="691"/>
      <c r="D22" s="692"/>
      <c r="E22" s="693"/>
      <c r="F22" s="717"/>
    </row>
    <row r="23" spans="1:6" ht="13" x14ac:dyDescent="0.25">
      <c r="A23" s="112"/>
      <c r="B23" s="668" t="s">
        <v>854</v>
      </c>
      <c r="C23" s="287"/>
      <c r="D23" s="665"/>
      <c r="E23" s="666"/>
      <c r="F23" s="717"/>
    </row>
    <row r="24" spans="1:6" ht="12.5" x14ac:dyDescent="0.25">
      <c r="A24" s="112" t="s">
        <v>269</v>
      </c>
      <c r="B24" s="411" t="s">
        <v>636</v>
      </c>
      <c r="C24" s="691" t="s">
        <v>39</v>
      </c>
      <c r="D24" s="712">
        <f>ROUNDUP((5.6*5.6)*0.5,1)</f>
        <v>15.7</v>
      </c>
      <c r="E24" s="478"/>
      <c r="F24" s="718">
        <f>D24*E24</f>
        <v>0</v>
      </c>
    </row>
    <row r="25" spans="1:6" ht="12.5" x14ac:dyDescent="0.25">
      <c r="A25" s="112" t="s">
        <v>85</v>
      </c>
      <c r="B25" s="411" t="s">
        <v>637</v>
      </c>
      <c r="C25" s="691" t="s">
        <v>39</v>
      </c>
      <c r="D25" s="712">
        <f>ROUNDUP((5.6*5.6)*1,1)</f>
        <v>31.400000000000002</v>
      </c>
      <c r="E25" s="478"/>
      <c r="F25" s="718">
        <f>D25*E25</f>
        <v>0</v>
      </c>
    </row>
    <row r="26" spans="1:6" ht="13" x14ac:dyDescent="0.25">
      <c r="A26" s="112"/>
      <c r="B26" s="668" t="s">
        <v>855</v>
      </c>
      <c r="C26" s="691"/>
      <c r="D26" s="692"/>
      <c r="E26" s="669"/>
      <c r="F26" s="718"/>
    </row>
    <row r="27" spans="1:6" ht="12.5" x14ac:dyDescent="0.25">
      <c r="A27" s="112" t="s">
        <v>86</v>
      </c>
      <c r="B27" s="411" t="s">
        <v>637</v>
      </c>
      <c r="C27" s="691" t="s">
        <v>39</v>
      </c>
      <c r="D27" s="712">
        <f>ROUNDUP((D25+D24)*10%,1)</f>
        <v>4.8</v>
      </c>
      <c r="E27" s="478"/>
      <c r="F27" s="718">
        <f>D27*E27</f>
        <v>0</v>
      </c>
    </row>
    <row r="28" spans="1:6" ht="13" x14ac:dyDescent="0.25">
      <c r="A28" s="112"/>
      <c r="B28" s="670"/>
      <c r="C28" s="691"/>
      <c r="D28" s="692"/>
      <c r="E28" s="669"/>
      <c r="F28" s="718"/>
    </row>
    <row r="29" spans="1:6" ht="13" x14ac:dyDescent="0.25">
      <c r="A29" s="112"/>
      <c r="B29" s="670" t="s">
        <v>313</v>
      </c>
      <c r="C29" s="691"/>
      <c r="D29" s="692"/>
      <c r="E29" s="669"/>
      <c r="F29" s="718"/>
    </row>
    <row r="30" spans="1:6" ht="13" x14ac:dyDescent="0.25">
      <c r="A30" s="112"/>
      <c r="B30" s="671" t="s">
        <v>856</v>
      </c>
      <c r="C30" s="691"/>
      <c r="D30" s="692"/>
      <c r="E30" s="669"/>
      <c r="F30" s="718"/>
    </row>
    <row r="31" spans="1:6" ht="12.5" x14ac:dyDescent="0.25">
      <c r="A31" s="112"/>
      <c r="B31" s="672" t="s">
        <v>165</v>
      </c>
      <c r="C31" s="691" t="s">
        <v>39</v>
      </c>
      <c r="D31" s="692">
        <f>D21*0.8</f>
        <v>12.56</v>
      </c>
      <c r="E31" s="478"/>
      <c r="F31" s="718">
        <f>D31*E31</f>
        <v>0</v>
      </c>
    </row>
    <row r="32" spans="1:6" ht="12.5" x14ac:dyDescent="0.25">
      <c r="A32" s="112" t="s">
        <v>89</v>
      </c>
      <c r="B32" s="672" t="s">
        <v>857</v>
      </c>
      <c r="C32" s="691" t="s">
        <v>39</v>
      </c>
      <c r="D32" s="692">
        <f>D24*0.4</f>
        <v>6.28</v>
      </c>
      <c r="E32" s="478"/>
      <c r="F32" s="718">
        <f>D32*E32</f>
        <v>0</v>
      </c>
    </row>
    <row r="33" spans="1:7" ht="12.5" x14ac:dyDescent="0.25">
      <c r="A33" s="112" t="s">
        <v>507</v>
      </c>
      <c r="B33" s="411" t="s">
        <v>497</v>
      </c>
      <c r="C33" s="691" t="s">
        <v>39</v>
      </c>
      <c r="D33" s="712">
        <f>D27*50%</f>
        <v>2.4</v>
      </c>
      <c r="E33" s="478"/>
      <c r="F33" s="718">
        <f>D33*E33</f>
        <v>0</v>
      </c>
    </row>
    <row r="34" spans="1:7" ht="12.5" x14ac:dyDescent="0.25">
      <c r="A34" s="112"/>
      <c r="B34" s="672"/>
      <c r="C34" s="691"/>
      <c r="D34" s="692"/>
      <c r="E34" s="669"/>
      <c r="F34" s="718"/>
    </row>
    <row r="35" spans="1:7" ht="13" x14ac:dyDescent="0.25">
      <c r="A35" s="112"/>
      <c r="B35" s="690" t="s">
        <v>90</v>
      </c>
      <c r="C35" s="691"/>
      <c r="D35" s="692"/>
      <c r="E35" s="478"/>
      <c r="F35" s="718"/>
    </row>
    <row r="36" spans="1:7" ht="12.5" x14ac:dyDescent="0.25">
      <c r="A36" s="112" t="s">
        <v>266</v>
      </c>
      <c r="B36" s="411" t="s">
        <v>858</v>
      </c>
      <c r="C36" s="691" t="s">
        <v>39</v>
      </c>
      <c r="D36" s="692">
        <f>D24-D32</f>
        <v>9.4199999999999982</v>
      </c>
      <c r="E36" s="478"/>
      <c r="F36" s="718">
        <f>D36*E36</f>
        <v>0</v>
      </c>
    </row>
    <row r="37" spans="1:7" ht="12.5" x14ac:dyDescent="0.25">
      <c r="A37" s="112" t="s">
        <v>859</v>
      </c>
      <c r="B37" s="411" t="s">
        <v>860</v>
      </c>
      <c r="C37" s="691" t="s">
        <v>39</v>
      </c>
      <c r="D37" s="692">
        <f>D21-D31</f>
        <v>3.1399999999999988</v>
      </c>
      <c r="E37" s="478"/>
      <c r="F37" s="718">
        <f>D37*E37</f>
        <v>0</v>
      </c>
    </row>
    <row r="38" spans="1:7" ht="12.5" x14ac:dyDescent="0.25">
      <c r="A38" s="112"/>
      <c r="B38" s="411"/>
      <c r="C38" s="691"/>
      <c r="D38" s="692"/>
      <c r="E38" s="478"/>
      <c r="F38" s="718"/>
    </row>
    <row r="39" spans="1:7" ht="13" x14ac:dyDescent="0.25">
      <c r="A39" s="691"/>
      <c r="B39" s="690" t="s">
        <v>520</v>
      </c>
      <c r="C39" s="691"/>
      <c r="D39" s="659"/>
      <c r="E39" s="693"/>
      <c r="F39" s="723"/>
    </row>
    <row r="40" spans="1:7" ht="12.5" x14ac:dyDescent="0.25">
      <c r="A40" s="691" t="s">
        <v>167</v>
      </c>
      <c r="B40" t="s">
        <v>861</v>
      </c>
      <c r="C40" s="691" t="s">
        <v>45</v>
      </c>
      <c r="D40" s="659">
        <f>(15*30)-D25</f>
        <v>418.6</v>
      </c>
      <c r="E40" s="693"/>
      <c r="F40" s="718">
        <f>D40*E40</f>
        <v>0</v>
      </c>
    </row>
    <row r="41" spans="1:7" ht="12.5" x14ac:dyDescent="0.25">
      <c r="A41" s="691"/>
      <c r="B41" s="675"/>
      <c r="C41" s="691"/>
      <c r="D41" s="659"/>
      <c r="E41" s="693"/>
      <c r="F41" s="723"/>
    </row>
    <row r="42" spans="1:7" ht="12.5" x14ac:dyDescent="0.25">
      <c r="A42" s="112"/>
      <c r="B42" s="411"/>
      <c r="C42" s="691"/>
      <c r="D42" s="692"/>
      <c r="E42" s="478"/>
      <c r="F42" s="718"/>
    </row>
    <row r="43" spans="1:7" s="677" customFormat="1" ht="12.5" x14ac:dyDescent="0.25">
      <c r="A43" s="112"/>
      <c r="B43" t="s">
        <v>92</v>
      </c>
      <c r="C43" s="691"/>
      <c r="D43" s="692"/>
      <c r="E43" s="478"/>
      <c r="F43" s="718"/>
    </row>
    <row r="44" spans="1:7" s="677" customFormat="1" ht="12.5" x14ac:dyDescent="0.25">
      <c r="A44" s="112"/>
      <c r="B44" s="672"/>
      <c r="C44" s="691"/>
      <c r="D44" s="692"/>
      <c r="E44" s="478"/>
      <c r="F44" s="718"/>
    </row>
    <row r="45" spans="1:7" s="677" customFormat="1" ht="12.5" x14ac:dyDescent="0.25">
      <c r="A45" s="112"/>
      <c r="B45" t="s">
        <v>93</v>
      </c>
      <c r="C45" s="691"/>
      <c r="D45" s="692"/>
      <c r="E45" s="478"/>
      <c r="F45" s="718"/>
    </row>
    <row r="46" spans="1:7" s="677" customFormat="1" ht="12.5" x14ac:dyDescent="0.25">
      <c r="A46" s="112"/>
      <c r="B46" t="s">
        <v>862</v>
      </c>
      <c r="C46" s="691"/>
      <c r="D46" s="692"/>
      <c r="E46" s="478"/>
      <c r="F46" s="718"/>
    </row>
    <row r="47" spans="1:7" s="677" customFormat="1" ht="12.5" x14ac:dyDescent="0.25">
      <c r="A47" s="112" t="s">
        <v>830</v>
      </c>
      <c r="B47" s="138" t="s">
        <v>863</v>
      </c>
      <c r="C47" s="691" t="s">
        <v>39</v>
      </c>
      <c r="D47" s="712">
        <f>ROUNDUP(5.2*5.2*0.075,1)</f>
        <v>2.1</v>
      </c>
      <c r="E47" s="478"/>
      <c r="F47" s="718">
        <f>D47*E47</f>
        <v>0</v>
      </c>
      <c r="G47" s="678"/>
    </row>
    <row r="48" spans="1:7" s="677" customFormat="1" ht="12.5" x14ac:dyDescent="0.25">
      <c r="A48" s="112" t="s">
        <v>864</v>
      </c>
      <c r="B48" s="138" t="s">
        <v>865</v>
      </c>
      <c r="C48" s="691" t="s">
        <v>39</v>
      </c>
      <c r="D48" s="712">
        <f>ROUNDUP(5.2*5.2*0.5,1)</f>
        <v>13.6</v>
      </c>
      <c r="E48" s="478"/>
      <c r="F48" s="718">
        <f>D48*E48</f>
        <v>0</v>
      </c>
      <c r="G48" s="678"/>
    </row>
    <row r="49" spans="1:7" s="111" customFormat="1" ht="13.15" customHeight="1" x14ac:dyDescent="0.25">
      <c r="A49" s="131" t="s">
        <v>866</v>
      </c>
      <c r="B49" s="138" t="s">
        <v>867</v>
      </c>
      <c r="C49" s="131" t="s">
        <v>39</v>
      </c>
      <c r="D49" s="712">
        <f>ROUNDUP(0.5*0.5*1.2*4,1)</f>
        <v>1.2</v>
      </c>
      <c r="E49"/>
      <c r="F49" s="718">
        <f>D49*E49</f>
        <v>0</v>
      </c>
    </row>
    <row r="50" spans="1:7" s="677" customFormat="1" ht="12.5" x14ac:dyDescent="0.25">
      <c r="A50" s="112"/>
      <c r="B50" s="679"/>
      <c r="C50" s="691"/>
      <c r="D50" s="692"/>
      <c r="E50" s="478"/>
      <c r="F50" s="718"/>
      <c r="G50" s="678"/>
    </row>
    <row r="51" spans="1:7" s="677" customFormat="1" ht="13" x14ac:dyDescent="0.25">
      <c r="A51" s="112"/>
      <c r="B51" s="658" t="s">
        <v>274</v>
      </c>
      <c r="C51" s="691"/>
      <c r="D51" s="692"/>
      <c r="E51" s="478"/>
      <c r="F51" s="718"/>
    </row>
    <row r="52" spans="1:7" s="677" customFormat="1" ht="13" x14ac:dyDescent="0.25">
      <c r="A52" s="112"/>
      <c r="B52" s="690" t="s">
        <v>104</v>
      </c>
      <c r="C52" s="691"/>
      <c r="D52" s="692"/>
      <c r="E52" s="478"/>
      <c r="F52" s="718"/>
    </row>
    <row r="53" spans="1:7" ht="12.5" x14ac:dyDescent="0.25">
      <c r="A53" t="s">
        <v>304</v>
      </c>
      <c r="B53" s="411" t="s">
        <v>868</v>
      </c>
      <c r="C53" s="691" t="s">
        <v>39</v>
      </c>
      <c r="D53" s="712">
        <f>D47</f>
        <v>2.1</v>
      </c>
      <c r="E53" s="478"/>
      <c r="F53" s="718">
        <f>D53*E53</f>
        <v>0</v>
      </c>
    </row>
    <row r="54" spans="1:7" ht="12.5" x14ac:dyDescent="0.25">
      <c r="A54"/>
      <c r="B54" s="411"/>
      <c r="C54" s="691"/>
      <c r="D54" s="692"/>
      <c r="E54" s="478"/>
      <c r="F54" s="718"/>
    </row>
    <row r="55" spans="1:7" ht="12.5" x14ac:dyDescent="0.25">
      <c r="A55"/>
      <c r="B55" s="411"/>
      <c r="C55" s="691"/>
      <c r="D55" s="692"/>
      <c r="E55" s="478"/>
      <c r="F55" s="718"/>
    </row>
    <row r="56" spans="1:7" ht="12.5" x14ac:dyDescent="0.25">
      <c r="A56"/>
      <c r="B56" s="411"/>
      <c r="C56" s="691"/>
      <c r="D56" s="692"/>
      <c r="E56" s="478"/>
      <c r="F56" s="718"/>
    </row>
    <row r="57" spans="1:7" ht="12.5" x14ac:dyDescent="0.25">
      <c r="A57"/>
      <c r="B57" s="411"/>
      <c r="C57" s="691"/>
      <c r="D57" s="692"/>
      <c r="E57" s="478"/>
      <c r="F57" s="718"/>
    </row>
    <row r="58" spans="1:7" ht="19.149999999999999" customHeight="1" x14ac:dyDescent="0.25">
      <c r="A58" s="681"/>
      <c r="B58" s="682"/>
      <c r="C58" s="683"/>
      <c r="D58" s="684"/>
      <c r="E58" s="685" t="s">
        <v>99</v>
      </c>
      <c r="F58" s="719">
        <f>SUM(F9:F53)</f>
        <v>0</v>
      </c>
    </row>
    <row r="59" spans="1:7" ht="12.5" x14ac:dyDescent="0.25">
      <c r="A59"/>
      <c r="B59" s="672"/>
      <c r="C59" s="691"/>
      <c r="D59" s="692"/>
      <c r="E59" s="478"/>
      <c r="F59" s="718"/>
    </row>
    <row r="60" spans="1:7" ht="12.5" x14ac:dyDescent="0.25">
      <c r="A60"/>
      <c r="B60" t="s">
        <v>92</v>
      </c>
      <c r="C60" s="691"/>
      <c r="D60" s="692"/>
      <c r="E60" s="478"/>
      <c r="F60" s="718"/>
    </row>
    <row r="61" spans="1:7" ht="12.5" x14ac:dyDescent="0.25">
      <c r="A61"/>
      <c r="B61" s="672"/>
      <c r="C61" s="691"/>
      <c r="D61" s="692"/>
      <c r="E61" s="478"/>
      <c r="F61" s="718"/>
    </row>
    <row r="62" spans="1:7" ht="12.5" x14ac:dyDescent="0.25">
      <c r="A62"/>
      <c r="B62" t="s">
        <v>108</v>
      </c>
      <c r="C62" s="691"/>
      <c r="D62" s="692"/>
      <c r="E62" s="478"/>
      <c r="F62" s="718"/>
    </row>
    <row r="63" spans="1:7" ht="13" x14ac:dyDescent="0.25">
      <c r="A63"/>
      <c r="B63" s="671" t="s">
        <v>869</v>
      </c>
      <c r="C63" s="691"/>
      <c r="D63" s="692"/>
      <c r="E63" s="478"/>
      <c r="F63" s="718"/>
    </row>
    <row r="64" spans="1:7" ht="12.5" x14ac:dyDescent="0.25">
      <c r="A64" t="s">
        <v>832</v>
      </c>
      <c r="B64" s="672" t="s">
        <v>870</v>
      </c>
      <c r="C64" s="691" t="s">
        <v>39</v>
      </c>
      <c r="D64" s="712">
        <f>D47</f>
        <v>2.1</v>
      </c>
      <c r="E64" s="478"/>
      <c r="F64" s="718">
        <f>D64*E64</f>
        <v>0</v>
      </c>
    </row>
    <row r="65" spans="1:6" s="677" customFormat="1" ht="12.5" x14ac:dyDescent="0.25">
      <c r="A65" t="s">
        <v>871</v>
      </c>
      <c r="B65" s="672" t="s">
        <v>872</v>
      </c>
      <c r="C65" s="691" t="s">
        <v>39</v>
      </c>
      <c r="D65" s="712">
        <f>D48</f>
        <v>13.6</v>
      </c>
      <c r="E65" s="478"/>
      <c r="F65" s="718">
        <f>D65*E65</f>
        <v>0</v>
      </c>
    </row>
    <row r="66" spans="1:6" s="677" customFormat="1" ht="12.5" x14ac:dyDescent="0.25">
      <c r="A66"/>
      <c r="B66" s="672"/>
      <c r="C66" s="691"/>
      <c r="D66" s="692"/>
      <c r="E66" s="478"/>
      <c r="F66" s="718"/>
    </row>
    <row r="67" spans="1:6" s="677" customFormat="1" ht="12.5" x14ac:dyDescent="0.25">
      <c r="A67"/>
      <c r="B67" s="672"/>
      <c r="C67" s="691"/>
      <c r="D67" s="692"/>
      <c r="E67" s="478"/>
      <c r="F67" s="718"/>
    </row>
    <row r="68" spans="1:6" s="677" customFormat="1" ht="13" x14ac:dyDescent="0.25">
      <c r="A68"/>
      <c r="B68" s="671" t="s">
        <v>873</v>
      </c>
      <c r="C68" s="691"/>
      <c r="D68" s="692"/>
      <c r="E68" s="478"/>
      <c r="F68" s="718"/>
    </row>
    <row r="69" spans="1:6" s="677" customFormat="1" ht="12.5" x14ac:dyDescent="0.25">
      <c r="A69" s="112" t="s">
        <v>835</v>
      </c>
      <c r="B69" s="672" t="s">
        <v>1155</v>
      </c>
      <c r="C69" s="691" t="s">
        <v>39</v>
      </c>
      <c r="D69">
        <v>0</v>
      </c>
      <c r="E69" s="478"/>
      <c r="F69" s="718">
        <f>D69*E69</f>
        <v>0</v>
      </c>
    </row>
    <row r="70" spans="1:6" s="677" customFormat="1" ht="12.5" x14ac:dyDescent="0.25">
      <c r="A70" s="112" t="s">
        <v>874</v>
      </c>
      <c r="B70" s="672" t="s">
        <v>875</v>
      </c>
      <c r="C70" s="691" t="s">
        <v>39</v>
      </c>
      <c r="D70" s="692">
        <v>0</v>
      </c>
      <c r="E70" s="478"/>
      <c r="F70" s="718">
        <f>D70*E70</f>
        <v>0</v>
      </c>
    </row>
    <row r="71" spans="1:6" s="677" customFormat="1" ht="12.5" x14ac:dyDescent="0.25">
      <c r="A71" s="112"/>
      <c r="B71" s="672"/>
      <c r="C71" s="691"/>
      <c r="D71" s="692"/>
      <c r="E71" s="478"/>
      <c r="F71" s="718"/>
    </row>
    <row r="72" spans="1:6" s="677" customFormat="1" ht="13" x14ac:dyDescent="0.25">
      <c r="A72" s="112"/>
      <c r="B72" s="671" t="s">
        <v>876</v>
      </c>
      <c r="C72" s="691"/>
      <c r="D72" s="692"/>
      <c r="E72" s="478"/>
      <c r="F72" s="718"/>
    </row>
    <row r="73" spans="1:6" s="677" customFormat="1" ht="12.5" x14ac:dyDescent="0.25">
      <c r="A73" s="112" t="s">
        <v>306</v>
      </c>
      <c r="B73" s="672" t="s">
        <v>877</v>
      </c>
      <c r="C73" s="691" t="s">
        <v>39</v>
      </c>
      <c r="D73" s="712">
        <f>D49</f>
        <v>1.2</v>
      </c>
      <c r="E73" s="478"/>
      <c r="F73" s="718">
        <f>D73*E73</f>
        <v>0</v>
      </c>
    </row>
    <row r="74" spans="1:6" s="677" customFormat="1" ht="12.5" x14ac:dyDescent="0.25">
      <c r="A74" s="112" t="s">
        <v>878</v>
      </c>
      <c r="B74" s="672" t="s">
        <v>879</v>
      </c>
      <c r="C74" s="691" t="s">
        <v>39</v>
      </c>
      <c r="D74" s="692">
        <v>0</v>
      </c>
      <c r="E74" s="478"/>
      <c r="F74" s="718">
        <f>D74*E74</f>
        <v>0</v>
      </c>
    </row>
    <row r="75" spans="1:6" s="677" customFormat="1" ht="12.5" x14ac:dyDescent="0.25">
      <c r="A75" s="112"/>
      <c r="B75" s="686"/>
      <c r="C75" s="691"/>
      <c r="D75" s="692"/>
      <c r="E75" s="478"/>
      <c r="F75" s="718"/>
    </row>
    <row r="76" spans="1:6" s="677" customFormat="1" ht="12.5" x14ac:dyDescent="0.25">
      <c r="A76" s="112"/>
      <c r="B76" s="672"/>
      <c r="C76" s="691"/>
      <c r="D76" s="692"/>
      <c r="E76" s="478"/>
      <c r="F76" s="718"/>
    </row>
    <row r="77" spans="1:6" s="677" customFormat="1" ht="12.5" x14ac:dyDescent="0.25">
      <c r="A77" s="112"/>
      <c r="B77" t="s">
        <v>111</v>
      </c>
      <c r="C77" s="691"/>
      <c r="D77" s="692"/>
      <c r="E77" s="478"/>
      <c r="F77" s="718"/>
    </row>
    <row r="78" spans="1:6" s="677" customFormat="1" ht="12.5" x14ac:dyDescent="0.25">
      <c r="A78" s="112"/>
      <c r="B78"/>
      <c r="C78" s="691"/>
      <c r="D78" s="692"/>
      <c r="E78" s="478"/>
      <c r="F78" s="718"/>
    </row>
    <row r="79" spans="1:6" s="677" customFormat="1" ht="12.5" x14ac:dyDescent="0.25">
      <c r="A79" s="112"/>
      <c r="B79" t="s">
        <v>112</v>
      </c>
      <c r="C79" s="691"/>
      <c r="D79" s="692"/>
      <c r="E79" s="478"/>
      <c r="F79" s="718"/>
    </row>
    <row r="80" spans="1:6" s="677" customFormat="1" ht="12.5" x14ac:dyDescent="0.25">
      <c r="A80" s="112" t="s">
        <v>880</v>
      </c>
      <c r="B80" s="672" t="s">
        <v>881</v>
      </c>
      <c r="C80" s="691" t="s">
        <v>45</v>
      </c>
      <c r="D80" s="692">
        <v>0</v>
      </c>
      <c r="E80" s="478"/>
      <c r="F80" s="718">
        <f>D80*E80</f>
        <v>0</v>
      </c>
    </row>
    <row r="81" spans="1:6" s="677" customFormat="1" ht="12.5" x14ac:dyDescent="0.25">
      <c r="A81" s="112"/>
      <c r="B81" s="672"/>
      <c r="C81" s="691"/>
      <c r="D81" s="692"/>
      <c r="E81" s="478"/>
      <c r="F81" s="718"/>
    </row>
    <row r="82" spans="1:6" s="677" customFormat="1" ht="12.5" x14ac:dyDescent="0.25">
      <c r="A82" s="112" t="s">
        <v>882</v>
      </c>
      <c r="B82" s="672" t="s">
        <v>883</v>
      </c>
      <c r="C82" s="691" t="s">
        <v>45</v>
      </c>
      <c r="D82" s="712">
        <f>ROUNDUP((5.2*4*0.5)+(0.5*4*1.2*4),1)</f>
        <v>20</v>
      </c>
      <c r="E82" s="478"/>
      <c r="F82" s="718">
        <f>D82*E82</f>
        <v>0</v>
      </c>
    </row>
    <row r="83" spans="1:6" s="677" customFormat="1" ht="13" x14ac:dyDescent="0.25">
      <c r="A83" s="112"/>
      <c r="B83" s="671"/>
      <c r="C83" s="691"/>
      <c r="D83" s="692"/>
      <c r="E83" s="478"/>
      <c r="F83" s="718"/>
    </row>
    <row r="84" spans="1:6" s="677" customFormat="1" ht="12.5" x14ac:dyDescent="0.25">
      <c r="A84" s="112"/>
      <c r="B84" t="s">
        <v>884</v>
      </c>
      <c r="C84" s="691"/>
      <c r="D84" s="692"/>
      <c r="E84" s="478"/>
      <c r="F84" s="718"/>
    </row>
    <row r="85" spans="1:6" s="677" customFormat="1" ht="12.5" x14ac:dyDescent="0.25">
      <c r="A85" s="112"/>
      <c r="B85" t="s">
        <v>885</v>
      </c>
      <c r="C85" s="691"/>
      <c r="D85" s="692"/>
      <c r="E85" s="478"/>
      <c r="F85" s="718"/>
    </row>
    <row r="86" spans="1:6" s="677" customFormat="1" ht="12.5" x14ac:dyDescent="0.25">
      <c r="A86" s="112" t="s">
        <v>886</v>
      </c>
      <c r="B86" s="672" t="s">
        <v>1156</v>
      </c>
      <c r="C86" s="691" t="s">
        <v>114</v>
      </c>
      <c r="D86" s="712">
        <f>3.7*4</f>
        <v>14.8</v>
      </c>
      <c r="E86" s="478"/>
      <c r="F86" s="718">
        <f>D86*E86</f>
        <v>0</v>
      </c>
    </row>
    <row r="87" spans="1:6" s="677" customFormat="1" ht="12.5" x14ac:dyDescent="0.25">
      <c r="A87" s="112" t="s">
        <v>887</v>
      </c>
      <c r="B87" s="672" t="s">
        <v>1158</v>
      </c>
      <c r="C87" s="691" t="s">
        <v>114</v>
      </c>
      <c r="D87" s="712">
        <f>1.2*4</f>
        <v>4.8</v>
      </c>
      <c r="E87" s="478"/>
      <c r="F87" s="718">
        <f>D87*E87</f>
        <v>0</v>
      </c>
    </row>
    <row r="88" spans="1:6" s="677" customFormat="1" ht="12.5" x14ac:dyDescent="0.25">
      <c r="A88" s="112" t="s">
        <v>888</v>
      </c>
      <c r="B88" s="672" t="s">
        <v>1157</v>
      </c>
      <c r="C88" s="691" t="s">
        <v>114</v>
      </c>
      <c r="D88" s="692">
        <v>0</v>
      </c>
      <c r="E88" s="478"/>
      <c r="F88" s="718">
        <f>D88*E88</f>
        <v>0</v>
      </c>
    </row>
    <row r="89" spans="1:6" s="677" customFormat="1" ht="12.5" x14ac:dyDescent="0.25">
      <c r="A89" s="112"/>
      <c r="B89" s="672"/>
      <c r="C89" s="691"/>
      <c r="D89" s="692"/>
      <c r="E89" s="478"/>
      <c r="F89" s="718"/>
    </row>
    <row r="90" spans="1:6" s="677" customFormat="1" ht="13" x14ac:dyDescent="0.25">
      <c r="A90" s="112"/>
      <c r="B90" s="671" t="s">
        <v>889</v>
      </c>
      <c r="C90" s="691"/>
      <c r="D90" s="712"/>
      <c r="E90" s="478"/>
      <c r="F90" s="718"/>
    </row>
    <row r="91" spans="1:6" s="677" customFormat="1" ht="12.5" x14ac:dyDescent="0.25">
      <c r="A91" s="112" t="s">
        <v>890</v>
      </c>
      <c r="B91" s="672" t="s">
        <v>891</v>
      </c>
      <c r="C91" s="691" t="s">
        <v>114</v>
      </c>
      <c r="D91" s="712">
        <v>0</v>
      </c>
      <c r="E91" s="478"/>
      <c r="F91" s="718">
        <f>D91*E91</f>
        <v>0</v>
      </c>
    </row>
    <row r="92" spans="1:6" s="677" customFormat="1" ht="13" x14ac:dyDescent="0.25">
      <c r="A92" s="112"/>
      <c r="B92" s="671"/>
      <c r="C92" s="691"/>
      <c r="D92" s="692"/>
      <c r="E92" s="478"/>
      <c r="F92" s="718"/>
    </row>
    <row r="93" spans="1:6" s="677" customFormat="1" ht="13" x14ac:dyDescent="0.25">
      <c r="A93" s="112"/>
      <c r="B93" s="658" t="s">
        <v>118</v>
      </c>
      <c r="C93" s="691"/>
      <c r="D93" s="712"/>
      <c r="E93" s="478"/>
      <c r="F93" s="718"/>
    </row>
    <row r="94" spans="1:6" ht="25" x14ac:dyDescent="0.25">
      <c r="A94" s="112" t="s">
        <v>892</v>
      </c>
      <c r="B94" s="113" t="s">
        <v>893</v>
      </c>
      <c r="C94" s="691" t="s">
        <v>37</v>
      </c>
      <c r="D94" s="712">
        <f>ROUNDUP((D47+D48+D49)*0.05,2)</f>
        <v>0.85</v>
      </c>
      <c r="E94" s="478"/>
      <c r="F94" s="718">
        <f>D94*E94</f>
        <v>0</v>
      </c>
    </row>
    <row r="95" spans="1:6" ht="12.5" x14ac:dyDescent="0.25">
      <c r="A95" s="112"/>
      <c r="B95" s="679"/>
      <c r="C95" s="691"/>
      <c r="D95" s="692"/>
      <c r="E95" s="478"/>
      <c r="F95" s="718"/>
    </row>
    <row r="96" spans="1:6" s="111" customFormat="1" ht="13.15" customHeight="1" x14ac:dyDescent="0.25">
      <c r="A96" s="131"/>
      <c r="B96" t="s">
        <v>123</v>
      </c>
      <c r="C96" s="131"/>
      <c r="D96" s="712"/>
      <c r="E96" s="478"/>
      <c r="F96" s="718"/>
    </row>
    <row r="97" spans="1:6" s="111" customFormat="1" ht="12.5" x14ac:dyDescent="0.25">
      <c r="A97" s="131" t="s">
        <v>894</v>
      </c>
      <c r="B97" s="183" t="s">
        <v>895</v>
      </c>
      <c r="C97" s="131" t="s">
        <v>45</v>
      </c>
      <c r="D97" s="692">
        <v>0</v>
      </c>
      <c r="E97" s="478"/>
      <c r="F97" s="718">
        <f>D97*E97</f>
        <v>0</v>
      </c>
    </row>
    <row r="98" spans="1:6" s="111" customFormat="1" ht="12.5" x14ac:dyDescent="0.25">
      <c r="A98" s="131" t="s">
        <v>125</v>
      </c>
      <c r="B98" s="138" t="s">
        <v>896</v>
      </c>
      <c r="C98" s="131" t="s">
        <v>114</v>
      </c>
      <c r="D98" s="712">
        <v>0</v>
      </c>
      <c r="E98" s="478"/>
      <c r="F98" s="718">
        <f>D98*E98</f>
        <v>0</v>
      </c>
    </row>
    <row r="99" spans="1:6" s="111" customFormat="1" ht="13.15" customHeight="1" x14ac:dyDescent="0.25">
      <c r="A99" s="131"/>
      <c r="B99"/>
      <c r="C99" s="131"/>
      <c r="D99" s="692"/>
      <c r="E99" s="478"/>
      <c r="F99" s="718"/>
    </row>
    <row r="100" spans="1:6" s="111" customFormat="1" ht="13.15" customHeight="1" x14ac:dyDescent="0.25">
      <c r="A100" s="131"/>
      <c r="B100" t="s">
        <v>244</v>
      </c>
      <c r="C100" s="131"/>
      <c r="D100" s="712"/>
      <c r="E100" s="478"/>
      <c r="F100" s="718"/>
    </row>
    <row r="101" spans="1:6" s="111" customFormat="1" ht="13.15" customHeight="1" x14ac:dyDescent="0.25">
      <c r="A101" s="131"/>
      <c r="B101" t="s">
        <v>667</v>
      </c>
      <c r="C101" s="131"/>
      <c r="D101" s="692"/>
      <c r="E101" s="478"/>
      <c r="F101" s="718"/>
    </row>
    <row r="102" spans="1:6" s="111" customFormat="1" ht="13.15" customHeight="1" x14ac:dyDescent="0.25">
      <c r="A102" s="131" t="s">
        <v>245</v>
      </c>
      <c r="B102" s="190" t="s">
        <v>1090</v>
      </c>
      <c r="C102" s="131" t="s">
        <v>45</v>
      </c>
      <c r="D102" s="712">
        <v>0</v>
      </c>
      <c r="E102" s="478"/>
      <c r="F102" s="718">
        <f>D102*E102</f>
        <v>0</v>
      </c>
    </row>
    <row r="103" spans="1:6" s="122" customFormat="1" ht="12.5" x14ac:dyDescent="0.25">
      <c r="A103" s="120" t="s">
        <v>897</v>
      </c>
      <c r="B103" s="183" t="s">
        <v>898</v>
      </c>
      <c r="C103" s="120" t="s">
        <v>45</v>
      </c>
      <c r="D103" s="692">
        <v>4</v>
      </c>
      <c r="E103" s="478"/>
      <c r="F103" s="718">
        <f>D103*E103</f>
        <v>0</v>
      </c>
    </row>
    <row r="104" spans="1:6" s="122" customFormat="1" ht="12.5" x14ac:dyDescent="0.25">
      <c r="A104" s="112"/>
      <c r="B104" s="679"/>
      <c r="C104" s="691"/>
      <c r="D104" s="712"/>
      <c r="E104" s="478"/>
      <c r="F104" s="718"/>
    </row>
    <row r="105" spans="1:6" s="677" customFormat="1" ht="12.5" x14ac:dyDescent="0.25">
      <c r="A105" s="691"/>
      <c r="B105" t="s">
        <v>314</v>
      </c>
      <c r="C105" s="691"/>
      <c r="D105" s="692"/>
      <c r="E105" s="478"/>
      <c r="F105" s="718"/>
    </row>
    <row r="106" spans="1:6" s="111" customFormat="1" ht="13.15" customHeight="1" x14ac:dyDescent="0.25">
      <c r="A106" s="131"/>
      <c r="B106" s="138"/>
      <c r="C106" s="131"/>
      <c r="D106" s="712"/>
      <c r="E106" s="478"/>
      <c r="F106" s="718"/>
    </row>
    <row r="107" spans="1:6" s="111" customFormat="1" ht="26" x14ac:dyDescent="0.25">
      <c r="A107" s="131"/>
      <c r="B107" s="185" t="s">
        <v>899</v>
      </c>
      <c r="C107" s="131"/>
      <c r="D107" s="692"/>
      <c r="E107" s="478"/>
      <c r="F107" s="718"/>
    </row>
    <row r="108" spans="1:6" s="111" customFormat="1" ht="12.5" x14ac:dyDescent="0.25">
      <c r="A108" s="131"/>
      <c r="B108" t="s">
        <v>900</v>
      </c>
      <c r="C108" s="131"/>
      <c r="D108" s="692"/>
      <c r="E108" s="478"/>
      <c r="F108" s="718"/>
    </row>
    <row r="109" spans="1:6" s="111" customFormat="1" ht="12.5" x14ac:dyDescent="0.25">
      <c r="A109" s="131" t="s">
        <v>901</v>
      </c>
      <c r="B109" s="138" t="s">
        <v>346</v>
      </c>
      <c r="C109" s="131" t="s">
        <v>114</v>
      </c>
      <c r="D109" s="692">
        <v>20</v>
      </c>
      <c r="E109" s="478"/>
      <c r="F109" s="718">
        <f>D109*E109</f>
        <v>0</v>
      </c>
    </row>
    <row r="110" spans="1:6" s="111" customFormat="1" ht="12.5" x14ac:dyDescent="0.25">
      <c r="A110" s="131"/>
      <c r="B110" s="138"/>
      <c r="C110" s="131"/>
      <c r="D110" s="692"/>
      <c r="E110" s="478"/>
      <c r="F110" s="718"/>
    </row>
    <row r="111" spans="1:6" s="111" customFormat="1" ht="12.5" x14ac:dyDescent="0.25">
      <c r="A111" s="131"/>
      <c r="B111" t="s">
        <v>903</v>
      </c>
      <c r="C111" s="131"/>
      <c r="D111" s="692"/>
      <c r="E111" s="478"/>
      <c r="F111" s="718"/>
    </row>
    <row r="112" spans="1:6" s="111" customFormat="1" ht="13.15" customHeight="1" x14ac:dyDescent="0.25">
      <c r="A112" s="131" t="s">
        <v>151</v>
      </c>
      <c r="B112" s="138" t="s">
        <v>919</v>
      </c>
      <c r="C112" s="131" t="s">
        <v>114</v>
      </c>
      <c r="D112" s="692">
        <v>16</v>
      </c>
      <c r="E112" s="478"/>
      <c r="F112" s="718">
        <f>D112*E112</f>
        <v>0</v>
      </c>
    </row>
    <row r="113" spans="1:6" s="111" customFormat="1" ht="13.15" customHeight="1" x14ac:dyDescent="0.25">
      <c r="A113" s="131"/>
      <c r="B113" s="138"/>
      <c r="C113" s="131"/>
      <c r="D113" s="692"/>
      <c r="E113" s="478"/>
      <c r="F113" s="718"/>
    </row>
    <row r="114" spans="1:6" s="111" customFormat="1" ht="13.15" customHeight="1" x14ac:dyDescent="0.25">
      <c r="A114" s="131"/>
      <c r="B114" s="138"/>
      <c r="C114" s="131"/>
      <c r="D114" s="692"/>
      <c r="E114" s="478"/>
      <c r="F114" s="718"/>
    </row>
    <row r="115" spans="1:6" s="111" customFormat="1" ht="13.15" customHeight="1" x14ac:dyDescent="0.25">
      <c r="A115" s="131"/>
      <c r="B115" s="138"/>
      <c r="C115" s="131"/>
      <c r="D115"/>
      <c r="E115"/>
      <c r="F115" s="718"/>
    </row>
    <row r="116" spans="1:6" s="111" customFormat="1" ht="18.75" customHeight="1" x14ac:dyDescent="0.25">
      <c r="A116" s="1103" t="s">
        <v>99</v>
      </c>
      <c r="B116" s="1104"/>
      <c r="C116" s="1104"/>
      <c r="D116" s="1104"/>
      <c r="E116" s="1105"/>
      <c r="F116" s="719">
        <f>SUM(F60:F114)</f>
        <v>0</v>
      </c>
    </row>
    <row r="117" spans="1:6" s="111" customFormat="1" ht="13.15" customHeight="1" x14ac:dyDescent="0.25">
      <c r="A117" s="131"/>
      <c r="B117" s="138"/>
      <c r="C117" s="131"/>
      <c r="D117"/>
      <c r="E117"/>
      <c r="F117"/>
    </row>
    <row r="118" spans="1:6" s="677" customFormat="1" ht="39" x14ac:dyDescent="0.25">
      <c r="A118"/>
      <c r="B118" s="670" t="s">
        <v>904</v>
      </c>
      <c r="C118" s="691"/>
      <c r="D118" s="692"/>
      <c r="E118" s="693"/>
      <c r="F118" s="723"/>
    </row>
    <row r="119" spans="1:6" s="677" customFormat="1" ht="12.5" x14ac:dyDescent="0.25">
      <c r="A119" s="689" t="s">
        <v>330</v>
      </c>
      <c r="B119" s="411" t="s">
        <v>1174</v>
      </c>
      <c r="C119" s="691" t="s">
        <v>114</v>
      </c>
      <c r="D119" s="692">
        <v>20</v>
      </c>
      <c r="E119" s="693"/>
      <c r="F119" s="718">
        <f>D119*E119</f>
        <v>0</v>
      </c>
    </row>
    <row r="120" spans="1:6" s="677" customFormat="1" ht="13" x14ac:dyDescent="0.25">
      <c r="A120" s="691"/>
      <c r="B120" s="652"/>
      <c r="C120" s="691"/>
      <c r="D120" s="692"/>
      <c r="E120"/>
      <c r="F120" s="723"/>
    </row>
    <row r="121" spans="1:6" s="677" customFormat="1" ht="25" x14ac:dyDescent="0.25">
      <c r="A121" s="691"/>
      <c r="B121" s="970" t="s">
        <v>906</v>
      </c>
      <c r="C121" s="691"/>
      <c r="D121" s="659"/>
      <c r="E121"/>
      <c r="F121" s="723"/>
    </row>
    <row r="122" spans="1:6" s="677" customFormat="1" ht="12.5" x14ac:dyDescent="0.25">
      <c r="A122" s="689" t="s">
        <v>907</v>
      </c>
      <c r="B122" s="411" t="s">
        <v>908</v>
      </c>
      <c r="C122" s="691" t="s">
        <v>114</v>
      </c>
      <c r="D122" s="659">
        <v>0</v>
      </c>
      <c r="E122" s="693"/>
      <c r="F122" s="718">
        <f>D122*E122</f>
        <v>0</v>
      </c>
    </row>
    <row r="123" spans="1:6" s="677" customFormat="1" ht="12.5" x14ac:dyDescent="0.25">
      <c r="A123" s="689"/>
      <c r="B123" s="686"/>
      <c r="C123" s="691"/>
      <c r="D123" s="659"/>
      <c r="E123"/>
      <c r="F123" s="723"/>
    </row>
    <row r="124" spans="1:6" s="677" customFormat="1" ht="12.5" x14ac:dyDescent="0.25">
      <c r="A124" s="689"/>
      <c r="B124" s="672"/>
      <c r="C124" s="691"/>
      <c r="D124" s="659"/>
      <c r="E124" s="693"/>
      <c r="F124" s="723"/>
    </row>
    <row r="125" spans="1:6" s="677" customFormat="1" ht="13" x14ac:dyDescent="0.25">
      <c r="A125" s="689"/>
      <c r="B125" s="658" t="s">
        <v>909</v>
      </c>
      <c r="C125" s="691"/>
      <c r="D125" s="659"/>
      <c r="E125" s="693"/>
      <c r="F125" s="723"/>
    </row>
    <row r="126" spans="1:6" s="677" customFormat="1" ht="12.5" x14ac:dyDescent="0.25">
      <c r="A126" s="689"/>
      <c r="B126" s="672"/>
      <c r="C126" s="691"/>
      <c r="D126" s="659"/>
      <c r="E126" s="693"/>
      <c r="F126" s="723"/>
    </row>
    <row r="127" spans="1:6" ht="26" x14ac:dyDescent="0.25">
      <c r="A127" s="689"/>
      <c r="B127" s="185" t="s">
        <v>899</v>
      </c>
      <c r="C127" s="691"/>
      <c r="D127" s="692"/>
      <c r="E127" s="693"/>
      <c r="F127" s="723"/>
    </row>
    <row r="128" spans="1:6" s="266" customFormat="1" ht="15" x14ac:dyDescent="0.25">
      <c r="A128" s="559"/>
      <c r="B128" s="589" t="s">
        <v>910</v>
      </c>
      <c r="C128" s="559"/>
      <c r="D128" s="559"/>
      <c r="E128" s="581"/>
      <c r="F128" s="721"/>
    </row>
    <row r="129" spans="1:6" s="266" customFormat="1" ht="12.5" x14ac:dyDescent="0.25">
      <c r="A129" s="559" t="s">
        <v>194</v>
      </c>
      <c r="B129" s="560" t="s">
        <v>346</v>
      </c>
      <c r="C129" s="559" t="s">
        <v>16</v>
      </c>
      <c r="D129" s="559">
        <v>1</v>
      </c>
      <c r="E129" s="561"/>
      <c r="F129" s="722">
        <f>D129*E129</f>
        <v>0</v>
      </c>
    </row>
    <row r="130" spans="1:6" s="266" customFormat="1" ht="12.5" x14ac:dyDescent="0.25">
      <c r="A130" s="559" t="s">
        <v>196</v>
      </c>
      <c r="B130" s="560" t="s">
        <v>343</v>
      </c>
      <c r="C130" s="559" t="s">
        <v>16</v>
      </c>
      <c r="D130" s="559">
        <v>2</v>
      </c>
      <c r="E130" s="561"/>
      <c r="F130" s="722">
        <f>D130*E130</f>
        <v>0</v>
      </c>
    </row>
    <row r="131" spans="1:6" s="266" customFormat="1" ht="12.5" x14ac:dyDescent="0.25">
      <c r="A131" s="559" t="s">
        <v>175</v>
      </c>
      <c r="B131" s="560" t="s">
        <v>902</v>
      </c>
      <c r="C131" s="559" t="s">
        <v>16</v>
      </c>
      <c r="D131" s="559">
        <v>1</v>
      </c>
      <c r="E131" s="561"/>
      <c r="F131" s="722">
        <f>D131*E131</f>
        <v>0</v>
      </c>
    </row>
    <row r="132" spans="1:6" s="266" customFormat="1" ht="12.5" x14ac:dyDescent="0.25">
      <c r="A132" s="559" t="s">
        <v>212</v>
      </c>
      <c r="B132" s="560" t="s">
        <v>911</v>
      </c>
      <c r="C132" s="559" t="s">
        <v>16</v>
      </c>
      <c r="D132" s="559">
        <v>2</v>
      </c>
      <c r="E132" s="561"/>
      <c r="F132" s="722">
        <f>D132*E132</f>
        <v>0</v>
      </c>
    </row>
    <row r="133" spans="1:6" s="266" customFormat="1" ht="12.5" x14ac:dyDescent="0.25">
      <c r="A133" s="559" t="s">
        <v>177</v>
      </c>
      <c r="B133" s="560" t="s">
        <v>1341</v>
      </c>
      <c r="C133" s="559" t="s">
        <v>16</v>
      </c>
      <c r="D133" s="559">
        <v>1</v>
      </c>
      <c r="E133" s="561"/>
      <c r="F133" s="722">
        <f>D133*E133</f>
        <v>0</v>
      </c>
    </row>
    <row r="134" spans="1:6" s="266" customFormat="1" ht="12.5" x14ac:dyDescent="0.25">
      <c r="A134" s="559"/>
      <c r="B134" s="552"/>
      <c r="C134" s="559"/>
      <c r="D134" s="559"/>
      <c r="E134" s="561"/>
      <c r="F134" s="722"/>
    </row>
    <row r="135" spans="1:6" s="266" customFormat="1" ht="13" x14ac:dyDescent="0.25">
      <c r="A135" s="559"/>
      <c r="B135" s="589" t="s">
        <v>912</v>
      </c>
      <c r="C135" s="559"/>
      <c r="D135" s="559"/>
      <c r="E135" s="561"/>
      <c r="F135" s="722"/>
    </row>
    <row r="136" spans="1:6" s="266" customFormat="1" ht="12.5" x14ac:dyDescent="0.25">
      <c r="A136" s="559" t="s">
        <v>339</v>
      </c>
      <c r="B136" s="560" t="s">
        <v>1370</v>
      </c>
      <c r="C136" s="559" t="s">
        <v>16</v>
      </c>
      <c r="D136" s="559">
        <v>1</v>
      </c>
      <c r="E136" s="561"/>
      <c r="F136" s="722">
        <f>D136*E136</f>
        <v>0</v>
      </c>
    </row>
    <row r="137" spans="1:6" s="266" customFormat="1" ht="12.5" x14ac:dyDescent="0.25">
      <c r="A137" s="559"/>
      <c r="B137" s="560"/>
      <c r="C137" s="559"/>
      <c r="D137" s="559"/>
      <c r="E137" s="561"/>
      <c r="F137" s="722"/>
    </row>
    <row r="138" spans="1:6" s="266" customFormat="1" ht="13" x14ac:dyDescent="0.25">
      <c r="A138" s="559"/>
      <c r="B138" s="589" t="s">
        <v>221</v>
      </c>
      <c r="C138" s="559"/>
      <c r="D138" s="559"/>
      <c r="E138" s="561"/>
      <c r="F138" s="722"/>
    </row>
    <row r="139" spans="1:6" s="266" customFormat="1" ht="12.5" x14ac:dyDescent="0.25">
      <c r="A139" s="559" t="s">
        <v>342</v>
      </c>
      <c r="B139" s="560" t="s">
        <v>913</v>
      </c>
      <c r="C139" s="559" t="s">
        <v>16</v>
      </c>
      <c r="D139" s="559">
        <v>0</v>
      </c>
      <c r="E139" s="561"/>
      <c r="F139" s="722">
        <f>D139*E139</f>
        <v>0</v>
      </c>
    </row>
    <row r="140" spans="1:6" s="266" customFormat="1" ht="12.5" x14ac:dyDescent="0.25">
      <c r="A140" s="559"/>
      <c r="B140" s="560"/>
      <c r="C140" s="559"/>
      <c r="D140" s="559"/>
      <c r="E140" s="561"/>
      <c r="F140" s="722"/>
    </row>
    <row r="141" spans="1:6" s="266" customFormat="1" ht="26" x14ac:dyDescent="0.25">
      <c r="A141" s="559"/>
      <c r="B141" s="589" t="s">
        <v>1331</v>
      </c>
      <c r="C141" s="559"/>
      <c r="D141" s="559"/>
      <c r="E141" s="561"/>
      <c r="F141" s="722"/>
    </row>
    <row r="142" spans="1:6" s="266" customFormat="1" ht="12.5" x14ac:dyDescent="0.25">
      <c r="A142" s="559" t="s">
        <v>1057</v>
      </c>
      <c r="B142" s="560" t="s">
        <v>174</v>
      </c>
      <c r="C142" s="559" t="s">
        <v>16</v>
      </c>
      <c r="D142" s="559">
        <v>8</v>
      </c>
      <c r="E142" s="561"/>
      <c r="F142" s="722">
        <f>D142*E142</f>
        <v>0</v>
      </c>
    </row>
    <row r="143" spans="1:6" s="266" customFormat="1" ht="12.5" x14ac:dyDescent="0.25">
      <c r="A143" s="559"/>
      <c r="B143" s="560"/>
      <c r="C143" s="559"/>
      <c r="D143" s="559"/>
      <c r="E143" s="561"/>
      <c r="F143" s="722"/>
    </row>
    <row r="144" spans="1:6" s="266" customFormat="1" ht="13" x14ac:dyDescent="0.25">
      <c r="A144" s="559"/>
      <c r="B144" s="589" t="s">
        <v>914</v>
      </c>
      <c r="C144" s="559"/>
      <c r="D144" s="559"/>
      <c r="E144" s="561"/>
      <c r="F144" s="722"/>
    </row>
    <row r="145" spans="1:7" s="266" customFormat="1" ht="12.5" x14ac:dyDescent="0.25">
      <c r="A145" s="559" t="s">
        <v>198</v>
      </c>
      <c r="B145" s="560" t="s">
        <v>915</v>
      </c>
      <c r="C145" s="559" t="s">
        <v>16</v>
      </c>
      <c r="D145" s="559">
        <v>0</v>
      </c>
      <c r="E145" s="561"/>
      <c r="F145" s="722">
        <f>D145*E145</f>
        <v>0</v>
      </c>
    </row>
    <row r="146" spans="1:7" s="266" customFormat="1" ht="12.5" x14ac:dyDescent="0.25">
      <c r="A146" s="559" t="s">
        <v>200</v>
      </c>
      <c r="B146" s="560" t="s">
        <v>916</v>
      </c>
      <c r="C146" s="559" t="s">
        <v>16</v>
      </c>
      <c r="D146" s="559">
        <v>1</v>
      </c>
      <c r="E146" s="561"/>
      <c r="F146" s="722">
        <f>D146*E146</f>
        <v>0</v>
      </c>
    </row>
    <row r="147" spans="1:7" s="266" customFormat="1" ht="12.5" x14ac:dyDescent="0.25">
      <c r="A147" s="559" t="s">
        <v>183</v>
      </c>
      <c r="B147" s="560" t="s">
        <v>917</v>
      </c>
      <c r="C147" s="559" t="s">
        <v>16</v>
      </c>
      <c r="D147" s="559">
        <v>0</v>
      </c>
      <c r="E147" s="561"/>
      <c r="F147" s="722">
        <f>D147*E147</f>
        <v>0</v>
      </c>
    </row>
    <row r="148" spans="1:7" s="266" customFormat="1" ht="12.5" x14ac:dyDescent="0.25">
      <c r="A148" s="559"/>
      <c r="B148" s="560"/>
      <c r="C148" s="559"/>
      <c r="D148" s="559"/>
      <c r="E148" s="561"/>
      <c r="F148" s="722"/>
    </row>
    <row r="149" spans="1:7" ht="13" x14ac:dyDescent="0.25">
      <c r="A149" s="689"/>
      <c r="B149" s="690" t="s">
        <v>918</v>
      </c>
      <c r="C149" s="691"/>
      <c r="D149" s="692"/>
      <c r="E149" s="693"/>
      <c r="F149" s="723"/>
    </row>
    <row r="150" spans="1:7" ht="12.5" x14ac:dyDescent="0.25">
      <c r="A150" s="691" t="s">
        <v>214</v>
      </c>
      <c r="B150" s="560" t="s">
        <v>343</v>
      </c>
      <c r="C150" s="559" t="s">
        <v>16</v>
      </c>
      <c r="D150" s="559">
        <v>2</v>
      </c>
      <c r="E150" s="561"/>
      <c r="F150" s="722">
        <f>D150*E150</f>
        <v>0</v>
      </c>
    </row>
    <row r="151" spans="1:7" ht="12.5" x14ac:dyDescent="0.25">
      <c r="A151" s="691" t="s">
        <v>185</v>
      </c>
      <c r="B151" s="560" t="s">
        <v>902</v>
      </c>
      <c r="C151" s="559" t="s">
        <v>16</v>
      </c>
      <c r="D151" s="559">
        <v>1</v>
      </c>
      <c r="E151" s="561"/>
      <c r="F151" s="722">
        <f>D151*E151</f>
        <v>0</v>
      </c>
    </row>
    <row r="152" spans="1:7" ht="12.5" x14ac:dyDescent="0.25">
      <c r="A152" s="691"/>
      <c r="B152" s="560"/>
      <c r="C152" s="559"/>
      <c r="D152" s="559"/>
      <c r="E152" s="561"/>
      <c r="F152" s="722"/>
    </row>
    <row r="153" spans="1:7" ht="26" x14ac:dyDescent="0.25">
      <c r="A153" s="691"/>
      <c r="B153" s="589" t="s">
        <v>1334</v>
      </c>
      <c r="C153" s="559"/>
      <c r="D153" s="559"/>
      <c r="E153" s="561"/>
      <c r="F153" s="722"/>
    </row>
    <row r="154" spans="1:7" ht="12.5" x14ac:dyDescent="0.25">
      <c r="A154" s="691" t="s">
        <v>1335</v>
      </c>
      <c r="B154" s="560" t="s">
        <v>178</v>
      </c>
      <c r="C154" s="559" t="s">
        <v>16</v>
      </c>
      <c r="D154" s="559">
        <v>1</v>
      </c>
      <c r="E154" s="561"/>
      <c r="F154" s="722">
        <f>D154*E154</f>
        <v>0</v>
      </c>
    </row>
    <row r="155" spans="1:7" ht="13" x14ac:dyDescent="0.25">
      <c r="A155" s="691"/>
      <c r="B155" s="658"/>
      <c r="C155" s="691"/>
      <c r="D155" s="659"/>
      <c r="E155" s="693"/>
      <c r="F155" s="723"/>
    </row>
    <row r="156" spans="1:7" ht="26" x14ac:dyDescent="0.25">
      <c r="A156" s="559"/>
      <c r="B156" s="589" t="s">
        <v>920</v>
      </c>
      <c r="C156" s="559"/>
      <c r="D156" s="559"/>
      <c r="E156" s="561"/>
      <c r="F156" s="722"/>
    </row>
    <row r="157" spans="1:7" ht="12.5" x14ac:dyDescent="0.25">
      <c r="A157" s="559" t="s">
        <v>133</v>
      </c>
      <c r="B157" s="560" t="s">
        <v>1371</v>
      </c>
      <c r="C157" s="559" t="s">
        <v>16</v>
      </c>
      <c r="D157" s="559">
        <v>1</v>
      </c>
      <c r="E157" s="561"/>
      <c r="F157" s="722">
        <f t="shared" ref="F157:F164" si="0">D157*E157</f>
        <v>0</v>
      </c>
      <c r="G157" s="1102"/>
    </row>
    <row r="158" spans="1:7" ht="12.5" x14ac:dyDescent="0.25">
      <c r="A158" s="559" t="s">
        <v>203</v>
      </c>
      <c r="B158" s="560" t="s">
        <v>1343</v>
      </c>
      <c r="C158" s="559" t="s">
        <v>16</v>
      </c>
      <c r="D158" s="559">
        <v>2</v>
      </c>
      <c r="E158" s="561"/>
      <c r="F158" s="722">
        <f t="shared" si="0"/>
        <v>0</v>
      </c>
      <c r="G158" s="1102"/>
    </row>
    <row r="159" spans="1:7" ht="12.5" x14ac:dyDescent="0.25">
      <c r="A159" s="559" t="s">
        <v>215</v>
      </c>
      <c r="B159" s="560" t="s">
        <v>1342</v>
      </c>
      <c r="C159" s="559" t="s">
        <v>16</v>
      </c>
      <c r="D159" s="559">
        <v>2</v>
      </c>
      <c r="E159" s="561"/>
      <c r="F159" s="722">
        <f t="shared" si="0"/>
        <v>0</v>
      </c>
      <c r="G159" s="967"/>
    </row>
    <row r="160" spans="1:7" ht="12.5" x14ac:dyDescent="0.25">
      <c r="A160" s="559" t="s">
        <v>216</v>
      </c>
      <c r="B160" s="560" t="s">
        <v>1346</v>
      </c>
      <c r="C160" s="559" t="s">
        <v>16</v>
      </c>
      <c r="D160" s="559">
        <v>1</v>
      </c>
      <c r="E160" s="561"/>
      <c r="F160" s="722">
        <f t="shared" si="0"/>
        <v>0</v>
      </c>
      <c r="G160" s="967"/>
    </row>
    <row r="161" spans="1:11" ht="12.5" x14ac:dyDescent="0.25">
      <c r="A161" s="559" t="s">
        <v>205</v>
      </c>
      <c r="B161" s="560" t="s">
        <v>1345</v>
      </c>
      <c r="C161" s="559" t="s">
        <v>16</v>
      </c>
      <c r="D161" s="559">
        <v>1</v>
      </c>
      <c r="E161" s="561"/>
      <c r="F161" s="722">
        <f t="shared" si="0"/>
        <v>0</v>
      </c>
      <c r="G161" s="967"/>
    </row>
    <row r="162" spans="1:11" ht="12.5" x14ac:dyDescent="0.25">
      <c r="A162" s="559" t="s">
        <v>217</v>
      </c>
      <c r="B162" s="560" t="s">
        <v>1347</v>
      </c>
      <c r="C162" s="559" t="s">
        <v>16</v>
      </c>
      <c r="D162" s="559">
        <v>2</v>
      </c>
      <c r="E162" s="561"/>
      <c r="F162" s="722">
        <f t="shared" si="0"/>
        <v>0</v>
      </c>
      <c r="G162" s="967"/>
    </row>
    <row r="163" spans="1:11" ht="12.5" x14ac:dyDescent="0.25">
      <c r="A163" s="559" t="s">
        <v>218</v>
      </c>
      <c r="B163" s="560" t="s">
        <v>1348</v>
      </c>
      <c r="C163" s="559" t="s">
        <v>16</v>
      </c>
      <c r="D163" s="559">
        <v>1</v>
      </c>
      <c r="E163" s="561"/>
      <c r="F163" s="722">
        <f t="shared" si="0"/>
        <v>0</v>
      </c>
      <c r="G163" s="967"/>
    </row>
    <row r="164" spans="1:11" ht="12.5" x14ac:dyDescent="0.25">
      <c r="A164" s="559" t="s">
        <v>219</v>
      </c>
      <c r="B164" s="560" t="s">
        <v>1349</v>
      </c>
      <c r="C164" s="559" t="s">
        <v>16</v>
      </c>
      <c r="D164" s="559">
        <v>1</v>
      </c>
      <c r="E164" s="561"/>
      <c r="F164" s="722">
        <f t="shared" si="0"/>
        <v>0</v>
      </c>
    </row>
    <row r="165" spans="1:11" ht="12.5" x14ac:dyDescent="0.25">
      <c r="A165" s="559"/>
      <c r="B165" s="560"/>
      <c r="C165" s="559"/>
      <c r="D165" s="559"/>
      <c r="E165" s="561"/>
      <c r="F165" s="722"/>
    </row>
    <row r="166" spans="1:11" ht="13" x14ac:dyDescent="0.25">
      <c r="A166" s="691"/>
      <c r="B166" s="652" t="s">
        <v>1336</v>
      </c>
      <c r="C166" s="559"/>
      <c r="D166" s="559"/>
      <c r="E166" s="561"/>
      <c r="F166" s="722"/>
    </row>
    <row r="167" spans="1:11" ht="25" x14ac:dyDescent="0.25">
      <c r="A167" s="691"/>
      <c r="B167" s="968" t="s">
        <v>1337</v>
      </c>
      <c r="C167" s="559"/>
      <c r="D167" s="559"/>
      <c r="E167" s="561"/>
      <c r="F167" s="722"/>
    </row>
    <row r="168" spans="1:11" ht="12.5" x14ac:dyDescent="0.25">
      <c r="A168" s="691" t="s">
        <v>1338</v>
      </c>
      <c r="B168" s="560" t="s">
        <v>174</v>
      </c>
      <c r="C168" s="559" t="s">
        <v>16</v>
      </c>
      <c r="D168" s="559">
        <v>1</v>
      </c>
      <c r="E168" s="561"/>
      <c r="F168" s="722">
        <f>D168*E168</f>
        <v>0</v>
      </c>
    </row>
    <row r="169" spans="1:11" ht="12.5" x14ac:dyDescent="0.25">
      <c r="A169" s="559"/>
      <c r="B169" s="560"/>
      <c r="C169" s="559"/>
      <c r="D169" s="559"/>
      <c r="E169" s="561"/>
      <c r="F169" s="722"/>
    </row>
    <row r="170" spans="1:11" ht="26" x14ac:dyDescent="0.25">
      <c r="A170" s="559"/>
      <c r="B170" s="125" t="s">
        <v>921</v>
      </c>
      <c r="C170" s="559"/>
      <c r="D170" s="559"/>
      <c r="E170" s="561"/>
      <c r="F170" s="722"/>
    </row>
    <row r="171" spans="1:11" ht="12.5" x14ac:dyDescent="0.25">
      <c r="A171" s="559" t="s">
        <v>207</v>
      </c>
      <c r="B171" s="560" t="s">
        <v>346</v>
      </c>
      <c r="C171" s="559" t="s">
        <v>16</v>
      </c>
      <c r="D171" s="559">
        <v>1</v>
      </c>
      <c r="E171" s="126"/>
      <c r="F171" s="722">
        <f>D171*E171</f>
        <v>0</v>
      </c>
      <c r="G171" s="266"/>
      <c r="H171" s="694"/>
      <c r="I171" s="677"/>
      <c r="J171" s="677"/>
      <c r="K171" s="677"/>
    </row>
    <row r="172" spans="1:11" ht="12.5" x14ac:dyDescent="0.25">
      <c r="A172" s="559" t="s">
        <v>208</v>
      </c>
      <c r="B172" s="560" t="s">
        <v>343</v>
      </c>
      <c r="C172" s="559" t="s">
        <v>16</v>
      </c>
      <c r="D172" s="559">
        <v>2</v>
      </c>
      <c r="E172" s="561"/>
      <c r="F172" s="722">
        <f>D172*E172</f>
        <v>0</v>
      </c>
    </row>
    <row r="173" spans="1:11" ht="13" x14ac:dyDescent="0.25">
      <c r="A173" s="689"/>
      <c r="B173" s="668"/>
      <c r="C173" s="691"/>
      <c r="D173" s="692"/>
      <c r="E173" s="693"/>
      <c r="F173" s="723"/>
    </row>
    <row r="174" spans="1:11" ht="17.25" customHeight="1" x14ac:dyDescent="0.25">
      <c r="A174" s="1103" t="s">
        <v>99</v>
      </c>
      <c r="B174" s="1104"/>
      <c r="C174" s="1104"/>
      <c r="D174" s="1104"/>
      <c r="E174" s="1105"/>
      <c r="F174" s="719">
        <f>SUM(F118:F173)</f>
        <v>0</v>
      </c>
    </row>
    <row r="175" spans="1:11" ht="13" x14ac:dyDescent="0.25">
      <c r="A175" s="689"/>
      <c r="B175" s="668"/>
      <c r="C175" s="691"/>
      <c r="D175" s="692"/>
      <c r="E175" s="693"/>
      <c r="F175" s="723"/>
    </row>
    <row r="176" spans="1:11" ht="13" x14ac:dyDescent="0.25">
      <c r="A176" s="691"/>
      <c r="B176" s="652" t="s">
        <v>923</v>
      </c>
      <c r="C176" s="691"/>
      <c r="D176" s="692"/>
      <c r="E176" s="693"/>
      <c r="F176" s="723"/>
    </row>
    <row r="177" spans="1:11" ht="26" x14ac:dyDescent="0.25">
      <c r="A177" s="689"/>
      <c r="B177" s="668" t="s">
        <v>924</v>
      </c>
      <c r="C177" s="691"/>
      <c r="D177" s="692"/>
      <c r="E177" s="693"/>
      <c r="F177" s="723"/>
    </row>
    <row r="178" spans="1:11" ht="12.5" x14ac:dyDescent="0.25">
      <c r="A178" s="689" t="s">
        <v>925</v>
      </c>
      <c r="B178" s="560" t="s">
        <v>919</v>
      </c>
      <c r="C178" s="559" t="s">
        <v>16</v>
      </c>
      <c r="D178" s="559">
        <v>1</v>
      </c>
      <c r="E178" s="126"/>
      <c r="F178" s="718">
        <f>D178*E178</f>
        <v>0</v>
      </c>
    </row>
    <row r="179" spans="1:11" ht="13" x14ac:dyDescent="0.25">
      <c r="A179" s="689"/>
      <c r="B179" s="668"/>
      <c r="C179" s="691"/>
      <c r="D179" s="969"/>
      <c r="E179" s="693"/>
      <c r="F179" s="723"/>
    </row>
    <row r="180" spans="1:11" ht="13" x14ac:dyDescent="0.25">
      <c r="A180" s="127"/>
      <c r="B180" s="668" t="s">
        <v>1339</v>
      </c>
      <c r="C180" s="128"/>
      <c r="D180" s="419"/>
      <c r="E180" s="650"/>
      <c r="F180" s="716"/>
    </row>
    <row r="181" spans="1:11" ht="13" x14ac:dyDescent="0.25">
      <c r="A181" s="689"/>
      <c r="B181" s="668" t="s">
        <v>1340</v>
      </c>
      <c r="C181" s="691"/>
      <c r="D181" s="692"/>
      <c r="E181" s="693"/>
      <c r="F181" s="723"/>
    </row>
    <row r="182" spans="1:11" ht="12.5" x14ac:dyDescent="0.25">
      <c r="A182" s="559" t="s">
        <v>350</v>
      </c>
      <c r="B182" s="560" t="s">
        <v>174</v>
      </c>
      <c r="C182" s="559" t="s">
        <v>16</v>
      </c>
      <c r="D182" s="559">
        <v>1</v>
      </c>
      <c r="E182" s="561"/>
      <c r="F182" s="722">
        <f>D182*E182</f>
        <v>0</v>
      </c>
    </row>
    <row r="183" spans="1:11" ht="13" x14ac:dyDescent="0.25">
      <c r="A183" s="689"/>
      <c r="B183" s="668"/>
      <c r="C183" s="691"/>
      <c r="D183" s="969"/>
      <c r="E183" s="693"/>
      <c r="F183" s="723"/>
    </row>
    <row r="184" spans="1:11" ht="13" x14ac:dyDescent="0.25">
      <c r="A184" s="691"/>
      <c r="B184" s="652" t="s">
        <v>315</v>
      </c>
      <c r="C184" s="691"/>
      <c r="D184" s="659"/>
      <c r="E184" s="693"/>
      <c r="F184" s="723"/>
    </row>
    <row r="185" spans="1:11" ht="12.5" x14ac:dyDescent="0.25">
      <c r="A185" s="691"/>
      <c r="B185" s="679"/>
      <c r="C185" s="691"/>
      <c r="D185" s="659"/>
      <c r="E185" s="693"/>
      <c r="F185" s="723"/>
    </row>
    <row r="186" spans="1:11" ht="13" x14ac:dyDescent="0.25">
      <c r="A186" s="691"/>
      <c r="B186" s="658" t="s">
        <v>926</v>
      </c>
      <c r="C186" s="691"/>
      <c r="D186" s="659"/>
      <c r="E186" s="693"/>
      <c r="F186" s="723"/>
    </row>
    <row r="187" spans="1:11" ht="13" x14ac:dyDescent="0.25">
      <c r="A187" s="691"/>
      <c r="B187" s="667" t="s">
        <v>927</v>
      </c>
      <c r="C187" s="691"/>
      <c r="D187" s="659"/>
      <c r="E187" s="693"/>
      <c r="F187" s="723"/>
    </row>
    <row r="188" spans="1:11" ht="12.5" x14ac:dyDescent="0.25">
      <c r="A188" s="689" t="s">
        <v>188</v>
      </c>
      <c r="B188" s="411" t="s">
        <v>928</v>
      </c>
      <c r="C188" s="691" t="s">
        <v>16</v>
      </c>
      <c r="D188" s="692">
        <v>1</v>
      </c>
      <c r="E188"/>
      <c r="F188" s="722">
        <f>D188*E188</f>
        <v>0</v>
      </c>
      <c r="G188" s="266"/>
      <c r="H188" s="611"/>
      <c r="I188" s="266"/>
      <c r="J188" s="266"/>
      <c r="K188" s="266"/>
    </row>
    <row r="189" spans="1:11" ht="12.5" x14ac:dyDescent="0.25">
      <c r="A189" s="689"/>
      <c r="B189" s="411"/>
      <c r="C189" s="691"/>
      <c r="D189" s="692"/>
      <c r="E189"/>
      <c r="F189" s="723"/>
      <c r="G189" s="266"/>
      <c r="H189" s="611"/>
      <c r="I189" s="266"/>
      <c r="J189" s="266"/>
      <c r="K189" s="266"/>
    </row>
    <row r="190" spans="1:11" ht="12.5" x14ac:dyDescent="0.25">
      <c r="A190" s="689" t="s">
        <v>929</v>
      </c>
      <c r="B190" s="411" t="s">
        <v>930</v>
      </c>
      <c r="C190" s="691" t="s">
        <v>16</v>
      </c>
      <c r="D190" s="692">
        <v>1</v>
      </c>
      <c r="E190"/>
      <c r="F190" s="722">
        <f>D190*E190</f>
        <v>0</v>
      </c>
      <c r="G190" s="266"/>
      <c r="H190" s="611"/>
      <c r="I190" s="266"/>
      <c r="J190" s="266"/>
      <c r="K190" s="266"/>
    </row>
    <row r="191" spans="1:11" ht="12.5" x14ac:dyDescent="0.25">
      <c r="A191" s="689"/>
      <c r="B191" s="411"/>
      <c r="C191" s="691"/>
      <c r="D191" s="692"/>
      <c r="E191"/>
      <c r="F191" s="723"/>
      <c r="G191" s="266"/>
      <c r="H191" s="611"/>
      <c r="I191" s="266"/>
      <c r="J191" s="266"/>
      <c r="K191" s="266"/>
    </row>
    <row r="192" spans="1:11" ht="25" x14ac:dyDescent="0.25">
      <c r="A192" s="689" t="s">
        <v>843</v>
      </c>
      <c r="B192" s="695" t="s">
        <v>931</v>
      </c>
      <c r="C192" s="691" t="s">
        <v>16</v>
      </c>
      <c r="D192" s="692">
        <v>1</v>
      </c>
      <c r="E192"/>
      <c r="F192" s="722">
        <f>D192*E192</f>
        <v>0</v>
      </c>
    </row>
    <row r="193" spans="1:11" ht="12.5" x14ac:dyDescent="0.25">
      <c r="A193" s="689"/>
      <c r="B193" s="411"/>
      <c r="C193" s="691"/>
      <c r="D193" s="692"/>
      <c r="E193"/>
      <c r="F193" s="723"/>
      <c r="G193" s="266"/>
      <c r="H193" s="611"/>
      <c r="I193" s="266"/>
      <c r="J193" s="266"/>
      <c r="K193" s="266"/>
    </row>
    <row r="194" spans="1:11" ht="27" x14ac:dyDescent="0.25">
      <c r="A194" s="689" t="s">
        <v>932</v>
      </c>
      <c r="B194" s="411" t="s">
        <v>933</v>
      </c>
      <c r="C194" s="691" t="s">
        <v>114</v>
      </c>
      <c r="D194" s="692">
        <v>30</v>
      </c>
      <c r="E194"/>
      <c r="F194" s="722">
        <f>D194*E194</f>
        <v>0</v>
      </c>
      <c r="G194" s="266"/>
      <c r="H194" s="611"/>
      <c r="I194" s="266"/>
      <c r="J194" s="266"/>
      <c r="K194" s="266"/>
    </row>
    <row r="195" spans="1:11" ht="12.5" x14ac:dyDescent="0.25">
      <c r="A195" s="559"/>
      <c r="B195" s="560"/>
      <c r="C195" s="559"/>
      <c r="D195" s="559"/>
      <c r="E195" s="561"/>
      <c r="F195" s="722"/>
    </row>
    <row r="196" spans="1:11" ht="13" x14ac:dyDescent="0.25">
      <c r="A196" s="691"/>
      <c r="B196" s="652" t="s">
        <v>934</v>
      </c>
      <c r="C196" s="691"/>
      <c r="D196" s="692"/>
      <c r="E196" s="693"/>
      <c r="F196" s="723"/>
    </row>
    <row r="197" spans="1:11" ht="13" x14ac:dyDescent="0.25">
      <c r="A197" s="691"/>
      <c r="B197" s="652"/>
      <c r="C197" s="691"/>
      <c r="D197" s="692"/>
      <c r="E197" s="693"/>
      <c r="F197" s="723"/>
    </row>
    <row r="198" spans="1:11" x14ac:dyDescent="0.25">
      <c r="A198" s="691" t="s">
        <v>1162</v>
      </c>
      <c r="B198" s="471" t="s">
        <v>1175</v>
      </c>
      <c r="C198" s="691" t="s">
        <v>299</v>
      </c>
      <c r="D198" s="692">
        <v>1</v>
      </c>
      <c r="E198" s="693"/>
      <c r="F198" s="722">
        <f>D198*E198</f>
        <v>0</v>
      </c>
    </row>
    <row r="199" spans="1:11" ht="13" x14ac:dyDescent="0.25">
      <c r="A199" s="691"/>
      <c r="B199" s="652"/>
      <c r="C199" s="691"/>
      <c r="D199" s="692"/>
      <c r="E199" s="693"/>
      <c r="F199" s="724"/>
    </row>
    <row r="200" spans="1:11" ht="50" x14ac:dyDescent="0.25">
      <c r="A200" s="691"/>
      <c r="B200" s="970" t="s">
        <v>935</v>
      </c>
      <c r="C200" s="691"/>
      <c r="D200" s="692"/>
      <c r="E200" s="693"/>
      <c r="F200" s="723"/>
    </row>
    <row r="201" spans="1:11" ht="12.5" x14ac:dyDescent="0.25">
      <c r="A201" s="691"/>
      <c r="B201"/>
      <c r="C201" s="691"/>
      <c r="D201" s="692"/>
      <c r="E201" s="693"/>
      <c r="F201" s="724"/>
    </row>
    <row r="202" spans="1:11" ht="27" x14ac:dyDescent="0.25">
      <c r="A202" s="691" t="s">
        <v>1163</v>
      </c>
      <c r="B202" s="471" t="s">
        <v>1094</v>
      </c>
      <c r="C202" s="691" t="s">
        <v>16</v>
      </c>
      <c r="D202" s="692">
        <v>1</v>
      </c>
      <c r="E202" s="693"/>
      <c r="F202" s="722">
        <f>D202*E202</f>
        <v>0</v>
      </c>
    </row>
    <row r="203" spans="1:11" ht="12.5" x14ac:dyDescent="0.25">
      <c r="A203" s="691"/>
      <c r="B203" s="471"/>
      <c r="C203" s="691"/>
      <c r="D203" s="692"/>
      <c r="E203" s="693"/>
      <c r="F203" s="725"/>
    </row>
    <row r="204" spans="1:11" ht="13" x14ac:dyDescent="0.25">
      <c r="A204" s="691"/>
      <c r="B204" s="658" t="s">
        <v>551</v>
      </c>
      <c r="C204" s="691"/>
      <c r="D204" s="659"/>
      <c r="E204" s="693"/>
      <c r="F204" s="723"/>
    </row>
    <row r="205" spans="1:11" ht="12.5" x14ac:dyDescent="0.25">
      <c r="A205" s="691"/>
      <c r="B205" s="679"/>
      <c r="C205" s="691"/>
      <c r="D205" s="659"/>
      <c r="E205" s="693"/>
      <c r="F205" s="723"/>
    </row>
    <row r="206" spans="1:11" ht="13" x14ac:dyDescent="0.25">
      <c r="A206" s="691"/>
      <c r="B206" s="658" t="s">
        <v>936</v>
      </c>
      <c r="C206" s="691"/>
      <c r="D206" s="659"/>
      <c r="E206" s="693"/>
      <c r="F206" s="723"/>
    </row>
    <row r="207" spans="1:11" ht="26" x14ac:dyDescent="0.25">
      <c r="A207" s="691"/>
      <c r="B207" s="668" t="s">
        <v>937</v>
      </c>
      <c r="C207" s="691"/>
      <c r="D207"/>
      <c r="E207" s="693"/>
      <c r="F207" s="723"/>
    </row>
    <row r="208" spans="1:11" ht="12.5" x14ac:dyDescent="0.25">
      <c r="A208" s="691" t="s">
        <v>554</v>
      </c>
      <c r="B208" s="471" t="s">
        <v>555</v>
      </c>
      <c r="C208" s="691" t="s">
        <v>45</v>
      </c>
      <c r="D208" s="692">
        <v>120</v>
      </c>
      <c r="E208" s="693"/>
      <c r="F208" s="722">
        <f>D208*E208</f>
        <v>0</v>
      </c>
    </row>
    <row r="209" spans="1:6" ht="12.5" x14ac:dyDescent="0.25">
      <c r="A209" s="691"/>
      <c r="B209" s="471"/>
      <c r="C209" s="691"/>
      <c r="D209"/>
      <c r="E209" s="693"/>
      <c r="F209" s="723"/>
    </row>
    <row r="210" spans="1:6" ht="37.5" x14ac:dyDescent="0.25">
      <c r="A210" s="691"/>
      <c r="B210" s="970" t="s">
        <v>556</v>
      </c>
      <c r="C210" s="691"/>
      <c r="D210"/>
      <c r="E210" s="693"/>
      <c r="F210" s="723"/>
    </row>
    <row r="211" spans="1:6" x14ac:dyDescent="0.25">
      <c r="A211" s="691" t="s">
        <v>557</v>
      </c>
      <c r="B211" s="471" t="s">
        <v>938</v>
      </c>
      <c r="C211" s="691" t="s">
        <v>384</v>
      </c>
      <c r="D211" s="692">
        <v>45</v>
      </c>
      <c r="E211" s="693"/>
      <c r="F211" s="722">
        <f>D211*E211</f>
        <v>0</v>
      </c>
    </row>
    <row r="212" spans="1:6" ht="12.5" x14ac:dyDescent="0.25">
      <c r="A212" s="691"/>
      <c r="B212" s="471"/>
      <c r="C212" s="691"/>
      <c r="D212" s="692"/>
      <c r="E212" s="693"/>
      <c r="F212" s="725"/>
    </row>
    <row r="213" spans="1:6" ht="13" x14ac:dyDescent="0.25">
      <c r="A213"/>
      <c r="B213" s="652" t="s">
        <v>566</v>
      </c>
      <c r="C213" s="691"/>
      <c r="D213" s="692"/>
      <c r="E213" s="693"/>
      <c r="F213" s="722"/>
    </row>
    <row r="214" spans="1:6" ht="12.5" x14ac:dyDescent="0.25">
      <c r="A214"/>
      <c r="B214"/>
      <c r="C214" s="691"/>
      <c r="D214"/>
      <c r="E214" s="693"/>
      <c r="F214" s="723"/>
    </row>
    <row r="215" spans="1:6" ht="25" x14ac:dyDescent="0.25">
      <c r="A215" t="s">
        <v>1150</v>
      </c>
      <c r="B215" s="411" t="s">
        <v>1151</v>
      </c>
      <c r="C215" s="691" t="s">
        <v>45</v>
      </c>
      <c r="D215" s="692">
        <v>20</v>
      </c>
      <c r="E215" s="693"/>
      <c r="F215" s="722">
        <f>D215*E215</f>
        <v>0</v>
      </c>
    </row>
    <row r="216" spans="1:6" ht="12.5" x14ac:dyDescent="0.25">
      <c r="A216" s="689"/>
      <c r="B216" s="411"/>
      <c r="C216" s="691"/>
      <c r="D216" s="692"/>
      <c r="E216" s="693"/>
      <c r="F216" s="723"/>
    </row>
    <row r="217" spans="1:6" ht="13" x14ac:dyDescent="0.25">
      <c r="A217" s="691"/>
      <c r="B217" s="670" t="s">
        <v>135</v>
      </c>
      <c r="C217" s="691"/>
      <c r="D217" s="692"/>
      <c r="E217" s="693"/>
      <c r="F217" s="723"/>
    </row>
    <row r="218" spans="1:6" ht="12.5" x14ac:dyDescent="0.25">
      <c r="A218" s="691"/>
      <c r="B218" s="672"/>
      <c r="C218" s="691"/>
      <c r="D218" s="692"/>
      <c r="E218" s="693"/>
      <c r="F218" s="723"/>
    </row>
    <row r="219" spans="1:6" ht="13" x14ac:dyDescent="0.25">
      <c r="A219" s="691"/>
      <c r="B219" s="652" t="s">
        <v>593</v>
      </c>
      <c r="C219" s="691"/>
      <c r="D219" s="692"/>
      <c r="E219" s="693"/>
      <c r="F219" s="723"/>
    </row>
    <row r="220" spans="1:6" ht="37.5" x14ac:dyDescent="0.25">
      <c r="A220" s="691" t="s">
        <v>594</v>
      </c>
      <c r="B220" s="411" t="s">
        <v>939</v>
      </c>
      <c r="C220" s="691" t="s">
        <v>114</v>
      </c>
      <c r="D220" s="692">
        <v>90</v>
      </c>
      <c r="E220" s="693"/>
      <c r="F220" s="722">
        <f>D220*E220</f>
        <v>0</v>
      </c>
    </row>
    <row r="221" spans="1:6" ht="12.5" x14ac:dyDescent="0.25">
      <c r="A221" s="691"/>
      <c r="B221" s="672"/>
      <c r="C221" s="691"/>
      <c r="D221" s="692"/>
      <c r="E221" s="693"/>
      <c r="F221" s="723"/>
    </row>
    <row r="222" spans="1:6" ht="13" x14ac:dyDescent="0.25">
      <c r="A222" s="691"/>
      <c r="B222" s="658" t="s">
        <v>189</v>
      </c>
      <c r="C222" s="691"/>
      <c r="D222" s="659"/>
      <c r="E222" s="693"/>
      <c r="F222" s="723"/>
    </row>
    <row r="223" spans="1:6" s="677" customFormat="1" ht="12.5" x14ac:dyDescent="0.25">
      <c r="A223" s="689" t="s">
        <v>596</v>
      </c>
      <c r="B223" t="s">
        <v>940</v>
      </c>
      <c r="C223" s="691" t="s">
        <v>16</v>
      </c>
      <c r="D223" s="692">
        <v>1</v>
      </c>
      <c r="E223" s="693"/>
      <c r="F223" s="722">
        <f>D223*E223</f>
        <v>0</v>
      </c>
    </row>
    <row r="224" spans="1:6" ht="19.149999999999999" customHeight="1" x14ac:dyDescent="0.25">
      <c r="A224" s="681"/>
      <c r="B224" s="682"/>
      <c r="C224" s="683"/>
      <c r="D224" s="684"/>
      <c r="E224" s="685" t="s">
        <v>99</v>
      </c>
      <c r="F224" s="719">
        <f>SUM(F177:F223)</f>
        <v>0</v>
      </c>
    </row>
    <row r="225" spans="1:252" ht="12.5" x14ac:dyDescent="0.25">
      <c r="A225" s="702"/>
      <c r="B225" s="703"/>
      <c r="C225" s="704"/>
      <c r="D225" s="705"/>
      <c r="E225" s="706"/>
      <c r="F225" s="726"/>
    </row>
    <row r="226" spans="1:252" ht="13" x14ac:dyDescent="0.3">
      <c r="A226" s="691"/>
      <c r="B226" s="2" t="s">
        <v>25</v>
      </c>
      <c r="C226" s="287"/>
      <c r="D226" s="665"/>
      <c r="E226" s="666"/>
      <c r="F226" s="718"/>
    </row>
    <row r="227" spans="1:252" ht="12.5" x14ac:dyDescent="0.25">
      <c r="A227" s="691"/>
      <c r="B227" s="411"/>
      <c r="C227" s="287"/>
      <c r="D227" s="665"/>
      <c r="E227" s="666"/>
      <c r="F227" s="718"/>
    </row>
    <row r="228" spans="1:252" s="111" customFormat="1" ht="12.5" x14ac:dyDescent="0.25">
      <c r="A228" s="131"/>
      <c r="B228"/>
      <c r="C228" s="131"/>
      <c r="D228" s="665"/>
      <c r="E228" s="666"/>
      <c r="F228"/>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c r="DM228" s="266"/>
      <c r="DN228" s="266"/>
      <c r="DO228" s="266"/>
      <c r="DP228" s="266"/>
      <c r="DQ228" s="266"/>
      <c r="DR228" s="266"/>
      <c r="DS228" s="266"/>
      <c r="DT228" s="266"/>
      <c r="DU228" s="266"/>
      <c r="DV228" s="266"/>
      <c r="DW228" s="266"/>
      <c r="DX228" s="266"/>
      <c r="DY228" s="266"/>
      <c r="DZ228" s="266"/>
      <c r="EA228" s="266"/>
      <c r="EB228" s="266"/>
      <c r="EC228" s="266"/>
      <c r="ED228" s="266"/>
      <c r="EE228" s="266"/>
      <c r="EF228" s="266"/>
      <c r="EG228" s="266"/>
      <c r="EH228" s="266"/>
      <c r="EI228" s="266"/>
      <c r="EJ228" s="266"/>
      <c r="EK228" s="266"/>
      <c r="EL228" s="266"/>
      <c r="EM228" s="266"/>
      <c r="EN228" s="266"/>
      <c r="EO228" s="266"/>
      <c r="EP228" s="266"/>
      <c r="EQ228" s="266"/>
      <c r="ER228" s="266"/>
      <c r="ES228" s="266"/>
      <c r="ET228" s="266"/>
      <c r="EU228" s="266"/>
      <c r="EV228" s="266"/>
      <c r="EW228" s="266"/>
      <c r="EX228" s="266"/>
      <c r="EY228" s="266"/>
      <c r="EZ228" s="266"/>
      <c r="FA228" s="266"/>
      <c r="FB228" s="266"/>
      <c r="FC228" s="266"/>
      <c r="FD228" s="266"/>
      <c r="FE228" s="266"/>
      <c r="FF228" s="266"/>
      <c r="FG228" s="266"/>
      <c r="FH228" s="266"/>
      <c r="FI228" s="266"/>
      <c r="FJ228" s="266"/>
      <c r="FK228" s="266"/>
      <c r="FL228" s="266"/>
      <c r="FM228" s="266"/>
      <c r="FN228" s="266"/>
      <c r="FO228" s="266"/>
      <c r="FP228" s="266"/>
      <c r="FQ228" s="266"/>
      <c r="FR228" s="266"/>
      <c r="FS228" s="266"/>
      <c r="FT228" s="266"/>
      <c r="FU228" s="266"/>
      <c r="FV228" s="266"/>
      <c r="FW228" s="266"/>
      <c r="FX228" s="266"/>
      <c r="FY228" s="266"/>
      <c r="FZ228" s="266"/>
      <c r="GA228" s="266"/>
      <c r="GB228" s="266"/>
      <c r="GC228" s="266"/>
      <c r="GD228" s="266"/>
      <c r="GE228" s="266"/>
      <c r="GF228" s="266"/>
      <c r="GG228" s="266"/>
      <c r="GH228" s="266"/>
      <c r="GI228" s="266"/>
      <c r="GJ228" s="266"/>
      <c r="GK228" s="266"/>
      <c r="GL228" s="266"/>
      <c r="GM228" s="266"/>
      <c r="GN228" s="266"/>
      <c r="GO228" s="266"/>
      <c r="GP228" s="266"/>
      <c r="GQ228" s="266"/>
      <c r="GR228" s="266"/>
      <c r="GS228" s="266"/>
      <c r="GT228" s="266"/>
      <c r="GU228" s="266"/>
      <c r="GV228" s="266"/>
      <c r="GW228" s="266"/>
      <c r="GX228" s="266"/>
      <c r="GY228" s="266"/>
      <c r="GZ228" s="266"/>
      <c r="HA228" s="266"/>
      <c r="HB228" s="266"/>
      <c r="HC228" s="266"/>
      <c r="HD228" s="266"/>
      <c r="HE228" s="266"/>
      <c r="HF228" s="266"/>
      <c r="HG228" s="266"/>
      <c r="HH228" s="266"/>
      <c r="HI228" s="266"/>
      <c r="HJ228" s="266"/>
      <c r="HK228" s="266"/>
      <c r="HL228" s="266"/>
      <c r="HM228" s="266"/>
      <c r="HN228" s="266"/>
      <c r="HO228" s="266"/>
      <c r="HP228" s="266"/>
      <c r="HQ228" s="266"/>
      <c r="HR228" s="266"/>
      <c r="HS228" s="266"/>
      <c r="HT228" s="266"/>
      <c r="HU228" s="266"/>
      <c r="HV228" s="266"/>
      <c r="HW228" s="266"/>
      <c r="HX228" s="266"/>
      <c r="HY228" s="266"/>
      <c r="HZ228" s="266"/>
      <c r="IA228" s="266"/>
      <c r="IB228" s="266"/>
      <c r="IC228" s="266"/>
      <c r="ID228" s="266"/>
      <c r="IE228" s="266"/>
      <c r="IF228" s="266"/>
      <c r="IG228" s="266"/>
      <c r="IH228" s="266"/>
      <c r="II228" s="266"/>
      <c r="IJ228" s="266"/>
      <c r="IK228" s="266"/>
      <c r="IL228" s="266"/>
      <c r="IM228" s="266"/>
      <c r="IN228" s="266"/>
      <c r="IO228" s="266"/>
      <c r="IP228" s="266"/>
      <c r="IQ228" s="266"/>
      <c r="IR228" s="266"/>
    </row>
    <row r="229" spans="1:252" s="111" customFormat="1" ht="12.5" x14ac:dyDescent="0.25">
      <c r="A229" s="131"/>
      <c r="B229"/>
      <c r="C229" s="131"/>
      <c r="D229" s="665"/>
      <c r="E229" s="666"/>
      <c r="F229" s="718"/>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c r="DM229" s="266"/>
      <c r="DN229" s="266"/>
      <c r="DO229" s="266"/>
      <c r="DP229" s="266"/>
      <c r="DQ229" s="266"/>
      <c r="DR229" s="266"/>
      <c r="DS229" s="266"/>
      <c r="DT229" s="266"/>
      <c r="DU229" s="266"/>
      <c r="DV229" s="266"/>
      <c r="DW229" s="266"/>
      <c r="DX229" s="266"/>
      <c r="DY229" s="266"/>
      <c r="DZ229" s="266"/>
      <c r="EA229" s="266"/>
      <c r="EB229" s="266"/>
      <c r="EC229" s="266"/>
      <c r="ED229" s="266"/>
      <c r="EE229" s="266"/>
      <c r="EF229" s="266"/>
      <c r="EG229" s="266"/>
      <c r="EH229" s="266"/>
      <c r="EI229" s="266"/>
      <c r="EJ229" s="266"/>
      <c r="EK229" s="266"/>
      <c r="EL229" s="266"/>
      <c r="EM229" s="266"/>
      <c r="EN229" s="266"/>
      <c r="EO229" s="266"/>
      <c r="EP229" s="266"/>
      <c r="EQ229" s="266"/>
      <c r="ER229" s="266"/>
      <c r="ES229" s="266"/>
      <c r="ET229" s="266"/>
      <c r="EU229" s="266"/>
      <c r="EV229" s="266"/>
      <c r="EW229" s="266"/>
      <c r="EX229" s="266"/>
      <c r="EY229" s="266"/>
      <c r="EZ229" s="266"/>
      <c r="FA229" s="266"/>
      <c r="FB229" s="266"/>
      <c r="FC229" s="266"/>
      <c r="FD229" s="266"/>
      <c r="FE229" s="266"/>
      <c r="FF229" s="266"/>
      <c r="FG229" s="266"/>
      <c r="FH229" s="266"/>
      <c r="FI229" s="266"/>
      <c r="FJ229" s="266"/>
      <c r="FK229" s="266"/>
      <c r="FL229" s="266"/>
      <c r="FM229" s="266"/>
      <c r="FN229" s="266"/>
      <c r="FO229" s="266"/>
      <c r="FP229" s="266"/>
      <c r="FQ229" s="266"/>
      <c r="FR229" s="266"/>
      <c r="FS229" s="266"/>
      <c r="FT229" s="266"/>
      <c r="FU229" s="266"/>
      <c r="FV229" s="266"/>
      <c r="FW229" s="266"/>
      <c r="FX229" s="266"/>
      <c r="FY229" s="266"/>
      <c r="FZ229" s="266"/>
      <c r="GA229" s="266"/>
      <c r="GB229" s="266"/>
      <c r="GC229" s="266"/>
      <c r="GD229" s="266"/>
      <c r="GE229" s="266"/>
      <c r="GF229" s="266"/>
      <c r="GG229" s="266"/>
      <c r="GH229" s="266"/>
      <c r="GI229" s="266"/>
      <c r="GJ229" s="266"/>
      <c r="GK229" s="266"/>
      <c r="GL229" s="266"/>
      <c r="GM229" s="266"/>
      <c r="GN229" s="266"/>
      <c r="GO229" s="266"/>
      <c r="GP229" s="266"/>
      <c r="GQ229" s="266"/>
      <c r="GR229" s="266"/>
      <c r="GS229" s="266"/>
      <c r="GT229" s="266"/>
      <c r="GU229" s="266"/>
      <c r="GV229" s="266"/>
      <c r="GW229" s="266"/>
      <c r="GX229" s="266"/>
      <c r="GY229" s="266"/>
      <c r="GZ229" s="266"/>
      <c r="HA229" s="266"/>
      <c r="HB229" s="266"/>
      <c r="HC229" s="266"/>
      <c r="HD229" s="266"/>
      <c r="HE229" s="266"/>
      <c r="HF229" s="266"/>
      <c r="HG229" s="266"/>
      <c r="HH229" s="266"/>
      <c r="HI229" s="266"/>
      <c r="HJ229" s="266"/>
      <c r="HK229" s="266"/>
      <c r="HL229" s="266"/>
      <c r="HM229" s="266"/>
      <c r="HN229" s="266"/>
      <c r="HO229" s="266"/>
      <c r="HP229" s="266"/>
      <c r="HQ229" s="266"/>
      <c r="HR229" s="266"/>
      <c r="HS229" s="266"/>
      <c r="HT229" s="266"/>
      <c r="HU229" s="266"/>
      <c r="HV229" s="266"/>
      <c r="HW229" s="266"/>
      <c r="HX229" s="266"/>
      <c r="HY229" s="266"/>
      <c r="HZ229" s="266"/>
      <c r="IA229" s="266"/>
      <c r="IB229" s="266"/>
      <c r="IC229" s="266"/>
      <c r="ID229" s="266"/>
      <c r="IE229" s="266"/>
      <c r="IF229" s="266"/>
      <c r="IG229" s="266"/>
      <c r="IH229" s="266"/>
      <c r="II229" s="266"/>
      <c r="IJ229" s="266"/>
      <c r="IK229" s="266"/>
      <c r="IL229" s="266"/>
      <c r="IM229" s="266"/>
      <c r="IN229" s="266"/>
      <c r="IO229" s="266"/>
      <c r="IP229" s="266"/>
      <c r="IQ229" s="266"/>
      <c r="IR229" s="266"/>
    </row>
    <row r="230" spans="1:252" s="111" customFormat="1" ht="12.5" x14ac:dyDescent="0.25">
      <c r="A230" s="131"/>
      <c r="B230"/>
      <c r="C230" s="131"/>
      <c r="D230" s="665"/>
      <c r="E230" s="666"/>
      <c r="F230" s="718"/>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c r="DM230" s="266"/>
      <c r="DN230" s="266"/>
      <c r="DO230" s="266"/>
      <c r="DP230" s="266"/>
      <c r="DQ230" s="266"/>
      <c r="DR230" s="266"/>
      <c r="DS230" s="266"/>
      <c r="DT230" s="266"/>
      <c r="DU230" s="266"/>
      <c r="DV230" s="266"/>
      <c r="DW230" s="266"/>
      <c r="DX230" s="266"/>
      <c r="DY230" s="266"/>
      <c r="DZ230" s="266"/>
      <c r="EA230" s="266"/>
      <c r="EB230" s="266"/>
      <c r="EC230" s="266"/>
      <c r="ED230" s="266"/>
      <c r="EE230" s="266"/>
      <c r="EF230" s="266"/>
      <c r="EG230" s="266"/>
      <c r="EH230" s="266"/>
      <c r="EI230" s="266"/>
      <c r="EJ230" s="266"/>
      <c r="EK230" s="266"/>
      <c r="EL230" s="266"/>
      <c r="EM230" s="266"/>
      <c r="EN230" s="266"/>
      <c r="EO230" s="266"/>
      <c r="EP230" s="266"/>
      <c r="EQ230" s="266"/>
      <c r="ER230" s="266"/>
      <c r="ES230" s="266"/>
      <c r="ET230" s="266"/>
      <c r="EU230" s="266"/>
      <c r="EV230" s="266"/>
      <c r="EW230" s="266"/>
      <c r="EX230" s="266"/>
      <c r="EY230" s="266"/>
      <c r="EZ230" s="266"/>
      <c r="FA230" s="266"/>
      <c r="FB230" s="266"/>
      <c r="FC230" s="266"/>
      <c r="FD230" s="266"/>
      <c r="FE230" s="266"/>
      <c r="FF230" s="266"/>
      <c r="FG230" s="266"/>
      <c r="FH230" s="266"/>
      <c r="FI230" s="266"/>
      <c r="FJ230" s="266"/>
      <c r="FK230" s="266"/>
      <c r="FL230" s="266"/>
      <c r="FM230" s="266"/>
      <c r="FN230" s="266"/>
      <c r="FO230" s="266"/>
      <c r="FP230" s="266"/>
      <c r="FQ230" s="266"/>
      <c r="FR230" s="266"/>
      <c r="FS230" s="266"/>
      <c r="FT230" s="266"/>
      <c r="FU230" s="266"/>
      <c r="FV230" s="266"/>
      <c r="FW230" s="266"/>
      <c r="FX230" s="266"/>
      <c r="FY230" s="266"/>
      <c r="FZ230" s="266"/>
      <c r="GA230" s="266"/>
      <c r="GB230" s="266"/>
      <c r="GC230" s="266"/>
      <c r="GD230" s="266"/>
      <c r="GE230" s="266"/>
      <c r="GF230" s="266"/>
      <c r="GG230" s="266"/>
      <c r="GH230" s="266"/>
      <c r="GI230" s="266"/>
      <c r="GJ230" s="266"/>
      <c r="GK230" s="266"/>
      <c r="GL230" s="266"/>
      <c r="GM230" s="266"/>
      <c r="GN230" s="266"/>
      <c r="GO230" s="266"/>
      <c r="GP230" s="266"/>
      <c r="GQ230" s="266"/>
      <c r="GR230" s="266"/>
      <c r="GS230" s="266"/>
      <c r="GT230" s="266"/>
      <c r="GU230" s="266"/>
      <c r="GV230" s="266"/>
      <c r="GW230" s="266"/>
      <c r="GX230" s="266"/>
      <c r="GY230" s="266"/>
      <c r="GZ230" s="266"/>
      <c r="HA230" s="266"/>
      <c r="HB230" s="266"/>
      <c r="HC230" s="266"/>
      <c r="HD230" s="266"/>
      <c r="HE230" s="266"/>
      <c r="HF230" s="266"/>
      <c r="HG230" s="266"/>
      <c r="HH230" s="266"/>
      <c r="HI230" s="266"/>
      <c r="HJ230" s="266"/>
      <c r="HK230" s="266"/>
      <c r="HL230" s="266"/>
      <c r="HM230" s="266"/>
      <c r="HN230" s="266"/>
      <c r="HO230" s="266"/>
      <c r="HP230" s="266"/>
      <c r="HQ230" s="266"/>
      <c r="HR230" s="266"/>
      <c r="HS230" s="266"/>
      <c r="HT230" s="266"/>
      <c r="HU230" s="266"/>
      <c r="HV230" s="266"/>
      <c r="HW230" s="266"/>
      <c r="HX230" s="266"/>
      <c r="HY230" s="266"/>
      <c r="HZ230" s="266"/>
      <c r="IA230" s="266"/>
      <c r="IB230" s="266"/>
      <c r="IC230" s="266"/>
      <c r="ID230" s="266"/>
      <c r="IE230" s="266"/>
      <c r="IF230" s="266"/>
      <c r="IG230" s="266"/>
      <c r="IH230" s="266"/>
      <c r="II230" s="266"/>
      <c r="IJ230" s="266"/>
      <c r="IK230" s="266"/>
      <c r="IL230" s="266"/>
      <c r="IM230" s="266"/>
      <c r="IN230" s="266"/>
      <c r="IO230" s="266"/>
      <c r="IP230" s="266"/>
      <c r="IQ230" s="266"/>
      <c r="IR230" s="266"/>
    </row>
    <row r="231" spans="1:252" s="111" customFormat="1" ht="12.5" x14ac:dyDescent="0.25">
      <c r="A231" s="131"/>
      <c r="B231" t="s">
        <v>319</v>
      </c>
      <c r="C231" s="131"/>
      <c r="D231" s="665"/>
      <c r="E231" s="666"/>
      <c r="F231"/>
    </row>
    <row r="232" spans="1:252" s="111" customFormat="1" ht="12.5" x14ac:dyDescent="0.25">
      <c r="A232" s="131"/>
      <c r="B232"/>
      <c r="C232" s="131"/>
      <c r="D232" s="665"/>
      <c r="E232" s="666"/>
      <c r="F232"/>
    </row>
    <row r="233" spans="1:252" s="111" customFormat="1" ht="12.5" x14ac:dyDescent="0.25">
      <c r="A233" s="131"/>
      <c r="B233"/>
      <c r="C233" s="131"/>
      <c r="D233" s="665"/>
      <c r="E233" s="666"/>
      <c r="F233" s="718"/>
    </row>
    <row r="234" spans="1:252" ht="12.5" x14ac:dyDescent="0.25">
      <c r="A234" s="691"/>
      <c r="B234" t="s">
        <v>1165</v>
      </c>
      <c r="C234" s="287"/>
      <c r="D234" s="665"/>
      <c r="E234" s="666"/>
      <c r="F234">
        <f>F58</f>
        <v>0</v>
      </c>
    </row>
    <row r="235" spans="1:252" ht="12.5" x14ac:dyDescent="0.25">
      <c r="A235" s="691"/>
      <c r="B235"/>
      <c r="C235" s="287"/>
      <c r="D235" s="665"/>
      <c r="E235" s="666"/>
      <c r="F235" s="718"/>
    </row>
    <row r="236" spans="1:252" ht="12.5" x14ac:dyDescent="0.25">
      <c r="A236" s="691"/>
      <c r="B236" t="s">
        <v>1166</v>
      </c>
      <c r="C236" s="287"/>
      <c r="D236" s="665"/>
      <c r="E236" s="666"/>
      <c r="F236" s="718">
        <f>F116</f>
        <v>0</v>
      </c>
    </row>
    <row r="237" spans="1:252" ht="12.5" x14ac:dyDescent="0.25">
      <c r="A237" s="691"/>
      <c r="B237"/>
      <c r="C237" s="287"/>
      <c r="D237" s="665"/>
      <c r="E237" s="666"/>
      <c r="F237"/>
    </row>
    <row r="238" spans="1:252" ht="12.5" x14ac:dyDescent="0.25">
      <c r="A238" s="691"/>
      <c r="B238" t="s">
        <v>1167</v>
      </c>
      <c r="C238" s="287"/>
      <c r="D238" s="665"/>
      <c r="E238" s="666"/>
      <c r="F238">
        <f>F174</f>
        <v>0</v>
      </c>
    </row>
    <row r="239" spans="1:252" ht="12.5" x14ac:dyDescent="0.25">
      <c r="A239" s="691"/>
      <c r="B239"/>
      <c r="C239" s="287"/>
      <c r="D239" s="665"/>
      <c r="E239" s="666"/>
      <c r="F239" s="718"/>
    </row>
    <row r="240" spans="1:252" ht="12.5" x14ac:dyDescent="0.25">
      <c r="A240" s="691"/>
      <c r="B240" t="s">
        <v>1168</v>
      </c>
      <c r="C240" s="287"/>
      <c r="D240" s="665"/>
      <c r="E240" s="666"/>
      <c r="F240" s="718">
        <f>F224</f>
        <v>0</v>
      </c>
    </row>
    <row r="241" spans="1:6" ht="12.5" x14ac:dyDescent="0.25">
      <c r="A241" s="691"/>
      <c r="B241" s="695"/>
      <c r="C241" s="287"/>
      <c r="D241" s="665"/>
      <c r="E241" s="666"/>
      <c r="F241" s="718"/>
    </row>
    <row r="242" spans="1:6" ht="12.5" x14ac:dyDescent="0.25">
      <c r="A242" s="691"/>
      <c r="B242"/>
      <c r="C242" s="287"/>
      <c r="D242" s="665"/>
      <c r="E242" s="666"/>
      <c r="F242" s="718"/>
    </row>
    <row r="243" spans="1:6" ht="12.5" x14ac:dyDescent="0.25">
      <c r="A243" s="691"/>
      <c r="B243" s="695"/>
      <c r="C243" s="287"/>
      <c r="D243" s="665"/>
      <c r="E243" s="666"/>
      <c r="F243" s="717"/>
    </row>
    <row r="244" spans="1:6" ht="12.5" x14ac:dyDescent="0.25">
      <c r="A244" s="691"/>
      <c r="B244"/>
      <c r="C244" s="287"/>
      <c r="D244" s="665"/>
      <c r="E244" s="666"/>
      <c r="F244" s="717"/>
    </row>
    <row r="245" spans="1:6" ht="12.5" x14ac:dyDescent="0.25">
      <c r="A245" s="691"/>
      <c r="B245" s="695"/>
      <c r="C245" s="287"/>
      <c r="D245" s="665"/>
      <c r="E245" s="666"/>
      <c r="F245" s="717"/>
    </row>
    <row r="246" spans="1:6" ht="12.5" x14ac:dyDescent="0.25">
      <c r="A246" s="691"/>
      <c r="B246" s="695"/>
      <c r="C246" s="287"/>
      <c r="D246" s="665"/>
      <c r="E246" s="666"/>
      <c r="F246" s="717"/>
    </row>
    <row r="247" spans="1:6" ht="12.5" x14ac:dyDescent="0.25">
      <c r="A247" s="691"/>
      <c r="B247" s="695"/>
      <c r="C247" s="287"/>
      <c r="D247" s="665"/>
      <c r="E247" s="666"/>
      <c r="F247" s="717"/>
    </row>
    <row r="248" spans="1:6" ht="12.5" x14ac:dyDescent="0.25">
      <c r="A248" s="691"/>
      <c r="B248" s="695"/>
      <c r="C248" s="287"/>
      <c r="D248" s="665"/>
      <c r="E248" s="666"/>
      <c r="F248" s="717"/>
    </row>
    <row r="249" spans="1:6" ht="12.5" x14ac:dyDescent="0.25">
      <c r="A249" s="691"/>
      <c r="B249" s="695"/>
      <c r="C249" s="287"/>
      <c r="D249" s="665"/>
      <c r="E249" s="666"/>
      <c r="F249" s="717"/>
    </row>
    <row r="250" spans="1:6" ht="12.5" x14ac:dyDescent="0.25">
      <c r="A250" s="691"/>
      <c r="B250" s="695"/>
      <c r="C250" s="287"/>
      <c r="D250" s="665"/>
      <c r="E250" s="666"/>
      <c r="F250" s="717"/>
    </row>
    <row r="251" spans="1:6" ht="12.5" x14ac:dyDescent="0.25">
      <c r="A251" s="691"/>
      <c r="B251" s="695"/>
      <c r="C251" s="287"/>
      <c r="D251" s="665"/>
      <c r="E251" s="666"/>
      <c r="F251" s="717"/>
    </row>
    <row r="252" spans="1:6" ht="12.5" x14ac:dyDescent="0.25">
      <c r="A252" s="691"/>
      <c r="B252" s="695"/>
      <c r="C252" s="287"/>
      <c r="D252" s="665"/>
      <c r="E252" s="666"/>
      <c r="F252" s="717"/>
    </row>
    <row r="253" spans="1:6" ht="12.5" x14ac:dyDescent="0.25">
      <c r="A253" s="691"/>
      <c r="B253" s="695"/>
      <c r="C253" s="287"/>
      <c r="D253" s="665"/>
      <c r="E253" s="666"/>
      <c r="F253" s="717"/>
    </row>
    <row r="254" spans="1:6" ht="12.5" x14ac:dyDescent="0.25">
      <c r="A254" s="691"/>
      <c r="B254" s="695"/>
      <c r="C254" s="287"/>
      <c r="D254" s="665"/>
      <c r="E254" s="666"/>
      <c r="F254" s="717"/>
    </row>
    <row r="255" spans="1:6" ht="12.5" x14ac:dyDescent="0.25">
      <c r="A255" s="691"/>
      <c r="B255" s="695"/>
      <c r="C255" s="287"/>
      <c r="D255" s="665"/>
      <c r="E255" s="666"/>
      <c r="F255" s="717"/>
    </row>
    <row r="256" spans="1:6" ht="12.5" x14ac:dyDescent="0.25">
      <c r="A256" s="691"/>
      <c r="B256" s="695"/>
      <c r="C256" s="287"/>
      <c r="D256" s="665"/>
      <c r="E256" s="666"/>
      <c r="F256" s="717"/>
    </row>
    <row r="257" spans="1:6" ht="12.5" x14ac:dyDescent="0.25">
      <c r="A257" s="691"/>
      <c r="B257" s="695"/>
      <c r="C257" s="287"/>
      <c r="D257" s="665"/>
      <c r="E257" s="666"/>
      <c r="F257" s="717"/>
    </row>
    <row r="258" spans="1:6" ht="12.5" x14ac:dyDescent="0.25">
      <c r="A258" s="691"/>
      <c r="B258" s="695"/>
      <c r="C258" s="287"/>
      <c r="D258" s="665"/>
      <c r="E258" s="666"/>
      <c r="F258" s="717"/>
    </row>
    <row r="259" spans="1:6" ht="12.5" x14ac:dyDescent="0.25">
      <c r="A259" s="691"/>
      <c r="B259" s="695"/>
      <c r="C259" s="287"/>
      <c r="D259" s="665"/>
      <c r="E259" s="666"/>
      <c r="F259" s="717"/>
    </row>
    <row r="260" spans="1:6" ht="12.5" x14ac:dyDescent="0.25">
      <c r="A260" s="691"/>
      <c r="B260" s="695"/>
      <c r="C260" s="287"/>
      <c r="D260" s="665"/>
      <c r="E260" s="666"/>
      <c r="F260" s="717"/>
    </row>
    <row r="261" spans="1:6" ht="12.5" x14ac:dyDescent="0.25">
      <c r="A261" s="691"/>
      <c r="B261" s="695"/>
      <c r="C261" s="287"/>
      <c r="D261" s="665"/>
      <c r="E261" s="666"/>
      <c r="F261" s="717"/>
    </row>
    <row r="262" spans="1:6" ht="12.5" x14ac:dyDescent="0.25">
      <c r="A262" s="691"/>
      <c r="B262" s="695"/>
      <c r="C262" s="287"/>
      <c r="D262" s="665"/>
      <c r="E262" s="666"/>
      <c r="F262" s="717"/>
    </row>
    <row r="263" spans="1:6" ht="12.5" x14ac:dyDescent="0.25">
      <c r="A263" s="691"/>
      <c r="B263" s="695"/>
      <c r="C263" s="287"/>
      <c r="D263" s="665"/>
      <c r="E263" s="666"/>
      <c r="F263" s="717"/>
    </row>
    <row r="264" spans="1:6" ht="12.5" x14ac:dyDescent="0.25">
      <c r="A264" s="691"/>
      <c r="B264" s="695"/>
      <c r="C264" s="287"/>
      <c r="D264" s="665"/>
      <c r="E264" s="666"/>
      <c r="F264" s="717"/>
    </row>
    <row r="265" spans="1:6" ht="12.5" x14ac:dyDescent="0.25">
      <c r="A265" s="691"/>
      <c r="B265" s="695"/>
      <c r="C265" s="287"/>
      <c r="D265" s="665"/>
      <c r="E265" s="666"/>
      <c r="F265" s="717"/>
    </row>
    <row r="266" spans="1:6" ht="12.5" x14ac:dyDescent="0.25">
      <c r="A266" s="691"/>
      <c r="B266" s="695"/>
      <c r="C266" s="287"/>
      <c r="D266" s="665"/>
      <c r="E266" s="666"/>
      <c r="F266" s="717"/>
    </row>
    <row r="267" spans="1:6" ht="12.5" x14ac:dyDescent="0.25">
      <c r="A267" s="691"/>
      <c r="B267" s="695"/>
      <c r="C267" s="287"/>
      <c r="D267" s="665"/>
      <c r="E267" s="666"/>
      <c r="F267" s="717"/>
    </row>
    <row r="268" spans="1:6" ht="12.5" x14ac:dyDescent="0.25">
      <c r="A268" s="691"/>
      <c r="B268" s="695"/>
      <c r="C268" s="287"/>
      <c r="D268" s="665"/>
      <c r="E268" s="666"/>
      <c r="F268" s="717"/>
    </row>
    <row r="269" spans="1:6" ht="12.5" x14ac:dyDescent="0.25">
      <c r="A269" s="691"/>
      <c r="B269" s="695"/>
      <c r="C269" s="287"/>
      <c r="D269" s="665"/>
      <c r="E269" s="666"/>
      <c r="F269" s="717"/>
    </row>
    <row r="270" spans="1:6" ht="12.5" x14ac:dyDescent="0.25">
      <c r="A270" s="691"/>
      <c r="B270" s="695"/>
      <c r="C270" s="287"/>
      <c r="D270" s="665"/>
      <c r="E270" s="666"/>
      <c r="F270" s="717"/>
    </row>
    <row r="271" spans="1:6" ht="12.5" x14ac:dyDescent="0.25">
      <c r="A271" s="691"/>
      <c r="B271" s="695"/>
      <c r="C271" s="287"/>
      <c r="D271" s="665"/>
      <c r="E271" s="666"/>
      <c r="F271" s="717"/>
    </row>
    <row r="272" spans="1:6" ht="12.5" x14ac:dyDescent="0.25">
      <c r="A272" s="691"/>
      <c r="B272" s="695"/>
      <c r="C272" s="287"/>
      <c r="D272" s="665"/>
      <c r="E272" s="666"/>
      <c r="F272" s="717"/>
    </row>
    <row r="273" spans="1:6" ht="12.5" x14ac:dyDescent="0.25">
      <c r="A273" s="691"/>
      <c r="B273" s="695"/>
      <c r="C273" s="287"/>
      <c r="D273" s="665"/>
      <c r="E273" s="666"/>
      <c r="F273" s="717"/>
    </row>
    <row r="274" spans="1:6" ht="12.5" x14ac:dyDescent="0.25">
      <c r="A274" s="691"/>
      <c r="B274" s="695"/>
      <c r="C274" s="287"/>
      <c r="D274" s="665"/>
      <c r="E274" s="666"/>
      <c r="F274" s="717"/>
    </row>
    <row r="275" spans="1:6" ht="12.5" x14ac:dyDescent="0.25">
      <c r="A275" s="691"/>
      <c r="B275" s="695"/>
      <c r="C275" s="287"/>
      <c r="D275" s="665"/>
      <c r="E275" s="666"/>
      <c r="F275" s="717"/>
    </row>
    <row r="276" spans="1:6" ht="12.5" x14ac:dyDescent="0.25">
      <c r="A276" s="691"/>
      <c r="B276" s="695"/>
      <c r="C276" s="287"/>
      <c r="D276" s="665"/>
      <c r="E276" s="666"/>
      <c r="F276" s="717"/>
    </row>
    <row r="277" spans="1:6" ht="12.5" x14ac:dyDescent="0.25">
      <c r="A277" s="691"/>
      <c r="B277" s="695"/>
      <c r="C277" s="287"/>
      <c r="D277" s="665"/>
      <c r="E277" s="666"/>
      <c r="F277" s="717"/>
    </row>
    <row r="278" spans="1:6" ht="12.5" x14ac:dyDescent="0.25">
      <c r="A278" s="691"/>
      <c r="B278" s="695"/>
      <c r="C278" s="287"/>
      <c r="D278" s="665"/>
      <c r="E278" s="666"/>
      <c r="F278" s="717"/>
    </row>
    <row r="279" spans="1:6" ht="12.5" x14ac:dyDescent="0.25">
      <c r="A279" s="691"/>
      <c r="B279" s="695"/>
      <c r="C279" s="287"/>
      <c r="D279" s="665"/>
      <c r="E279" s="666"/>
      <c r="F279" s="717"/>
    </row>
    <row r="280" spans="1:6" ht="12.5" x14ac:dyDescent="0.25">
      <c r="A280" s="691"/>
      <c r="B280" s="695"/>
      <c r="C280" s="287"/>
      <c r="D280" s="665"/>
      <c r="E280" s="666"/>
      <c r="F280" s="717"/>
    </row>
    <row r="281" spans="1:6" ht="19.899999999999999" customHeight="1" x14ac:dyDescent="0.25">
      <c r="A281" s="1106" t="s">
        <v>260</v>
      </c>
      <c r="B281" s="1107"/>
      <c r="C281" s="1107"/>
      <c r="D281" s="1107"/>
      <c r="E281" s="1108"/>
      <c r="F281" s="729">
        <f>SUM(F233:F244)</f>
        <v>0</v>
      </c>
    </row>
    <row r="282" spans="1:6" x14ac:dyDescent="0.25">
      <c r="C282" s="709"/>
      <c r="E282" s="710"/>
      <c r="F282" s="730"/>
    </row>
    <row r="283" spans="1:6" x14ac:dyDescent="0.25">
      <c r="C283" s="709"/>
      <c r="E283" s="710"/>
      <c r="F283" s="730"/>
    </row>
    <row r="284" spans="1:6" x14ac:dyDescent="0.25">
      <c r="C284" s="709"/>
      <c r="E284" s="710"/>
      <c r="F284" s="730"/>
    </row>
    <row r="285" spans="1:6" x14ac:dyDescent="0.25">
      <c r="E285" s="710"/>
      <c r="F285" s="730"/>
    </row>
    <row r="286" spans="1:6" x14ac:dyDescent="0.25">
      <c r="E286" s="710"/>
      <c r="F286" s="730"/>
    </row>
    <row r="287" spans="1:6" x14ac:dyDescent="0.25">
      <c r="E287" s="710"/>
      <c r="F287" s="730"/>
    </row>
    <row r="288" spans="1:6" x14ac:dyDescent="0.25">
      <c r="E288" s="710"/>
      <c r="F288" s="730"/>
    </row>
    <row r="289" spans="5:6" x14ac:dyDescent="0.25">
      <c r="E289" s="710"/>
      <c r="F289" s="730"/>
    </row>
    <row r="290" spans="5:6" x14ac:dyDescent="0.25">
      <c r="E290" s="710"/>
      <c r="F290" s="730"/>
    </row>
    <row r="291" spans="5:6" x14ac:dyDescent="0.25">
      <c r="E291" s="710"/>
      <c r="F291" s="730"/>
    </row>
    <row r="292" spans="5:6" x14ac:dyDescent="0.25">
      <c r="E292" s="710"/>
      <c r="F292" s="730"/>
    </row>
    <row r="293" spans="5:6" x14ac:dyDescent="0.25">
      <c r="E293" s="710"/>
      <c r="F293" s="730"/>
    </row>
    <row r="294" spans="5:6" x14ac:dyDescent="0.25">
      <c r="E294" s="710"/>
      <c r="F294" s="730"/>
    </row>
    <row r="295" spans="5:6" x14ac:dyDescent="0.25">
      <c r="E295" s="710"/>
      <c r="F295" s="730"/>
    </row>
    <row r="296" spans="5:6" x14ac:dyDescent="0.25">
      <c r="E296" s="710"/>
      <c r="F296" s="730"/>
    </row>
    <row r="297" spans="5:6" x14ac:dyDescent="0.25">
      <c r="E297" s="710"/>
      <c r="F297" s="730"/>
    </row>
    <row r="298" spans="5:6" x14ac:dyDescent="0.25">
      <c r="E298" s="710"/>
      <c r="F298" s="730"/>
    </row>
    <row r="299" spans="5:6" x14ac:dyDescent="0.25">
      <c r="E299" s="710"/>
      <c r="F299" s="730"/>
    </row>
    <row r="300" spans="5:6" x14ac:dyDescent="0.25">
      <c r="E300" s="710"/>
      <c r="F300" s="730"/>
    </row>
    <row r="301" spans="5:6" x14ac:dyDescent="0.25">
      <c r="E301" s="710"/>
      <c r="F301" s="730"/>
    </row>
    <row r="302" spans="5:6" x14ac:dyDescent="0.25">
      <c r="E302" s="710"/>
      <c r="F302" s="730"/>
    </row>
    <row r="303" spans="5:6" x14ac:dyDescent="0.25">
      <c r="E303" s="710"/>
      <c r="F303" s="730"/>
    </row>
    <row r="304" spans="5:6" x14ac:dyDescent="0.25">
      <c r="E304" s="710"/>
      <c r="F304" s="730"/>
    </row>
    <row r="305" spans="5:6" x14ac:dyDescent="0.25">
      <c r="E305" s="710"/>
      <c r="F305" s="730"/>
    </row>
    <row r="306" spans="5:6" x14ac:dyDescent="0.25">
      <c r="E306" s="710"/>
      <c r="F306" s="730"/>
    </row>
    <row r="307" spans="5:6" x14ac:dyDescent="0.25">
      <c r="E307" s="710"/>
      <c r="F307" s="730"/>
    </row>
    <row r="308" spans="5:6" x14ac:dyDescent="0.25">
      <c r="E308" s="710"/>
      <c r="F308" s="730"/>
    </row>
    <row r="309" spans="5:6" x14ac:dyDescent="0.25">
      <c r="E309" s="710"/>
      <c r="F309" s="730"/>
    </row>
    <row r="310" spans="5:6" x14ac:dyDescent="0.25">
      <c r="E310" s="710"/>
      <c r="F310" s="730"/>
    </row>
    <row r="311" spans="5:6" x14ac:dyDescent="0.25">
      <c r="E311" s="710"/>
      <c r="F311" s="730"/>
    </row>
    <row r="312" spans="5:6" x14ac:dyDescent="0.25">
      <c r="E312" s="710"/>
      <c r="F312" s="730"/>
    </row>
    <row r="313" spans="5:6" x14ac:dyDescent="0.25">
      <c r="E313" s="710"/>
      <c r="F313" s="730"/>
    </row>
    <row r="314" spans="5:6" x14ac:dyDescent="0.25">
      <c r="E314" s="710"/>
      <c r="F314" s="730"/>
    </row>
    <row r="315" spans="5:6" x14ac:dyDescent="0.25">
      <c r="E315" s="710"/>
      <c r="F315" s="730"/>
    </row>
    <row r="316" spans="5:6" x14ac:dyDescent="0.25">
      <c r="E316" s="710"/>
      <c r="F316" s="730"/>
    </row>
    <row r="317" spans="5:6" x14ac:dyDescent="0.25">
      <c r="E317" s="710"/>
      <c r="F317" s="730"/>
    </row>
    <row r="318" spans="5:6" x14ac:dyDescent="0.25">
      <c r="E318" s="710"/>
      <c r="F318" s="730"/>
    </row>
    <row r="319" spans="5:6" x14ac:dyDescent="0.25">
      <c r="E319" s="710"/>
      <c r="F319" s="730"/>
    </row>
    <row r="320" spans="5:6" x14ac:dyDescent="0.25">
      <c r="E320" s="710"/>
      <c r="F320" s="730"/>
    </row>
    <row r="321" spans="5:6" x14ac:dyDescent="0.25">
      <c r="E321" s="710"/>
      <c r="F321" s="730"/>
    </row>
    <row r="322" spans="5:6" x14ac:dyDescent="0.25">
      <c r="E322" s="710"/>
      <c r="F322" s="730"/>
    </row>
    <row r="323" spans="5:6" x14ac:dyDescent="0.25">
      <c r="E323" s="710"/>
      <c r="F323" s="730"/>
    </row>
    <row r="324" spans="5:6" x14ac:dyDescent="0.25">
      <c r="E324" s="710"/>
      <c r="F324" s="730"/>
    </row>
    <row r="325" spans="5:6" x14ac:dyDescent="0.25">
      <c r="E325" s="710"/>
      <c r="F325" s="730"/>
    </row>
    <row r="326" spans="5:6" x14ac:dyDescent="0.25">
      <c r="E326" s="710"/>
      <c r="F326" s="730"/>
    </row>
    <row r="327" spans="5:6" x14ac:dyDescent="0.25">
      <c r="E327" s="710"/>
      <c r="F327" s="730"/>
    </row>
    <row r="328" spans="5:6" x14ac:dyDescent="0.25">
      <c r="E328" s="710"/>
      <c r="F328" s="730"/>
    </row>
    <row r="329" spans="5:6" x14ac:dyDescent="0.25">
      <c r="E329" s="710"/>
      <c r="F329" s="730"/>
    </row>
    <row r="330" spans="5:6" x14ac:dyDescent="0.25">
      <c r="E330" s="710"/>
      <c r="F330" s="730"/>
    </row>
    <row r="331" spans="5:6" x14ac:dyDescent="0.25">
      <c r="E331" s="710"/>
      <c r="F331" s="730"/>
    </row>
    <row r="332" spans="5:6" x14ac:dyDescent="0.25">
      <c r="E332" s="710"/>
      <c r="F332" s="730"/>
    </row>
    <row r="333" spans="5:6" x14ac:dyDescent="0.25">
      <c r="E333" s="710"/>
      <c r="F333" s="730"/>
    </row>
    <row r="334" spans="5:6" x14ac:dyDescent="0.25">
      <c r="E334" s="710"/>
      <c r="F334" s="730"/>
    </row>
    <row r="335" spans="5:6" x14ac:dyDescent="0.25">
      <c r="E335" s="710"/>
      <c r="F335" s="730"/>
    </row>
    <row r="336" spans="5:6" x14ac:dyDescent="0.25">
      <c r="E336" s="710"/>
      <c r="F336" s="730"/>
    </row>
    <row r="337" spans="5:6" x14ac:dyDescent="0.25">
      <c r="E337" s="710"/>
      <c r="F337" s="730"/>
    </row>
    <row r="338" spans="5:6" x14ac:dyDescent="0.25">
      <c r="E338" s="710"/>
      <c r="F338" s="730"/>
    </row>
    <row r="339" spans="5:6" x14ac:dyDescent="0.25">
      <c r="E339" s="710"/>
      <c r="F339" s="730"/>
    </row>
    <row r="340" spans="5:6" x14ac:dyDescent="0.25">
      <c r="E340" s="710"/>
      <c r="F340" s="730"/>
    </row>
    <row r="341" spans="5:6" x14ac:dyDescent="0.25">
      <c r="E341" s="710"/>
      <c r="F341" s="730"/>
    </row>
    <row r="342" spans="5:6" x14ac:dyDescent="0.25">
      <c r="E342" s="710"/>
      <c r="F342" s="730"/>
    </row>
    <row r="343" spans="5:6" x14ac:dyDescent="0.25">
      <c r="E343" s="710"/>
      <c r="F343" s="730"/>
    </row>
    <row r="344" spans="5:6" x14ac:dyDescent="0.25">
      <c r="E344" s="710"/>
      <c r="F344" s="730"/>
    </row>
    <row r="345" spans="5:6" x14ac:dyDescent="0.25">
      <c r="E345" s="710"/>
      <c r="F345" s="730"/>
    </row>
    <row r="346" spans="5:6" x14ac:dyDescent="0.25">
      <c r="E346" s="710"/>
      <c r="F346" s="730"/>
    </row>
    <row r="347" spans="5:6" x14ac:dyDescent="0.25">
      <c r="E347" s="710"/>
      <c r="F347" s="730"/>
    </row>
    <row r="348" spans="5:6" x14ac:dyDescent="0.25">
      <c r="E348" s="710"/>
      <c r="F348" s="730"/>
    </row>
    <row r="349" spans="5:6" x14ac:dyDescent="0.25">
      <c r="E349" s="710"/>
      <c r="F349" s="730"/>
    </row>
    <row r="350" spans="5:6" x14ac:dyDescent="0.25">
      <c r="E350" s="710"/>
      <c r="F350" s="730"/>
    </row>
    <row r="351" spans="5:6" x14ac:dyDescent="0.25">
      <c r="E351" s="710"/>
      <c r="F351" s="730"/>
    </row>
    <row r="352" spans="5:6" x14ac:dyDescent="0.25">
      <c r="E352" s="710"/>
      <c r="F352" s="730"/>
    </row>
    <row r="353" spans="5:6" x14ac:dyDescent="0.25">
      <c r="E353" s="710"/>
      <c r="F353" s="730"/>
    </row>
    <row r="354" spans="5:6" x14ac:dyDescent="0.25">
      <c r="E354" s="710"/>
      <c r="F354" s="730"/>
    </row>
    <row r="355" spans="5:6" x14ac:dyDescent="0.25">
      <c r="E355" s="710"/>
      <c r="F355" s="730"/>
    </row>
    <row r="356" spans="5:6" x14ac:dyDescent="0.25">
      <c r="E356" s="710"/>
      <c r="F356" s="730"/>
    </row>
    <row r="357" spans="5:6" x14ac:dyDescent="0.25">
      <c r="E357" s="710"/>
      <c r="F357" s="730"/>
    </row>
    <row r="358" spans="5:6" x14ac:dyDescent="0.25">
      <c r="E358" s="710"/>
      <c r="F358" s="730"/>
    </row>
    <row r="359" spans="5:6" x14ac:dyDescent="0.25">
      <c r="E359" s="710"/>
      <c r="F359" s="730"/>
    </row>
    <row r="360" spans="5:6" x14ac:dyDescent="0.25">
      <c r="E360" s="710"/>
      <c r="F360" s="730"/>
    </row>
    <row r="361" spans="5:6" x14ac:dyDescent="0.25">
      <c r="E361" s="710"/>
      <c r="F361" s="730"/>
    </row>
    <row r="362" spans="5:6" x14ac:dyDescent="0.25">
      <c r="E362" s="710"/>
      <c r="F362" s="730"/>
    </row>
    <row r="363" spans="5:6" x14ac:dyDescent="0.25">
      <c r="E363" s="710"/>
      <c r="F363" s="730"/>
    </row>
    <row r="364" spans="5:6" x14ac:dyDescent="0.25">
      <c r="E364" s="710"/>
      <c r="F364" s="730"/>
    </row>
    <row r="365" spans="5:6" x14ac:dyDescent="0.25">
      <c r="E365" s="710"/>
      <c r="F365" s="730"/>
    </row>
    <row r="366" spans="5:6" x14ac:dyDescent="0.25">
      <c r="E366" s="710"/>
      <c r="F366" s="730"/>
    </row>
    <row r="367" spans="5:6" x14ac:dyDescent="0.25">
      <c r="E367" s="710"/>
      <c r="F367" s="730"/>
    </row>
    <row r="368" spans="5:6" x14ac:dyDescent="0.25">
      <c r="E368" s="710"/>
      <c r="F368" s="730"/>
    </row>
    <row r="369" spans="5:6" x14ac:dyDescent="0.25">
      <c r="E369" s="710"/>
      <c r="F369" s="730"/>
    </row>
    <row r="370" spans="5:6" x14ac:dyDescent="0.25">
      <c r="E370" s="710"/>
      <c r="F370" s="730"/>
    </row>
    <row r="371" spans="5:6" x14ac:dyDescent="0.25">
      <c r="E371" s="710"/>
      <c r="F371" s="730"/>
    </row>
    <row r="372" spans="5:6" x14ac:dyDescent="0.25">
      <c r="E372" s="710"/>
      <c r="F372" s="730"/>
    </row>
    <row r="373" spans="5:6" x14ac:dyDescent="0.25">
      <c r="E373" s="710"/>
      <c r="F373" s="730"/>
    </row>
    <row r="374" spans="5:6" x14ac:dyDescent="0.25">
      <c r="E374" s="710"/>
      <c r="F374" s="730"/>
    </row>
    <row r="375" spans="5:6" x14ac:dyDescent="0.25">
      <c r="E375" s="710"/>
      <c r="F375" s="730"/>
    </row>
    <row r="376" spans="5:6" x14ac:dyDescent="0.25">
      <c r="E376" s="710"/>
      <c r="F376" s="731"/>
    </row>
    <row r="377" spans="5:6" x14ac:dyDescent="0.25">
      <c r="E377" s="710"/>
      <c r="F377" s="731"/>
    </row>
    <row r="378" spans="5:6" x14ac:dyDescent="0.25">
      <c r="E378" s="710"/>
      <c r="F378" s="731"/>
    </row>
    <row r="379" spans="5:6" x14ac:dyDescent="0.25">
      <c r="E379" s="710"/>
      <c r="F379" s="731"/>
    </row>
    <row r="380" spans="5:6" x14ac:dyDescent="0.25">
      <c r="E380" s="710"/>
      <c r="F380" s="731"/>
    </row>
    <row r="381" spans="5:6" x14ac:dyDescent="0.25">
      <c r="E381" s="710"/>
      <c r="F381" s="731"/>
    </row>
    <row r="382" spans="5:6" x14ac:dyDescent="0.25">
      <c r="E382" s="710"/>
      <c r="F382" s="731"/>
    </row>
    <row r="383" spans="5:6" x14ac:dyDescent="0.25">
      <c r="E383" s="710"/>
      <c r="F383" s="731"/>
    </row>
    <row r="384" spans="5:6" x14ac:dyDescent="0.25">
      <c r="E384" s="710"/>
      <c r="F384" s="731"/>
    </row>
    <row r="385" spans="5:6" x14ac:dyDescent="0.25">
      <c r="E385" s="710"/>
      <c r="F385" s="731"/>
    </row>
    <row r="386" spans="5:6" x14ac:dyDescent="0.25">
      <c r="E386" s="710"/>
      <c r="F386" s="731"/>
    </row>
    <row r="387" spans="5:6" x14ac:dyDescent="0.25">
      <c r="E387" s="710"/>
      <c r="F387" s="731"/>
    </row>
    <row r="388" spans="5:6" x14ac:dyDescent="0.25">
      <c r="E388" s="710"/>
      <c r="F388" s="731"/>
    </row>
    <row r="389" spans="5:6" x14ac:dyDescent="0.25">
      <c r="E389" s="710"/>
      <c r="F389" s="731"/>
    </row>
    <row r="390" spans="5:6" x14ac:dyDescent="0.25">
      <c r="E390" s="710"/>
      <c r="F390" s="731"/>
    </row>
    <row r="391" spans="5:6" x14ac:dyDescent="0.25">
      <c r="E391" s="710"/>
      <c r="F391" s="731"/>
    </row>
    <row r="392" spans="5:6" x14ac:dyDescent="0.25">
      <c r="E392" s="710"/>
      <c r="F392" s="731"/>
    </row>
    <row r="393" spans="5:6" x14ac:dyDescent="0.25">
      <c r="E393" s="710"/>
      <c r="F393" s="731"/>
    </row>
    <row r="394" spans="5:6" x14ac:dyDescent="0.25">
      <c r="E394" s="710"/>
      <c r="F394" s="731"/>
    </row>
    <row r="395" spans="5:6" x14ac:dyDescent="0.25">
      <c r="E395" s="710"/>
      <c r="F395" s="731"/>
    </row>
    <row r="396" spans="5:6" x14ac:dyDescent="0.25">
      <c r="E396" s="710"/>
      <c r="F396" s="731"/>
    </row>
    <row r="397" spans="5:6" x14ac:dyDescent="0.25">
      <c r="E397" s="710"/>
      <c r="F397" s="731"/>
    </row>
    <row r="398" spans="5:6" x14ac:dyDescent="0.25">
      <c r="E398" s="710"/>
      <c r="F398" s="731"/>
    </row>
    <row r="399" spans="5:6" x14ac:dyDescent="0.25">
      <c r="E399" s="710"/>
      <c r="F399" s="731"/>
    </row>
    <row r="400" spans="5:6" x14ac:dyDescent="0.25">
      <c r="E400" s="710"/>
      <c r="F400" s="731"/>
    </row>
    <row r="401" spans="5:6" x14ac:dyDescent="0.25">
      <c r="E401" s="710"/>
      <c r="F401" s="731"/>
    </row>
    <row r="402" spans="5:6" x14ac:dyDescent="0.25">
      <c r="E402" s="710"/>
      <c r="F402" s="731"/>
    </row>
    <row r="403" spans="5:6" x14ac:dyDescent="0.25">
      <c r="E403" s="710"/>
      <c r="F403" s="731"/>
    </row>
    <row r="404" spans="5:6" x14ac:dyDescent="0.25">
      <c r="E404" s="710"/>
      <c r="F404" s="731"/>
    </row>
    <row r="405" spans="5:6" x14ac:dyDescent="0.25">
      <c r="E405" s="710"/>
      <c r="F405" s="731"/>
    </row>
    <row r="406" spans="5:6" x14ac:dyDescent="0.25">
      <c r="E406" s="710"/>
      <c r="F406" s="731"/>
    </row>
    <row r="407" spans="5:6" x14ac:dyDescent="0.25">
      <c r="E407" s="710"/>
      <c r="F407" s="731"/>
    </row>
    <row r="408" spans="5:6" x14ac:dyDescent="0.25">
      <c r="E408" s="710"/>
      <c r="F408" s="731"/>
    </row>
    <row r="409" spans="5:6" x14ac:dyDescent="0.25">
      <c r="E409" s="710"/>
      <c r="F409" s="731"/>
    </row>
    <row r="410" spans="5:6" x14ac:dyDescent="0.25">
      <c r="E410" s="710"/>
      <c r="F410" s="731"/>
    </row>
    <row r="411" spans="5:6" x14ac:dyDescent="0.25">
      <c r="E411" s="710"/>
      <c r="F411" s="731"/>
    </row>
    <row r="412" spans="5:6" x14ac:dyDescent="0.25">
      <c r="E412" s="710"/>
      <c r="F412" s="731"/>
    </row>
    <row r="413" spans="5:6" x14ac:dyDescent="0.25">
      <c r="E413" s="710"/>
      <c r="F413" s="731"/>
    </row>
    <row r="414" spans="5:6" x14ac:dyDescent="0.25">
      <c r="E414" s="710"/>
      <c r="F414" s="731"/>
    </row>
    <row r="415" spans="5:6" x14ac:dyDescent="0.25">
      <c r="E415" s="710"/>
      <c r="F415" s="731"/>
    </row>
    <row r="416" spans="5:6" x14ac:dyDescent="0.25">
      <c r="E416" s="710"/>
      <c r="F416" s="731"/>
    </row>
    <row r="417" spans="5:6" x14ac:dyDescent="0.25">
      <c r="E417" s="710"/>
      <c r="F417" s="731"/>
    </row>
    <row r="418" spans="5:6" x14ac:dyDescent="0.25">
      <c r="E418" s="710"/>
      <c r="F418" s="731"/>
    </row>
    <row r="419" spans="5:6" x14ac:dyDescent="0.25">
      <c r="E419" s="710"/>
      <c r="F419" s="731"/>
    </row>
    <row r="420" spans="5:6" x14ac:dyDescent="0.25">
      <c r="E420" s="710"/>
      <c r="F420" s="731"/>
    </row>
    <row r="421" spans="5:6" x14ac:dyDescent="0.25">
      <c r="E421" s="710"/>
      <c r="F421" s="731"/>
    </row>
    <row r="422" spans="5:6" x14ac:dyDescent="0.25">
      <c r="E422" s="710"/>
      <c r="F422" s="731"/>
    </row>
    <row r="423" spans="5:6" x14ac:dyDescent="0.25">
      <c r="E423" s="710"/>
      <c r="F423" s="731"/>
    </row>
    <row r="424" spans="5:6" x14ac:dyDescent="0.25">
      <c r="E424" s="710"/>
      <c r="F424" s="731"/>
    </row>
    <row r="425" spans="5:6" x14ac:dyDescent="0.25">
      <c r="E425" s="710"/>
      <c r="F425" s="731"/>
    </row>
    <row r="426" spans="5:6" x14ac:dyDescent="0.25">
      <c r="E426" s="710"/>
      <c r="F426" s="731"/>
    </row>
    <row r="427" spans="5:6" x14ac:dyDescent="0.25">
      <c r="E427" s="710"/>
      <c r="F427" s="731"/>
    </row>
    <row r="428" spans="5:6" x14ac:dyDescent="0.25">
      <c r="E428" s="710"/>
      <c r="F428" s="731"/>
    </row>
    <row r="429" spans="5:6" x14ac:dyDescent="0.25">
      <c r="E429" s="710"/>
      <c r="F429" s="731"/>
    </row>
    <row r="430" spans="5:6" x14ac:dyDescent="0.25">
      <c r="E430" s="710"/>
      <c r="F430" s="731"/>
    </row>
    <row r="431" spans="5:6" x14ac:dyDescent="0.25">
      <c r="E431" s="710"/>
      <c r="F431" s="731"/>
    </row>
    <row r="432" spans="5:6" x14ac:dyDescent="0.25">
      <c r="E432" s="710"/>
      <c r="F432" s="731"/>
    </row>
    <row r="433" spans="5:6" x14ac:dyDescent="0.25">
      <c r="E433" s="710"/>
      <c r="F433" s="731"/>
    </row>
    <row r="434" spans="5:6" x14ac:dyDescent="0.25">
      <c r="E434" s="710"/>
      <c r="F434" s="731"/>
    </row>
    <row r="435" spans="5:6" x14ac:dyDescent="0.25">
      <c r="E435" s="710"/>
      <c r="F435" s="731"/>
    </row>
    <row r="436" spans="5:6" x14ac:dyDescent="0.25">
      <c r="E436" s="710"/>
      <c r="F436" s="731"/>
    </row>
    <row r="437" spans="5:6" x14ac:dyDescent="0.25">
      <c r="E437" s="710"/>
      <c r="F437" s="731"/>
    </row>
    <row r="438" spans="5:6" x14ac:dyDescent="0.25">
      <c r="E438" s="710"/>
      <c r="F438" s="731"/>
    </row>
    <row r="439" spans="5:6" x14ac:dyDescent="0.25">
      <c r="E439" s="710"/>
      <c r="F439" s="731"/>
    </row>
    <row r="440" spans="5:6" x14ac:dyDescent="0.25">
      <c r="E440" s="710"/>
      <c r="F440" s="731"/>
    </row>
    <row r="441" spans="5:6" x14ac:dyDescent="0.25">
      <c r="E441" s="710"/>
      <c r="F441" s="731"/>
    </row>
    <row r="442" spans="5:6" x14ac:dyDescent="0.25">
      <c r="E442" s="710"/>
      <c r="F442" s="731"/>
    </row>
    <row r="443" spans="5:6" x14ac:dyDescent="0.25">
      <c r="E443" s="710"/>
      <c r="F443" s="731"/>
    </row>
    <row r="444" spans="5:6" x14ac:dyDescent="0.25">
      <c r="E444" s="710"/>
      <c r="F444" s="731"/>
    </row>
    <row r="445" spans="5:6" x14ac:dyDescent="0.25">
      <c r="E445" s="710"/>
      <c r="F445" s="731"/>
    </row>
    <row r="446" spans="5:6" x14ac:dyDescent="0.25">
      <c r="E446" s="710"/>
      <c r="F446" s="731"/>
    </row>
    <row r="447" spans="5:6" x14ac:dyDescent="0.25">
      <c r="E447" s="710"/>
      <c r="F447" s="731"/>
    </row>
    <row r="448" spans="5:6" x14ac:dyDescent="0.25">
      <c r="E448" s="710"/>
      <c r="F448" s="731"/>
    </row>
    <row r="449" spans="5:6" x14ac:dyDescent="0.25">
      <c r="E449" s="710"/>
      <c r="F449" s="731"/>
    </row>
    <row r="450" spans="5:6" x14ac:dyDescent="0.25">
      <c r="E450" s="710"/>
      <c r="F450" s="731"/>
    </row>
    <row r="451" spans="5:6" x14ac:dyDescent="0.25">
      <c r="E451" s="710"/>
      <c r="F451" s="731"/>
    </row>
    <row r="452" spans="5:6" x14ac:dyDescent="0.25">
      <c r="E452" s="710"/>
      <c r="F452" s="731"/>
    </row>
    <row r="453" spans="5:6" x14ac:dyDescent="0.25">
      <c r="E453" s="710"/>
      <c r="F453" s="731"/>
    </row>
    <row r="454" spans="5:6" x14ac:dyDescent="0.25">
      <c r="E454" s="710"/>
      <c r="F454" s="731"/>
    </row>
    <row r="455" spans="5:6" x14ac:dyDescent="0.25">
      <c r="E455" s="710"/>
      <c r="F455" s="731"/>
    </row>
    <row r="456" spans="5:6" x14ac:dyDescent="0.25">
      <c r="E456" s="710"/>
      <c r="F456" s="731"/>
    </row>
    <row r="457" spans="5:6" x14ac:dyDescent="0.25">
      <c r="E457" s="710"/>
      <c r="F457" s="731"/>
    </row>
    <row r="458" spans="5:6" x14ac:dyDescent="0.25">
      <c r="E458" s="710"/>
      <c r="F458" s="731"/>
    </row>
    <row r="459" spans="5:6" x14ac:dyDescent="0.25">
      <c r="E459" s="710"/>
      <c r="F459" s="731"/>
    </row>
    <row r="460" spans="5:6" x14ac:dyDescent="0.25">
      <c r="E460" s="710"/>
      <c r="F460" s="731"/>
    </row>
    <row r="461" spans="5:6" x14ac:dyDescent="0.25">
      <c r="E461" s="710"/>
      <c r="F461" s="731"/>
    </row>
    <row r="462" spans="5:6" x14ac:dyDescent="0.25">
      <c r="E462" s="710"/>
      <c r="F462" s="731"/>
    </row>
    <row r="463" spans="5:6" x14ac:dyDescent="0.25">
      <c r="E463" s="710"/>
      <c r="F463" s="731"/>
    </row>
    <row r="464" spans="5:6" x14ac:dyDescent="0.25">
      <c r="E464" s="710"/>
      <c r="F464" s="731"/>
    </row>
    <row r="465" spans="5:6" x14ac:dyDescent="0.25">
      <c r="E465" s="710"/>
      <c r="F465" s="731"/>
    </row>
    <row r="466" spans="5:6" x14ac:dyDescent="0.25">
      <c r="E466" s="710"/>
      <c r="F466" s="731"/>
    </row>
    <row r="467" spans="5:6" x14ac:dyDescent="0.25">
      <c r="E467" s="710"/>
      <c r="F467" s="731"/>
    </row>
    <row r="468" spans="5:6" x14ac:dyDescent="0.25">
      <c r="E468" s="710"/>
      <c r="F468" s="731"/>
    </row>
    <row r="469" spans="5:6" x14ac:dyDescent="0.25">
      <c r="E469" s="710"/>
      <c r="F469" s="731"/>
    </row>
    <row r="470" spans="5:6" x14ac:dyDescent="0.25">
      <c r="E470" s="710"/>
      <c r="F470" s="731"/>
    </row>
    <row r="471" spans="5:6" x14ac:dyDescent="0.25">
      <c r="E471" s="710"/>
      <c r="F471" s="731"/>
    </row>
    <row r="472" spans="5:6" x14ac:dyDescent="0.25">
      <c r="E472" s="710"/>
      <c r="F472" s="731"/>
    </row>
    <row r="473" spans="5:6" x14ac:dyDescent="0.25">
      <c r="E473" s="710"/>
      <c r="F473" s="731"/>
    </row>
    <row r="474" spans="5:6" x14ac:dyDescent="0.25">
      <c r="E474" s="710"/>
      <c r="F474" s="731"/>
    </row>
    <row r="475" spans="5:6" x14ac:dyDescent="0.25">
      <c r="E475" s="710"/>
      <c r="F475" s="731"/>
    </row>
    <row r="476" spans="5:6" x14ac:dyDescent="0.25">
      <c r="E476" s="710"/>
      <c r="F476" s="731"/>
    </row>
    <row r="477" spans="5:6" x14ac:dyDescent="0.25">
      <c r="E477" s="710"/>
      <c r="F477" s="731"/>
    </row>
    <row r="478" spans="5:6" x14ac:dyDescent="0.25">
      <c r="E478" s="710"/>
      <c r="F478" s="731"/>
    </row>
    <row r="479" spans="5:6" x14ac:dyDescent="0.25">
      <c r="E479" s="710"/>
      <c r="F479" s="731"/>
    </row>
    <row r="480" spans="5:6" x14ac:dyDescent="0.25">
      <c r="E480" s="710"/>
      <c r="F480" s="731"/>
    </row>
    <row r="481" spans="5:6" x14ac:dyDescent="0.25">
      <c r="E481" s="710"/>
      <c r="F481" s="731"/>
    </row>
    <row r="482" spans="5:6" x14ac:dyDescent="0.25">
      <c r="E482" s="710"/>
      <c r="F482" s="731"/>
    </row>
    <row r="483" spans="5:6" x14ac:dyDescent="0.25">
      <c r="E483" s="710"/>
      <c r="F483" s="731"/>
    </row>
    <row r="484" spans="5:6" x14ac:dyDescent="0.25">
      <c r="E484" s="710"/>
      <c r="F484" s="731"/>
    </row>
    <row r="485" spans="5:6" x14ac:dyDescent="0.25">
      <c r="E485" s="710"/>
      <c r="F485" s="731"/>
    </row>
    <row r="486" spans="5:6" x14ac:dyDescent="0.25">
      <c r="E486" s="710"/>
      <c r="F486" s="731"/>
    </row>
    <row r="487" spans="5:6" x14ac:dyDescent="0.25">
      <c r="E487" s="710"/>
      <c r="F487" s="731"/>
    </row>
    <row r="488" spans="5:6" x14ac:dyDescent="0.25">
      <c r="E488" s="710"/>
      <c r="F488" s="731"/>
    </row>
    <row r="489" spans="5:6" x14ac:dyDescent="0.25">
      <c r="E489" s="710"/>
      <c r="F489" s="731"/>
    </row>
    <row r="490" spans="5:6" x14ac:dyDescent="0.25">
      <c r="E490" s="710"/>
      <c r="F490" s="731"/>
    </row>
    <row r="491" spans="5:6" x14ac:dyDescent="0.25">
      <c r="E491" s="710"/>
      <c r="F491" s="731"/>
    </row>
    <row r="492" spans="5:6" x14ac:dyDescent="0.25">
      <c r="E492" s="710"/>
      <c r="F492" s="731"/>
    </row>
    <row r="493" spans="5:6" x14ac:dyDescent="0.25">
      <c r="E493" s="710"/>
      <c r="F493" s="731"/>
    </row>
    <row r="494" spans="5:6" x14ac:dyDescent="0.25">
      <c r="E494" s="710"/>
      <c r="F494" s="731"/>
    </row>
    <row r="495" spans="5:6" x14ac:dyDescent="0.25">
      <c r="E495" s="710"/>
      <c r="F495" s="731"/>
    </row>
    <row r="496" spans="5:6" x14ac:dyDescent="0.25">
      <c r="E496" s="710"/>
      <c r="F496" s="731"/>
    </row>
    <row r="497" spans="5:6" x14ac:dyDescent="0.25">
      <c r="E497" s="710"/>
      <c r="F497" s="731"/>
    </row>
    <row r="498" spans="5:6" x14ac:dyDescent="0.25">
      <c r="E498" s="710"/>
      <c r="F498" s="731"/>
    </row>
    <row r="499" spans="5:6" x14ac:dyDescent="0.25">
      <c r="E499" s="710"/>
      <c r="F499" s="731"/>
    </row>
    <row r="500" spans="5:6" x14ac:dyDescent="0.25">
      <c r="E500" s="710"/>
      <c r="F500" s="731"/>
    </row>
    <row r="501" spans="5:6" x14ac:dyDescent="0.25">
      <c r="E501" s="710"/>
      <c r="F501" s="731"/>
    </row>
    <row r="502" spans="5:6" x14ac:dyDescent="0.25">
      <c r="E502" s="710"/>
      <c r="F502" s="731"/>
    </row>
    <row r="503" spans="5:6" x14ac:dyDescent="0.25">
      <c r="E503" s="710"/>
      <c r="F503" s="731"/>
    </row>
    <row r="504" spans="5:6" x14ac:dyDescent="0.25">
      <c r="E504" s="710"/>
      <c r="F504" s="731"/>
    </row>
    <row r="505" spans="5:6" x14ac:dyDescent="0.25">
      <c r="E505" s="710"/>
      <c r="F505" s="731"/>
    </row>
    <row r="506" spans="5:6" x14ac:dyDescent="0.25">
      <c r="E506" s="710"/>
      <c r="F506" s="731"/>
    </row>
    <row r="507" spans="5:6" x14ac:dyDescent="0.25">
      <c r="E507" s="710"/>
      <c r="F507" s="731"/>
    </row>
    <row r="508" spans="5:6" x14ac:dyDescent="0.25">
      <c r="E508" s="710"/>
      <c r="F508" s="731"/>
    </row>
    <row r="509" spans="5:6" x14ac:dyDescent="0.25">
      <c r="E509" s="710"/>
      <c r="F509" s="731"/>
    </row>
    <row r="510" spans="5:6" x14ac:dyDescent="0.25">
      <c r="E510" s="710"/>
      <c r="F510" s="731"/>
    </row>
    <row r="511" spans="5:6" x14ac:dyDescent="0.25">
      <c r="E511" s="710"/>
      <c r="F511" s="731"/>
    </row>
    <row r="512" spans="5:6" x14ac:dyDescent="0.25">
      <c r="E512" s="710"/>
      <c r="F512" s="731"/>
    </row>
    <row r="513" spans="5:6" x14ac:dyDescent="0.25">
      <c r="E513" s="710"/>
      <c r="F513" s="731"/>
    </row>
    <row r="514" spans="5:6" x14ac:dyDescent="0.25">
      <c r="E514" s="710"/>
      <c r="F514" s="731"/>
    </row>
    <row r="515" spans="5:6" x14ac:dyDescent="0.25">
      <c r="E515" s="710"/>
      <c r="F515" s="731"/>
    </row>
    <row r="516" spans="5:6" x14ac:dyDescent="0.25">
      <c r="E516" s="710"/>
      <c r="F516" s="731"/>
    </row>
    <row r="517" spans="5:6" x14ac:dyDescent="0.25">
      <c r="E517" s="710"/>
      <c r="F517" s="731"/>
    </row>
    <row r="518" spans="5:6" x14ac:dyDescent="0.25">
      <c r="E518" s="710"/>
      <c r="F518" s="731"/>
    </row>
    <row r="519" spans="5:6" x14ac:dyDescent="0.25">
      <c r="E519" s="710"/>
      <c r="F519" s="731"/>
    </row>
    <row r="520" spans="5:6" x14ac:dyDescent="0.25">
      <c r="E520" s="710"/>
      <c r="F520" s="731"/>
    </row>
    <row r="521" spans="5:6" x14ac:dyDescent="0.25">
      <c r="E521" s="710"/>
      <c r="F521" s="731"/>
    </row>
    <row r="522" spans="5:6" x14ac:dyDescent="0.25">
      <c r="E522" s="710"/>
      <c r="F522" s="731"/>
    </row>
    <row r="523" spans="5:6" x14ac:dyDescent="0.25">
      <c r="E523" s="710"/>
      <c r="F523" s="731"/>
    </row>
    <row r="524" spans="5:6" x14ac:dyDescent="0.25">
      <c r="E524" s="710"/>
      <c r="F524" s="731"/>
    </row>
    <row r="525" spans="5:6" x14ac:dyDescent="0.25">
      <c r="E525" s="710"/>
      <c r="F525" s="731"/>
    </row>
    <row r="526" spans="5:6" x14ac:dyDescent="0.25">
      <c r="E526" s="710"/>
      <c r="F526" s="731"/>
    </row>
    <row r="527" spans="5:6" x14ac:dyDescent="0.25">
      <c r="E527" s="710"/>
      <c r="F527" s="731"/>
    </row>
    <row r="528" spans="5:6" x14ac:dyDescent="0.25">
      <c r="E528" s="710"/>
      <c r="F528" s="731"/>
    </row>
    <row r="529" spans="5:6" x14ac:dyDescent="0.25">
      <c r="E529" s="710"/>
      <c r="F529" s="731"/>
    </row>
    <row r="530" spans="5:6" x14ac:dyDescent="0.25">
      <c r="E530" s="710"/>
      <c r="F530" s="731"/>
    </row>
    <row r="531" spans="5:6" x14ac:dyDescent="0.25">
      <c r="E531" s="710"/>
      <c r="F531" s="731"/>
    </row>
    <row r="532" spans="5:6" x14ac:dyDescent="0.25">
      <c r="E532" s="710"/>
      <c r="F532" s="731"/>
    </row>
    <row r="533" spans="5:6" x14ac:dyDescent="0.25">
      <c r="E533" s="710"/>
      <c r="F533" s="731"/>
    </row>
    <row r="534" spans="5:6" x14ac:dyDescent="0.25">
      <c r="E534" s="710"/>
      <c r="F534" s="731"/>
    </row>
    <row r="535" spans="5:6" x14ac:dyDescent="0.25">
      <c r="E535" s="710"/>
      <c r="F535" s="731"/>
    </row>
    <row r="536" spans="5:6" x14ac:dyDescent="0.25">
      <c r="E536" s="710"/>
      <c r="F536" s="731"/>
    </row>
    <row r="537" spans="5:6" x14ac:dyDescent="0.25">
      <c r="E537" s="710"/>
      <c r="F537" s="731"/>
    </row>
    <row r="538" spans="5:6" x14ac:dyDescent="0.25">
      <c r="E538" s="710"/>
      <c r="F538" s="731"/>
    </row>
    <row r="539" spans="5:6" x14ac:dyDescent="0.25">
      <c r="E539" s="710"/>
      <c r="F539" s="731"/>
    </row>
    <row r="540" spans="5:6" x14ac:dyDescent="0.25">
      <c r="E540" s="710"/>
      <c r="F540" s="731"/>
    </row>
    <row r="541" spans="5:6" x14ac:dyDescent="0.25">
      <c r="E541" s="710"/>
      <c r="F541" s="731"/>
    </row>
    <row r="542" spans="5:6" x14ac:dyDescent="0.25">
      <c r="E542" s="710"/>
      <c r="F542" s="731"/>
    </row>
    <row r="543" spans="5:6" x14ac:dyDescent="0.25">
      <c r="E543" s="710"/>
      <c r="F543" s="731"/>
    </row>
    <row r="544" spans="5:6" x14ac:dyDescent="0.25">
      <c r="E544" s="710"/>
      <c r="F544" s="731"/>
    </row>
    <row r="545" spans="5:6" x14ac:dyDescent="0.25">
      <c r="E545" s="710"/>
      <c r="F545" s="731"/>
    </row>
    <row r="546" spans="5:6" x14ac:dyDescent="0.25">
      <c r="E546" s="710"/>
      <c r="F546" s="731"/>
    </row>
    <row r="547" spans="5:6" x14ac:dyDescent="0.25">
      <c r="E547" s="710"/>
      <c r="F547" s="731"/>
    </row>
    <row r="548" spans="5:6" x14ac:dyDescent="0.25">
      <c r="E548" s="710"/>
      <c r="F548" s="731"/>
    </row>
    <row r="549" spans="5:6" x14ac:dyDescent="0.25">
      <c r="E549" s="710"/>
      <c r="F549" s="731"/>
    </row>
    <row r="550" spans="5:6" x14ac:dyDescent="0.25">
      <c r="E550" s="710"/>
      <c r="F550" s="731"/>
    </row>
    <row r="551" spans="5:6" x14ac:dyDescent="0.25">
      <c r="E551" s="710"/>
      <c r="F551" s="731"/>
    </row>
    <row r="552" spans="5:6" x14ac:dyDescent="0.25">
      <c r="E552" s="710"/>
      <c r="F552" s="731"/>
    </row>
    <row r="553" spans="5:6" x14ac:dyDescent="0.25">
      <c r="E553" s="710"/>
      <c r="F553" s="731"/>
    </row>
    <row r="554" spans="5:6" x14ac:dyDescent="0.25">
      <c r="E554" s="710"/>
      <c r="F554" s="731"/>
    </row>
    <row r="555" spans="5:6" x14ac:dyDescent="0.25">
      <c r="E555" s="710"/>
      <c r="F555" s="731"/>
    </row>
    <row r="556" spans="5:6" x14ac:dyDescent="0.25">
      <c r="E556" s="710"/>
      <c r="F556" s="731"/>
    </row>
    <row r="557" spans="5:6" x14ac:dyDescent="0.25">
      <c r="E557" s="710"/>
      <c r="F557" s="731"/>
    </row>
    <row r="558" spans="5:6" x14ac:dyDescent="0.25">
      <c r="E558" s="710"/>
      <c r="F558" s="731"/>
    </row>
    <row r="559" spans="5:6" x14ac:dyDescent="0.25">
      <c r="E559" s="710"/>
      <c r="F559" s="731"/>
    </row>
    <row r="560" spans="5:6" x14ac:dyDescent="0.25">
      <c r="E560" s="710"/>
      <c r="F560" s="731"/>
    </row>
    <row r="561" spans="5:6" x14ac:dyDescent="0.25">
      <c r="E561" s="710"/>
      <c r="F561" s="731"/>
    </row>
    <row r="562" spans="5:6" x14ac:dyDescent="0.25">
      <c r="E562" s="710"/>
      <c r="F562" s="731"/>
    </row>
    <row r="563" spans="5:6" x14ac:dyDescent="0.25">
      <c r="E563" s="710"/>
      <c r="F563" s="731"/>
    </row>
    <row r="564" spans="5:6" x14ac:dyDescent="0.25">
      <c r="E564" s="710"/>
      <c r="F564" s="731"/>
    </row>
    <row r="565" spans="5:6" x14ac:dyDescent="0.25">
      <c r="E565" s="710"/>
      <c r="F565" s="731"/>
    </row>
    <row r="566" spans="5:6" x14ac:dyDescent="0.25">
      <c r="E566" s="710"/>
      <c r="F566" s="731"/>
    </row>
    <row r="567" spans="5:6" x14ac:dyDescent="0.25">
      <c r="E567" s="710"/>
      <c r="F567" s="731"/>
    </row>
    <row r="568" spans="5:6" x14ac:dyDescent="0.25">
      <c r="E568" s="710"/>
      <c r="F568" s="731"/>
    </row>
    <row r="569" spans="5:6" x14ac:dyDescent="0.25">
      <c r="E569" s="710"/>
      <c r="F569" s="731"/>
    </row>
    <row r="570" spans="5:6" x14ac:dyDescent="0.25">
      <c r="E570" s="710"/>
      <c r="F570" s="731"/>
    </row>
    <row r="571" spans="5:6" x14ac:dyDescent="0.25">
      <c r="E571" s="710"/>
      <c r="F571" s="731"/>
    </row>
    <row r="572" spans="5:6" x14ac:dyDescent="0.25">
      <c r="E572" s="710"/>
      <c r="F572" s="731"/>
    </row>
    <row r="573" spans="5:6" x14ac:dyDescent="0.25">
      <c r="E573" s="710"/>
      <c r="F573" s="731"/>
    </row>
    <row r="574" spans="5:6" x14ac:dyDescent="0.25">
      <c r="E574" s="710"/>
      <c r="F574" s="731"/>
    </row>
    <row r="575" spans="5:6" x14ac:dyDescent="0.25">
      <c r="E575" s="710"/>
      <c r="F575" s="731"/>
    </row>
    <row r="576" spans="5:6" x14ac:dyDescent="0.25">
      <c r="E576" s="710"/>
      <c r="F576" s="731"/>
    </row>
    <row r="577" spans="5:6" x14ac:dyDescent="0.25">
      <c r="E577" s="710"/>
      <c r="F577" s="731"/>
    </row>
    <row r="578" spans="5:6" x14ac:dyDescent="0.25">
      <c r="E578" s="710"/>
      <c r="F578" s="731"/>
    </row>
    <row r="579" spans="5:6" x14ac:dyDescent="0.25">
      <c r="E579" s="710"/>
      <c r="F579" s="731"/>
    </row>
    <row r="580" spans="5:6" x14ac:dyDescent="0.25">
      <c r="E580" s="710"/>
      <c r="F580" s="731"/>
    </row>
    <row r="581" spans="5:6" x14ac:dyDescent="0.25">
      <c r="E581" s="710"/>
      <c r="F581" s="731"/>
    </row>
    <row r="582" spans="5:6" x14ac:dyDescent="0.25">
      <c r="E582" s="710"/>
      <c r="F582" s="731"/>
    </row>
    <row r="583" spans="5:6" x14ac:dyDescent="0.25">
      <c r="E583" s="710"/>
      <c r="F583" s="731"/>
    </row>
    <row r="584" spans="5:6" x14ac:dyDescent="0.25">
      <c r="E584" s="710"/>
      <c r="F584" s="731"/>
    </row>
    <row r="585" spans="5:6" x14ac:dyDescent="0.25">
      <c r="E585" s="710"/>
      <c r="F585" s="731"/>
    </row>
    <row r="586" spans="5:6" x14ac:dyDescent="0.25">
      <c r="E586" s="710"/>
      <c r="F586" s="731"/>
    </row>
    <row r="587" spans="5:6" x14ac:dyDescent="0.25">
      <c r="E587" s="710"/>
      <c r="F587" s="731"/>
    </row>
    <row r="588" spans="5:6" x14ac:dyDescent="0.25">
      <c r="E588" s="710"/>
      <c r="F588" s="731"/>
    </row>
    <row r="589" spans="5:6" x14ac:dyDescent="0.25">
      <c r="E589" s="710"/>
      <c r="F589" s="731"/>
    </row>
    <row r="590" spans="5:6" x14ac:dyDescent="0.25">
      <c r="E590" s="710"/>
      <c r="F590" s="731"/>
    </row>
    <row r="591" spans="5:6" x14ac:dyDescent="0.25">
      <c r="E591" s="710"/>
      <c r="F591" s="731"/>
    </row>
    <row r="592" spans="5:6" x14ac:dyDescent="0.25">
      <c r="E592" s="710"/>
      <c r="F592" s="731"/>
    </row>
    <row r="593" spans="5:6" x14ac:dyDescent="0.25">
      <c r="E593" s="710"/>
      <c r="F593" s="731"/>
    </row>
    <row r="594" spans="5:6" x14ac:dyDescent="0.25">
      <c r="E594" s="710"/>
      <c r="F594" s="731"/>
    </row>
    <row r="595" spans="5:6" x14ac:dyDescent="0.25">
      <c r="E595" s="710"/>
      <c r="F595" s="731"/>
    </row>
    <row r="596" spans="5:6" x14ac:dyDescent="0.25">
      <c r="E596" s="710"/>
      <c r="F596" s="731"/>
    </row>
    <row r="597" spans="5:6" x14ac:dyDescent="0.25">
      <c r="E597" s="710"/>
      <c r="F597" s="731"/>
    </row>
    <row r="598" spans="5:6" x14ac:dyDescent="0.25">
      <c r="E598" s="710"/>
      <c r="F598" s="731"/>
    </row>
    <row r="599" spans="5:6" x14ac:dyDescent="0.25">
      <c r="E599" s="710"/>
      <c r="F599" s="731"/>
    </row>
    <row r="600" spans="5:6" x14ac:dyDescent="0.25">
      <c r="E600" s="710"/>
      <c r="F600" s="731"/>
    </row>
    <row r="601" spans="5:6" x14ac:dyDescent="0.25">
      <c r="E601" s="710"/>
      <c r="F601" s="731"/>
    </row>
    <row r="602" spans="5:6" x14ac:dyDescent="0.25">
      <c r="E602" s="710"/>
      <c r="F602" s="731"/>
    </row>
    <row r="603" spans="5:6" x14ac:dyDescent="0.25">
      <c r="E603" s="710"/>
      <c r="F603" s="731"/>
    </row>
    <row r="604" spans="5:6" x14ac:dyDescent="0.25">
      <c r="E604" s="710"/>
      <c r="F604" s="731"/>
    </row>
    <row r="605" spans="5:6" x14ac:dyDescent="0.25">
      <c r="E605" s="710"/>
      <c r="F605" s="731"/>
    </row>
    <row r="606" spans="5:6" x14ac:dyDescent="0.25">
      <c r="E606" s="710"/>
      <c r="F606" s="731"/>
    </row>
    <row r="607" spans="5:6" x14ac:dyDescent="0.25">
      <c r="E607" s="710"/>
      <c r="F607" s="731"/>
    </row>
    <row r="608" spans="5:6" x14ac:dyDescent="0.25">
      <c r="E608" s="710"/>
      <c r="F608" s="731"/>
    </row>
    <row r="609" spans="5:6" x14ac:dyDescent="0.25">
      <c r="E609" s="710"/>
      <c r="F609" s="731"/>
    </row>
    <row r="610" spans="5:6" x14ac:dyDescent="0.25">
      <c r="E610" s="710"/>
      <c r="F610" s="731"/>
    </row>
    <row r="611" spans="5:6" x14ac:dyDescent="0.25">
      <c r="E611" s="710"/>
      <c r="F611" s="731"/>
    </row>
    <row r="612" spans="5:6" x14ac:dyDescent="0.25">
      <c r="E612" s="710"/>
      <c r="F612" s="731"/>
    </row>
    <row r="613" spans="5:6" x14ac:dyDescent="0.25">
      <c r="E613" s="710"/>
      <c r="F613" s="731"/>
    </row>
    <row r="614" spans="5:6" x14ac:dyDescent="0.25">
      <c r="E614" s="710"/>
      <c r="F614" s="731"/>
    </row>
    <row r="615" spans="5:6" x14ac:dyDescent="0.25">
      <c r="E615" s="710"/>
      <c r="F615" s="731"/>
    </row>
    <row r="616" spans="5:6" x14ac:dyDescent="0.25">
      <c r="E616" s="710"/>
      <c r="F616" s="731"/>
    </row>
    <row r="617" spans="5:6" x14ac:dyDescent="0.25">
      <c r="E617" s="710"/>
      <c r="F617" s="731"/>
    </row>
    <row r="618" spans="5:6" x14ac:dyDescent="0.25">
      <c r="E618" s="710"/>
      <c r="F618" s="731"/>
    </row>
    <row r="619" spans="5:6" x14ac:dyDescent="0.25">
      <c r="E619" s="710"/>
      <c r="F619" s="731"/>
    </row>
    <row r="620" spans="5:6" x14ac:dyDescent="0.25">
      <c r="E620" s="710"/>
      <c r="F620" s="731"/>
    </row>
    <row r="621" spans="5:6" x14ac:dyDescent="0.25">
      <c r="E621" s="710"/>
      <c r="F621" s="731"/>
    </row>
    <row r="622" spans="5:6" x14ac:dyDescent="0.25">
      <c r="E622" s="710"/>
      <c r="F622" s="731"/>
    </row>
    <row r="623" spans="5:6" x14ac:dyDescent="0.25">
      <c r="E623" s="710"/>
      <c r="F623" s="731"/>
    </row>
    <row r="624" spans="5:6" x14ac:dyDescent="0.25">
      <c r="E624" s="710"/>
      <c r="F624" s="731"/>
    </row>
    <row r="625" spans="5:6" x14ac:dyDescent="0.25">
      <c r="E625" s="710"/>
      <c r="F625" s="731"/>
    </row>
    <row r="626" spans="5:6" x14ac:dyDescent="0.25">
      <c r="E626" s="710"/>
      <c r="F626" s="731"/>
    </row>
    <row r="627" spans="5:6" x14ac:dyDescent="0.25">
      <c r="E627" s="710"/>
      <c r="F627" s="731"/>
    </row>
    <row r="628" spans="5:6" x14ac:dyDescent="0.25">
      <c r="E628" s="710"/>
      <c r="F628" s="731"/>
    </row>
    <row r="629" spans="5:6" x14ac:dyDescent="0.25">
      <c r="E629" s="710"/>
      <c r="F629" s="731"/>
    </row>
    <row r="630" spans="5:6" x14ac:dyDescent="0.25">
      <c r="E630" s="710"/>
      <c r="F630" s="731"/>
    </row>
    <row r="631" spans="5:6" x14ac:dyDescent="0.25">
      <c r="E631" s="710"/>
      <c r="F631" s="731"/>
    </row>
    <row r="632" spans="5:6" x14ac:dyDescent="0.25">
      <c r="E632" s="710"/>
      <c r="F632" s="731"/>
    </row>
    <row r="633" spans="5:6" x14ac:dyDescent="0.25">
      <c r="E633" s="710"/>
      <c r="F633" s="731"/>
    </row>
    <row r="634" spans="5:6" x14ac:dyDescent="0.25">
      <c r="E634" s="710"/>
      <c r="F634" s="731"/>
    </row>
    <row r="635" spans="5:6" x14ac:dyDescent="0.25">
      <c r="E635" s="710"/>
      <c r="F635" s="731"/>
    </row>
    <row r="636" spans="5:6" x14ac:dyDescent="0.25">
      <c r="E636" s="710"/>
      <c r="F636" s="731"/>
    </row>
    <row r="637" spans="5:6" x14ac:dyDescent="0.25">
      <c r="E637" s="710"/>
      <c r="F637" s="731"/>
    </row>
    <row r="638" spans="5:6" x14ac:dyDescent="0.25">
      <c r="E638" s="710"/>
      <c r="F638" s="731"/>
    </row>
    <row r="639" spans="5:6" x14ac:dyDescent="0.25">
      <c r="E639" s="710"/>
      <c r="F639" s="731"/>
    </row>
    <row r="640" spans="5:6" x14ac:dyDescent="0.25">
      <c r="E640" s="710"/>
      <c r="F640" s="731"/>
    </row>
    <row r="641" spans="5:6" x14ac:dyDescent="0.25">
      <c r="E641" s="710"/>
      <c r="F641" s="731"/>
    </row>
    <row r="642" spans="5:6" x14ac:dyDescent="0.25">
      <c r="E642" s="710"/>
      <c r="F642" s="731"/>
    </row>
    <row r="643" spans="5:6" x14ac:dyDescent="0.25">
      <c r="E643" s="710"/>
      <c r="F643" s="731"/>
    </row>
    <row r="644" spans="5:6" x14ac:dyDescent="0.25">
      <c r="E644" s="710"/>
      <c r="F644" s="731"/>
    </row>
    <row r="645" spans="5:6" x14ac:dyDescent="0.25">
      <c r="E645" s="710"/>
      <c r="F645" s="731"/>
    </row>
    <row r="646" spans="5:6" x14ac:dyDescent="0.25">
      <c r="E646" s="710"/>
      <c r="F646" s="731"/>
    </row>
    <row r="647" spans="5:6" x14ac:dyDescent="0.25">
      <c r="E647" s="710"/>
      <c r="F647" s="731"/>
    </row>
    <row r="648" spans="5:6" x14ac:dyDescent="0.25">
      <c r="E648" s="710"/>
      <c r="F648" s="731"/>
    </row>
    <row r="649" spans="5:6" x14ac:dyDescent="0.25">
      <c r="E649" s="710"/>
      <c r="F649" s="731"/>
    </row>
    <row r="650" spans="5:6" x14ac:dyDescent="0.25">
      <c r="E650" s="710"/>
      <c r="F650" s="731"/>
    </row>
    <row r="651" spans="5:6" x14ac:dyDescent="0.25">
      <c r="E651" s="710"/>
      <c r="F651" s="731"/>
    </row>
    <row r="652" spans="5:6" x14ac:dyDescent="0.25">
      <c r="E652" s="710"/>
      <c r="F652" s="731"/>
    </row>
    <row r="653" spans="5:6" x14ac:dyDescent="0.25">
      <c r="E653" s="710"/>
      <c r="F653" s="731"/>
    </row>
    <row r="654" spans="5:6" x14ac:dyDescent="0.25">
      <c r="E654" s="710"/>
      <c r="F654" s="731"/>
    </row>
    <row r="655" spans="5:6" x14ac:dyDescent="0.25">
      <c r="E655" s="710"/>
      <c r="F655" s="731"/>
    </row>
    <row r="656" spans="5:6" x14ac:dyDescent="0.25">
      <c r="E656" s="710"/>
      <c r="F656" s="731"/>
    </row>
    <row r="657" spans="5:6" x14ac:dyDescent="0.25">
      <c r="E657" s="710"/>
      <c r="F657" s="731"/>
    </row>
    <row r="658" spans="5:6" x14ac:dyDescent="0.25">
      <c r="E658" s="710"/>
      <c r="F658" s="731"/>
    </row>
    <row r="659" spans="5:6" x14ac:dyDescent="0.25">
      <c r="E659" s="710"/>
      <c r="F659" s="731"/>
    </row>
    <row r="660" spans="5:6" x14ac:dyDescent="0.25">
      <c r="E660" s="710"/>
      <c r="F660" s="731"/>
    </row>
    <row r="661" spans="5:6" x14ac:dyDescent="0.25">
      <c r="E661" s="710"/>
      <c r="F661" s="731"/>
    </row>
    <row r="662" spans="5:6" x14ac:dyDescent="0.25">
      <c r="E662" s="710"/>
      <c r="F662" s="731"/>
    </row>
    <row r="663" spans="5:6" x14ac:dyDescent="0.25">
      <c r="E663" s="710"/>
      <c r="F663" s="731"/>
    </row>
    <row r="664" spans="5:6" x14ac:dyDescent="0.25">
      <c r="E664" s="710"/>
      <c r="F664" s="731"/>
    </row>
    <row r="665" spans="5:6" x14ac:dyDescent="0.25">
      <c r="E665" s="710"/>
      <c r="F665" s="731"/>
    </row>
    <row r="666" spans="5:6" x14ac:dyDescent="0.25">
      <c r="E666" s="710"/>
      <c r="F666" s="731"/>
    </row>
    <row r="667" spans="5:6" x14ac:dyDescent="0.25">
      <c r="E667" s="710"/>
      <c r="F667" s="731"/>
    </row>
    <row r="668" spans="5:6" x14ac:dyDescent="0.25">
      <c r="E668" s="710"/>
      <c r="F668" s="731"/>
    </row>
    <row r="669" spans="5:6" x14ac:dyDescent="0.25">
      <c r="E669" s="710"/>
      <c r="F669" s="731"/>
    </row>
    <row r="670" spans="5:6" x14ac:dyDescent="0.25">
      <c r="E670" s="710"/>
      <c r="F670" s="731"/>
    </row>
    <row r="671" spans="5:6" x14ac:dyDescent="0.25">
      <c r="E671" s="710"/>
      <c r="F671" s="731"/>
    </row>
    <row r="672" spans="5:6" x14ac:dyDescent="0.25">
      <c r="E672" s="710"/>
      <c r="F672" s="731"/>
    </row>
    <row r="673" spans="5:6" x14ac:dyDescent="0.25">
      <c r="E673" s="710"/>
      <c r="F673" s="731"/>
    </row>
    <row r="674" spans="5:6" x14ac:dyDescent="0.25">
      <c r="E674" s="710"/>
      <c r="F674" s="731"/>
    </row>
    <row r="675" spans="5:6" x14ac:dyDescent="0.25">
      <c r="E675" s="710"/>
      <c r="F675" s="731"/>
    </row>
    <row r="676" spans="5:6" x14ac:dyDescent="0.25">
      <c r="E676" s="710"/>
      <c r="F676" s="731"/>
    </row>
    <row r="677" spans="5:6" x14ac:dyDescent="0.25">
      <c r="E677" s="710"/>
      <c r="F677" s="731"/>
    </row>
    <row r="678" spans="5:6" x14ac:dyDescent="0.25">
      <c r="E678" s="710"/>
      <c r="F678" s="731"/>
    </row>
    <row r="679" spans="5:6" x14ac:dyDescent="0.25">
      <c r="E679" s="710"/>
      <c r="F679" s="731"/>
    </row>
    <row r="680" spans="5:6" x14ac:dyDescent="0.25">
      <c r="E680" s="710"/>
      <c r="F680" s="731"/>
    </row>
    <row r="681" spans="5:6" x14ac:dyDescent="0.25">
      <c r="E681" s="710"/>
      <c r="F681" s="731"/>
    </row>
    <row r="682" spans="5:6" x14ac:dyDescent="0.25">
      <c r="E682" s="710"/>
      <c r="F682" s="731"/>
    </row>
    <row r="683" spans="5:6" x14ac:dyDescent="0.25">
      <c r="E683" s="710"/>
      <c r="F683" s="731"/>
    </row>
    <row r="684" spans="5:6" x14ac:dyDescent="0.25">
      <c r="E684" s="710"/>
      <c r="F684" s="731"/>
    </row>
    <row r="685" spans="5:6" x14ac:dyDescent="0.25">
      <c r="E685" s="710"/>
      <c r="F685" s="731"/>
    </row>
    <row r="686" spans="5:6" x14ac:dyDescent="0.25">
      <c r="E686" s="710"/>
      <c r="F686" s="731"/>
    </row>
    <row r="687" spans="5:6" x14ac:dyDescent="0.25">
      <c r="E687" s="710"/>
      <c r="F687" s="731"/>
    </row>
    <row r="688" spans="5:6" x14ac:dyDescent="0.25">
      <c r="E688" s="710"/>
      <c r="F688" s="731"/>
    </row>
    <row r="689" spans="5:6" x14ac:dyDescent="0.25">
      <c r="E689" s="710"/>
      <c r="F689" s="731"/>
    </row>
    <row r="690" spans="5:6" x14ac:dyDescent="0.25">
      <c r="E690" s="710"/>
      <c r="F690" s="731"/>
    </row>
    <row r="691" spans="5:6" x14ac:dyDescent="0.25">
      <c r="E691" s="710"/>
      <c r="F691" s="731"/>
    </row>
    <row r="692" spans="5:6" x14ac:dyDescent="0.25">
      <c r="E692" s="710"/>
      <c r="F692" s="731"/>
    </row>
    <row r="693" spans="5:6" x14ac:dyDescent="0.25">
      <c r="E693" s="710"/>
      <c r="F693" s="731"/>
    </row>
    <row r="694" spans="5:6" x14ac:dyDescent="0.25">
      <c r="E694" s="710"/>
      <c r="F694" s="731"/>
    </row>
    <row r="695" spans="5:6" x14ac:dyDescent="0.25">
      <c r="E695" s="710"/>
      <c r="F695" s="731"/>
    </row>
    <row r="696" spans="5:6" x14ac:dyDescent="0.25">
      <c r="E696" s="710"/>
      <c r="F696" s="731"/>
    </row>
    <row r="697" spans="5:6" x14ac:dyDescent="0.25">
      <c r="E697" s="710"/>
      <c r="F697" s="731"/>
    </row>
    <row r="698" spans="5:6" x14ac:dyDescent="0.25">
      <c r="E698" s="710"/>
      <c r="F698" s="731"/>
    </row>
    <row r="699" spans="5:6" x14ac:dyDescent="0.25">
      <c r="E699" s="710"/>
      <c r="F699" s="731"/>
    </row>
    <row r="700" spans="5:6" x14ac:dyDescent="0.25">
      <c r="E700" s="710"/>
      <c r="F700" s="731"/>
    </row>
    <row r="701" spans="5:6" x14ac:dyDescent="0.25">
      <c r="E701" s="710"/>
      <c r="F701" s="731"/>
    </row>
    <row r="702" spans="5:6" x14ac:dyDescent="0.25">
      <c r="E702" s="710"/>
      <c r="F702" s="731"/>
    </row>
    <row r="703" spans="5:6" x14ac:dyDescent="0.25">
      <c r="E703" s="710"/>
      <c r="F703" s="731"/>
    </row>
    <row r="704" spans="5:6" x14ac:dyDescent="0.25">
      <c r="E704" s="710"/>
      <c r="F704" s="731"/>
    </row>
    <row r="705" spans="5:6" x14ac:dyDescent="0.25">
      <c r="E705" s="710"/>
      <c r="F705" s="731"/>
    </row>
    <row r="706" spans="5:6" x14ac:dyDescent="0.25">
      <c r="E706" s="710"/>
      <c r="F706" s="731"/>
    </row>
    <row r="707" spans="5:6" x14ac:dyDescent="0.25">
      <c r="E707" s="710"/>
      <c r="F707" s="731"/>
    </row>
    <row r="708" spans="5:6" x14ac:dyDescent="0.25">
      <c r="E708" s="710"/>
      <c r="F708" s="731"/>
    </row>
    <row r="709" spans="5:6" x14ac:dyDescent="0.25">
      <c r="E709" s="710"/>
      <c r="F709" s="731"/>
    </row>
    <row r="710" spans="5:6" x14ac:dyDescent="0.25">
      <c r="E710" s="710"/>
      <c r="F710" s="731"/>
    </row>
    <row r="711" spans="5:6" x14ac:dyDescent="0.25">
      <c r="E711" s="710"/>
      <c r="F711" s="731"/>
    </row>
    <row r="712" spans="5:6" x14ac:dyDescent="0.25">
      <c r="E712" s="710"/>
      <c r="F712" s="731"/>
    </row>
    <row r="713" spans="5:6" x14ac:dyDescent="0.25">
      <c r="E713" s="710"/>
      <c r="F713" s="731"/>
    </row>
    <row r="714" spans="5:6" x14ac:dyDescent="0.25">
      <c r="E714" s="710"/>
      <c r="F714" s="731"/>
    </row>
    <row r="715" spans="5:6" x14ac:dyDescent="0.25">
      <c r="E715" s="710"/>
      <c r="F715" s="731"/>
    </row>
    <row r="716" spans="5:6" x14ac:dyDescent="0.25">
      <c r="E716" s="710"/>
      <c r="F716" s="731"/>
    </row>
    <row r="717" spans="5:6" x14ac:dyDescent="0.25">
      <c r="E717" s="710"/>
      <c r="F717" s="731"/>
    </row>
    <row r="718" spans="5:6" x14ac:dyDescent="0.25">
      <c r="E718" s="710"/>
      <c r="F718" s="731"/>
    </row>
    <row r="719" spans="5:6" x14ac:dyDescent="0.25">
      <c r="E719" s="710"/>
      <c r="F719" s="731"/>
    </row>
    <row r="720" spans="5:6" x14ac:dyDescent="0.25">
      <c r="E720" s="710"/>
      <c r="F720" s="731"/>
    </row>
    <row r="721" spans="5:6" x14ac:dyDescent="0.25">
      <c r="E721" s="710"/>
      <c r="F721" s="731"/>
    </row>
    <row r="722" spans="5:6" x14ac:dyDescent="0.25">
      <c r="E722" s="710"/>
      <c r="F722" s="731"/>
    </row>
    <row r="723" spans="5:6" x14ac:dyDescent="0.25">
      <c r="E723" s="710"/>
      <c r="F723" s="731"/>
    </row>
    <row r="724" spans="5:6" x14ac:dyDescent="0.25">
      <c r="E724" s="710"/>
      <c r="F724" s="731"/>
    </row>
    <row r="725" spans="5:6" x14ac:dyDescent="0.25">
      <c r="E725" s="710"/>
      <c r="F725" s="731"/>
    </row>
    <row r="726" spans="5:6" x14ac:dyDescent="0.25">
      <c r="E726" s="710"/>
      <c r="F726" s="731"/>
    </row>
    <row r="727" spans="5:6" x14ac:dyDescent="0.25">
      <c r="E727" s="710"/>
      <c r="F727" s="731"/>
    </row>
    <row r="728" spans="5:6" x14ac:dyDescent="0.25">
      <c r="E728" s="710"/>
      <c r="F728" s="731"/>
    </row>
    <row r="729" spans="5:6" x14ac:dyDescent="0.25">
      <c r="E729" s="710"/>
      <c r="F729" s="731"/>
    </row>
    <row r="730" spans="5:6" x14ac:dyDescent="0.25">
      <c r="E730" s="710"/>
      <c r="F730" s="731"/>
    </row>
    <row r="731" spans="5:6" x14ac:dyDescent="0.25">
      <c r="E731" s="710"/>
      <c r="F731" s="731"/>
    </row>
    <row r="732" spans="5:6" x14ac:dyDescent="0.25">
      <c r="E732" s="710"/>
      <c r="F732" s="731"/>
    </row>
    <row r="733" spans="5:6" x14ac:dyDescent="0.25">
      <c r="E733" s="710"/>
      <c r="F733" s="731"/>
    </row>
    <row r="734" spans="5:6" x14ac:dyDescent="0.25">
      <c r="E734" s="710"/>
      <c r="F734" s="731"/>
    </row>
    <row r="735" spans="5:6" x14ac:dyDescent="0.25">
      <c r="E735" s="710"/>
      <c r="F735" s="731"/>
    </row>
    <row r="736" spans="5:6" x14ac:dyDescent="0.25">
      <c r="E736" s="710"/>
      <c r="F736" s="731"/>
    </row>
    <row r="737" spans="5:6" x14ac:dyDescent="0.25">
      <c r="E737" s="710"/>
      <c r="F737" s="731"/>
    </row>
    <row r="738" spans="5:6" x14ac:dyDescent="0.25">
      <c r="E738" s="710"/>
      <c r="F738" s="731"/>
    </row>
    <row r="739" spans="5:6" x14ac:dyDescent="0.25">
      <c r="E739" s="710"/>
      <c r="F739" s="731"/>
    </row>
    <row r="740" spans="5:6" x14ac:dyDescent="0.25">
      <c r="E740" s="710"/>
      <c r="F740" s="731"/>
    </row>
    <row r="741" spans="5:6" x14ac:dyDescent="0.25">
      <c r="E741" s="710"/>
      <c r="F741" s="731"/>
    </row>
    <row r="742" spans="5:6" x14ac:dyDescent="0.25">
      <c r="E742" s="710"/>
      <c r="F742" s="731"/>
    </row>
    <row r="743" spans="5:6" x14ac:dyDescent="0.25">
      <c r="E743" s="710"/>
      <c r="F743" s="731"/>
    </row>
    <row r="744" spans="5:6" x14ac:dyDescent="0.25">
      <c r="E744" s="710"/>
      <c r="F744" s="731"/>
    </row>
    <row r="745" spans="5:6" x14ac:dyDescent="0.25">
      <c r="E745" s="710"/>
      <c r="F745" s="731"/>
    </row>
    <row r="746" spans="5:6" x14ac:dyDescent="0.25">
      <c r="E746" s="710"/>
      <c r="F746" s="731"/>
    </row>
    <row r="747" spans="5:6" x14ac:dyDescent="0.25">
      <c r="E747" s="710"/>
      <c r="F747" s="731"/>
    </row>
    <row r="748" spans="5:6" x14ac:dyDescent="0.25">
      <c r="E748" s="710"/>
      <c r="F748" s="731"/>
    </row>
    <row r="749" spans="5:6" x14ac:dyDescent="0.25">
      <c r="E749" s="710"/>
      <c r="F749" s="731"/>
    </row>
    <row r="750" spans="5:6" x14ac:dyDescent="0.25">
      <c r="E750" s="710"/>
      <c r="F750" s="731"/>
    </row>
    <row r="751" spans="5:6" x14ac:dyDescent="0.25">
      <c r="E751" s="710"/>
      <c r="F751" s="731"/>
    </row>
    <row r="752" spans="5:6" x14ac:dyDescent="0.25">
      <c r="E752" s="710"/>
      <c r="F752" s="731"/>
    </row>
    <row r="753" spans="5:6" x14ac:dyDescent="0.25">
      <c r="E753" s="710"/>
      <c r="F753" s="731"/>
    </row>
    <row r="754" spans="5:6" x14ac:dyDescent="0.25">
      <c r="E754" s="710"/>
      <c r="F754" s="731"/>
    </row>
    <row r="755" spans="5:6" x14ac:dyDescent="0.25">
      <c r="E755" s="710"/>
      <c r="F755" s="731"/>
    </row>
    <row r="756" spans="5:6" x14ac:dyDescent="0.25">
      <c r="E756" s="710"/>
      <c r="F756" s="731"/>
    </row>
    <row r="757" spans="5:6" x14ac:dyDescent="0.25">
      <c r="E757" s="710"/>
      <c r="F757" s="731"/>
    </row>
    <row r="758" spans="5:6" x14ac:dyDescent="0.25">
      <c r="E758" s="710"/>
      <c r="F758" s="731"/>
    </row>
    <row r="759" spans="5:6" x14ac:dyDescent="0.25">
      <c r="E759" s="710"/>
      <c r="F759" s="731"/>
    </row>
    <row r="760" spans="5:6" x14ac:dyDescent="0.25">
      <c r="E760" s="710"/>
      <c r="F760" s="731"/>
    </row>
    <row r="761" spans="5:6" x14ac:dyDescent="0.25">
      <c r="E761" s="710"/>
      <c r="F761" s="731"/>
    </row>
    <row r="762" spans="5:6" x14ac:dyDescent="0.25">
      <c r="E762" s="710"/>
      <c r="F762" s="731"/>
    </row>
    <row r="763" spans="5:6" x14ac:dyDescent="0.25">
      <c r="E763" s="710"/>
      <c r="F763" s="731"/>
    </row>
    <row r="764" spans="5:6" x14ac:dyDescent="0.25">
      <c r="E764" s="710"/>
      <c r="F764" s="731"/>
    </row>
    <row r="765" spans="5:6" x14ac:dyDescent="0.25">
      <c r="E765" s="710"/>
      <c r="F765" s="731"/>
    </row>
    <row r="766" spans="5:6" x14ac:dyDescent="0.25">
      <c r="E766" s="710"/>
      <c r="F766" s="731"/>
    </row>
    <row r="767" spans="5:6" x14ac:dyDescent="0.25">
      <c r="E767" s="710"/>
      <c r="F767" s="731"/>
    </row>
    <row r="768" spans="5:6" x14ac:dyDescent="0.25">
      <c r="E768" s="710"/>
      <c r="F768" s="731"/>
    </row>
    <row r="769" spans="5:6" x14ac:dyDescent="0.25">
      <c r="E769" s="710"/>
      <c r="F769" s="731"/>
    </row>
    <row r="770" spans="5:6" x14ac:dyDescent="0.25">
      <c r="E770" s="710"/>
      <c r="F770" s="731"/>
    </row>
    <row r="771" spans="5:6" x14ac:dyDescent="0.25">
      <c r="E771" s="710"/>
      <c r="F771" s="731"/>
    </row>
    <row r="772" spans="5:6" x14ac:dyDescent="0.25">
      <c r="E772" s="710"/>
      <c r="F772" s="731"/>
    </row>
    <row r="773" spans="5:6" x14ac:dyDescent="0.25">
      <c r="E773" s="710"/>
      <c r="F773" s="731"/>
    </row>
    <row r="774" spans="5:6" x14ac:dyDescent="0.25">
      <c r="E774" s="710"/>
      <c r="F774" s="731"/>
    </row>
    <row r="775" spans="5:6" x14ac:dyDescent="0.25">
      <c r="E775" s="710"/>
      <c r="F775" s="731"/>
    </row>
    <row r="776" spans="5:6" x14ac:dyDescent="0.25">
      <c r="E776" s="710"/>
      <c r="F776" s="731"/>
    </row>
    <row r="777" spans="5:6" x14ac:dyDescent="0.25">
      <c r="E777" s="710"/>
      <c r="F777" s="731"/>
    </row>
    <row r="778" spans="5:6" x14ac:dyDescent="0.25">
      <c r="E778" s="710"/>
      <c r="F778" s="731"/>
    </row>
    <row r="779" spans="5:6" x14ac:dyDescent="0.25">
      <c r="E779" s="710"/>
      <c r="F779" s="731"/>
    </row>
    <row r="780" spans="5:6" x14ac:dyDescent="0.25">
      <c r="E780" s="710"/>
      <c r="F780" s="731"/>
    </row>
    <row r="781" spans="5:6" x14ac:dyDescent="0.25">
      <c r="E781" s="710"/>
      <c r="F781" s="731"/>
    </row>
    <row r="782" spans="5:6" x14ac:dyDescent="0.25">
      <c r="E782" s="710"/>
      <c r="F782" s="731"/>
    </row>
    <row r="783" spans="5:6" x14ac:dyDescent="0.25">
      <c r="E783" s="710"/>
      <c r="F783" s="731"/>
    </row>
    <row r="784" spans="5:6" x14ac:dyDescent="0.25">
      <c r="E784" s="710"/>
      <c r="F784" s="731"/>
    </row>
    <row r="785" spans="5:6" x14ac:dyDescent="0.25">
      <c r="E785" s="710"/>
      <c r="F785" s="731"/>
    </row>
    <row r="786" spans="5:6" x14ac:dyDescent="0.25">
      <c r="E786" s="710"/>
      <c r="F786" s="731"/>
    </row>
    <row r="787" spans="5:6" x14ac:dyDescent="0.25">
      <c r="E787" s="710"/>
      <c r="F787" s="731"/>
    </row>
    <row r="788" spans="5:6" x14ac:dyDescent="0.25">
      <c r="E788" s="710"/>
      <c r="F788" s="731"/>
    </row>
    <row r="789" spans="5:6" x14ac:dyDescent="0.25">
      <c r="E789" s="710"/>
      <c r="F789" s="731"/>
    </row>
    <row r="790" spans="5:6" x14ac:dyDescent="0.25">
      <c r="E790" s="710"/>
      <c r="F790" s="731"/>
    </row>
    <row r="791" spans="5:6" x14ac:dyDescent="0.25">
      <c r="E791" s="710"/>
      <c r="F791" s="731"/>
    </row>
    <row r="792" spans="5:6" x14ac:dyDescent="0.25">
      <c r="E792" s="710"/>
      <c r="F792" s="731"/>
    </row>
    <row r="793" spans="5:6" x14ac:dyDescent="0.25">
      <c r="E793" s="710"/>
      <c r="F793" s="731"/>
    </row>
    <row r="794" spans="5:6" x14ac:dyDescent="0.25">
      <c r="E794" s="710"/>
      <c r="F794" s="731"/>
    </row>
    <row r="795" spans="5:6" x14ac:dyDescent="0.25">
      <c r="E795" s="710"/>
      <c r="F795" s="731"/>
    </row>
    <row r="796" spans="5:6" x14ac:dyDescent="0.25">
      <c r="E796" s="710"/>
      <c r="F796" s="731"/>
    </row>
    <row r="797" spans="5:6" x14ac:dyDescent="0.25">
      <c r="E797" s="710"/>
      <c r="F797" s="731"/>
    </row>
    <row r="798" spans="5:6" x14ac:dyDescent="0.25">
      <c r="E798" s="710"/>
      <c r="F798" s="731"/>
    </row>
    <row r="799" spans="5:6" x14ac:dyDescent="0.25">
      <c r="E799" s="710"/>
      <c r="F799" s="731"/>
    </row>
    <row r="800" spans="5:6" x14ac:dyDescent="0.25">
      <c r="E800" s="710"/>
      <c r="F800" s="731"/>
    </row>
    <row r="801" spans="5:6" x14ac:dyDescent="0.25">
      <c r="E801" s="710"/>
      <c r="F801" s="731"/>
    </row>
    <row r="802" spans="5:6" x14ac:dyDescent="0.25">
      <c r="E802" s="710"/>
      <c r="F802" s="731"/>
    </row>
    <row r="803" spans="5:6" x14ac:dyDescent="0.25">
      <c r="E803" s="710"/>
      <c r="F803" s="731"/>
    </row>
    <row r="804" spans="5:6" x14ac:dyDescent="0.25">
      <c r="E804" s="710"/>
      <c r="F804" s="731"/>
    </row>
    <row r="805" spans="5:6" x14ac:dyDescent="0.25">
      <c r="E805" s="710"/>
      <c r="F805" s="731"/>
    </row>
    <row r="806" spans="5:6" x14ac:dyDescent="0.25">
      <c r="E806" s="710"/>
      <c r="F806" s="731"/>
    </row>
    <row r="807" spans="5:6" x14ac:dyDescent="0.25">
      <c r="E807" s="710"/>
      <c r="F807" s="731"/>
    </row>
    <row r="808" spans="5:6" x14ac:dyDescent="0.25">
      <c r="E808" s="710"/>
      <c r="F808" s="731"/>
    </row>
    <row r="809" spans="5:6" x14ac:dyDescent="0.25">
      <c r="E809" s="710"/>
      <c r="F809" s="731"/>
    </row>
    <row r="810" spans="5:6" x14ac:dyDescent="0.25">
      <c r="E810" s="710"/>
      <c r="F810" s="731"/>
    </row>
    <row r="811" spans="5:6" x14ac:dyDescent="0.25">
      <c r="E811" s="710"/>
      <c r="F811" s="731"/>
    </row>
    <row r="812" spans="5:6" x14ac:dyDescent="0.25">
      <c r="E812" s="710"/>
      <c r="F812" s="731"/>
    </row>
    <row r="813" spans="5:6" x14ac:dyDescent="0.25">
      <c r="E813" s="710"/>
      <c r="F813" s="731"/>
    </row>
    <row r="814" spans="5:6" x14ac:dyDescent="0.25">
      <c r="E814" s="710"/>
      <c r="F814" s="731"/>
    </row>
    <row r="815" spans="5:6" x14ac:dyDescent="0.25">
      <c r="E815" s="710"/>
      <c r="F815" s="731"/>
    </row>
    <row r="816" spans="5:6" x14ac:dyDescent="0.25">
      <c r="E816" s="710"/>
      <c r="F816" s="731"/>
    </row>
    <row r="817" spans="5:6" x14ac:dyDescent="0.25">
      <c r="E817" s="710"/>
      <c r="F817" s="731"/>
    </row>
    <row r="818" spans="5:6" x14ac:dyDescent="0.25">
      <c r="E818" s="710"/>
      <c r="F818" s="731"/>
    </row>
    <row r="819" spans="5:6" x14ac:dyDescent="0.25">
      <c r="E819" s="710"/>
      <c r="F819" s="731"/>
    </row>
    <row r="820" spans="5:6" x14ac:dyDescent="0.25">
      <c r="E820" s="710"/>
      <c r="F820" s="731"/>
    </row>
    <row r="821" spans="5:6" x14ac:dyDescent="0.25">
      <c r="E821" s="710"/>
      <c r="F821" s="731"/>
    </row>
    <row r="822" spans="5:6" x14ac:dyDescent="0.25">
      <c r="E822" s="710"/>
      <c r="F822" s="731"/>
    </row>
    <row r="823" spans="5:6" x14ac:dyDescent="0.25">
      <c r="E823" s="710"/>
      <c r="F823" s="731"/>
    </row>
    <row r="824" spans="5:6" x14ac:dyDescent="0.25">
      <c r="E824" s="710"/>
      <c r="F824" s="731"/>
    </row>
    <row r="825" spans="5:6" x14ac:dyDescent="0.25">
      <c r="E825" s="710"/>
      <c r="F825" s="731"/>
    </row>
    <row r="826" spans="5:6" x14ac:dyDescent="0.25">
      <c r="E826" s="710"/>
      <c r="F826" s="731"/>
    </row>
    <row r="827" spans="5:6" x14ac:dyDescent="0.25">
      <c r="E827" s="710"/>
      <c r="F827" s="731"/>
    </row>
    <row r="828" spans="5:6" x14ac:dyDescent="0.25">
      <c r="E828" s="710"/>
      <c r="F828" s="731"/>
    </row>
    <row r="829" spans="5:6" x14ac:dyDescent="0.25">
      <c r="E829" s="710"/>
      <c r="F829" s="731"/>
    </row>
    <row r="830" spans="5:6" x14ac:dyDescent="0.25">
      <c r="E830" s="710"/>
      <c r="F830" s="731"/>
    </row>
    <row r="831" spans="5:6" x14ac:dyDescent="0.25">
      <c r="E831" s="710"/>
      <c r="F831" s="731"/>
    </row>
    <row r="832" spans="5:6" x14ac:dyDescent="0.25">
      <c r="E832" s="710"/>
      <c r="F832" s="731"/>
    </row>
    <row r="833" spans="5:6" x14ac:dyDescent="0.25">
      <c r="E833" s="710"/>
      <c r="F833" s="731"/>
    </row>
    <row r="834" spans="5:6" x14ac:dyDescent="0.25">
      <c r="E834" s="710"/>
      <c r="F834" s="731"/>
    </row>
    <row r="835" spans="5:6" x14ac:dyDescent="0.25">
      <c r="E835" s="710"/>
      <c r="F835" s="731"/>
    </row>
    <row r="836" spans="5:6" x14ac:dyDescent="0.25">
      <c r="E836" s="710"/>
      <c r="F836" s="731"/>
    </row>
    <row r="837" spans="5:6" x14ac:dyDescent="0.25">
      <c r="E837" s="710"/>
      <c r="F837" s="731"/>
    </row>
    <row r="838" spans="5:6" x14ac:dyDescent="0.25">
      <c r="E838" s="710"/>
      <c r="F838" s="731"/>
    </row>
    <row r="839" spans="5:6" x14ac:dyDescent="0.25">
      <c r="E839" s="710"/>
      <c r="F839" s="731"/>
    </row>
    <row r="840" spans="5:6" x14ac:dyDescent="0.25">
      <c r="E840" s="710"/>
      <c r="F840" s="731"/>
    </row>
    <row r="841" spans="5:6" x14ac:dyDescent="0.25">
      <c r="E841" s="710"/>
      <c r="F841" s="731"/>
    </row>
    <row r="842" spans="5:6" x14ac:dyDescent="0.25">
      <c r="E842" s="710"/>
      <c r="F842" s="731"/>
    </row>
    <row r="843" spans="5:6" x14ac:dyDescent="0.25">
      <c r="E843" s="710"/>
      <c r="F843" s="731"/>
    </row>
    <row r="844" spans="5:6" x14ac:dyDescent="0.25">
      <c r="E844" s="710"/>
      <c r="F844" s="731"/>
    </row>
    <row r="845" spans="5:6" x14ac:dyDescent="0.25">
      <c r="E845" s="710"/>
      <c r="F845" s="731"/>
    </row>
    <row r="846" spans="5:6" x14ac:dyDescent="0.25">
      <c r="E846" s="710"/>
      <c r="F846" s="731"/>
    </row>
    <row r="847" spans="5:6" x14ac:dyDescent="0.25">
      <c r="E847" s="710"/>
      <c r="F847" s="731"/>
    </row>
    <row r="848" spans="5:6" x14ac:dyDescent="0.25">
      <c r="E848" s="710"/>
      <c r="F848" s="731"/>
    </row>
    <row r="849" spans="5:6" x14ac:dyDescent="0.25">
      <c r="E849" s="710"/>
      <c r="F849" s="731"/>
    </row>
    <row r="850" spans="5:6" x14ac:dyDescent="0.25">
      <c r="E850" s="710"/>
      <c r="F850" s="731"/>
    </row>
    <row r="851" spans="5:6" x14ac:dyDescent="0.25">
      <c r="E851" s="710"/>
      <c r="F851" s="731"/>
    </row>
    <row r="852" spans="5:6" x14ac:dyDescent="0.25">
      <c r="E852" s="710"/>
      <c r="F852" s="731"/>
    </row>
    <row r="853" spans="5:6" x14ac:dyDescent="0.25">
      <c r="E853" s="710"/>
      <c r="F853" s="731"/>
    </row>
    <row r="854" spans="5:6" x14ac:dyDescent="0.25">
      <c r="E854" s="710"/>
      <c r="F854" s="731"/>
    </row>
    <row r="855" spans="5:6" x14ac:dyDescent="0.25">
      <c r="E855" s="710"/>
      <c r="F855" s="731"/>
    </row>
    <row r="856" spans="5:6" x14ac:dyDescent="0.25">
      <c r="E856" s="710"/>
      <c r="F856" s="731"/>
    </row>
    <row r="857" spans="5:6" x14ac:dyDescent="0.25">
      <c r="E857" s="710"/>
      <c r="F857" s="731"/>
    </row>
    <row r="858" spans="5:6" x14ac:dyDescent="0.25">
      <c r="E858" s="710"/>
      <c r="F858" s="731"/>
    </row>
    <row r="859" spans="5:6" x14ac:dyDescent="0.25">
      <c r="E859" s="710"/>
      <c r="F859" s="731"/>
    </row>
    <row r="860" spans="5:6" x14ac:dyDescent="0.25">
      <c r="E860" s="710"/>
      <c r="F860" s="731"/>
    </row>
    <row r="861" spans="5:6" x14ac:dyDescent="0.25">
      <c r="E861" s="710"/>
      <c r="F861" s="731"/>
    </row>
    <row r="862" spans="5:6" x14ac:dyDescent="0.25">
      <c r="E862" s="710"/>
      <c r="F862" s="731"/>
    </row>
    <row r="863" spans="5:6" x14ac:dyDescent="0.25">
      <c r="E863" s="710"/>
      <c r="F863" s="731"/>
    </row>
    <row r="864" spans="5:6" x14ac:dyDescent="0.25">
      <c r="E864" s="710"/>
      <c r="F864" s="731"/>
    </row>
    <row r="865" spans="5:6" x14ac:dyDescent="0.25">
      <c r="E865" s="710"/>
      <c r="F865" s="731"/>
    </row>
    <row r="866" spans="5:6" x14ac:dyDescent="0.25">
      <c r="E866" s="710"/>
      <c r="F866" s="731"/>
    </row>
    <row r="867" spans="5:6" x14ac:dyDescent="0.25">
      <c r="E867" s="710"/>
      <c r="F867" s="731"/>
    </row>
    <row r="868" spans="5:6" x14ac:dyDescent="0.25">
      <c r="E868" s="710"/>
      <c r="F868" s="731"/>
    </row>
    <row r="869" spans="5:6" x14ac:dyDescent="0.25">
      <c r="E869" s="710"/>
      <c r="F869" s="731"/>
    </row>
    <row r="870" spans="5:6" x14ac:dyDescent="0.25">
      <c r="E870" s="710"/>
      <c r="F870" s="731"/>
    </row>
    <row r="871" spans="5:6" x14ac:dyDescent="0.25">
      <c r="E871" s="710"/>
      <c r="F871" s="731"/>
    </row>
    <row r="872" spans="5:6" x14ac:dyDescent="0.25">
      <c r="E872" s="710"/>
      <c r="F872" s="731"/>
    </row>
    <row r="873" spans="5:6" x14ac:dyDescent="0.25">
      <c r="E873" s="710"/>
      <c r="F873" s="731"/>
    </row>
    <row r="874" spans="5:6" x14ac:dyDescent="0.25">
      <c r="E874" s="710"/>
      <c r="F874" s="731"/>
    </row>
    <row r="875" spans="5:6" x14ac:dyDescent="0.25">
      <c r="E875" s="710"/>
      <c r="F875" s="731"/>
    </row>
    <row r="876" spans="5:6" x14ac:dyDescent="0.25">
      <c r="E876" s="710"/>
      <c r="F876" s="731"/>
    </row>
    <row r="877" spans="5:6" x14ac:dyDescent="0.25">
      <c r="E877" s="710"/>
      <c r="F877" s="731"/>
    </row>
    <row r="878" spans="5:6" x14ac:dyDescent="0.25">
      <c r="E878" s="710"/>
      <c r="F878" s="731"/>
    </row>
    <row r="879" spans="5:6" x14ac:dyDescent="0.25">
      <c r="E879" s="710"/>
      <c r="F879" s="731"/>
    </row>
    <row r="880" spans="5:6" x14ac:dyDescent="0.25">
      <c r="E880" s="710"/>
      <c r="F880" s="731"/>
    </row>
    <row r="881" spans="5:6" x14ac:dyDescent="0.25">
      <c r="E881" s="710"/>
      <c r="F881" s="731"/>
    </row>
    <row r="882" spans="5:6" x14ac:dyDescent="0.25">
      <c r="E882" s="710"/>
      <c r="F882" s="731"/>
    </row>
    <row r="883" spans="5:6" x14ac:dyDescent="0.25">
      <c r="E883" s="710"/>
      <c r="F883" s="731"/>
    </row>
    <row r="884" spans="5:6" x14ac:dyDescent="0.25">
      <c r="E884" s="710"/>
      <c r="F884" s="731"/>
    </row>
    <row r="885" spans="5:6" x14ac:dyDescent="0.25">
      <c r="E885" s="710"/>
      <c r="F885" s="731"/>
    </row>
    <row r="886" spans="5:6" x14ac:dyDescent="0.25">
      <c r="E886" s="710"/>
      <c r="F886" s="731"/>
    </row>
    <row r="887" spans="5:6" x14ac:dyDescent="0.25">
      <c r="E887" s="710"/>
      <c r="F887" s="731"/>
    </row>
    <row r="888" spans="5:6" x14ac:dyDescent="0.25">
      <c r="E888" s="710"/>
      <c r="F888" s="731"/>
    </row>
    <row r="889" spans="5:6" x14ac:dyDescent="0.25">
      <c r="E889" s="710"/>
      <c r="F889" s="731"/>
    </row>
    <row r="890" spans="5:6" x14ac:dyDescent="0.25">
      <c r="E890" s="710"/>
      <c r="F890" s="731"/>
    </row>
    <row r="891" spans="5:6" x14ac:dyDescent="0.25">
      <c r="E891" s="710"/>
      <c r="F891" s="731"/>
    </row>
    <row r="892" spans="5:6" x14ac:dyDescent="0.25">
      <c r="E892" s="710"/>
      <c r="F892" s="731"/>
    </row>
    <row r="893" spans="5:6" x14ac:dyDescent="0.25">
      <c r="E893" s="710"/>
      <c r="F893" s="731"/>
    </row>
    <row r="894" spans="5:6" x14ac:dyDescent="0.25">
      <c r="E894" s="710"/>
      <c r="F894" s="731"/>
    </row>
    <row r="895" spans="5:6" x14ac:dyDescent="0.25">
      <c r="E895" s="710"/>
      <c r="F895" s="731"/>
    </row>
    <row r="896" spans="5:6" x14ac:dyDescent="0.25">
      <c r="E896" s="710"/>
      <c r="F896" s="731"/>
    </row>
    <row r="897" spans="5:6" x14ac:dyDescent="0.25">
      <c r="E897" s="710"/>
      <c r="F897" s="731"/>
    </row>
    <row r="898" spans="5:6" x14ac:dyDescent="0.25">
      <c r="E898" s="710"/>
      <c r="F898" s="731"/>
    </row>
    <row r="899" spans="5:6" x14ac:dyDescent="0.25">
      <c r="E899" s="710"/>
      <c r="F899" s="731"/>
    </row>
    <row r="900" spans="5:6" x14ac:dyDescent="0.25">
      <c r="E900" s="710"/>
      <c r="F900" s="731"/>
    </row>
    <row r="901" spans="5:6" x14ac:dyDescent="0.25">
      <c r="E901" s="710"/>
      <c r="F901" s="731"/>
    </row>
    <row r="902" spans="5:6" x14ac:dyDescent="0.25">
      <c r="E902" s="710"/>
      <c r="F902" s="731"/>
    </row>
    <row r="903" spans="5:6" x14ac:dyDescent="0.25">
      <c r="E903" s="710"/>
      <c r="F903" s="731"/>
    </row>
    <row r="904" spans="5:6" x14ac:dyDescent="0.25">
      <c r="E904" s="710"/>
      <c r="F904" s="731"/>
    </row>
    <row r="905" spans="5:6" x14ac:dyDescent="0.25">
      <c r="E905" s="710"/>
      <c r="F905" s="731"/>
    </row>
    <row r="906" spans="5:6" x14ac:dyDescent="0.25">
      <c r="E906" s="710"/>
      <c r="F906" s="731"/>
    </row>
    <row r="907" spans="5:6" x14ac:dyDescent="0.25">
      <c r="E907" s="710"/>
      <c r="F907" s="731"/>
    </row>
    <row r="908" spans="5:6" x14ac:dyDescent="0.25">
      <c r="E908" s="710"/>
      <c r="F908" s="731"/>
    </row>
    <row r="909" spans="5:6" x14ac:dyDescent="0.25">
      <c r="E909" s="710"/>
      <c r="F909" s="731"/>
    </row>
    <row r="910" spans="5:6" x14ac:dyDescent="0.25">
      <c r="E910" s="710"/>
      <c r="F910" s="731"/>
    </row>
    <row r="911" spans="5:6" x14ac:dyDescent="0.25">
      <c r="E911" s="710"/>
      <c r="F911" s="731"/>
    </row>
    <row r="912" spans="5:6" x14ac:dyDescent="0.25">
      <c r="E912" s="710"/>
      <c r="F912" s="731"/>
    </row>
    <row r="913" spans="5:6" x14ac:dyDescent="0.25">
      <c r="E913" s="710"/>
      <c r="F913" s="731"/>
    </row>
    <row r="914" spans="5:6" x14ac:dyDescent="0.25">
      <c r="E914" s="710"/>
      <c r="F914" s="731"/>
    </row>
    <row r="915" spans="5:6" x14ac:dyDescent="0.25">
      <c r="E915" s="710"/>
      <c r="F915" s="731"/>
    </row>
    <row r="916" spans="5:6" x14ac:dyDescent="0.25">
      <c r="E916" s="710"/>
      <c r="F916" s="731"/>
    </row>
    <row r="917" spans="5:6" x14ac:dyDescent="0.25">
      <c r="E917" s="710"/>
      <c r="F917" s="731"/>
    </row>
    <row r="918" spans="5:6" x14ac:dyDescent="0.25">
      <c r="E918" s="710"/>
      <c r="F918" s="731"/>
    </row>
    <row r="919" spans="5:6" x14ac:dyDescent="0.25">
      <c r="E919" s="710"/>
      <c r="F919" s="731"/>
    </row>
    <row r="920" spans="5:6" x14ac:dyDescent="0.25">
      <c r="E920" s="710"/>
      <c r="F920" s="731"/>
    </row>
    <row r="921" spans="5:6" x14ac:dyDescent="0.25">
      <c r="E921" s="710"/>
      <c r="F921" s="731"/>
    </row>
    <row r="922" spans="5:6" x14ac:dyDescent="0.25">
      <c r="E922" s="710"/>
      <c r="F922" s="731"/>
    </row>
    <row r="923" spans="5:6" x14ac:dyDescent="0.25">
      <c r="E923" s="710"/>
      <c r="F923" s="731"/>
    </row>
    <row r="924" spans="5:6" x14ac:dyDescent="0.25">
      <c r="E924" s="710"/>
      <c r="F924" s="731"/>
    </row>
    <row r="925" spans="5:6" x14ac:dyDescent="0.25">
      <c r="E925" s="710"/>
      <c r="F925" s="731"/>
    </row>
    <row r="926" spans="5:6" x14ac:dyDescent="0.25">
      <c r="E926" s="710"/>
      <c r="F926" s="731"/>
    </row>
    <row r="927" spans="5:6" x14ac:dyDescent="0.25">
      <c r="E927" s="710"/>
      <c r="F927" s="731"/>
    </row>
    <row r="928" spans="5:6" x14ac:dyDescent="0.25">
      <c r="E928" s="710"/>
      <c r="F928" s="731"/>
    </row>
    <row r="929" spans="5:6" x14ac:dyDescent="0.25">
      <c r="E929" s="710"/>
      <c r="F929" s="731"/>
    </row>
    <row r="930" spans="5:6" x14ac:dyDescent="0.25">
      <c r="E930" s="710"/>
      <c r="F930" s="731"/>
    </row>
    <row r="931" spans="5:6" x14ac:dyDescent="0.25">
      <c r="E931" s="710"/>
      <c r="F931" s="731"/>
    </row>
    <row r="932" spans="5:6" x14ac:dyDescent="0.25">
      <c r="E932" s="710"/>
      <c r="F932" s="731"/>
    </row>
    <row r="933" spans="5:6" x14ac:dyDescent="0.25">
      <c r="E933" s="710"/>
      <c r="F933" s="731"/>
    </row>
    <row r="934" spans="5:6" x14ac:dyDescent="0.25">
      <c r="E934" s="710"/>
      <c r="F934" s="731"/>
    </row>
    <row r="935" spans="5:6" x14ac:dyDescent="0.25">
      <c r="E935" s="710"/>
      <c r="F935" s="731"/>
    </row>
    <row r="936" spans="5:6" x14ac:dyDescent="0.25">
      <c r="E936" s="710"/>
      <c r="F936" s="731"/>
    </row>
    <row r="937" spans="5:6" x14ac:dyDescent="0.25">
      <c r="E937" s="710"/>
      <c r="F937" s="731"/>
    </row>
    <row r="938" spans="5:6" x14ac:dyDescent="0.25">
      <c r="E938" s="710"/>
      <c r="F938" s="731"/>
    </row>
    <row r="939" spans="5:6" x14ac:dyDescent="0.25">
      <c r="E939" s="710"/>
      <c r="F939" s="731"/>
    </row>
    <row r="940" spans="5:6" x14ac:dyDescent="0.25">
      <c r="E940" s="710"/>
      <c r="F940" s="731"/>
    </row>
    <row r="941" spans="5:6" x14ac:dyDescent="0.25">
      <c r="E941" s="710"/>
      <c r="F941" s="731"/>
    </row>
    <row r="942" spans="5:6" x14ac:dyDescent="0.25">
      <c r="E942" s="710"/>
      <c r="F942" s="731"/>
    </row>
    <row r="943" spans="5:6" x14ac:dyDescent="0.25">
      <c r="E943" s="710"/>
      <c r="F943" s="731"/>
    </row>
    <row r="944" spans="5:6" x14ac:dyDescent="0.25">
      <c r="E944" s="710"/>
      <c r="F944" s="731"/>
    </row>
    <row r="945" spans="5:6" x14ac:dyDescent="0.25">
      <c r="E945" s="710"/>
      <c r="F945" s="731"/>
    </row>
    <row r="946" spans="5:6" x14ac:dyDescent="0.25">
      <c r="E946" s="710"/>
      <c r="F946" s="731"/>
    </row>
    <row r="947" spans="5:6" x14ac:dyDescent="0.25">
      <c r="E947" s="710"/>
      <c r="F947" s="731"/>
    </row>
    <row r="948" spans="5:6" x14ac:dyDescent="0.25">
      <c r="E948" s="710"/>
      <c r="F948" s="731"/>
    </row>
    <row r="949" spans="5:6" x14ac:dyDescent="0.25">
      <c r="E949" s="710"/>
      <c r="F949" s="731"/>
    </row>
    <row r="950" spans="5:6" x14ac:dyDescent="0.25">
      <c r="E950" s="710"/>
      <c r="F950" s="731"/>
    </row>
    <row r="951" spans="5:6" x14ac:dyDescent="0.25">
      <c r="E951" s="710"/>
      <c r="F951" s="731"/>
    </row>
    <row r="952" spans="5:6" x14ac:dyDescent="0.25">
      <c r="E952" s="710"/>
      <c r="F952" s="731"/>
    </row>
    <row r="953" spans="5:6" x14ac:dyDescent="0.25">
      <c r="E953" s="710"/>
      <c r="F953" s="731"/>
    </row>
    <row r="954" spans="5:6" x14ac:dyDescent="0.25">
      <c r="E954" s="710"/>
      <c r="F954" s="731"/>
    </row>
    <row r="955" spans="5:6" x14ac:dyDescent="0.25">
      <c r="E955" s="710"/>
      <c r="F955" s="731"/>
    </row>
    <row r="956" spans="5:6" x14ac:dyDescent="0.25">
      <c r="E956" s="710"/>
      <c r="F956" s="731"/>
    </row>
    <row r="957" spans="5:6" x14ac:dyDescent="0.25">
      <c r="E957" s="710"/>
      <c r="F957" s="731"/>
    </row>
    <row r="958" spans="5:6" x14ac:dyDescent="0.25">
      <c r="E958" s="710"/>
      <c r="F958" s="731"/>
    </row>
    <row r="959" spans="5:6" x14ac:dyDescent="0.25">
      <c r="E959" s="710"/>
      <c r="F959" s="731"/>
    </row>
    <row r="960" spans="5:6" x14ac:dyDescent="0.25">
      <c r="E960" s="710"/>
      <c r="F960" s="731"/>
    </row>
    <row r="961" spans="5:6" x14ac:dyDescent="0.25">
      <c r="E961" s="710"/>
      <c r="F961" s="731"/>
    </row>
    <row r="962" spans="5:6" x14ac:dyDescent="0.25">
      <c r="E962" s="710"/>
      <c r="F962" s="731"/>
    </row>
    <row r="963" spans="5:6" x14ac:dyDescent="0.25">
      <c r="E963" s="710"/>
      <c r="F963" s="731"/>
    </row>
    <row r="964" spans="5:6" x14ac:dyDescent="0.25">
      <c r="E964" s="710"/>
      <c r="F964" s="731"/>
    </row>
    <row r="965" spans="5:6" x14ac:dyDescent="0.25">
      <c r="E965" s="710"/>
      <c r="F965" s="731"/>
    </row>
    <row r="966" spans="5:6" x14ac:dyDescent="0.25">
      <c r="E966" s="710"/>
      <c r="F966" s="731"/>
    </row>
    <row r="967" spans="5:6" x14ac:dyDescent="0.25">
      <c r="E967" s="710"/>
      <c r="F967" s="731"/>
    </row>
    <row r="968" spans="5:6" x14ac:dyDescent="0.25">
      <c r="E968" s="710"/>
      <c r="F968" s="731"/>
    </row>
    <row r="969" spans="5:6" x14ac:dyDescent="0.25">
      <c r="E969" s="710"/>
      <c r="F969" s="731"/>
    </row>
    <row r="970" spans="5:6" x14ac:dyDescent="0.25">
      <c r="E970" s="710"/>
      <c r="F970" s="731"/>
    </row>
    <row r="971" spans="5:6" x14ac:dyDescent="0.25">
      <c r="E971" s="710"/>
      <c r="F971" s="731"/>
    </row>
    <row r="972" spans="5:6" x14ac:dyDescent="0.25">
      <c r="E972" s="710"/>
      <c r="F972" s="731"/>
    </row>
    <row r="973" spans="5:6" x14ac:dyDescent="0.25">
      <c r="E973" s="710"/>
      <c r="F973" s="731"/>
    </row>
    <row r="974" spans="5:6" x14ac:dyDescent="0.25">
      <c r="E974" s="710"/>
      <c r="F974" s="731"/>
    </row>
    <row r="975" spans="5:6" x14ac:dyDescent="0.25">
      <c r="E975" s="710"/>
      <c r="F975" s="731"/>
    </row>
    <row r="976" spans="5:6" x14ac:dyDescent="0.25">
      <c r="E976" s="710"/>
      <c r="F976" s="731"/>
    </row>
    <row r="977" spans="5:6" x14ac:dyDescent="0.25">
      <c r="E977" s="710"/>
      <c r="F977" s="731"/>
    </row>
    <row r="978" spans="5:6" x14ac:dyDescent="0.25">
      <c r="E978" s="710"/>
      <c r="F978" s="731"/>
    </row>
    <row r="979" spans="5:6" x14ac:dyDescent="0.25">
      <c r="E979" s="710"/>
      <c r="F979" s="731"/>
    </row>
    <row r="980" spans="5:6" x14ac:dyDescent="0.25">
      <c r="E980" s="710"/>
      <c r="F980" s="731"/>
    </row>
    <row r="981" spans="5:6" x14ac:dyDescent="0.25">
      <c r="E981" s="710"/>
      <c r="F981" s="731"/>
    </row>
    <row r="982" spans="5:6" x14ac:dyDescent="0.25">
      <c r="E982" s="710"/>
      <c r="F982" s="731"/>
    </row>
    <row r="983" spans="5:6" x14ac:dyDescent="0.25">
      <c r="E983" s="710"/>
      <c r="F983" s="731"/>
    </row>
    <row r="984" spans="5:6" x14ac:dyDescent="0.25">
      <c r="E984" s="710"/>
      <c r="F984" s="731"/>
    </row>
    <row r="985" spans="5:6" x14ac:dyDescent="0.25">
      <c r="E985" s="710"/>
      <c r="F985" s="731"/>
    </row>
    <row r="986" spans="5:6" x14ac:dyDescent="0.25">
      <c r="E986" s="710"/>
      <c r="F986" s="731"/>
    </row>
    <row r="987" spans="5:6" x14ac:dyDescent="0.25">
      <c r="E987" s="710"/>
      <c r="F987" s="731"/>
    </row>
    <row r="988" spans="5:6" x14ac:dyDescent="0.25">
      <c r="E988" s="710"/>
      <c r="F988" s="731"/>
    </row>
    <row r="989" spans="5:6" x14ac:dyDescent="0.25">
      <c r="E989" s="710"/>
      <c r="F989" s="731"/>
    </row>
    <row r="990" spans="5:6" x14ac:dyDescent="0.25">
      <c r="E990" s="710"/>
      <c r="F990" s="731"/>
    </row>
    <row r="991" spans="5:6" x14ac:dyDescent="0.25">
      <c r="E991" s="710"/>
      <c r="F991" s="731"/>
    </row>
    <row r="992" spans="5:6" x14ac:dyDescent="0.25">
      <c r="E992" s="710"/>
      <c r="F992" s="731"/>
    </row>
    <row r="993" spans="5:6" x14ac:dyDescent="0.25">
      <c r="E993" s="710"/>
      <c r="F993" s="731"/>
    </row>
    <row r="994" spans="5:6" x14ac:dyDescent="0.25">
      <c r="E994" s="710"/>
      <c r="F994" s="731"/>
    </row>
    <row r="995" spans="5:6" x14ac:dyDescent="0.25">
      <c r="E995" s="710"/>
      <c r="F995" s="731"/>
    </row>
    <row r="996" spans="5:6" x14ac:dyDescent="0.25">
      <c r="E996" s="710"/>
      <c r="F996" s="731"/>
    </row>
    <row r="997" spans="5:6" x14ac:dyDescent="0.25">
      <c r="E997" s="710"/>
      <c r="F997" s="731"/>
    </row>
    <row r="998" spans="5:6" x14ac:dyDescent="0.25">
      <c r="E998" s="710"/>
      <c r="F998" s="731"/>
    </row>
    <row r="999" spans="5:6" x14ac:dyDescent="0.25">
      <c r="E999" s="710"/>
      <c r="F999" s="731"/>
    </row>
    <row r="1000" spans="5:6" x14ac:dyDescent="0.25">
      <c r="E1000" s="710"/>
      <c r="F1000" s="731"/>
    </row>
    <row r="1001" spans="5:6" x14ac:dyDescent="0.25">
      <c r="E1001" s="710"/>
      <c r="F1001" s="731"/>
    </row>
    <row r="1002" spans="5:6" x14ac:dyDescent="0.25">
      <c r="E1002" s="710"/>
      <c r="F1002" s="731"/>
    </row>
    <row r="1003" spans="5:6" x14ac:dyDescent="0.25">
      <c r="E1003" s="710"/>
      <c r="F1003" s="731"/>
    </row>
    <row r="1004" spans="5:6" x14ac:dyDescent="0.25">
      <c r="E1004" s="710"/>
      <c r="F1004" s="731"/>
    </row>
    <row r="1005" spans="5:6" x14ac:dyDescent="0.25">
      <c r="E1005" s="710"/>
      <c r="F1005" s="731"/>
    </row>
    <row r="1006" spans="5:6" x14ac:dyDescent="0.25">
      <c r="E1006" s="710"/>
      <c r="F1006" s="731"/>
    </row>
    <row r="1007" spans="5:6" x14ac:dyDescent="0.25">
      <c r="E1007" s="710"/>
      <c r="F1007" s="731"/>
    </row>
    <row r="1008" spans="5:6" x14ac:dyDescent="0.25">
      <c r="E1008" s="710"/>
      <c r="F1008" s="731"/>
    </row>
    <row r="1009" spans="5:6" x14ac:dyDescent="0.25">
      <c r="E1009" s="710"/>
      <c r="F1009" s="731"/>
    </row>
    <row r="1010" spans="5:6" x14ac:dyDescent="0.25">
      <c r="E1010" s="710"/>
      <c r="F1010" s="731"/>
    </row>
    <row r="1011" spans="5:6" x14ac:dyDescent="0.25">
      <c r="E1011" s="710"/>
      <c r="F1011" s="731"/>
    </row>
    <row r="1012" spans="5:6" x14ac:dyDescent="0.25">
      <c r="E1012" s="710"/>
      <c r="F1012" s="731"/>
    </row>
    <row r="1013" spans="5:6" x14ac:dyDescent="0.25">
      <c r="E1013" s="710"/>
      <c r="F1013" s="731"/>
    </row>
    <row r="1014" spans="5:6" x14ac:dyDescent="0.25">
      <c r="E1014" s="710"/>
      <c r="F1014" s="731"/>
    </row>
    <row r="1015" spans="5:6" x14ac:dyDescent="0.25">
      <c r="E1015" s="710"/>
      <c r="F1015" s="731"/>
    </row>
    <row r="1016" spans="5:6" x14ac:dyDescent="0.25">
      <c r="E1016" s="710"/>
      <c r="F1016" s="731"/>
    </row>
    <row r="1017" spans="5:6" x14ac:dyDescent="0.25">
      <c r="E1017" s="710"/>
      <c r="F1017" s="731"/>
    </row>
    <row r="1018" spans="5:6" x14ac:dyDescent="0.25">
      <c r="E1018" s="710"/>
      <c r="F1018" s="731"/>
    </row>
    <row r="1019" spans="5:6" x14ac:dyDescent="0.25">
      <c r="E1019" s="710"/>
      <c r="F1019" s="731"/>
    </row>
    <row r="1020" spans="5:6" x14ac:dyDescent="0.25">
      <c r="E1020" s="710"/>
      <c r="F1020" s="731"/>
    </row>
    <row r="1021" spans="5:6" x14ac:dyDescent="0.25">
      <c r="E1021" s="710"/>
      <c r="F1021" s="731"/>
    </row>
    <row r="1022" spans="5:6" x14ac:dyDescent="0.25">
      <c r="E1022" s="710"/>
      <c r="F1022" s="731"/>
    </row>
    <row r="1023" spans="5:6" x14ac:dyDescent="0.25">
      <c r="E1023" s="710"/>
      <c r="F1023" s="731"/>
    </row>
    <row r="1024" spans="5:6" x14ac:dyDescent="0.25">
      <c r="E1024" s="710"/>
      <c r="F1024" s="731"/>
    </row>
    <row r="1025" spans="5:6" x14ac:dyDescent="0.25">
      <c r="E1025" s="710"/>
      <c r="F1025" s="731"/>
    </row>
    <row r="1026" spans="5:6" x14ac:dyDescent="0.25">
      <c r="E1026" s="710"/>
      <c r="F1026" s="731"/>
    </row>
    <row r="1027" spans="5:6" x14ac:dyDescent="0.25">
      <c r="E1027" s="710"/>
      <c r="F1027" s="731"/>
    </row>
    <row r="1028" spans="5:6" x14ac:dyDescent="0.25">
      <c r="E1028" s="710"/>
      <c r="F1028" s="731"/>
    </row>
    <row r="1029" spans="5:6" x14ac:dyDescent="0.25">
      <c r="E1029" s="710"/>
      <c r="F1029" s="731"/>
    </row>
    <row r="1030" spans="5:6" x14ac:dyDescent="0.25">
      <c r="E1030" s="710"/>
      <c r="F1030" s="731"/>
    </row>
    <row r="1031" spans="5:6" x14ac:dyDescent="0.25">
      <c r="E1031" s="710"/>
      <c r="F1031" s="731"/>
    </row>
    <row r="1032" spans="5:6" x14ac:dyDescent="0.25">
      <c r="E1032" s="710"/>
      <c r="F1032" s="731"/>
    </row>
    <row r="1033" spans="5:6" x14ac:dyDescent="0.25">
      <c r="E1033" s="710"/>
      <c r="F1033" s="731"/>
    </row>
    <row r="1034" spans="5:6" x14ac:dyDescent="0.25">
      <c r="E1034" s="710"/>
      <c r="F1034" s="731"/>
    </row>
    <row r="1035" spans="5:6" x14ac:dyDescent="0.25">
      <c r="E1035" s="710"/>
      <c r="F1035" s="731"/>
    </row>
    <row r="1036" spans="5:6" x14ac:dyDescent="0.25">
      <c r="E1036" s="710"/>
      <c r="F1036" s="731"/>
    </row>
    <row r="1037" spans="5:6" x14ac:dyDescent="0.25">
      <c r="E1037" s="710"/>
      <c r="F1037" s="731"/>
    </row>
    <row r="1038" spans="5:6" x14ac:dyDescent="0.25">
      <c r="E1038" s="710"/>
      <c r="F1038" s="731"/>
    </row>
    <row r="1039" spans="5:6" x14ac:dyDescent="0.25">
      <c r="E1039" s="710"/>
      <c r="F1039" s="731"/>
    </row>
    <row r="1040" spans="5:6" x14ac:dyDescent="0.25">
      <c r="E1040" s="710"/>
      <c r="F1040" s="731"/>
    </row>
    <row r="1041" spans="5:6" x14ac:dyDescent="0.25">
      <c r="E1041" s="710"/>
      <c r="F1041" s="731"/>
    </row>
    <row r="1042" spans="5:6" x14ac:dyDescent="0.25">
      <c r="E1042" s="710"/>
      <c r="F1042" s="731"/>
    </row>
    <row r="1043" spans="5:6" x14ac:dyDescent="0.25">
      <c r="E1043" s="710"/>
      <c r="F1043" s="731"/>
    </row>
    <row r="1044" spans="5:6" x14ac:dyDescent="0.25">
      <c r="E1044" s="710"/>
      <c r="F1044" s="731"/>
    </row>
    <row r="1045" spans="5:6" x14ac:dyDescent="0.25">
      <c r="E1045" s="710"/>
      <c r="F1045" s="731"/>
    </row>
    <row r="1046" spans="5:6" x14ac:dyDescent="0.25">
      <c r="E1046" s="710"/>
      <c r="F1046" s="731"/>
    </row>
    <row r="1047" spans="5:6" x14ac:dyDescent="0.25">
      <c r="E1047" s="710"/>
      <c r="F1047" s="731"/>
    </row>
    <row r="1048" spans="5:6" x14ac:dyDescent="0.25">
      <c r="E1048" s="710"/>
      <c r="F1048" s="731"/>
    </row>
    <row r="1049" spans="5:6" x14ac:dyDescent="0.25">
      <c r="E1049" s="710"/>
      <c r="F1049" s="731"/>
    </row>
    <row r="1050" spans="5:6" x14ac:dyDescent="0.25">
      <c r="E1050" s="710"/>
      <c r="F1050" s="731"/>
    </row>
    <row r="1051" spans="5:6" x14ac:dyDescent="0.25">
      <c r="E1051" s="710"/>
      <c r="F1051" s="731"/>
    </row>
    <row r="1052" spans="5:6" x14ac:dyDescent="0.25">
      <c r="E1052" s="710"/>
      <c r="F1052" s="731"/>
    </row>
    <row r="1053" spans="5:6" x14ac:dyDescent="0.25">
      <c r="E1053" s="710"/>
      <c r="F1053" s="731"/>
    </row>
    <row r="1054" spans="5:6" x14ac:dyDescent="0.25">
      <c r="E1054" s="710"/>
      <c r="F1054" s="731"/>
    </row>
    <row r="1055" spans="5:6" x14ac:dyDescent="0.25">
      <c r="E1055" s="710"/>
      <c r="F1055" s="731"/>
    </row>
    <row r="1056" spans="5:6" x14ac:dyDescent="0.25">
      <c r="E1056" s="710"/>
      <c r="F1056" s="731"/>
    </row>
    <row r="1057" spans="5:6" x14ac:dyDescent="0.25">
      <c r="E1057" s="710"/>
      <c r="F1057" s="731"/>
    </row>
    <row r="1058" spans="5:6" x14ac:dyDescent="0.25">
      <c r="E1058" s="710"/>
      <c r="F1058" s="731"/>
    </row>
    <row r="1059" spans="5:6" x14ac:dyDescent="0.25">
      <c r="E1059" s="710"/>
      <c r="F1059" s="731"/>
    </row>
    <row r="1060" spans="5:6" x14ac:dyDescent="0.25">
      <c r="E1060" s="710"/>
      <c r="F1060" s="731"/>
    </row>
    <row r="1061" spans="5:6" x14ac:dyDescent="0.25">
      <c r="E1061" s="710"/>
      <c r="F1061" s="731"/>
    </row>
    <row r="1062" spans="5:6" x14ac:dyDescent="0.25">
      <c r="E1062" s="710"/>
      <c r="F1062" s="731"/>
    </row>
    <row r="1063" spans="5:6" x14ac:dyDescent="0.25">
      <c r="E1063" s="710"/>
      <c r="F1063" s="731"/>
    </row>
    <row r="1064" spans="5:6" x14ac:dyDescent="0.25">
      <c r="E1064" s="710"/>
      <c r="F1064" s="731"/>
    </row>
    <row r="1065" spans="5:6" x14ac:dyDescent="0.25">
      <c r="E1065" s="710"/>
      <c r="F1065" s="731"/>
    </row>
    <row r="1066" spans="5:6" x14ac:dyDescent="0.25">
      <c r="E1066" s="710"/>
      <c r="F1066" s="731"/>
    </row>
    <row r="1067" spans="5:6" x14ac:dyDescent="0.25">
      <c r="E1067" s="710"/>
      <c r="F1067" s="731"/>
    </row>
    <row r="1068" spans="5:6" x14ac:dyDescent="0.25">
      <c r="E1068" s="710"/>
      <c r="F1068" s="731"/>
    </row>
    <row r="1069" spans="5:6" x14ac:dyDescent="0.25">
      <c r="E1069" s="710"/>
      <c r="F1069" s="731"/>
    </row>
    <row r="1070" spans="5:6" x14ac:dyDescent="0.25">
      <c r="E1070" s="710"/>
      <c r="F1070" s="731"/>
    </row>
    <row r="1071" spans="5:6" x14ac:dyDescent="0.25">
      <c r="E1071" s="710"/>
      <c r="F1071" s="731"/>
    </row>
    <row r="1072" spans="5:6" x14ac:dyDescent="0.25">
      <c r="E1072" s="710"/>
      <c r="F1072" s="731"/>
    </row>
    <row r="1073" spans="5:6" x14ac:dyDescent="0.25">
      <c r="E1073" s="710"/>
      <c r="F1073" s="731"/>
    </row>
    <row r="1074" spans="5:6" x14ac:dyDescent="0.25">
      <c r="E1074" s="710"/>
      <c r="F1074" s="731"/>
    </row>
    <row r="1075" spans="5:6" x14ac:dyDescent="0.25">
      <c r="E1075" s="710"/>
      <c r="F1075" s="731"/>
    </row>
    <row r="1076" spans="5:6" x14ac:dyDescent="0.25">
      <c r="E1076" s="710"/>
      <c r="F1076" s="731"/>
    </row>
    <row r="1077" spans="5:6" x14ac:dyDescent="0.25">
      <c r="E1077" s="710"/>
      <c r="F1077" s="731"/>
    </row>
    <row r="1078" spans="5:6" x14ac:dyDescent="0.25">
      <c r="E1078" s="710"/>
      <c r="F1078" s="731"/>
    </row>
    <row r="1079" spans="5:6" x14ac:dyDescent="0.25">
      <c r="E1079" s="710"/>
      <c r="F1079" s="731"/>
    </row>
    <row r="1080" spans="5:6" x14ac:dyDescent="0.25">
      <c r="E1080" s="710"/>
      <c r="F1080" s="731"/>
    </row>
    <row r="1081" spans="5:6" x14ac:dyDescent="0.25">
      <c r="E1081" s="710"/>
      <c r="F1081" s="731"/>
    </row>
    <row r="1082" spans="5:6" x14ac:dyDescent="0.25">
      <c r="E1082" s="710"/>
      <c r="F1082" s="731"/>
    </row>
    <row r="1083" spans="5:6" x14ac:dyDescent="0.25">
      <c r="E1083" s="710"/>
      <c r="F1083" s="731"/>
    </row>
    <row r="1084" spans="5:6" x14ac:dyDescent="0.25">
      <c r="E1084" s="710"/>
      <c r="F1084" s="731"/>
    </row>
    <row r="1085" spans="5:6" x14ac:dyDescent="0.25">
      <c r="E1085" s="710"/>
      <c r="F1085" s="731"/>
    </row>
    <row r="1086" spans="5:6" x14ac:dyDescent="0.25">
      <c r="E1086" s="710"/>
      <c r="F1086" s="731"/>
    </row>
    <row r="1087" spans="5:6" x14ac:dyDescent="0.25">
      <c r="E1087" s="710"/>
      <c r="F1087" s="731"/>
    </row>
    <row r="1088" spans="5:6" x14ac:dyDescent="0.25">
      <c r="E1088" s="710"/>
      <c r="F1088" s="731"/>
    </row>
    <row r="1089" spans="5:6" x14ac:dyDescent="0.25">
      <c r="E1089" s="710"/>
      <c r="F1089" s="731"/>
    </row>
    <row r="1090" spans="5:6" x14ac:dyDescent="0.25">
      <c r="E1090" s="710"/>
      <c r="F1090" s="731"/>
    </row>
    <row r="1091" spans="5:6" x14ac:dyDescent="0.25">
      <c r="E1091" s="710"/>
      <c r="F1091" s="731"/>
    </row>
    <row r="1092" spans="5:6" x14ac:dyDescent="0.25">
      <c r="E1092" s="710"/>
      <c r="F1092" s="731"/>
    </row>
    <row r="1093" spans="5:6" x14ac:dyDescent="0.25">
      <c r="E1093" s="710"/>
      <c r="F1093" s="731"/>
    </row>
    <row r="1094" spans="5:6" x14ac:dyDescent="0.25">
      <c r="E1094" s="710"/>
      <c r="F1094" s="731"/>
    </row>
    <row r="1095" spans="5:6" x14ac:dyDescent="0.25">
      <c r="E1095" s="710"/>
      <c r="F1095" s="731"/>
    </row>
    <row r="1096" spans="5:6" x14ac:dyDescent="0.25">
      <c r="E1096" s="710"/>
      <c r="F1096" s="731"/>
    </row>
    <row r="1097" spans="5:6" x14ac:dyDescent="0.25">
      <c r="E1097" s="710"/>
      <c r="F1097" s="731"/>
    </row>
    <row r="1098" spans="5:6" x14ac:dyDescent="0.25">
      <c r="E1098" s="710"/>
      <c r="F1098" s="731"/>
    </row>
    <row r="1099" spans="5:6" x14ac:dyDescent="0.25">
      <c r="E1099" s="710"/>
      <c r="F1099" s="731"/>
    </row>
    <row r="1100" spans="5:6" x14ac:dyDescent="0.25">
      <c r="E1100" s="710"/>
      <c r="F1100" s="731"/>
    </row>
    <row r="1101" spans="5:6" x14ac:dyDescent="0.25">
      <c r="E1101" s="710"/>
      <c r="F1101" s="731"/>
    </row>
    <row r="1102" spans="5:6" x14ac:dyDescent="0.25">
      <c r="E1102" s="710"/>
      <c r="F1102" s="731"/>
    </row>
    <row r="1103" spans="5:6" x14ac:dyDescent="0.25">
      <c r="E1103" s="710"/>
      <c r="F1103" s="731"/>
    </row>
    <row r="1104" spans="5:6" x14ac:dyDescent="0.25">
      <c r="E1104" s="710"/>
      <c r="F1104" s="731"/>
    </row>
    <row r="1105" spans="5:6" x14ac:dyDescent="0.25">
      <c r="E1105" s="710"/>
      <c r="F1105" s="731"/>
    </row>
    <row r="1106" spans="5:6" x14ac:dyDescent="0.25">
      <c r="E1106" s="710"/>
      <c r="F1106" s="731"/>
    </row>
    <row r="1107" spans="5:6" x14ac:dyDescent="0.25">
      <c r="E1107" s="710"/>
      <c r="F1107" s="731"/>
    </row>
    <row r="1108" spans="5:6" x14ac:dyDescent="0.25">
      <c r="E1108" s="710"/>
      <c r="F1108" s="731"/>
    </row>
    <row r="1109" spans="5:6" x14ac:dyDescent="0.25">
      <c r="E1109" s="710"/>
      <c r="F1109" s="731"/>
    </row>
    <row r="1110" spans="5:6" x14ac:dyDescent="0.25">
      <c r="E1110" s="710"/>
      <c r="F1110" s="731"/>
    </row>
    <row r="1111" spans="5:6" x14ac:dyDescent="0.25">
      <c r="E1111" s="710"/>
      <c r="F1111" s="731"/>
    </row>
    <row r="1112" spans="5:6" x14ac:dyDescent="0.25">
      <c r="E1112" s="710"/>
      <c r="F1112" s="731"/>
    </row>
    <row r="1113" spans="5:6" x14ac:dyDescent="0.25">
      <c r="E1113" s="710"/>
      <c r="F1113" s="731"/>
    </row>
    <row r="1114" spans="5:6" x14ac:dyDescent="0.25">
      <c r="E1114" s="710"/>
      <c r="F1114" s="731"/>
    </row>
    <row r="1115" spans="5:6" x14ac:dyDescent="0.25">
      <c r="E1115" s="710"/>
      <c r="F1115" s="731"/>
    </row>
    <row r="1116" spans="5:6" x14ac:dyDescent="0.25">
      <c r="E1116" s="710"/>
      <c r="F1116" s="731"/>
    </row>
    <row r="1117" spans="5:6" x14ac:dyDescent="0.25">
      <c r="E1117" s="710"/>
      <c r="F1117" s="731"/>
    </row>
    <row r="1118" spans="5:6" x14ac:dyDescent="0.25">
      <c r="E1118" s="710"/>
      <c r="F1118" s="731"/>
    </row>
    <row r="1119" spans="5:6" x14ac:dyDescent="0.25">
      <c r="E1119" s="710"/>
      <c r="F1119" s="731"/>
    </row>
    <row r="1120" spans="5:6" x14ac:dyDescent="0.25">
      <c r="E1120" s="710"/>
      <c r="F1120" s="731"/>
    </row>
    <row r="1121" spans="5:6" x14ac:dyDescent="0.25">
      <c r="E1121" s="710"/>
      <c r="F1121" s="731"/>
    </row>
    <row r="1122" spans="5:6" x14ac:dyDescent="0.25">
      <c r="E1122" s="710"/>
      <c r="F1122" s="731"/>
    </row>
    <row r="1123" spans="5:6" x14ac:dyDescent="0.25">
      <c r="E1123" s="710"/>
      <c r="F1123" s="731"/>
    </row>
    <row r="1124" spans="5:6" x14ac:dyDescent="0.25">
      <c r="E1124" s="710"/>
      <c r="F1124" s="731"/>
    </row>
    <row r="1125" spans="5:6" x14ac:dyDescent="0.25">
      <c r="E1125" s="710"/>
      <c r="F1125" s="731"/>
    </row>
    <row r="1126" spans="5:6" x14ac:dyDescent="0.25">
      <c r="E1126" s="710"/>
      <c r="F1126" s="731"/>
    </row>
    <row r="1127" spans="5:6" x14ac:dyDescent="0.25">
      <c r="E1127" s="710"/>
      <c r="F1127" s="731"/>
    </row>
    <row r="1128" spans="5:6" x14ac:dyDescent="0.25">
      <c r="E1128" s="710"/>
      <c r="F1128" s="731"/>
    </row>
    <row r="1129" spans="5:6" x14ac:dyDescent="0.25">
      <c r="E1129" s="710"/>
      <c r="F1129" s="731"/>
    </row>
    <row r="1130" spans="5:6" x14ac:dyDescent="0.25">
      <c r="E1130" s="710"/>
      <c r="F1130" s="731"/>
    </row>
    <row r="1131" spans="5:6" x14ac:dyDescent="0.25">
      <c r="E1131" s="710"/>
      <c r="F1131" s="731"/>
    </row>
    <row r="1132" spans="5:6" x14ac:dyDescent="0.25">
      <c r="E1132" s="710"/>
      <c r="F1132" s="731"/>
    </row>
    <row r="1133" spans="5:6" x14ac:dyDescent="0.25">
      <c r="E1133" s="710"/>
      <c r="F1133" s="731"/>
    </row>
    <row r="1134" spans="5:6" x14ac:dyDescent="0.25">
      <c r="E1134" s="710"/>
      <c r="F1134" s="731"/>
    </row>
    <row r="1135" spans="5:6" x14ac:dyDescent="0.25">
      <c r="E1135" s="710"/>
      <c r="F1135" s="731"/>
    </row>
    <row r="1136" spans="5:6" x14ac:dyDescent="0.25">
      <c r="E1136" s="710"/>
      <c r="F1136" s="731"/>
    </row>
    <row r="1137" spans="5:6" x14ac:dyDescent="0.25">
      <c r="E1137" s="710"/>
      <c r="F1137" s="731"/>
    </row>
    <row r="1138" spans="5:6" x14ac:dyDescent="0.25">
      <c r="E1138" s="710"/>
      <c r="F1138" s="731"/>
    </row>
    <row r="1139" spans="5:6" x14ac:dyDescent="0.25">
      <c r="E1139" s="710"/>
      <c r="F1139" s="731"/>
    </row>
    <row r="1140" spans="5:6" x14ac:dyDescent="0.25">
      <c r="E1140" s="710"/>
      <c r="F1140" s="731"/>
    </row>
    <row r="1141" spans="5:6" x14ac:dyDescent="0.25">
      <c r="E1141" s="710"/>
      <c r="F1141" s="731"/>
    </row>
    <row r="1142" spans="5:6" x14ac:dyDescent="0.25">
      <c r="E1142" s="710"/>
      <c r="F1142" s="731"/>
    </row>
    <row r="1143" spans="5:6" x14ac:dyDescent="0.25">
      <c r="E1143" s="710"/>
      <c r="F1143" s="731"/>
    </row>
    <row r="1144" spans="5:6" x14ac:dyDescent="0.25">
      <c r="E1144" s="710"/>
      <c r="F1144" s="731"/>
    </row>
    <row r="1145" spans="5:6" x14ac:dyDescent="0.25">
      <c r="E1145" s="710"/>
      <c r="F1145" s="731"/>
    </row>
    <row r="1146" spans="5:6" x14ac:dyDescent="0.25">
      <c r="E1146" s="710"/>
      <c r="F1146" s="731"/>
    </row>
    <row r="1147" spans="5:6" x14ac:dyDescent="0.25">
      <c r="E1147" s="710"/>
      <c r="F1147" s="731"/>
    </row>
    <row r="1148" spans="5:6" x14ac:dyDescent="0.25">
      <c r="E1148" s="710"/>
      <c r="F1148" s="731"/>
    </row>
    <row r="1149" spans="5:6" x14ac:dyDescent="0.25">
      <c r="E1149" s="710"/>
      <c r="F1149" s="731"/>
    </row>
    <row r="1150" spans="5:6" x14ac:dyDescent="0.25">
      <c r="E1150" s="710"/>
      <c r="F1150" s="731"/>
    </row>
    <row r="1151" spans="5:6" x14ac:dyDescent="0.25">
      <c r="E1151" s="710"/>
      <c r="F1151" s="731"/>
    </row>
    <row r="1152" spans="5:6" x14ac:dyDescent="0.25">
      <c r="E1152" s="710"/>
      <c r="F1152" s="731"/>
    </row>
    <row r="1153" spans="5:6" x14ac:dyDescent="0.25">
      <c r="E1153" s="710"/>
      <c r="F1153" s="731"/>
    </row>
    <row r="1154" spans="5:6" x14ac:dyDescent="0.25">
      <c r="E1154" s="710"/>
      <c r="F1154" s="731"/>
    </row>
    <row r="1155" spans="5:6" x14ac:dyDescent="0.25">
      <c r="E1155" s="710"/>
      <c r="F1155" s="731"/>
    </row>
    <row r="1156" spans="5:6" x14ac:dyDescent="0.25">
      <c r="E1156" s="710"/>
      <c r="F1156" s="731"/>
    </row>
    <row r="1157" spans="5:6" x14ac:dyDescent="0.25">
      <c r="E1157" s="710"/>
      <c r="F1157" s="731"/>
    </row>
    <row r="1158" spans="5:6" x14ac:dyDescent="0.25">
      <c r="E1158" s="710"/>
      <c r="F1158" s="731"/>
    </row>
    <row r="1159" spans="5:6" x14ac:dyDescent="0.25">
      <c r="E1159" s="710"/>
      <c r="F1159" s="731"/>
    </row>
    <row r="1160" spans="5:6" x14ac:dyDescent="0.25">
      <c r="E1160" s="710"/>
      <c r="F1160" s="731"/>
    </row>
    <row r="1161" spans="5:6" x14ac:dyDescent="0.25">
      <c r="E1161" s="710"/>
      <c r="F1161" s="731"/>
    </row>
    <row r="1162" spans="5:6" x14ac:dyDescent="0.25">
      <c r="E1162" s="710"/>
      <c r="F1162" s="731"/>
    </row>
    <row r="1163" spans="5:6" x14ac:dyDescent="0.25">
      <c r="E1163" s="710"/>
      <c r="F1163" s="731"/>
    </row>
    <row r="1164" spans="5:6" x14ac:dyDescent="0.25">
      <c r="E1164" s="710"/>
      <c r="F1164" s="731"/>
    </row>
    <row r="1165" spans="5:6" x14ac:dyDescent="0.25">
      <c r="E1165" s="710"/>
      <c r="F1165" s="731"/>
    </row>
    <row r="1166" spans="5:6" x14ac:dyDescent="0.25">
      <c r="E1166" s="710"/>
      <c r="F1166" s="731"/>
    </row>
    <row r="1167" spans="5:6" x14ac:dyDescent="0.25">
      <c r="E1167" s="710"/>
      <c r="F1167" s="731"/>
    </row>
    <row r="1168" spans="5:6" x14ac:dyDescent="0.25">
      <c r="E1168" s="710"/>
      <c r="F1168" s="731"/>
    </row>
    <row r="1169" spans="5:6" x14ac:dyDescent="0.25">
      <c r="E1169" s="710"/>
      <c r="F1169" s="731"/>
    </row>
    <row r="1170" spans="5:6" x14ac:dyDescent="0.25">
      <c r="E1170" s="710"/>
      <c r="F1170" s="731"/>
    </row>
    <row r="1171" spans="5:6" x14ac:dyDescent="0.25">
      <c r="E1171" s="710"/>
      <c r="F1171" s="731"/>
    </row>
    <row r="1172" spans="5:6" x14ac:dyDescent="0.25">
      <c r="E1172" s="710"/>
      <c r="F1172" s="731"/>
    </row>
    <row r="1173" spans="5:6" x14ac:dyDescent="0.25">
      <c r="E1173" s="710"/>
      <c r="F1173" s="731"/>
    </row>
    <row r="1174" spans="5:6" x14ac:dyDescent="0.25">
      <c r="E1174" s="710"/>
      <c r="F1174" s="731"/>
    </row>
    <row r="1175" spans="5:6" x14ac:dyDescent="0.25">
      <c r="E1175" s="710"/>
      <c r="F1175" s="731"/>
    </row>
    <row r="1176" spans="5:6" x14ac:dyDescent="0.25">
      <c r="E1176" s="710"/>
      <c r="F1176" s="731"/>
    </row>
    <row r="1177" spans="5:6" x14ac:dyDescent="0.25">
      <c r="E1177" s="710"/>
      <c r="F1177" s="731"/>
    </row>
    <row r="1178" spans="5:6" x14ac:dyDescent="0.25">
      <c r="E1178" s="710"/>
      <c r="F1178" s="731"/>
    </row>
    <row r="1179" spans="5:6" x14ac:dyDescent="0.25">
      <c r="E1179" s="710"/>
      <c r="F1179" s="731"/>
    </row>
    <row r="1180" spans="5:6" x14ac:dyDescent="0.25">
      <c r="E1180" s="710"/>
      <c r="F1180" s="731"/>
    </row>
    <row r="1181" spans="5:6" x14ac:dyDescent="0.25">
      <c r="E1181" s="710"/>
      <c r="F1181" s="731"/>
    </row>
    <row r="1182" spans="5:6" x14ac:dyDescent="0.25">
      <c r="E1182" s="710"/>
      <c r="F1182" s="731"/>
    </row>
    <row r="1183" spans="5:6" x14ac:dyDescent="0.25">
      <c r="E1183" s="710"/>
      <c r="F1183" s="731"/>
    </row>
    <row r="1184" spans="5:6" x14ac:dyDescent="0.25">
      <c r="E1184" s="710"/>
      <c r="F1184" s="731"/>
    </row>
    <row r="1185" spans="5:6" x14ac:dyDescent="0.25">
      <c r="E1185" s="710"/>
      <c r="F1185" s="731"/>
    </row>
    <row r="1186" spans="5:6" x14ac:dyDescent="0.25">
      <c r="E1186" s="710"/>
      <c r="F1186" s="731"/>
    </row>
    <row r="1187" spans="5:6" x14ac:dyDescent="0.25">
      <c r="E1187" s="710"/>
      <c r="F1187" s="731"/>
    </row>
    <row r="1188" spans="5:6" x14ac:dyDescent="0.25">
      <c r="E1188" s="710"/>
      <c r="F1188" s="731"/>
    </row>
    <row r="1189" spans="5:6" x14ac:dyDescent="0.25">
      <c r="E1189" s="710"/>
      <c r="F1189" s="731"/>
    </row>
    <row r="1190" spans="5:6" x14ac:dyDescent="0.25">
      <c r="E1190" s="710"/>
      <c r="F1190" s="731"/>
    </row>
    <row r="1191" spans="5:6" x14ac:dyDescent="0.25">
      <c r="E1191" s="710"/>
      <c r="F1191" s="731"/>
    </row>
    <row r="1192" spans="5:6" x14ac:dyDescent="0.25">
      <c r="E1192" s="710"/>
      <c r="F1192" s="731"/>
    </row>
    <row r="1193" spans="5:6" x14ac:dyDescent="0.25">
      <c r="E1193" s="710"/>
      <c r="F1193" s="731"/>
    </row>
    <row r="1194" spans="5:6" x14ac:dyDescent="0.25">
      <c r="E1194" s="710"/>
      <c r="F1194" s="731"/>
    </row>
    <row r="1195" spans="5:6" x14ac:dyDescent="0.25">
      <c r="E1195" s="710"/>
      <c r="F1195" s="731"/>
    </row>
    <row r="1196" spans="5:6" x14ac:dyDescent="0.25">
      <c r="E1196" s="710"/>
      <c r="F1196" s="731"/>
    </row>
    <row r="1197" spans="5:6" x14ac:dyDescent="0.25">
      <c r="E1197" s="710"/>
      <c r="F1197" s="731"/>
    </row>
    <row r="1198" spans="5:6" x14ac:dyDescent="0.25">
      <c r="E1198" s="710"/>
      <c r="F1198" s="731"/>
    </row>
    <row r="1199" spans="5:6" x14ac:dyDescent="0.25">
      <c r="E1199" s="710"/>
      <c r="F1199" s="731"/>
    </row>
    <row r="1200" spans="5:6" x14ac:dyDescent="0.25">
      <c r="E1200" s="710"/>
      <c r="F1200" s="731"/>
    </row>
    <row r="1201" spans="5:6" x14ac:dyDescent="0.25">
      <c r="E1201" s="710"/>
      <c r="F1201" s="731"/>
    </row>
    <row r="1202" spans="5:6" x14ac:dyDescent="0.25">
      <c r="E1202" s="710"/>
      <c r="F1202" s="731"/>
    </row>
    <row r="1203" spans="5:6" x14ac:dyDescent="0.25">
      <c r="E1203" s="710"/>
      <c r="F1203" s="731"/>
    </row>
    <row r="1204" spans="5:6" x14ac:dyDescent="0.25">
      <c r="E1204" s="710"/>
      <c r="F1204" s="731"/>
    </row>
    <row r="1205" spans="5:6" x14ac:dyDescent="0.25">
      <c r="E1205" s="710"/>
      <c r="F1205" s="731"/>
    </row>
    <row r="1206" spans="5:6" x14ac:dyDescent="0.25">
      <c r="E1206" s="710"/>
      <c r="F1206" s="731"/>
    </row>
    <row r="1207" spans="5:6" x14ac:dyDescent="0.25">
      <c r="E1207" s="710"/>
      <c r="F1207" s="731"/>
    </row>
    <row r="1208" spans="5:6" x14ac:dyDescent="0.25">
      <c r="E1208" s="710"/>
      <c r="F1208" s="731"/>
    </row>
    <row r="1209" spans="5:6" x14ac:dyDescent="0.25">
      <c r="E1209" s="710"/>
      <c r="F1209" s="731"/>
    </row>
    <row r="1210" spans="5:6" x14ac:dyDescent="0.25">
      <c r="E1210" s="710"/>
      <c r="F1210" s="731"/>
    </row>
    <row r="1211" spans="5:6" x14ac:dyDescent="0.25">
      <c r="E1211" s="710"/>
      <c r="F1211" s="731"/>
    </row>
    <row r="1212" spans="5:6" x14ac:dyDescent="0.25">
      <c r="E1212" s="710"/>
      <c r="F1212" s="731"/>
    </row>
    <row r="1213" spans="5:6" x14ac:dyDescent="0.25">
      <c r="E1213" s="710"/>
      <c r="F1213" s="731"/>
    </row>
    <row r="1214" spans="5:6" x14ac:dyDescent="0.25">
      <c r="E1214" s="710"/>
      <c r="F1214" s="731"/>
    </row>
    <row r="1215" spans="5:6" x14ac:dyDescent="0.25">
      <c r="E1215" s="710"/>
      <c r="F1215" s="731"/>
    </row>
    <row r="1216" spans="5:6" x14ac:dyDescent="0.25">
      <c r="E1216" s="710"/>
      <c r="F1216" s="731"/>
    </row>
    <row r="1217" spans="5:6" x14ac:dyDescent="0.25">
      <c r="E1217" s="710"/>
      <c r="F1217" s="731"/>
    </row>
    <row r="1218" spans="5:6" x14ac:dyDescent="0.25">
      <c r="E1218" s="710"/>
      <c r="F1218" s="731"/>
    </row>
    <row r="1219" spans="5:6" x14ac:dyDescent="0.25">
      <c r="E1219" s="710"/>
      <c r="F1219" s="731"/>
    </row>
    <row r="1220" spans="5:6" x14ac:dyDescent="0.25">
      <c r="E1220" s="710"/>
      <c r="F1220" s="731"/>
    </row>
    <row r="1221" spans="5:6" x14ac:dyDescent="0.25">
      <c r="E1221" s="710"/>
      <c r="F1221" s="731"/>
    </row>
    <row r="1222" spans="5:6" x14ac:dyDescent="0.25">
      <c r="E1222" s="710"/>
      <c r="F1222" s="731"/>
    </row>
    <row r="1223" spans="5:6" x14ac:dyDescent="0.25">
      <c r="E1223" s="710"/>
      <c r="F1223" s="731"/>
    </row>
    <row r="1224" spans="5:6" x14ac:dyDescent="0.25">
      <c r="E1224" s="710"/>
      <c r="F1224" s="731"/>
    </row>
    <row r="1225" spans="5:6" x14ac:dyDescent="0.25">
      <c r="E1225" s="710"/>
      <c r="F1225" s="731"/>
    </row>
    <row r="1226" spans="5:6" x14ac:dyDescent="0.25">
      <c r="E1226" s="710"/>
      <c r="F1226" s="731"/>
    </row>
    <row r="1227" spans="5:6" x14ac:dyDescent="0.25">
      <c r="E1227" s="710"/>
      <c r="F1227" s="731"/>
    </row>
    <row r="1228" spans="5:6" x14ac:dyDescent="0.25">
      <c r="E1228" s="710"/>
      <c r="F1228" s="731"/>
    </row>
    <row r="1229" spans="5:6" x14ac:dyDescent="0.25">
      <c r="E1229" s="710"/>
      <c r="F1229" s="731"/>
    </row>
    <row r="1230" spans="5:6" x14ac:dyDescent="0.25">
      <c r="E1230" s="710"/>
      <c r="F1230" s="731"/>
    </row>
    <row r="1231" spans="5:6" x14ac:dyDescent="0.25">
      <c r="E1231" s="710"/>
      <c r="F1231" s="731"/>
    </row>
    <row r="1232" spans="5:6" x14ac:dyDescent="0.25">
      <c r="E1232" s="710"/>
      <c r="F1232" s="731"/>
    </row>
    <row r="1233" spans="5:6" x14ac:dyDescent="0.25">
      <c r="E1233" s="710"/>
      <c r="F1233" s="731"/>
    </row>
    <row r="1234" spans="5:6" x14ac:dyDescent="0.25">
      <c r="E1234" s="710"/>
      <c r="F1234" s="731"/>
    </row>
    <row r="1235" spans="5:6" x14ac:dyDescent="0.25">
      <c r="E1235" s="710"/>
      <c r="F1235" s="731"/>
    </row>
    <row r="1236" spans="5:6" x14ac:dyDescent="0.25">
      <c r="E1236" s="710"/>
      <c r="F1236" s="731"/>
    </row>
    <row r="1237" spans="5:6" x14ac:dyDescent="0.25">
      <c r="E1237" s="710"/>
      <c r="F1237" s="731"/>
    </row>
    <row r="1238" spans="5:6" x14ac:dyDescent="0.25">
      <c r="E1238" s="710"/>
      <c r="F1238" s="731"/>
    </row>
    <row r="1239" spans="5:6" x14ac:dyDescent="0.25">
      <c r="E1239" s="710"/>
      <c r="F1239" s="731"/>
    </row>
    <row r="1240" spans="5:6" x14ac:dyDescent="0.25">
      <c r="E1240" s="710"/>
      <c r="F1240" s="731"/>
    </row>
    <row r="1241" spans="5:6" x14ac:dyDescent="0.25">
      <c r="E1241" s="710"/>
      <c r="F1241" s="731"/>
    </row>
    <row r="1242" spans="5:6" x14ac:dyDescent="0.25">
      <c r="E1242" s="710"/>
      <c r="F1242" s="731"/>
    </row>
    <row r="1243" spans="5:6" x14ac:dyDescent="0.25">
      <c r="E1243" s="710"/>
      <c r="F1243" s="731"/>
    </row>
    <row r="1244" spans="5:6" x14ac:dyDescent="0.25">
      <c r="E1244" s="710"/>
      <c r="F1244" s="731"/>
    </row>
    <row r="1245" spans="5:6" x14ac:dyDescent="0.25">
      <c r="E1245" s="710"/>
      <c r="F1245" s="731"/>
    </row>
    <row r="1246" spans="5:6" x14ac:dyDescent="0.25">
      <c r="E1246" s="710"/>
      <c r="F1246" s="731"/>
    </row>
    <row r="1247" spans="5:6" x14ac:dyDescent="0.25">
      <c r="E1247" s="710"/>
      <c r="F1247" s="731"/>
    </row>
    <row r="1248" spans="5:6" x14ac:dyDescent="0.25">
      <c r="E1248" s="710"/>
      <c r="F1248" s="731"/>
    </row>
    <row r="1249" spans="5:6" x14ac:dyDescent="0.25">
      <c r="E1249" s="710"/>
      <c r="F1249" s="731"/>
    </row>
    <row r="1250" spans="5:6" x14ac:dyDescent="0.25">
      <c r="E1250" s="710"/>
      <c r="F1250" s="731"/>
    </row>
    <row r="1251" spans="5:6" x14ac:dyDescent="0.25">
      <c r="E1251" s="710"/>
      <c r="F1251" s="731"/>
    </row>
    <row r="1252" spans="5:6" x14ac:dyDescent="0.25">
      <c r="E1252" s="710"/>
      <c r="F1252" s="731"/>
    </row>
    <row r="1253" spans="5:6" x14ac:dyDescent="0.25">
      <c r="E1253" s="710"/>
      <c r="F1253" s="731"/>
    </row>
    <row r="1254" spans="5:6" x14ac:dyDescent="0.25">
      <c r="E1254" s="710"/>
      <c r="F1254" s="731"/>
    </row>
    <row r="1255" spans="5:6" x14ac:dyDescent="0.25">
      <c r="E1255" s="710"/>
      <c r="F1255" s="731"/>
    </row>
    <row r="1256" spans="5:6" x14ac:dyDescent="0.25">
      <c r="E1256" s="710"/>
      <c r="F1256" s="731"/>
    </row>
    <row r="1257" spans="5:6" x14ac:dyDescent="0.25">
      <c r="E1257" s="710"/>
      <c r="F1257" s="731"/>
    </row>
    <row r="1258" spans="5:6" x14ac:dyDescent="0.25">
      <c r="E1258" s="710"/>
      <c r="F1258" s="731"/>
    </row>
    <row r="1259" spans="5:6" x14ac:dyDescent="0.25">
      <c r="E1259" s="710"/>
      <c r="F1259" s="731"/>
    </row>
    <row r="1260" spans="5:6" x14ac:dyDescent="0.25">
      <c r="E1260" s="710"/>
      <c r="F1260" s="731"/>
    </row>
    <row r="1261" spans="5:6" x14ac:dyDescent="0.25">
      <c r="E1261" s="710"/>
      <c r="F1261" s="731"/>
    </row>
    <row r="1262" spans="5:6" x14ac:dyDescent="0.25">
      <c r="E1262" s="710"/>
      <c r="F1262" s="731"/>
    </row>
    <row r="1263" spans="5:6" x14ac:dyDescent="0.25">
      <c r="E1263" s="710"/>
      <c r="F1263" s="731"/>
    </row>
    <row r="1264" spans="5:6" x14ac:dyDescent="0.25">
      <c r="E1264" s="710"/>
      <c r="F1264" s="731"/>
    </row>
    <row r="1265" spans="5:6" x14ac:dyDescent="0.25">
      <c r="E1265" s="710"/>
      <c r="F1265" s="731"/>
    </row>
    <row r="1266" spans="5:6" x14ac:dyDescent="0.25">
      <c r="E1266" s="710"/>
      <c r="F1266" s="731"/>
    </row>
    <row r="1267" spans="5:6" x14ac:dyDescent="0.25">
      <c r="E1267" s="710"/>
      <c r="F1267" s="731"/>
    </row>
    <row r="1268" spans="5:6" x14ac:dyDescent="0.25">
      <c r="E1268" s="710"/>
      <c r="F1268" s="731"/>
    </row>
    <row r="1269" spans="5:6" x14ac:dyDescent="0.25">
      <c r="E1269" s="710"/>
      <c r="F1269" s="731"/>
    </row>
    <row r="1270" spans="5:6" x14ac:dyDescent="0.25">
      <c r="E1270" s="710"/>
      <c r="F1270" s="731"/>
    </row>
    <row r="1271" spans="5:6" x14ac:dyDescent="0.25">
      <c r="E1271" s="710"/>
      <c r="F1271" s="731"/>
    </row>
    <row r="1272" spans="5:6" x14ac:dyDescent="0.25">
      <c r="E1272" s="710"/>
      <c r="F1272" s="731"/>
    </row>
    <row r="1273" spans="5:6" x14ac:dyDescent="0.25">
      <c r="E1273" s="710"/>
      <c r="F1273" s="731"/>
    </row>
    <row r="1274" spans="5:6" x14ac:dyDescent="0.25">
      <c r="E1274" s="710"/>
      <c r="F1274" s="731"/>
    </row>
    <row r="1275" spans="5:6" x14ac:dyDescent="0.25">
      <c r="E1275" s="710"/>
      <c r="F1275" s="731"/>
    </row>
    <row r="1276" spans="5:6" x14ac:dyDescent="0.25">
      <c r="E1276" s="710"/>
      <c r="F1276" s="731"/>
    </row>
    <row r="1277" spans="5:6" x14ac:dyDescent="0.25">
      <c r="E1277" s="710"/>
      <c r="F1277" s="731"/>
    </row>
    <row r="1278" spans="5:6" x14ac:dyDescent="0.25">
      <c r="E1278" s="710"/>
      <c r="F1278" s="731"/>
    </row>
    <row r="1279" spans="5:6" x14ac:dyDescent="0.25">
      <c r="E1279" s="710"/>
      <c r="F1279" s="731"/>
    </row>
    <row r="1280" spans="5:6" x14ac:dyDescent="0.25">
      <c r="E1280" s="710"/>
      <c r="F1280" s="731"/>
    </row>
    <row r="1281" spans="5:6" x14ac:dyDescent="0.25">
      <c r="E1281" s="710"/>
      <c r="F1281" s="731"/>
    </row>
    <row r="1282" spans="5:6" x14ac:dyDescent="0.25">
      <c r="E1282" s="710"/>
      <c r="F1282" s="731"/>
    </row>
    <row r="1283" spans="5:6" x14ac:dyDescent="0.25">
      <c r="E1283" s="710"/>
      <c r="F1283" s="731"/>
    </row>
    <row r="1284" spans="5:6" x14ac:dyDescent="0.25">
      <c r="E1284" s="710"/>
      <c r="F1284" s="731"/>
    </row>
    <row r="1285" spans="5:6" x14ac:dyDescent="0.25">
      <c r="E1285" s="710"/>
      <c r="F1285" s="731"/>
    </row>
    <row r="1286" spans="5:6" x14ac:dyDescent="0.25">
      <c r="E1286" s="710"/>
      <c r="F1286" s="731"/>
    </row>
    <row r="1287" spans="5:6" x14ac:dyDescent="0.25">
      <c r="E1287" s="710"/>
      <c r="F1287" s="731"/>
    </row>
    <row r="1288" spans="5:6" x14ac:dyDescent="0.25">
      <c r="E1288" s="710"/>
      <c r="F1288" s="731"/>
    </row>
    <row r="1289" spans="5:6" x14ac:dyDescent="0.25">
      <c r="E1289" s="710"/>
      <c r="F1289" s="731"/>
    </row>
    <row r="1290" spans="5:6" x14ac:dyDescent="0.25">
      <c r="E1290" s="710"/>
      <c r="F1290" s="731"/>
    </row>
    <row r="1291" spans="5:6" x14ac:dyDescent="0.25">
      <c r="E1291" s="710"/>
      <c r="F1291" s="731"/>
    </row>
    <row r="1292" spans="5:6" x14ac:dyDescent="0.25">
      <c r="E1292" s="710"/>
      <c r="F1292" s="731"/>
    </row>
    <row r="1293" spans="5:6" x14ac:dyDescent="0.25">
      <c r="E1293" s="710"/>
      <c r="F1293" s="731"/>
    </row>
    <row r="1294" spans="5:6" x14ac:dyDescent="0.25">
      <c r="E1294" s="710"/>
      <c r="F1294" s="731"/>
    </row>
    <row r="1295" spans="5:6" x14ac:dyDescent="0.25">
      <c r="E1295" s="710"/>
      <c r="F1295" s="731"/>
    </row>
    <row r="1296" spans="5:6" x14ac:dyDescent="0.25">
      <c r="E1296" s="710"/>
      <c r="F1296" s="731"/>
    </row>
    <row r="1297" spans="5:6" x14ac:dyDescent="0.25">
      <c r="E1297" s="710"/>
      <c r="F1297" s="731"/>
    </row>
    <row r="1298" spans="5:6" x14ac:dyDescent="0.25">
      <c r="E1298" s="710"/>
      <c r="F1298" s="731"/>
    </row>
    <row r="1299" spans="5:6" x14ac:dyDescent="0.25">
      <c r="E1299" s="710"/>
      <c r="F1299" s="731"/>
    </row>
    <row r="1300" spans="5:6" x14ac:dyDescent="0.25">
      <c r="E1300" s="710"/>
      <c r="F1300" s="731"/>
    </row>
    <row r="1301" spans="5:6" x14ac:dyDescent="0.25">
      <c r="E1301" s="710"/>
      <c r="F1301" s="731"/>
    </row>
    <row r="1302" spans="5:6" x14ac:dyDescent="0.25">
      <c r="E1302" s="710"/>
      <c r="F1302" s="731"/>
    </row>
    <row r="1303" spans="5:6" x14ac:dyDescent="0.25">
      <c r="E1303" s="710"/>
      <c r="F1303" s="731"/>
    </row>
    <row r="1304" spans="5:6" x14ac:dyDescent="0.25">
      <c r="E1304" s="710"/>
      <c r="F1304" s="731"/>
    </row>
    <row r="1305" spans="5:6" x14ac:dyDescent="0.25">
      <c r="E1305" s="710"/>
      <c r="F1305" s="731"/>
    </row>
    <row r="1306" spans="5:6" x14ac:dyDescent="0.25">
      <c r="E1306" s="710"/>
      <c r="F1306" s="731"/>
    </row>
    <row r="1307" spans="5:6" x14ac:dyDescent="0.25">
      <c r="E1307" s="710"/>
      <c r="F1307" s="731"/>
    </row>
    <row r="1308" spans="5:6" x14ac:dyDescent="0.25">
      <c r="E1308" s="710"/>
      <c r="F1308" s="731"/>
    </row>
    <row r="1309" spans="5:6" x14ac:dyDescent="0.25">
      <c r="E1309" s="710"/>
      <c r="F1309" s="731"/>
    </row>
    <row r="1310" spans="5:6" x14ac:dyDescent="0.25">
      <c r="E1310" s="710"/>
      <c r="F1310" s="731"/>
    </row>
    <row r="1311" spans="5:6" x14ac:dyDescent="0.25">
      <c r="E1311" s="710"/>
      <c r="F1311" s="731"/>
    </row>
    <row r="1312" spans="5:6" x14ac:dyDescent="0.25">
      <c r="E1312" s="710"/>
      <c r="F1312" s="731"/>
    </row>
    <row r="1313" spans="5:6" x14ac:dyDescent="0.25">
      <c r="E1313" s="710"/>
      <c r="F1313" s="731"/>
    </row>
    <row r="1314" spans="5:6" x14ac:dyDescent="0.25">
      <c r="E1314" s="710"/>
      <c r="F1314" s="731"/>
    </row>
    <row r="1315" spans="5:6" x14ac:dyDescent="0.25">
      <c r="E1315" s="710"/>
      <c r="F1315" s="731"/>
    </row>
    <row r="1316" spans="5:6" x14ac:dyDescent="0.25">
      <c r="E1316" s="710"/>
      <c r="F1316" s="731"/>
    </row>
    <row r="1317" spans="5:6" x14ac:dyDescent="0.25">
      <c r="E1317" s="710"/>
      <c r="F1317" s="731"/>
    </row>
    <row r="1318" spans="5:6" x14ac:dyDescent="0.25">
      <c r="E1318" s="710"/>
      <c r="F1318" s="731"/>
    </row>
    <row r="1319" spans="5:6" x14ac:dyDescent="0.25">
      <c r="E1319" s="710"/>
      <c r="F1319" s="731"/>
    </row>
    <row r="1320" spans="5:6" x14ac:dyDescent="0.25">
      <c r="E1320" s="710"/>
      <c r="F1320" s="731"/>
    </row>
    <row r="1321" spans="5:6" x14ac:dyDescent="0.25">
      <c r="E1321" s="710"/>
      <c r="F1321" s="731"/>
    </row>
    <row r="1322" spans="5:6" x14ac:dyDescent="0.25">
      <c r="E1322" s="710"/>
      <c r="F1322" s="731"/>
    </row>
    <row r="1323" spans="5:6" x14ac:dyDescent="0.25">
      <c r="E1323" s="710"/>
      <c r="F1323" s="731"/>
    </row>
    <row r="1324" spans="5:6" x14ac:dyDescent="0.25">
      <c r="E1324" s="710"/>
      <c r="F1324" s="731"/>
    </row>
    <row r="1325" spans="5:6" x14ac:dyDescent="0.25">
      <c r="E1325" s="710"/>
      <c r="F1325" s="731"/>
    </row>
    <row r="1326" spans="5:6" x14ac:dyDescent="0.25">
      <c r="E1326" s="710"/>
      <c r="F1326" s="731"/>
    </row>
    <row r="1327" spans="5:6" x14ac:dyDescent="0.25">
      <c r="E1327" s="710"/>
      <c r="F1327" s="731"/>
    </row>
    <row r="1328" spans="5:6" x14ac:dyDescent="0.25">
      <c r="E1328" s="710"/>
      <c r="F1328" s="731"/>
    </row>
    <row r="1329" spans="5:6" x14ac:dyDescent="0.25">
      <c r="E1329" s="710"/>
      <c r="F1329" s="731"/>
    </row>
    <row r="1330" spans="5:6" x14ac:dyDescent="0.25">
      <c r="E1330" s="710"/>
      <c r="F1330" s="731"/>
    </row>
    <row r="1331" spans="5:6" x14ac:dyDescent="0.25">
      <c r="E1331" s="710"/>
      <c r="F1331" s="731"/>
    </row>
    <row r="1332" spans="5:6" x14ac:dyDescent="0.25">
      <c r="E1332" s="710"/>
      <c r="F1332" s="731"/>
    </row>
    <row r="1333" spans="5:6" x14ac:dyDescent="0.25">
      <c r="E1333" s="710"/>
      <c r="F1333" s="731"/>
    </row>
    <row r="1334" spans="5:6" x14ac:dyDescent="0.25">
      <c r="E1334" s="710"/>
      <c r="F1334" s="731"/>
    </row>
    <row r="1335" spans="5:6" x14ac:dyDescent="0.25">
      <c r="E1335" s="710"/>
      <c r="F1335" s="731"/>
    </row>
    <row r="1336" spans="5:6" x14ac:dyDescent="0.25">
      <c r="E1336" s="710"/>
      <c r="F1336" s="731"/>
    </row>
    <row r="1337" spans="5:6" x14ac:dyDescent="0.25">
      <c r="E1337" s="710"/>
      <c r="F1337" s="731"/>
    </row>
    <row r="1338" spans="5:6" x14ac:dyDescent="0.25">
      <c r="E1338" s="710"/>
      <c r="F1338" s="731"/>
    </row>
    <row r="1339" spans="5:6" x14ac:dyDescent="0.25">
      <c r="E1339" s="710"/>
      <c r="F1339" s="731"/>
    </row>
    <row r="1340" spans="5:6" x14ac:dyDescent="0.25">
      <c r="E1340" s="710"/>
      <c r="F1340" s="731"/>
    </row>
    <row r="1341" spans="5:6" x14ac:dyDescent="0.25">
      <c r="E1341" s="710"/>
      <c r="F1341" s="731"/>
    </row>
    <row r="1342" spans="5:6" x14ac:dyDescent="0.25">
      <c r="E1342" s="710"/>
      <c r="F1342" s="731"/>
    </row>
    <row r="1343" spans="5:6" x14ac:dyDescent="0.25">
      <c r="E1343" s="710"/>
      <c r="F1343" s="731"/>
    </row>
    <row r="1344" spans="5:6" x14ac:dyDescent="0.25">
      <c r="E1344" s="710"/>
      <c r="F1344" s="731"/>
    </row>
    <row r="1345" spans="5:6" x14ac:dyDescent="0.25">
      <c r="E1345" s="710"/>
      <c r="F1345" s="731"/>
    </row>
    <row r="1346" spans="5:6" x14ac:dyDescent="0.25">
      <c r="E1346" s="710"/>
      <c r="F1346" s="731"/>
    </row>
    <row r="1347" spans="5:6" x14ac:dyDescent="0.25">
      <c r="E1347" s="710"/>
      <c r="F1347" s="731"/>
    </row>
    <row r="1348" spans="5:6" x14ac:dyDescent="0.25">
      <c r="E1348" s="710"/>
      <c r="F1348" s="731"/>
    </row>
    <row r="1349" spans="5:6" x14ac:dyDescent="0.25">
      <c r="E1349" s="710"/>
      <c r="F1349" s="731"/>
    </row>
    <row r="1350" spans="5:6" x14ac:dyDescent="0.25">
      <c r="E1350" s="710"/>
      <c r="F1350" s="731"/>
    </row>
    <row r="1351" spans="5:6" x14ac:dyDescent="0.25">
      <c r="E1351" s="710"/>
      <c r="F1351" s="731"/>
    </row>
    <row r="1352" spans="5:6" x14ac:dyDescent="0.25">
      <c r="E1352" s="710"/>
      <c r="F1352" s="731"/>
    </row>
    <row r="1353" spans="5:6" x14ac:dyDescent="0.25">
      <c r="E1353" s="710"/>
      <c r="F1353" s="731"/>
    </row>
    <row r="1354" spans="5:6" x14ac:dyDescent="0.25">
      <c r="E1354" s="710"/>
      <c r="F1354" s="731"/>
    </row>
    <row r="1355" spans="5:6" x14ac:dyDescent="0.25">
      <c r="E1355" s="710"/>
      <c r="F1355" s="731"/>
    </row>
    <row r="1356" spans="5:6" x14ac:dyDescent="0.25">
      <c r="E1356" s="710"/>
      <c r="F1356" s="731"/>
    </row>
    <row r="1357" spans="5:6" x14ac:dyDescent="0.25">
      <c r="E1357" s="710"/>
      <c r="F1357" s="731"/>
    </row>
    <row r="1358" spans="5:6" x14ac:dyDescent="0.25">
      <c r="E1358" s="710"/>
      <c r="F1358" s="731"/>
    </row>
    <row r="1359" spans="5:6" x14ac:dyDescent="0.25">
      <c r="E1359" s="710"/>
      <c r="F1359" s="731"/>
    </row>
    <row r="1360" spans="5:6" x14ac:dyDescent="0.25">
      <c r="E1360" s="710"/>
      <c r="F1360" s="731"/>
    </row>
    <row r="1361" spans="5:6" x14ac:dyDescent="0.25">
      <c r="E1361" s="710"/>
      <c r="F1361" s="731"/>
    </row>
    <row r="1362" spans="5:6" x14ac:dyDescent="0.25">
      <c r="E1362" s="710"/>
      <c r="F1362" s="731"/>
    </row>
    <row r="1363" spans="5:6" x14ac:dyDescent="0.25">
      <c r="E1363" s="710"/>
      <c r="F1363" s="731"/>
    </row>
    <row r="1364" spans="5:6" x14ac:dyDescent="0.25">
      <c r="E1364" s="710"/>
      <c r="F1364" s="731"/>
    </row>
    <row r="1365" spans="5:6" x14ac:dyDescent="0.25">
      <c r="E1365" s="710"/>
      <c r="F1365" s="731"/>
    </row>
    <row r="1366" spans="5:6" x14ac:dyDescent="0.25">
      <c r="E1366" s="710"/>
      <c r="F1366" s="731"/>
    </row>
    <row r="1367" spans="5:6" x14ac:dyDescent="0.25">
      <c r="E1367" s="710"/>
      <c r="F1367" s="731"/>
    </row>
    <row r="1368" spans="5:6" x14ac:dyDescent="0.25">
      <c r="E1368" s="710"/>
      <c r="F1368" s="731"/>
    </row>
    <row r="1369" spans="5:6" x14ac:dyDescent="0.25">
      <c r="E1369" s="710"/>
      <c r="F1369" s="731"/>
    </row>
    <row r="1370" spans="5:6" x14ac:dyDescent="0.25">
      <c r="E1370" s="710"/>
      <c r="F1370" s="731"/>
    </row>
    <row r="1371" spans="5:6" x14ac:dyDescent="0.25">
      <c r="E1371" s="710"/>
      <c r="F1371" s="731"/>
    </row>
    <row r="1372" spans="5:6" x14ac:dyDescent="0.25">
      <c r="E1372" s="710"/>
      <c r="F1372" s="731"/>
    </row>
    <row r="1373" spans="5:6" x14ac:dyDescent="0.25">
      <c r="E1373" s="710"/>
      <c r="F1373" s="731"/>
    </row>
    <row r="1374" spans="5:6" x14ac:dyDescent="0.25">
      <c r="E1374" s="710"/>
      <c r="F1374" s="731"/>
    </row>
    <row r="1375" spans="5:6" x14ac:dyDescent="0.25">
      <c r="E1375" s="710"/>
      <c r="F1375" s="731"/>
    </row>
    <row r="1376" spans="5:6" x14ac:dyDescent="0.25">
      <c r="E1376" s="710"/>
      <c r="F1376" s="731"/>
    </row>
    <row r="1377" spans="5:6" x14ac:dyDescent="0.25">
      <c r="E1377" s="710"/>
      <c r="F1377" s="731"/>
    </row>
    <row r="1378" spans="5:6" x14ac:dyDescent="0.25">
      <c r="E1378" s="710"/>
      <c r="F1378" s="731"/>
    </row>
    <row r="1379" spans="5:6" x14ac:dyDescent="0.25">
      <c r="E1379" s="710"/>
      <c r="F1379" s="731"/>
    </row>
    <row r="1380" spans="5:6" x14ac:dyDescent="0.25">
      <c r="E1380" s="710"/>
      <c r="F1380" s="731"/>
    </row>
    <row r="1381" spans="5:6" x14ac:dyDescent="0.25">
      <c r="E1381" s="710"/>
      <c r="F1381" s="731"/>
    </row>
    <row r="1382" spans="5:6" x14ac:dyDescent="0.25">
      <c r="E1382" s="710"/>
      <c r="F1382" s="731"/>
    </row>
    <row r="1383" spans="5:6" x14ac:dyDescent="0.25">
      <c r="E1383" s="710"/>
      <c r="F1383" s="731"/>
    </row>
    <row r="1384" spans="5:6" x14ac:dyDescent="0.25">
      <c r="E1384" s="710"/>
      <c r="F1384" s="731"/>
    </row>
    <row r="1385" spans="5:6" x14ac:dyDescent="0.25">
      <c r="E1385" s="710"/>
      <c r="F1385" s="731"/>
    </row>
    <row r="1386" spans="5:6" x14ac:dyDescent="0.25">
      <c r="E1386" s="710"/>
      <c r="F1386" s="731"/>
    </row>
    <row r="1387" spans="5:6" x14ac:dyDescent="0.25">
      <c r="E1387" s="710"/>
      <c r="F1387" s="731"/>
    </row>
    <row r="1388" spans="5:6" x14ac:dyDescent="0.25">
      <c r="E1388" s="710"/>
      <c r="F1388" s="731"/>
    </row>
    <row r="1389" spans="5:6" x14ac:dyDescent="0.25">
      <c r="E1389" s="710"/>
      <c r="F1389" s="731"/>
    </row>
    <row r="1390" spans="5:6" x14ac:dyDescent="0.25">
      <c r="E1390" s="710"/>
      <c r="F1390" s="731"/>
    </row>
    <row r="1391" spans="5:6" x14ac:dyDescent="0.25">
      <c r="E1391" s="710"/>
      <c r="F1391" s="731"/>
    </row>
    <row r="1392" spans="5:6" x14ac:dyDescent="0.25">
      <c r="E1392" s="710"/>
      <c r="F1392" s="731"/>
    </row>
    <row r="1393" spans="5:6" x14ac:dyDescent="0.25">
      <c r="E1393" s="710"/>
      <c r="F1393" s="731"/>
    </row>
    <row r="1394" spans="5:6" x14ac:dyDescent="0.25">
      <c r="E1394" s="710"/>
      <c r="F1394" s="731"/>
    </row>
    <row r="1395" spans="5:6" x14ac:dyDescent="0.25">
      <c r="E1395" s="710"/>
      <c r="F1395" s="731"/>
    </row>
    <row r="1396" spans="5:6" x14ac:dyDescent="0.25">
      <c r="E1396" s="710"/>
      <c r="F1396" s="731"/>
    </row>
    <row r="1397" spans="5:6" x14ac:dyDescent="0.25">
      <c r="E1397" s="710"/>
      <c r="F1397" s="731"/>
    </row>
    <row r="1398" spans="5:6" x14ac:dyDescent="0.25">
      <c r="E1398" s="710"/>
      <c r="F1398" s="731"/>
    </row>
    <row r="1399" spans="5:6" x14ac:dyDescent="0.25">
      <c r="E1399" s="710"/>
      <c r="F1399" s="731"/>
    </row>
    <row r="1400" spans="5:6" x14ac:dyDescent="0.25">
      <c r="E1400" s="710"/>
      <c r="F1400" s="731"/>
    </row>
    <row r="1401" spans="5:6" x14ac:dyDescent="0.25">
      <c r="E1401" s="710"/>
      <c r="F1401" s="731"/>
    </row>
    <row r="1402" spans="5:6" x14ac:dyDescent="0.25">
      <c r="E1402" s="710"/>
      <c r="F1402" s="731"/>
    </row>
    <row r="1403" spans="5:6" x14ac:dyDescent="0.25">
      <c r="E1403" s="710"/>
      <c r="F1403" s="731"/>
    </row>
    <row r="1404" spans="5:6" x14ac:dyDescent="0.25">
      <c r="E1404" s="710"/>
      <c r="F1404" s="731"/>
    </row>
    <row r="1405" spans="5:6" x14ac:dyDescent="0.25">
      <c r="E1405" s="710"/>
      <c r="F1405" s="731"/>
    </row>
    <row r="1406" spans="5:6" x14ac:dyDescent="0.25">
      <c r="E1406" s="710"/>
      <c r="F1406" s="731"/>
    </row>
    <row r="1407" spans="5:6" x14ac:dyDescent="0.25">
      <c r="E1407" s="710"/>
      <c r="F1407" s="731"/>
    </row>
    <row r="1408" spans="5:6" x14ac:dyDescent="0.25">
      <c r="E1408" s="710"/>
      <c r="F1408" s="731"/>
    </row>
    <row r="1409" spans="5:6" x14ac:dyDescent="0.25">
      <c r="E1409" s="710"/>
      <c r="F1409" s="731"/>
    </row>
    <row r="1410" spans="5:6" x14ac:dyDescent="0.25">
      <c r="E1410" s="710"/>
      <c r="F1410" s="731"/>
    </row>
    <row r="1411" spans="5:6" x14ac:dyDescent="0.25">
      <c r="E1411" s="710"/>
      <c r="F1411" s="731"/>
    </row>
    <row r="1412" spans="5:6" x14ac:dyDescent="0.25">
      <c r="E1412" s="710"/>
      <c r="F1412" s="731"/>
    </row>
    <row r="1413" spans="5:6" x14ac:dyDescent="0.25">
      <c r="E1413" s="710"/>
      <c r="F1413" s="731"/>
    </row>
    <row r="1414" spans="5:6" x14ac:dyDescent="0.25">
      <c r="E1414" s="710"/>
      <c r="F1414" s="731"/>
    </row>
    <row r="1415" spans="5:6" x14ac:dyDescent="0.25">
      <c r="E1415" s="710"/>
      <c r="F1415" s="731"/>
    </row>
    <row r="1416" spans="5:6" x14ac:dyDescent="0.25">
      <c r="E1416" s="710"/>
      <c r="F1416" s="731"/>
    </row>
    <row r="1417" spans="5:6" x14ac:dyDescent="0.25">
      <c r="E1417" s="710"/>
      <c r="F1417" s="731"/>
    </row>
    <row r="1418" spans="5:6" x14ac:dyDescent="0.25">
      <c r="E1418" s="710"/>
      <c r="F1418" s="731"/>
    </row>
    <row r="1419" spans="5:6" x14ac:dyDescent="0.25">
      <c r="E1419" s="710"/>
      <c r="F1419" s="731"/>
    </row>
    <row r="1420" spans="5:6" x14ac:dyDescent="0.25">
      <c r="E1420" s="710"/>
      <c r="F1420" s="731"/>
    </row>
    <row r="1421" spans="5:6" x14ac:dyDescent="0.25">
      <c r="E1421" s="710"/>
      <c r="F1421" s="731"/>
    </row>
    <row r="1422" spans="5:6" x14ac:dyDescent="0.25">
      <c r="E1422" s="710"/>
      <c r="F1422" s="731"/>
    </row>
    <row r="1423" spans="5:6" x14ac:dyDescent="0.25">
      <c r="E1423" s="710"/>
      <c r="F1423" s="731"/>
    </row>
    <row r="1424" spans="5:6" x14ac:dyDescent="0.25">
      <c r="E1424" s="710"/>
      <c r="F1424" s="731"/>
    </row>
    <row r="1425" spans="5:6" x14ac:dyDescent="0.25">
      <c r="E1425" s="710"/>
      <c r="F1425" s="731"/>
    </row>
    <row r="1426" spans="5:6" x14ac:dyDescent="0.25">
      <c r="E1426" s="710"/>
      <c r="F1426" s="731"/>
    </row>
    <row r="1427" spans="5:6" x14ac:dyDescent="0.25">
      <c r="E1427" s="710"/>
      <c r="F1427" s="731"/>
    </row>
    <row r="1428" spans="5:6" x14ac:dyDescent="0.25">
      <c r="E1428" s="710"/>
      <c r="F1428" s="731"/>
    </row>
    <row r="1429" spans="5:6" x14ac:dyDescent="0.25">
      <c r="E1429" s="710"/>
      <c r="F1429" s="731"/>
    </row>
    <row r="1430" spans="5:6" x14ac:dyDescent="0.25">
      <c r="E1430" s="710"/>
      <c r="F1430" s="731"/>
    </row>
    <row r="1431" spans="5:6" x14ac:dyDescent="0.25">
      <c r="E1431" s="710"/>
      <c r="F1431" s="731"/>
    </row>
    <row r="1432" spans="5:6" x14ac:dyDescent="0.25">
      <c r="E1432" s="710"/>
      <c r="F1432" s="731"/>
    </row>
    <row r="1433" spans="5:6" x14ac:dyDescent="0.25">
      <c r="E1433" s="710"/>
      <c r="F1433" s="731"/>
    </row>
    <row r="1434" spans="5:6" x14ac:dyDescent="0.25">
      <c r="E1434" s="710"/>
      <c r="F1434" s="731"/>
    </row>
    <row r="1435" spans="5:6" x14ac:dyDescent="0.25">
      <c r="E1435" s="710"/>
      <c r="F1435" s="731"/>
    </row>
    <row r="1436" spans="5:6" x14ac:dyDescent="0.25">
      <c r="E1436" s="710"/>
      <c r="F1436" s="731"/>
    </row>
    <row r="1437" spans="5:6" x14ac:dyDescent="0.25">
      <c r="E1437" s="710"/>
      <c r="F1437" s="731"/>
    </row>
    <row r="1438" spans="5:6" x14ac:dyDescent="0.25">
      <c r="E1438" s="710"/>
      <c r="F1438" s="731"/>
    </row>
    <row r="1439" spans="5:6" x14ac:dyDescent="0.25">
      <c r="E1439" s="710"/>
      <c r="F1439" s="731"/>
    </row>
    <row r="1440" spans="5:6" x14ac:dyDescent="0.25">
      <c r="E1440" s="710"/>
      <c r="F1440" s="731"/>
    </row>
    <row r="1441" spans="5:6" x14ac:dyDescent="0.25">
      <c r="E1441" s="710"/>
      <c r="F1441" s="731"/>
    </row>
    <row r="1442" spans="5:6" x14ac:dyDescent="0.25">
      <c r="E1442" s="710"/>
      <c r="F1442" s="731"/>
    </row>
    <row r="1443" spans="5:6" x14ac:dyDescent="0.25">
      <c r="E1443" s="710"/>
      <c r="F1443" s="731"/>
    </row>
    <row r="1444" spans="5:6" x14ac:dyDescent="0.25">
      <c r="E1444" s="710"/>
      <c r="F1444" s="731"/>
    </row>
    <row r="1445" spans="5:6" x14ac:dyDescent="0.25">
      <c r="E1445" s="710"/>
      <c r="F1445" s="731"/>
    </row>
    <row r="1446" spans="5:6" x14ac:dyDescent="0.25">
      <c r="E1446" s="710"/>
      <c r="F1446" s="731"/>
    </row>
    <row r="1447" spans="5:6" x14ac:dyDescent="0.25">
      <c r="E1447" s="710"/>
      <c r="F1447" s="731"/>
    </row>
    <row r="1448" spans="5:6" x14ac:dyDescent="0.25">
      <c r="E1448" s="710"/>
      <c r="F1448" s="731"/>
    </row>
    <row r="1449" spans="5:6" x14ac:dyDescent="0.25">
      <c r="E1449" s="710"/>
      <c r="F1449" s="731"/>
    </row>
    <row r="1450" spans="5:6" x14ac:dyDescent="0.25">
      <c r="E1450" s="710"/>
      <c r="F1450" s="731"/>
    </row>
    <row r="1451" spans="5:6" x14ac:dyDescent="0.25">
      <c r="E1451" s="710"/>
      <c r="F1451" s="731"/>
    </row>
    <row r="1452" spans="5:6" x14ac:dyDescent="0.25">
      <c r="E1452" s="710"/>
      <c r="F1452" s="731"/>
    </row>
    <row r="1453" spans="5:6" x14ac:dyDescent="0.25">
      <c r="E1453" s="710"/>
      <c r="F1453" s="731"/>
    </row>
    <row r="1454" spans="5:6" x14ac:dyDescent="0.25">
      <c r="E1454" s="710"/>
      <c r="F1454" s="731"/>
    </row>
    <row r="1455" spans="5:6" x14ac:dyDescent="0.25">
      <c r="E1455" s="710"/>
      <c r="F1455" s="731"/>
    </row>
    <row r="1456" spans="5:6" x14ac:dyDescent="0.25">
      <c r="E1456" s="710"/>
      <c r="F1456" s="731"/>
    </row>
    <row r="1457" spans="5:6" x14ac:dyDescent="0.25">
      <c r="E1457" s="710"/>
      <c r="F1457" s="731"/>
    </row>
    <row r="1458" spans="5:6" x14ac:dyDescent="0.25">
      <c r="E1458" s="710"/>
      <c r="F1458" s="731"/>
    </row>
    <row r="1459" spans="5:6" x14ac:dyDescent="0.25">
      <c r="E1459" s="710"/>
      <c r="F1459" s="731"/>
    </row>
    <row r="1460" spans="5:6" x14ac:dyDescent="0.25">
      <c r="E1460" s="710"/>
      <c r="F1460" s="731"/>
    </row>
    <row r="1461" spans="5:6" x14ac:dyDescent="0.25">
      <c r="E1461" s="710"/>
      <c r="F1461" s="731"/>
    </row>
    <row r="1462" spans="5:6" x14ac:dyDescent="0.25">
      <c r="E1462" s="710"/>
      <c r="F1462" s="731"/>
    </row>
    <row r="1463" spans="5:6" x14ac:dyDescent="0.25">
      <c r="E1463" s="710"/>
      <c r="F1463" s="731"/>
    </row>
    <row r="1464" spans="5:6" x14ac:dyDescent="0.25">
      <c r="E1464" s="710"/>
      <c r="F1464" s="731"/>
    </row>
    <row r="1465" spans="5:6" x14ac:dyDescent="0.25">
      <c r="E1465" s="710"/>
      <c r="F1465" s="731"/>
    </row>
    <row r="1466" spans="5:6" x14ac:dyDescent="0.25">
      <c r="E1466" s="710"/>
      <c r="F1466" s="731"/>
    </row>
    <row r="1467" spans="5:6" x14ac:dyDescent="0.25">
      <c r="E1467" s="710"/>
      <c r="F1467" s="731"/>
    </row>
    <row r="1468" spans="5:6" x14ac:dyDescent="0.25">
      <c r="E1468" s="710"/>
      <c r="F1468" s="731"/>
    </row>
    <row r="1469" spans="5:6" x14ac:dyDescent="0.25">
      <c r="E1469" s="710"/>
      <c r="F1469" s="731"/>
    </row>
    <row r="1470" spans="5:6" x14ac:dyDescent="0.25">
      <c r="E1470" s="710"/>
      <c r="F1470" s="731"/>
    </row>
    <row r="1471" spans="5:6" x14ac:dyDescent="0.25">
      <c r="E1471" s="710"/>
      <c r="F1471" s="731"/>
    </row>
    <row r="1472" spans="5:6" x14ac:dyDescent="0.25">
      <c r="E1472" s="710"/>
      <c r="F1472" s="731"/>
    </row>
    <row r="1473" spans="5:6" x14ac:dyDescent="0.25">
      <c r="E1473" s="710"/>
      <c r="F1473" s="731"/>
    </row>
    <row r="1474" spans="5:6" x14ac:dyDescent="0.25">
      <c r="E1474" s="710"/>
      <c r="F1474" s="731"/>
    </row>
    <row r="1475" spans="5:6" x14ac:dyDescent="0.25">
      <c r="E1475" s="710"/>
      <c r="F1475" s="731"/>
    </row>
    <row r="1476" spans="5:6" x14ac:dyDescent="0.25">
      <c r="E1476" s="710"/>
      <c r="F1476" s="731"/>
    </row>
    <row r="1477" spans="5:6" x14ac:dyDescent="0.25">
      <c r="E1477" s="710"/>
      <c r="F1477" s="731"/>
    </row>
    <row r="1478" spans="5:6" x14ac:dyDescent="0.25">
      <c r="E1478" s="710"/>
      <c r="F1478" s="731"/>
    </row>
    <row r="1479" spans="5:6" x14ac:dyDescent="0.25">
      <c r="E1479" s="710"/>
      <c r="F1479" s="731"/>
    </row>
    <row r="1480" spans="5:6" x14ac:dyDescent="0.25">
      <c r="E1480" s="710"/>
      <c r="F1480" s="731"/>
    </row>
    <row r="1481" spans="5:6" x14ac:dyDescent="0.25">
      <c r="E1481" s="710"/>
      <c r="F1481" s="731"/>
    </row>
    <row r="1482" spans="5:6" x14ac:dyDescent="0.25">
      <c r="E1482" s="710"/>
      <c r="F1482" s="731"/>
    </row>
    <row r="1483" spans="5:6" x14ac:dyDescent="0.25">
      <c r="E1483" s="710"/>
      <c r="F1483" s="731"/>
    </row>
    <row r="1484" spans="5:6" x14ac:dyDescent="0.25">
      <c r="E1484" s="710"/>
      <c r="F1484" s="731"/>
    </row>
    <row r="1485" spans="5:6" x14ac:dyDescent="0.25">
      <c r="E1485" s="710"/>
      <c r="F1485" s="731"/>
    </row>
    <row r="1486" spans="5:6" x14ac:dyDescent="0.25">
      <c r="E1486" s="710"/>
      <c r="F1486" s="731"/>
    </row>
    <row r="1487" spans="5:6" x14ac:dyDescent="0.25">
      <c r="E1487" s="710"/>
      <c r="F1487" s="731"/>
    </row>
    <row r="1488" spans="5:6" x14ac:dyDescent="0.25">
      <c r="E1488" s="710"/>
      <c r="F1488" s="731"/>
    </row>
    <row r="1489" spans="5:6" x14ac:dyDescent="0.25">
      <c r="E1489" s="710"/>
      <c r="F1489" s="731"/>
    </row>
    <row r="1490" spans="5:6" x14ac:dyDescent="0.25">
      <c r="E1490" s="710"/>
      <c r="F1490" s="731"/>
    </row>
    <row r="1491" spans="5:6" x14ac:dyDescent="0.25">
      <c r="E1491" s="710"/>
      <c r="F1491" s="731"/>
    </row>
    <row r="1492" spans="5:6" x14ac:dyDescent="0.25">
      <c r="E1492" s="710"/>
      <c r="F1492" s="731"/>
    </row>
    <row r="1493" spans="5:6" x14ac:dyDescent="0.25">
      <c r="E1493" s="710"/>
      <c r="F1493" s="731"/>
    </row>
    <row r="1494" spans="5:6" x14ac:dyDescent="0.25">
      <c r="E1494" s="710"/>
      <c r="F1494" s="731"/>
    </row>
    <row r="1495" spans="5:6" x14ac:dyDescent="0.25">
      <c r="E1495" s="710"/>
      <c r="F1495" s="731"/>
    </row>
    <row r="1496" spans="5:6" x14ac:dyDescent="0.25">
      <c r="E1496" s="710"/>
      <c r="F1496" s="731"/>
    </row>
    <row r="1497" spans="5:6" x14ac:dyDescent="0.25">
      <c r="E1497" s="710"/>
      <c r="F1497" s="731"/>
    </row>
    <row r="1498" spans="5:6" x14ac:dyDescent="0.25">
      <c r="E1498" s="710"/>
      <c r="F1498" s="731"/>
    </row>
    <row r="1499" spans="5:6" x14ac:dyDescent="0.25">
      <c r="E1499" s="710"/>
      <c r="F1499" s="731"/>
    </row>
    <row r="1500" spans="5:6" x14ac:dyDescent="0.25">
      <c r="E1500" s="710"/>
      <c r="F1500" s="731"/>
    </row>
    <row r="1501" spans="5:6" x14ac:dyDescent="0.25">
      <c r="E1501" s="710"/>
      <c r="F1501" s="731"/>
    </row>
    <row r="1502" spans="5:6" x14ac:dyDescent="0.25">
      <c r="E1502" s="710"/>
      <c r="F1502" s="731"/>
    </row>
    <row r="1503" spans="5:6" x14ac:dyDescent="0.25">
      <c r="E1503" s="710"/>
      <c r="F1503" s="731"/>
    </row>
    <row r="1504" spans="5:6" x14ac:dyDescent="0.25">
      <c r="E1504" s="710"/>
      <c r="F1504" s="731"/>
    </row>
    <row r="1505" spans="5:6" x14ac:dyDescent="0.25">
      <c r="E1505" s="710"/>
      <c r="F1505" s="731"/>
    </row>
    <row r="1506" spans="5:6" x14ac:dyDescent="0.25">
      <c r="E1506" s="710"/>
      <c r="F1506" s="731"/>
    </row>
    <row r="1507" spans="5:6" x14ac:dyDescent="0.25">
      <c r="E1507" s="710"/>
      <c r="F1507" s="731"/>
    </row>
    <row r="1508" spans="5:6" x14ac:dyDescent="0.25">
      <c r="E1508" s="710"/>
      <c r="F1508" s="731"/>
    </row>
    <row r="1509" spans="5:6" x14ac:dyDescent="0.25">
      <c r="E1509" s="710"/>
      <c r="F1509" s="731"/>
    </row>
    <row r="1510" spans="5:6" x14ac:dyDescent="0.25">
      <c r="E1510" s="710"/>
      <c r="F1510" s="731"/>
    </row>
    <row r="1511" spans="5:6" x14ac:dyDescent="0.25">
      <c r="E1511" s="710"/>
      <c r="F1511" s="731"/>
    </row>
    <row r="1512" spans="5:6" x14ac:dyDescent="0.25">
      <c r="E1512" s="710"/>
      <c r="F1512" s="731"/>
    </row>
    <row r="1513" spans="5:6" x14ac:dyDescent="0.25">
      <c r="E1513" s="710"/>
      <c r="F1513" s="731"/>
    </row>
    <row r="1514" spans="5:6" x14ac:dyDescent="0.25">
      <c r="E1514" s="710"/>
      <c r="F1514" s="731"/>
    </row>
    <row r="1515" spans="5:6" x14ac:dyDescent="0.25">
      <c r="E1515" s="710"/>
      <c r="F1515" s="731"/>
    </row>
    <row r="1516" spans="5:6" x14ac:dyDescent="0.25">
      <c r="E1516" s="710"/>
      <c r="F1516" s="731"/>
    </row>
    <row r="1517" spans="5:6" x14ac:dyDescent="0.25">
      <c r="E1517" s="710"/>
      <c r="F1517" s="731"/>
    </row>
    <row r="1518" spans="5:6" x14ac:dyDescent="0.25">
      <c r="E1518" s="710"/>
      <c r="F1518" s="731"/>
    </row>
    <row r="1519" spans="5:6" x14ac:dyDescent="0.25">
      <c r="E1519" s="710"/>
      <c r="F1519" s="731"/>
    </row>
    <row r="1520" spans="5:6" x14ac:dyDescent="0.25">
      <c r="E1520" s="710"/>
      <c r="F1520" s="731"/>
    </row>
    <row r="1521" spans="5:6" x14ac:dyDescent="0.25">
      <c r="E1521" s="710"/>
      <c r="F1521" s="731"/>
    </row>
    <row r="1522" spans="5:6" x14ac:dyDescent="0.25">
      <c r="E1522" s="710"/>
      <c r="F1522" s="731"/>
    </row>
    <row r="1523" spans="5:6" x14ac:dyDescent="0.25">
      <c r="E1523" s="710"/>
      <c r="F1523" s="731"/>
    </row>
    <row r="1524" spans="5:6" x14ac:dyDescent="0.25">
      <c r="E1524" s="710"/>
      <c r="F1524" s="731"/>
    </row>
    <row r="1525" spans="5:6" x14ac:dyDescent="0.25">
      <c r="E1525" s="710"/>
      <c r="F1525" s="731"/>
    </row>
    <row r="1526" spans="5:6" x14ac:dyDescent="0.25">
      <c r="E1526" s="710"/>
      <c r="F1526" s="731"/>
    </row>
    <row r="1527" spans="5:6" x14ac:dyDescent="0.25">
      <c r="E1527" s="710"/>
      <c r="F1527" s="731"/>
    </row>
    <row r="1528" spans="5:6" x14ac:dyDescent="0.25">
      <c r="E1528" s="710"/>
      <c r="F1528" s="731"/>
    </row>
    <row r="1529" spans="5:6" x14ac:dyDescent="0.25">
      <c r="E1529" s="710"/>
      <c r="F1529" s="731"/>
    </row>
    <row r="1530" spans="5:6" x14ac:dyDescent="0.25">
      <c r="E1530" s="710"/>
      <c r="F1530" s="731"/>
    </row>
    <row r="1531" spans="5:6" x14ac:dyDescent="0.25">
      <c r="E1531" s="710"/>
      <c r="F1531" s="731"/>
    </row>
    <row r="1532" spans="5:6" x14ac:dyDescent="0.25">
      <c r="E1532" s="710"/>
      <c r="F1532" s="731"/>
    </row>
    <row r="1533" spans="5:6" x14ac:dyDescent="0.25">
      <c r="E1533" s="710"/>
      <c r="F1533" s="731"/>
    </row>
    <row r="1534" spans="5:6" x14ac:dyDescent="0.25">
      <c r="E1534" s="710"/>
      <c r="F1534" s="731"/>
    </row>
    <row r="1535" spans="5:6" x14ac:dyDescent="0.25">
      <c r="E1535" s="710"/>
      <c r="F1535" s="731"/>
    </row>
    <row r="1536" spans="5:6" x14ac:dyDescent="0.25">
      <c r="E1536" s="710"/>
      <c r="F1536" s="731"/>
    </row>
    <row r="1537" spans="5:6" x14ac:dyDescent="0.25">
      <c r="E1537" s="710"/>
      <c r="F1537" s="731"/>
    </row>
    <row r="1538" spans="5:6" x14ac:dyDescent="0.25">
      <c r="E1538" s="710"/>
      <c r="F1538" s="731"/>
    </row>
    <row r="1539" spans="5:6" x14ac:dyDescent="0.25">
      <c r="E1539" s="710"/>
      <c r="F1539" s="731"/>
    </row>
    <row r="1540" spans="5:6" x14ac:dyDescent="0.25">
      <c r="E1540" s="710"/>
      <c r="F1540" s="731"/>
    </row>
    <row r="1541" spans="5:6" x14ac:dyDescent="0.25">
      <c r="E1541" s="710"/>
      <c r="F1541" s="731"/>
    </row>
    <row r="1542" spans="5:6" x14ac:dyDescent="0.25">
      <c r="E1542" s="710"/>
      <c r="F1542" s="731"/>
    </row>
    <row r="1543" spans="5:6" x14ac:dyDescent="0.25">
      <c r="E1543" s="710"/>
      <c r="F1543" s="731"/>
    </row>
    <row r="1544" spans="5:6" x14ac:dyDescent="0.25">
      <c r="E1544" s="710"/>
      <c r="F1544" s="731"/>
    </row>
    <row r="1545" spans="5:6" x14ac:dyDescent="0.25">
      <c r="E1545" s="710"/>
      <c r="F1545" s="731"/>
    </row>
    <row r="1546" spans="5:6" x14ac:dyDescent="0.25">
      <c r="E1546" s="710"/>
      <c r="F1546" s="731"/>
    </row>
    <row r="1547" spans="5:6" x14ac:dyDescent="0.25">
      <c r="E1547" s="710"/>
      <c r="F1547" s="731"/>
    </row>
    <row r="1548" spans="5:6" x14ac:dyDescent="0.25">
      <c r="E1548" s="710"/>
      <c r="F1548" s="731"/>
    </row>
    <row r="1549" spans="5:6" x14ac:dyDescent="0.25">
      <c r="E1549" s="710"/>
      <c r="F1549" s="731"/>
    </row>
    <row r="1550" spans="5:6" x14ac:dyDescent="0.25">
      <c r="E1550" s="710"/>
      <c r="F1550" s="731"/>
    </row>
    <row r="1551" spans="5:6" x14ac:dyDescent="0.25">
      <c r="E1551" s="710"/>
      <c r="F1551" s="731"/>
    </row>
    <row r="1552" spans="5:6" x14ac:dyDescent="0.25">
      <c r="E1552" s="710"/>
      <c r="F1552" s="731"/>
    </row>
    <row r="1553" spans="5:6" x14ac:dyDescent="0.25">
      <c r="E1553" s="710"/>
      <c r="F1553" s="731"/>
    </row>
    <row r="1554" spans="5:6" x14ac:dyDescent="0.25">
      <c r="E1554" s="710"/>
      <c r="F1554" s="731"/>
    </row>
    <row r="1555" spans="5:6" x14ac:dyDescent="0.25">
      <c r="E1555" s="710"/>
      <c r="F1555" s="731"/>
    </row>
    <row r="1556" spans="5:6" x14ac:dyDescent="0.25">
      <c r="E1556" s="710"/>
      <c r="F1556" s="731"/>
    </row>
    <row r="1557" spans="5:6" x14ac:dyDescent="0.25">
      <c r="E1557" s="710"/>
      <c r="F1557" s="731"/>
    </row>
    <row r="1558" spans="5:6" x14ac:dyDescent="0.25">
      <c r="E1558" s="710"/>
      <c r="F1558" s="731"/>
    </row>
    <row r="1559" spans="5:6" x14ac:dyDescent="0.25">
      <c r="E1559" s="710"/>
      <c r="F1559" s="731"/>
    </row>
    <row r="1560" spans="5:6" x14ac:dyDescent="0.25">
      <c r="E1560" s="710"/>
      <c r="F1560" s="731"/>
    </row>
    <row r="1561" spans="5:6" x14ac:dyDescent="0.25">
      <c r="E1561" s="710"/>
      <c r="F1561" s="731"/>
    </row>
    <row r="1562" spans="5:6" x14ac:dyDescent="0.25">
      <c r="E1562" s="710"/>
      <c r="F1562" s="731"/>
    </row>
    <row r="1563" spans="5:6" x14ac:dyDescent="0.25">
      <c r="E1563" s="710"/>
      <c r="F1563" s="731"/>
    </row>
    <row r="1564" spans="5:6" x14ac:dyDescent="0.25">
      <c r="E1564" s="710"/>
      <c r="F1564" s="731"/>
    </row>
    <row r="1565" spans="5:6" x14ac:dyDescent="0.25">
      <c r="E1565" s="710"/>
      <c r="F1565" s="731"/>
    </row>
    <row r="1566" spans="5:6" x14ac:dyDescent="0.25">
      <c r="E1566" s="710"/>
      <c r="F1566" s="731"/>
    </row>
    <row r="1567" spans="5:6" x14ac:dyDescent="0.25">
      <c r="E1567" s="710"/>
      <c r="F1567" s="731"/>
    </row>
    <row r="1568" spans="5:6" x14ac:dyDescent="0.25">
      <c r="E1568" s="710"/>
      <c r="F1568" s="731"/>
    </row>
    <row r="1569" spans="5:6" x14ac:dyDescent="0.25">
      <c r="E1569" s="710"/>
      <c r="F1569" s="731"/>
    </row>
    <row r="1570" spans="5:6" x14ac:dyDescent="0.25">
      <c r="E1570" s="710"/>
      <c r="F1570" s="731"/>
    </row>
    <row r="1571" spans="5:6" x14ac:dyDescent="0.25">
      <c r="E1571" s="710"/>
      <c r="F1571" s="731"/>
    </row>
    <row r="1572" spans="5:6" x14ac:dyDescent="0.25">
      <c r="E1572" s="710"/>
      <c r="F1572" s="731"/>
    </row>
    <row r="1573" spans="5:6" x14ac:dyDescent="0.25">
      <c r="E1573" s="710"/>
      <c r="F1573" s="731"/>
    </row>
    <row r="1574" spans="5:6" x14ac:dyDescent="0.25">
      <c r="E1574" s="710"/>
      <c r="F1574" s="731"/>
    </row>
    <row r="1575" spans="5:6" x14ac:dyDescent="0.25">
      <c r="E1575" s="710"/>
      <c r="F1575" s="731"/>
    </row>
    <row r="1576" spans="5:6" x14ac:dyDescent="0.25">
      <c r="E1576" s="710"/>
      <c r="F1576" s="731"/>
    </row>
    <row r="1577" spans="5:6" x14ac:dyDescent="0.25">
      <c r="E1577" s="710"/>
      <c r="F1577" s="731"/>
    </row>
    <row r="1578" spans="5:6" x14ac:dyDescent="0.25">
      <c r="E1578" s="710"/>
      <c r="F1578" s="731"/>
    </row>
    <row r="1579" spans="5:6" x14ac:dyDescent="0.25">
      <c r="E1579" s="710"/>
      <c r="F1579" s="731"/>
    </row>
    <row r="1580" spans="5:6" x14ac:dyDescent="0.25">
      <c r="E1580" s="710"/>
      <c r="F1580" s="731"/>
    </row>
    <row r="1581" spans="5:6" x14ac:dyDescent="0.25">
      <c r="E1581" s="710"/>
      <c r="F1581" s="731"/>
    </row>
    <row r="1582" spans="5:6" x14ac:dyDescent="0.25">
      <c r="E1582" s="710"/>
      <c r="F1582" s="731"/>
    </row>
    <row r="1583" spans="5:6" x14ac:dyDescent="0.25">
      <c r="E1583" s="710"/>
      <c r="F1583" s="731"/>
    </row>
    <row r="1584" spans="5:6" x14ac:dyDescent="0.25">
      <c r="E1584" s="710"/>
      <c r="F1584" s="731"/>
    </row>
    <row r="1585" spans="5:6" x14ac:dyDescent="0.25">
      <c r="E1585" s="710"/>
      <c r="F1585" s="731"/>
    </row>
    <row r="1586" spans="5:6" x14ac:dyDescent="0.25">
      <c r="E1586" s="710"/>
      <c r="F1586" s="731"/>
    </row>
    <row r="1587" spans="5:6" x14ac:dyDescent="0.25">
      <c r="E1587" s="710"/>
      <c r="F1587" s="731"/>
    </row>
    <row r="1588" spans="5:6" x14ac:dyDescent="0.25">
      <c r="E1588" s="710"/>
      <c r="F1588" s="731"/>
    </row>
    <row r="1589" spans="5:6" x14ac:dyDescent="0.25">
      <c r="E1589" s="710"/>
      <c r="F1589" s="731"/>
    </row>
    <row r="1590" spans="5:6" x14ac:dyDescent="0.25">
      <c r="E1590" s="710"/>
      <c r="F1590" s="731"/>
    </row>
    <row r="1591" spans="5:6" x14ac:dyDescent="0.25">
      <c r="E1591" s="710"/>
      <c r="F1591" s="731"/>
    </row>
    <row r="1592" spans="5:6" x14ac:dyDescent="0.25">
      <c r="E1592" s="710"/>
      <c r="F1592" s="731"/>
    </row>
    <row r="1593" spans="5:6" x14ac:dyDescent="0.25">
      <c r="E1593" s="710"/>
      <c r="F1593" s="731"/>
    </row>
    <row r="1594" spans="5:6" x14ac:dyDescent="0.25">
      <c r="E1594" s="710"/>
      <c r="F1594" s="731"/>
    </row>
    <row r="1595" spans="5:6" x14ac:dyDescent="0.25">
      <c r="E1595" s="710"/>
      <c r="F1595" s="731"/>
    </row>
    <row r="1596" spans="5:6" x14ac:dyDescent="0.25">
      <c r="E1596" s="710"/>
      <c r="F1596" s="731"/>
    </row>
    <row r="1597" spans="5:6" x14ac:dyDescent="0.25">
      <c r="E1597" s="710"/>
      <c r="F1597" s="731"/>
    </row>
    <row r="1598" spans="5:6" x14ac:dyDescent="0.25">
      <c r="E1598" s="710"/>
      <c r="F1598" s="731"/>
    </row>
    <row r="1599" spans="5:6" x14ac:dyDescent="0.25">
      <c r="E1599" s="710"/>
      <c r="F1599" s="731"/>
    </row>
    <row r="1600" spans="5:6" x14ac:dyDescent="0.25">
      <c r="E1600" s="710"/>
      <c r="F1600" s="731"/>
    </row>
    <row r="1601" spans="5:6" x14ac:dyDescent="0.25">
      <c r="E1601" s="710"/>
      <c r="F1601" s="731"/>
    </row>
    <row r="1602" spans="5:6" x14ac:dyDescent="0.25">
      <c r="E1602" s="710"/>
      <c r="F1602" s="731"/>
    </row>
    <row r="1603" spans="5:6" x14ac:dyDescent="0.25">
      <c r="E1603" s="710"/>
      <c r="F1603" s="731"/>
    </row>
    <row r="1604" spans="5:6" x14ac:dyDescent="0.25">
      <c r="E1604" s="710"/>
      <c r="F1604" s="731"/>
    </row>
    <row r="1605" spans="5:6" x14ac:dyDescent="0.25">
      <c r="E1605" s="710"/>
      <c r="F1605" s="731"/>
    </row>
    <row r="1606" spans="5:6" x14ac:dyDescent="0.25">
      <c r="E1606" s="710"/>
      <c r="F1606" s="731"/>
    </row>
    <row r="1607" spans="5:6" x14ac:dyDescent="0.25">
      <c r="E1607" s="710"/>
      <c r="F1607" s="731"/>
    </row>
    <row r="1608" spans="5:6" x14ac:dyDescent="0.25">
      <c r="E1608" s="710"/>
      <c r="F1608" s="731"/>
    </row>
    <row r="1609" spans="5:6" x14ac:dyDescent="0.25">
      <c r="E1609" s="710"/>
      <c r="F1609" s="731"/>
    </row>
    <row r="1610" spans="5:6" x14ac:dyDescent="0.25">
      <c r="E1610" s="710"/>
      <c r="F1610" s="731"/>
    </row>
    <row r="1611" spans="5:6" x14ac:dyDescent="0.25">
      <c r="E1611" s="710"/>
      <c r="F1611" s="731"/>
    </row>
    <row r="1612" spans="5:6" x14ac:dyDescent="0.25">
      <c r="E1612" s="710"/>
      <c r="F1612" s="731"/>
    </row>
    <row r="1613" spans="5:6" x14ac:dyDescent="0.25">
      <c r="E1613" s="710"/>
      <c r="F1613" s="731"/>
    </row>
    <row r="1614" spans="5:6" x14ac:dyDescent="0.25">
      <c r="E1614" s="710"/>
      <c r="F1614" s="731"/>
    </row>
    <row r="1615" spans="5:6" x14ac:dyDescent="0.25">
      <c r="E1615" s="710"/>
      <c r="F1615" s="731"/>
    </row>
    <row r="1616" spans="5:6" x14ac:dyDescent="0.25">
      <c r="E1616" s="710"/>
      <c r="F1616" s="731"/>
    </row>
    <row r="1617" spans="5:6" x14ac:dyDescent="0.25">
      <c r="E1617" s="710"/>
      <c r="F1617" s="731"/>
    </row>
    <row r="1618" spans="5:6" x14ac:dyDescent="0.25">
      <c r="E1618" s="710"/>
      <c r="F1618" s="731"/>
    </row>
    <row r="1619" spans="5:6" x14ac:dyDescent="0.25">
      <c r="E1619" s="710"/>
      <c r="F1619" s="731"/>
    </row>
    <row r="1620" spans="5:6" x14ac:dyDescent="0.25">
      <c r="E1620" s="710"/>
      <c r="F1620" s="731"/>
    </row>
    <row r="1621" spans="5:6" x14ac:dyDescent="0.25">
      <c r="E1621" s="710"/>
      <c r="F1621" s="731"/>
    </row>
    <row r="1622" spans="5:6" x14ac:dyDescent="0.25">
      <c r="E1622" s="710"/>
      <c r="F1622" s="731"/>
    </row>
    <row r="1623" spans="5:6" x14ac:dyDescent="0.25">
      <c r="E1623" s="710"/>
      <c r="F1623" s="731"/>
    </row>
    <row r="1624" spans="5:6" x14ac:dyDescent="0.25">
      <c r="E1624" s="710"/>
      <c r="F1624" s="731"/>
    </row>
    <row r="1625" spans="5:6" x14ac:dyDescent="0.25">
      <c r="E1625" s="710"/>
      <c r="F1625" s="731"/>
    </row>
    <row r="1626" spans="5:6" x14ac:dyDescent="0.25">
      <c r="E1626" s="710"/>
      <c r="F1626" s="731"/>
    </row>
    <row r="1627" spans="5:6" x14ac:dyDescent="0.25">
      <c r="E1627" s="710"/>
      <c r="F1627" s="731"/>
    </row>
    <row r="1628" spans="5:6" x14ac:dyDescent="0.25">
      <c r="E1628" s="710"/>
      <c r="F1628" s="731"/>
    </row>
    <row r="1629" spans="5:6" x14ac:dyDescent="0.25">
      <c r="E1629" s="710"/>
      <c r="F1629" s="731"/>
    </row>
    <row r="1630" spans="5:6" x14ac:dyDescent="0.25">
      <c r="E1630" s="710"/>
      <c r="F1630" s="731"/>
    </row>
    <row r="1631" spans="5:6" x14ac:dyDescent="0.25">
      <c r="E1631" s="710"/>
      <c r="F1631" s="731"/>
    </row>
    <row r="1632" spans="5:6" x14ac:dyDescent="0.25">
      <c r="E1632" s="710"/>
      <c r="F1632" s="731"/>
    </row>
    <row r="1633" spans="5:6" x14ac:dyDescent="0.25">
      <c r="E1633" s="710"/>
      <c r="F1633" s="731"/>
    </row>
    <row r="1634" spans="5:6" x14ac:dyDescent="0.25">
      <c r="E1634" s="710"/>
      <c r="F1634" s="731"/>
    </row>
    <row r="1635" spans="5:6" x14ac:dyDescent="0.25">
      <c r="E1635" s="710"/>
      <c r="F1635" s="731"/>
    </row>
    <row r="1636" spans="5:6" x14ac:dyDescent="0.25">
      <c r="E1636" s="710"/>
      <c r="F1636" s="731"/>
    </row>
    <row r="1637" spans="5:6" x14ac:dyDescent="0.25">
      <c r="E1637" s="710"/>
      <c r="F1637" s="731"/>
    </row>
    <row r="1638" spans="5:6" x14ac:dyDescent="0.25">
      <c r="E1638" s="710"/>
      <c r="F1638" s="731"/>
    </row>
    <row r="1639" spans="5:6" x14ac:dyDescent="0.25">
      <c r="E1639" s="710"/>
      <c r="F1639" s="731"/>
    </row>
    <row r="1640" spans="5:6" x14ac:dyDescent="0.25">
      <c r="E1640" s="710"/>
      <c r="F1640" s="731"/>
    </row>
    <row r="1641" spans="5:6" x14ac:dyDescent="0.25">
      <c r="E1641" s="710"/>
      <c r="F1641" s="731"/>
    </row>
    <row r="1642" spans="5:6" x14ac:dyDescent="0.25">
      <c r="E1642" s="710"/>
      <c r="F1642" s="731"/>
    </row>
    <row r="1643" spans="5:6" x14ac:dyDescent="0.25">
      <c r="E1643" s="710"/>
      <c r="F1643" s="731"/>
    </row>
    <row r="1644" spans="5:6" x14ac:dyDescent="0.25">
      <c r="E1644" s="710"/>
      <c r="F1644" s="731"/>
    </row>
    <row r="1645" spans="5:6" x14ac:dyDescent="0.25">
      <c r="E1645" s="710"/>
      <c r="F1645" s="731"/>
    </row>
    <row r="1646" spans="5:6" x14ac:dyDescent="0.25">
      <c r="E1646" s="710"/>
      <c r="F1646" s="731"/>
    </row>
    <row r="1647" spans="5:6" x14ac:dyDescent="0.25">
      <c r="E1647" s="710"/>
      <c r="F1647" s="731"/>
    </row>
    <row r="1648" spans="5:6" x14ac:dyDescent="0.25">
      <c r="E1648" s="710"/>
      <c r="F1648" s="731"/>
    </row>
    <row r="1649" spans="5:6" x14ac:dyDescent="0.25">
      <c r="E1649" s="710"/>
      <c r="F1649" s="731"/>
    </row>
    <row r="1650" spans="5:6" x14ac:dyDescent="0.25">
      <c r="E1650" s="710"/>
      <c r="F1650" s="731"/>
    </row>
    <row r="1651" spans="5:6" x14ac:dyDescent="0.25">
      <c r="E1651" s="710"/>
      <c r="F1651" s="731"/>
    </row>
    <row r="1652" spans="5:6" x14ac:dyDescent="0.25">
      <c r="E1652" s="710"/>
      <c r="F1652" s="731"/>
    </row>
    <row r="1653" spans="5:6" x14ac:dyDescent="0.25">
      <c r="E1653" s="710"/>
      <c r="F1653" s="731"/>
    </row>
    <row r="1654" spans="5:6" x14ac:dyDescent="0.25">
      <c r="E1654" s="710"/>
      <c r="F1654" s="731"/>
    </row>
    <row r="1655" spans="5:6" x14ac:dyDescent="0.25">
      <c r="E1655" s="710"/>
      <c r="F1655" s="731"/>
    </row>
    <row r="1656" spans="5:6" x14ac:dyDescent="0.25">
      <c r="E1656" s="710"/>
      <c r="F1656" s="731"/>
    </row>
    <row r="1657" spans="5:6" x14ac:dyDescent="0.25">
      <c r="E1657" s="710"/>
      <c r="F1657" s="731"/>
    </row>
    <row r="1658" spans="5:6" x14ac:dyDescent="0.25">
      <c r="E1658" s="710"/>
      <c r="F1658" s="731"/>
    </row>
    <row r="1659" spans="5:6" x14ac:dyDescent="0.25">
      <c r="E1659" s="710"/>
      <c r="F1659" s="731"/>
    </row>
    <row r="1660" spans="5:6" x14ac:dyDescent="0.25">
      <c r="E1660" s="710"/>
      <c r="F1660" s="731"/>
    </row>
    <row r="1661" spans="5:6" x14ac:dyDescent="0.25">
      <c r="E1661" s="710"/>
      <c r="F1661" s="731"/>
    </row>
    <row r="1662" spans="5:6" x14ac:dyDescent="0.25">
      <c r="E1662" s="710"/>
      <c r="F1662" s="731"/>
    </row>
    <row r="1663" spans="5:6" x14ac:dyDescent="0.25">
      <c r="E1663" s="710"/>
      <c r="F1663" s="731"/>
    </row>
    <row r="1664" spans="5:6" x14ac:dyDescent="0.25">
      <c r="E1664" s="710"/>
      <c r="F1664" s="731"/>
    </row>
    <row r="1665" spans="5:6" x14ac:dyDescent="0.25">
      <c r="E1665" s="710"/>
      <c r="F1665" s="731"/>
    </row>
    <row r="1666" spans="5:6" x14ac:dyDescent="0.25">
      <c r="E1666" s="710"/>
      <c r="F1666" s="731"/>
    </row>
    <row r="1667" spans="5:6" x14ac:dyDescent="0.25">
      <c r="E1667" s="710"/>
      <c r="F1667" s="731"/>
    </row>
    <row r="1668" spans="5:6" x14ac:dyDescent="0.25">
      <c r="E1668" s="710"/>
      <c r="F1668" s="731"/>
    </row>
    <row r="1669" spans="5:6" x14ac:dyDescent="0.25">
      <c r="E1669" s="710"/>
      <c r="F1669" s="731"/>
    </row>
    <row r="1670" spans="5:6" x14ac:dyDescent="0.25">
      <c r="E1670" s="710"/>
      <c r="F1670" s="731"/>
    </row>
    <row r="1671" spans="5:6" x14ac:dyDescent="0.25">
      <c r="E1671" s="710"/>
      <c r="F1671" s="731"/>
    </row>
    <row r="1672" spans="5:6" x14ac:dyDescent="0.25">
      <c r="E1672" s="710"/>
      <c r="F1672" s="731"/>
    </row>
    <row r="1673" spans="5:6" x14ac:dyDescent="0.25">
      <c r="E1673" s="710"/>
      <c r="F1673" s="731"/>
    </row>
    <row r="1674" spans="5:6" x14ac:dyDescent="0.25">
      <c r="E1674" s="710"/>
      <c r="F1674" s="731"/>
    </row>
    <row r="1675" spans="5:6" x14ac:dyDescent="0.25">
      <c r="E1675" s="710"/>
      <c r="F1675" s="731"/>
    </row>
    <row r="1676" spans="5:6" x14ac:dyDescent="0.25">
      <c r="E1676" s="710"/>
      <c r="F1676" s="731"/>
    </row>
    <row r="1677" spans="5:6" x14ac:dyDescent="0.25">
      <c r="E1677" s="710"/>
      <c r="F1677" s="731"/>
    </row>
    <row r="1678" spans="5:6" x14ac:dyDescent="0.25">
      <c r="E1678" s="710"/>
      <c r="F1678" s="731"/>
    </row>
    <row r="1679" spans="5:6" x14ac:dyDescent="0.25">
      <c r="E1679" s="710"/>
      <c r="F1679" s="731"/>
    </row>
    <row r="1680" spans="5:6" x14ac:dyDescent="0.25">
      <c r="E1680" s="710"/>
      <c r="F1680" s="731"/>
    </row>
    <row r="1681" spans="5:6" x14ac:dyDescent="0.25">
      <c r="E1681" s="710"/>
      <c r="F1681" s="731"/>
    </row>
    <row r="1682" spans="5:6" x14ac:dyDescent="0.25">
      <c r="E1682" s="710"/>
      <c r="F1682" s="731"/>
    </row>
    <row r="1683" spans="5:6" x14ac:dyDescent="0.25">
      <c r="E1683" s="710"/>
      <c r="F1683" s="731"/>
    </row>
    <row r="1684" spans="5:6" x14ac:dyDescent="0.25">
      <c r="E1684" s="710"/>
      <c r="F1684" s="731"/>
    </row>
    <row r="1685" spans="5:6" x14ac:dyDescent="0.25">
      <c r="E1685" s="710"/>
      <c r="F1685" s="731"/>
    </row>
    <row r="1686" spans="5:6" x14ac:dyDescent="0.25">
      <c r="E1686" s="710"/>
      <c r="F1686" s="731"/>
    </row>
    <row r="1687" spans="5:6" x14ac:dyDescent="0.25">
      <c r="E1687" s="710"/>
      <c r="F1687" s="731"/>
    </row>
    <row r="1688" spans="5:6" x14ac:dyDescent="0.25">
      <c r="E1688" s="710"/>
      <c r="F1688" s="731"/>
    </row>
    <row r="1689" spans="5:6" x14ac:dyDescent="0.25">
      <c r="E1689" s="710"/>
      <c r="F1689" s="731"/>
    </row>
    <row r="1690" spans="5:6" x14ac:dyDescent="0.25">
      <c r="E1690" s="710"/>
      <c r="F1690" s="731"/>
    </row>
    <row r="1691" spans="5:6" x14ac:dyDescent="0.25">
      <c r="E1691" s="710"/>
      <c r="F1691" s="731"/>
    </row>
    <row r="1692" spans="5:6" x14ac:dyDescent="0.25">
      <c r="E1692" s="710"/>
      <c r="F1692" s="731"/>
    </row>
    <row r="1693" spans="5:6" x14ac:dyDescent="0.25">
      <c r="E1693" s="710"/>
      <c r="F1693" s="731"/>
    </row>
    <row r="1694" spans="5:6" x14ac:dyDescent="0.25">
      <c r="E1694" s="710"/>
      <c r="F1694" s="731"/>
    </row>
    <row r="1695" spans="5:6" x14ac:dyDescent="0.25">
      <c r="E1695" s="710"/>
      <c r="F1695" s="731"/>
    </row>
    <row r="1696" spans="5:6" x14ac:dyDescent="0.25">
      <c r="E1696" s="710"/>
      <c r="F1696" s="731"/>
    </row>
    <row r="1697" spans="5:6" x14ac:dyDescent="0.25">
      <c r="E1697" s="710"/>
      <c r="F1697" s="731"/>
    </row>
    <row r="1698" spans="5:6" x14ac:dyDescent="0.25">
      <c r="E1698" s="710"/>
      <c r="F1698" s="731"/>
    </row>
    <row r="1699" spans="5:6" x14ac:dyDescent="0.25">
      <c r="E1699" s="710"/>
      <c r="F1699" s="731"/>
    </row>
    <row r="1700" spans="5:6" x14ac:dyDescent="0.25">
      <c r="E1700" s="710"/>
      <c r="F1700" s="731"/>
    </row>
    <row r="1701" spans="5:6" x14ac:dyDescent="0.25">
      <c r="E1701" s="710"/>
      <c r="F1701" s="731"/>
    </row>
    <row r="1702" spans="5:6" x14ac:dyDescent="0.25">
      <c r="E1702" s="710"/>
      <c r="F1702" s="731"/>
    </row>
    <row r="1703" spans="5:6" x14ac:dyDescent="0.25">
      <c r="E1703" s="710"/>
      <c r="F1703" s="731"/>
    </row>
    <row r="1704" spans="5:6" x14ac:dyDescent="0.25">
      <c r="E1704" s="710"/>
      <c r="F1704" s="731"/>
    </row>
    <row r="1705" spans="5:6" x14ac:dyDescent="0.25">
      <c r="E1705" s="710"/>
      <c r="F1705" s="731"/>
    </row>
    <row r="1706" spans="5:6" x14ac:dyDescent="0.25">
      <c r="E1706" s="710"/>
      <c r="F1706" s="731"/>
    </row>
    <row r="1707" spans="5:6" x14ac:dyDescent="0.25">
      <c r="E1707" s="710"/>
      <c r="F1707" s="731"/>
    </row>
    <row r="1708" spans="5:6" x14ac:dyDescent="0.25">
      <c r="E1708" s="710"/>
      <c r="F1708" s="731"/>
    </row>
    <row r="1709" spans="5:6" x14ac:dyDescent="0.25">
      <c r="E1709" s="710"/>
      <c r="F1709" s="731"/>
    </row>
    <row r="1710" spans="5:6" x14ac:dyDescent="0.25">
      <c r="E1710" s="710"/>
      <c r="F1710" s="731"/>
    </row>
    <row r="1711" spans="5:6" x14ac:dyDescent="0.25">
      <c r="E1711" s="710"/>
      <c r="F1711" s="731"/>
    </row>
    <row r="1712" spans="5:6" x14ac:dyDescent="0.25">
      <c r="E1712" s="710"/>
      <c r="F1712" s="731"/>
    </row>
    <row r="1713" spans="5:6" x14ac:dyDescent="0.25">
      <c r="E1713" s="710"/>
      <c r="F1713" s="731"/>
    </row>
    <row r="1714" spans="5:6" x14ac:dyDescent="0.25">
      <c r="E1714" s="710"/>
      <c r="F1714" s="731"/>
    </row>
    <row r="1715" spans="5:6" x14ac:dyDescent="0.25">
      <c r="E1715" s="710"/>
      <c r="F1715" s="731"/>
    </row>
    <row r="1716" spans="5:6" x14ac:dyDescent="0.25">
      <c r="E1716" s="710"/>
      <c r="F1716" s="731"/>
    </row>
    <row r="1717" spans="5:6" x14ac:dyDescent="0.25">
      <c r="E1717" s="710"/>
      <c r="F1717" s="731"/>
    </row>
    <row r="1718" spans="5:6" x14ac:dyDescent="0.25">
      <c r="E1718" s="710"/>
      <c r="F1718" s="731"/>
    </row>
    <row r="1719" spans="5:6" x14ac:dyDescent="0.25">
      <c r="E1719" s="710"/>
      <c r="F1719" s="731"/>
    </row>
    <row r="1720" spans="5:6" x14ac:dyDescent="0.25">
      <c r="E1720" s="710"/>
      <c r="F1720" s="731"/>
    </row>
    <row r="1721" spans="5:6" x14ac:dyDescent="0.25">
      <c r="E1721" s="710"/>
      <c r="F1721" s="731"/>
    </row>
    <row r="1722" spans="5:6" x14ac:dyDescent="0.25">
      <c r="E1722" s="710"/>
      <c r="F1722" s="731"/>
    </row>
    <row r="1723" spans="5:6" x14ac:dyDescent="0.25">
      <c r="E1723" s="710"/>
      <c r="F1723" s="731"/>
    </row>
    <row r="1724" spans="5:6" x14ac:dyDescent="0.25">
      <c r="E1724" s="710"/>
      <c r="F1724" s="731"/>
    </row>
    <row r="1725" spans="5:6" x14ac:dyDescent="0.25">
      <c r="E1725" s="710"/>
      <c r="F1725" s="731"/>
    </row>
    <row r="1726" spans="5:6" x14ac:dyDescent="0.25">
      <c r="E1726" s="710"/>
      <c r="F1726" s="731"/>
    </row>
    <row r="1727" spans="5:6" x14ac:dyDescent="0.25">
      <c r="E1727" s="710"/>
      <c r="F1727" s="731"/>
    </row>
    <row r="1728" spans="5:6" x14ac:dyDescent="0.25">
      <c r="E1728" s="710"/>
      <c r="F1728" s="731"/>
    </row>
    <row r="1729" spans="5:6" x14ac:dyDescent="0.25">
      <c r="E1729" s="710"/>
      <c r="F1729" s="731"/>
    </row>
    <row r="1730" spans="5:6" x14ac:dyDescent="0.25">
      <c r="E1730" s="710"/>
      <c r="F1730" s="731"/>
    </row>
    <row r="1731" spans="5:6" x14ac:dyDescent="0.25">
      <c r="E1731" s="710"/>
      <c r="F1731" s="731"/>
    </row>
    <row r="1732" spans="5:6" x14ac:dyDescent="0.25">
      <c r="E1732" s="710"/>
      <c r="F1732" s="731"/>
    </row>
    <row r="1733" spans="5:6" x14ac:dyDescent="0.25">
      <c r="E1733" s="710"/>
      <c r="F1733" s="731"/>
    </row>
    <row r="1734" spans="5:6" x14ac:dyDescent="0.25">
      <c r="E1734" s="710"/>
      <c r="F1734" s="731"/>
    </row>
    <row r="1735" spans="5:6" x14ac:dyDescent="0.25">
      <c r="E1735" s="710"/>
      <c r="F1735" s="731"/>
    </row>
    <row r="1736" spans="5:6" x14ac:dyDescent="0.25">
      <c r="E1736" s="710"/>
      <c r="F1736" s="731"/>
    </row>
    <row r="1737" spans="5:6" x14ac:dyDescent="0.25">
      <c r="E1737" s="710"/>
      <c r="F1737" s="731"/>
    </row>
    <row r="1738" spans="5:6" x14ac:dyDescent="0.25">
      <c r="E1738" s="710"/>
      <c r="F1738" s="731"/>
    </row>
    <row r="1739" spans="5:6" x14ac:dyDescent="0.25">
      <c r="E1739" s="710"/>
      <c r="F1739" s="731"/>
    </row>
    <row r="1740" spans="5:6" x14ac:dyDescent="0.25">
      <c r="E1740" s="710"/>
      <c r="F1740" s="731"/>
    </row>
    <row r="1741" spans="5:6" x14ac:dyDescent="0.25">
      <c r="E1741" s="710"/>
      <c r="F1741" s="731"/>
    </row>
    <row r="1742" spans="5:6" x14ac:dyDescent="0.25">
      <c r="E1742" s="710"/>
      <c r="F1742" s="731"/>
    </row>
    <row r="1743" spans="5:6" x14ac:dyDescent="0.25">
      <c r="E1743" s="710"/>
      <c r="F1743" s="731"/>
    </row>
    <row r="1744" spans="5:6" x14ac:dyDescent="0.25">
      <c r="E1744" s="710"/>
      <c r="F1744" s="731"/>
    </row>
    <row r="1745" spans="5:6" x14ac:dyDescent="0.25">
      <c r="E1745" s="710"/>
      <c r="F1745" s="731"/>
    </row>
    <row r="1746" spans="5:6" x14ac:dyDescent="0.25">
      <c r="E1746" s="710"/>
      <c r="F1746" s="731"/>
    </row>
    <row r="1747" spans="5:6" x14ac:dyDescent="0.25">
      <c r="E1747" s="710"/>
      <c r="F1747" s="731"/>
    </row>
    <row r="1748" spans="5:6" x14ac:dyDescent="0.25">
      <c r="E1748" s="710"/>
      <c r="F1748" s="731"/>
    </row>
    <row r="1749" spans="5:6" x14ac:dyDescent="0.25">
      <c r="E1749" s="710"/>
      <c r="F1749" s="731"/>
    </row>
    <row r="1750" spans="5:6" x14ac:dyDescent="0.25">
      <c r="E1750" s="710"/>
      <c r="F1750" s="731"/>
    </row>
    <row r="1751" spans="5:6" x14ac:dyDescent="0.25">
      <c r="E1751" s="710"/>
      <c r="F1751" s="731"/>
    </row>
    <row r="1752" spans="5:6" x14ac:dyDescent="0.25">
      <c r="E1752" s="710"/>
      <c r="F1752" s="731"/>
    </row>
    <row r="1753" spans="5:6" x14ac:dyDescent="0.25">
      <c r="E1753" s="710"/>
      <c r="F1753" s="731"/>
    </row>
    <row r="1754" spans="5:6" x14ac:dyDescent="0.25">
      <c r="E1754" s="710"/>
      <c r="F1754" s="731"/>
    </row>
    <row r="1755" spans="5:6" x14ac:dyDescent="0.25">
      <c r="E1755" s="710"/>
      <c r="F1755" s="731"/>
    </row>
    <row r="1756" spans="5:6" x14ac:dyDescent="0.25">
      <c r="E1756" s="710"/>
      <c r="F1756" s="731"/>
    </row>
    <row r="1757" spans="5:6" x14ac:dyDescent="0.25">
      <c r="E1757" s="710"/>
      <c r="F1757" s="731"/>
    </row>
    <row r="1758" spans="5:6" x14ac:dyDescent="0.25">
      <c r="E1758" s="710"/>
      <c r="F1758" s="731"/>
    </row>
    <row r="1759" spans="5:6" x14ac:dyDescent="0.25">
      <c r="E1759" s="710"/>
      <c r="F1759" s="731"/>
    </row>
    <row r="1760" spans="5:6" x14ac:dyDescent="0.25">
      <c r="E1760" s="710"/>
      <c r="F1760" s="731"/>
    </row>
    <row r="1761" spans="5:6" x14ac:dyDescent="0.25">
      <c r="E1761" s="710"/>
      <c r="F1761" s="731"/>
    </row>
    <row r="1762" spans="5:6" x14ac:dyDescent="0.25">
      <c r="E1762" s="710"/>
      <c r="F1762" s="731"/>
    </row>
    <row r="1763" spans="5:6" x14ac:dyDescent="0.25">
      <c r="E1763" s="710"/>
      <c r="F1763" s="731"/>
    </row>
    <row r="1764" spans="5:6" x14ac:dyDescent="0.25">
      <c r="E1764" s="710"/>
      <c r="F1764" s="731"/>
    </row>
    <row r="1765" spans="5:6" x14ac:dyDescent="0.25">
      <c r="E1765" s="710"/>
      <c r="F1765" s="731"/>
    </row>
    <row r="1766" spans="5:6" x14ac:dyDescent="0.25">
      <c r="E1766" s="710"/>
      <c r="F1766" s="731"/>
    </row>
    <row r="1767" spans="5:6" x14ac:dyDescent="0.25">
      <c r="E1767" s="710"/>
      <c r="F1767" s="731"/>
    </row>
    <row r="1768" spans="5:6" x14ac:dyDescent="0.25">
      <c r="E1768" s="710"/>
      <c r="F1768" s="731"/>
    </row>
    <row r="1769" spans="5:6" x14ac:dyDescent="0.25">
      <c r="E1769" s="710"/>
      <c r="F1769" s="731"/>
    </row>
    <row r="1770" spans="5:6" x14ac:dyDescent="0.25">
      <c r="E1770" s="710"/>
      <c r="F1770" s="731"/>
    </row>
    <row r="1771" spans="5:6" x14ac:dyDescent="0.25">
      <c r="E1771" s="710"/>
      <c r="F1771" s="731"/>
    </row>
    <row r="1772" spans="5:6" x14ac:dyDescent="0.25">
      <c r="E1772" s="710"/>
      <c r="F1772" s="731"/>
    </row>
    <row r="1773" spans="5:6" x14ac:dyDescent="0.25">
      <c r="E1773" s="710"/>
      <c r="F1773" s="731"/>
    </row>
    <row r="1774" spans="5:6" x14ac:dyDescent="0.25">
      <c r="E1774" s="710"/>
      <c r="F1774" s="731"/>
    </row>
    <row r="1775" spans="5:6" x14ac:dyDescent="0.25">
      <c r="E1775" s="710"/>
      <c r="F1775" s="731"/>
    </row>
    <row r="1776" spans="5:6" x14ac:dyDescent="0.25">
      <c r="E1776" s="710"/>
      <c r="F1776" s="731"/>
    </row>
    <row r="1777" spans="5:6" x14ac:dyDescent="0.25">
      <c r="E1777" s="710"/>
      <c r="F1777" s="731"/>
    </row>
    <row r="1778" spans="5:6" x14ac:dyDescent="0.25">
      <c r="E1778" s="710"/>
      <c r="F1778" s="731"/>
    </row>
    <row r="1779" spans="5:6" x14ac:dyDescent="0.25">
      <c r="E1779" s="710"/>
      <c r="F1779" s="731"/>
    </row>
    <row r="1780" spans="5:6" x14ac:dyDescent="0.25">
      <c r="E1780" s="710"/>
      <c r="F1780" s="731"/>
    </row>
    <row r="1781" spans="5:6" x14ac:dyDescent="0.25">
      <c r="E1781" s="710"/>
      <c r="F1781" s="731"/>
    </row>
    <row r="1782" spans="5:6" x14ac:dyDescent="0.25">
      <c r="E1782" s="710"/>
      <c r="F1782" s="731"/>
    </row>
    <row r="1783" spans="5:6" x14ac:dyDescent="0.25">
      <c r="E1783" s="710"/>
      <c r="F1783" s="731"/>
    </row>
    <row r="1784" spans="5:6" x14ac:dyDescent="0.25">
      <c r="E1784" s="710"/>
      <c r="F1784" s="731"/>
    </row>
    <row r="1785" spans="5:6" x14ac:dyDescent="0.25">
      <c r="E1785" s="710"/>
      <c r="F1785" s="731"/>
    </row>
    <row r="1786" spans="5:6" x14ac:dyDescent="0.25">
      <c r="E1786" s="710"/>
      <c r="F1786" s="731"/>
    </row>
    <row r="1787" spans="5:6" x14ac:dyDescent="0.25">
      <c r="E1787" s="710"/>
      <c r="F1787" s="731"/>
    </row>
    <row r="1788" spans="5:6" x14ac:dyDescent="0.25">
      <c r="E1788" s="710"/>
      <c r="F1788" s="731"/>
    </row>
    <row r="1789" spans="5:6" x14ac:dyDescent="0.25">
      <c r="E1789" s="710"/>
      <c r="F1789" s="731"/>
    </row>
    <row r="1790" spans="5:6" x14ac:dyDescent="0.25">
      <c r="E1790" s="710"/>
      <c r="F1790" s="731"/>
    </row>
    <row r="1791" spans="5:6" x14ac:dyDescent="0.25">
      <c r="E1791" s="710"/>
      <c r="F1791" s="731"/>
    </row>
    <row r="1792" spans="5:6" x14ac:dyDescent="0.25">
      <c r="E1792" s="710"/>
      <c r="F1792" s="731"/>
    </row>
    <row r="1793" spans="5:6" x14ac:dyDescent="0.25">
      <c r="E1793" s="710"/>
      <c r="F1793" s="731"/>
    </row>
    <row r="1794" spans="5:6" x14ac:dyDescent="0.25">
      <c r="E1794" s="710"/>
      <c r="F1794" s="731"/>
    </row>
    <row r="1795" spans="5:6" x14ac:dyDescent="0.25">
      <c r="E1795" s="710"/>
      <c r="F1795" s="731"/>
    </row>
    <row r="1796" spans="5:6" x14ac:dyDescent="0.25">
      <c r="E1796" s="710"/>
      <c r="F1796" s="731"/>
    </row>
    <row r="1797" spans="5:6" x14ac:dyDescent="0.25">
      <c r="E1797" s="710"/>
      <c r="F1797" s="731"/>
    </row>
    <row r="1798" spans="5:6" x14ac:dyDescent="0.25">
      <c r="E1798" s="710"/>
      <c r="F1798" s="731"/>
    </row>
    <row r="1799" spans="5:6" x14ac:dyDescent="0.25">
      <c r="E1799" s="710"/>
      <c r="F1799" s="731"/>
    </row>
    <row r="1800" spans="5:6" x14ac:dyDescent="0.25">
      <c r="E1800" s="710"/>
      <c r="F1800" s="731"/>
    </row>
    <row r="1801" spans="5:6" x14ac:dyDescent="0.25">
      <c r="E1801" s="710"/>
      <c r="F1801" s="731"/>
    </row>
    <row r="1802" spans="5:6" x14ac:dyDescent="0.25">
      <c r="E1802" s="710"/>
      <c r="F1802" s="731"/>
    </row>
    <row r="1803" spans="5:6" x14ac:dyDescent="0.25">
      <c r="E1803" s="710"/>
      <c r="F1803" s="731"/>
    </row>
    <row r="1804" spans="5:6" x14ac:dyDescent="0.25">
      <c r="E1804" s="710"/>
      <c r="F1804" s="731"/>
    </row>
    <row r="1805" spans="5:6" x14ac:dyDescent="0.25">
      <c r="E1805" s="710"/>
      <c r="F1805" s="731"/>
    </row>
    <row r="1806" spans="5:6" x14ac:dyDescent="0.25">
      <c r="E1806" s="710"/>
      <c r="F1806" s="731"/>
    </row>
    <row r="1807" spans="5:6" x14ac:dyDescent="0.25">
      <c r="E1807" s="710"/>
      <c r="F1807" s="731"/>
    </row>
    <row r="1808" spans="5:6" x14ac:dyDescent="0.25">
      <c r="E1808" s="710"/>
      <c r="F1808" s="731"/>
    </row>
    <row r="1809" spans="5:6" x14ac:dyDescent="0.25">
      <c r="E1809" s="710"/>
      <c r="F1809" s="731"/>
    </row>
    <row r="1810" spans="5:6" x14ac:dyDescent="0.25">
      <c r="E1810" s="710"/>
      <c r="F1810" s="731"/>
    </row>
    <row r="1811" spans="5:6" x14ac:dyDescent="0.25">
      <c r="E1811" s="710"/>
      <c r="F1811" s="731"/>
    </row>
    <row r="1812" spans="5:6" x14ac:dyDescent="0.25">
      <c r="E1812" s="710"/>
      <c r="F1812" s="731"/>
    </row>
    <row r="1813" spans="5:6" x14ac:dyDescent="0.25">
      <c r="E1813" s="710"/>
      <c r="F1813" s="731"/>
    </row>
    <row r="1814" spans="5:6" x14ac:dyDescent="0.25">
      <c r="E1814" s="710"/>
      <c r="F1814" s="731"/>
    </row>
    <row r="1815" spans="5:6" x14ac:dyDescent="0.25">
      <c r="E1815" s="710"/>
      <c r="F1815" s="731"/>
    </row>
    <row r="1816" spans="5:6" x14ac:dyDescent="0.25">
      <c r="E1816" s="710"/>
      <c r="F1816" s="731"/>
    </row>
    <row r="1817" spans="5:6" x14ac:dyDescent="0.25">
      <c r="E1817" s="710"/>
      <c r="F1817" s="731"/>
    </row>
    <row r="1818" spans="5:6" x14ac:dyDescent="0.25">
      <c r="E1818" s="710"/>
      <c r="F1818" s="731"/>
    </row>
    <row r="1819" spans="5:6" x14ac:dyDescent="0.25">
      <c r="E1819" s="710"/>
      <c r="F1819" s="731"/>
    </row>
    <row r="1820" spans="5:6" x14ac:dyDescent="0.25">
      <c r="E1820" s="710"/>
      <c r="F1820" s="731"/>
    </row>
    <row r="1821" spans="5:6" x14ac:dyDescent="0.25">
      <c r="E1821" s="710"/>
      <c r="F1821" s="731"/>
    </row>
    <row r="1822" spans="5:6" x14ac:dyDescent="0.25">
      <c r="E1822" s="710"/>
      <c r="F1822" s="731"/>
    </row>
    <row r="1823" spans="5:6" x14ac:dyDescent="0.25">
      <c r="E1823" s="710"/>
      <c r="F1823" s="731"/>
    </row>
    <row r="1824" spans="5:6" x14ac:dyDescent="0.25">
      <c r="E1824" s="710"/>
      <c r="F1824" s="731"/>
    </row>
    <row r="1825" spans="5:6" x14ac:dyDescent="0.25">
      <c r="E1825" s="710"/>
      <c r="F1825" s="731"/>
    </row>
    <row r="1826" spans="5:6" x14ac:dyDescent="0.25">
      <c r="E1826" s="710"/>
      <c r="F1826" s="731"/>
    </row>
    <row r="1827" spans="5:6" x14ac:dyDescent="0.25">
      <c r="E1827" s="710"/>
      <c r="F1827" s="731"/>
    </row>
    <row r="1828" spans="5:6" x14ac:dyDescent="0.25">
      <c r="E1828" s="710"/>
      <c r="F1828" s="731"/>
    </row>
    <row r="1829" spans="5:6" x14ac:dyDescent="0.25">
      <c r="E1829" s="710"/>
      <c r="F1829" s="731"/>
    </row>
    <row r="1830" spans="5:6" x14ac:dyDescent="0.25">
      <c r="E1830" s="710"/>
      <c r="F1830" s="731"/>
    </row>
    <row r="1831" spans="5:6" x14ac:dyDescent="0.25">
      <c r="E1831" s="710"/>
      <c r="F1831" s="731"/>
    </row>
    <row r="1832" spans="5:6" x14ac:dyDescent="0.25">
      <c r="E1832" s="710"/>
      <c r="F1832" s="731"/>
    </row>
    <row r="1833" spans="5:6" x14ac:dyDescent="0.25">
      <c r="E1833" s="710"/>
      <c r="F1833" s="731"/>
    </row>
    <row r="1834" spans="5:6" x14ac:dyDescent="0.25">
      <c r="E1834" s="710"/>
      <c r="F1834" s="731"/>
    </row>
    <row r="1835" spans="5:6" x14ac:dyDescent="0.25">
      <c r="E1835" s="710"/>
      <c r="F1835" s="731"/>
    </row>
    <row r="1836" spans="5:6" x14ac:dyDescent="0.25">
      <c r="E1836" s="710"/>
      <c r="F1836" s="731"/>
    </row>
    <row r="1837" spans="5:6" x14ac:dyDescent="0.25">
      <c r="E1837" s="710"/>
      <c r="F1837" s="731"/>
    </row>
    <row r="1838" spans="5:6" x14ac:dyDescent="0.25">
      <c r="E1838" s="710"/>
      <c r="F1838" s="731"/>
    </row>
    <row r="1839" spans="5:6" x14ac:dyDescent="0.25">
      <c r="E1839" s="710"/>
      <c r="F1839" s="731"/>
    </row>
    <row r="1840" spans="5:6" x14ac:dyDescent="0.25">
      <c r="E1840" s="710"/>
      <c r="F1840" s="731"/>
    </row>
    <row r="1841" spans="5:6" x14ac:dyDescent="0.25">
      <c r="E1841" s="710"/>
      <c r="F1841" s="731"/>
    </row>
    <row r="1842" spans="5:6" x14ac:dyDescent="0.25">
      <c r="E1842" s="710"/>
      <c r="F1842" s="731"/>
    </row>
    <row r="1843" spans="5:6" x14ac:dyDescent="0.25">
      <c r="E1843" s="710"/>
      <c r="F1843" s="731"/>
    </row>
    <row r="1844" spans="5:6" x14ac:dyDescent="0.25">
      <c r="E1844" s="710"/>
      <c r="F1844" s="731"/>
    </row>
    <row r="1845" spans="5:6" x14ac:dyDescent="0.25">
      <c r="E1845" s="710"/>
      <c r="F1845" s="731"/>
    </row>
    <row r="1846" spans="5:6" x14ac:dyDescent="0.25">
      <c r="E1846" s="710"/>
      <c r="F1846" s="731"/>
    </row>
    <row r="1847" spans="5:6" x14ac:dyDescent="0.25">
      <c r="E1847" s="710"/>
      <c r="F1847" s="731"/>
    </row>
    <row r="1848" spans="5:6" x14ac:dyDescent="0.25">
      <c r="E1848" s="710"/>
      <c r="F1848" s="731"/>
    </row>
    <row r="1849" spans="5:6" x14ac:dyDescent="0.25">
      <c r="E1849" s="710"/>
      <c r="F1849" s="731"/>
    </row>
    <row r="1850" spans="5:6" x14ac:dyDescent="0.25">
      <c r="E1850" s="710"/>
      <c r="F1850" s="731"/>
    </row>
    <row r="1851" spans="5:6" x14ac:dyDescent="0.25">
      <c r="E1851" s="710"/>
      <c r="F1851" s="731"/>
    </row>
    <row r="1852" spans="5:6" x14ac:dyDescent="0.25">
      <c r="E1852" s="710"/>
      <c r="F1852" s="731"/>
    </row>
    <row r="1853" spans="5:6" x14ac:dyDescent="0.25">
      <c r="E1853" s="710"/>
      <c r="F1853" s="731"/>
    </row>
    <row r="1854" spans="5:6" x14ac:dyDescent="0.25">
      <c r="E1854" s="710"/>
      <c r="F1854" s="731"/>
    </row>
    <row r="1855" spans="5:6" x14ac:dyDescent="0.25">
      <c r="E1855" s="710"/>
      <c r="F1855" s="731"/>
    </row>
    <row r="1856" spans="5:6" x14ac:dyDescent="0.25">
      <c r="E1856" s="710"/>
      <c r="F1856" s="731"/>
    </row>
    <row r="1857" spans="5:6" x14ac:dyDescent="0.25">
      <c r="E1857" s="710"/>
      <c r="F1857" s="731"/>
    </row>
    <row r="1858" spans="5:6" x14ac:dyDescent="0.25">
      <c r="E1858" s="710"/>
      <c r="F1858" s="731"/>
    </row>
    <row r="1859" spans="5:6" x14ac:dyDescent="0.25">
      <c r="E1859" s="710"/>
      <c r="F1859" s="731"/>
    </row>
    <row r="1860" spans="5:6" x14ac:dyDescent="0.25">
      <c r="E1860" s="710"/>
      <c r="F1860" s="731"/>
    </row>
    <row r="1861" spans="5:6" x14ac:dyDescent="0.25">
      <c r="E1861" s="710"/>
      <c r="F1861" s="731"/>
    </row>
    <row r="1862" spans="5:6" x14ac:dyDescent="0.25">
      <c r="E1862" s="710"/>
      <c r="F1862" s="731"/>
    </row>
    <row r="1863" spans="5:6" x14ac:dyDescent="0.25">
      <c r="E1863" s="710"/>
      <c r="F1863" s="731"/>
    </row>
    <row r="1864" spans="5:6" x14ac:dyDescent="0.25">
      <c r="E1864" s="710"/>
      <c r="F1864" s="731"/>
    </row>
    <row r="1865" spans="5:6" x14ac:dyDescent="0.25">
      <c r="E1865" s="710"/>
      <c r="F1865" s="731"/>
    </row>
    <row r="1866" spans="5:6" x14ac:dyDescent="0.25">
      <c r="E1866" s="710"/>
      <c r="F1866" s="731"/>
    </row>
    <row r="1867" spans="5:6" x14ac:dyDescent="0.25">
      <c r="E1867" s="710"/>
      <c r="F1867" s="731"/>
    </row>
    <row r="1868" spans="5:6" x14ac:dyDescent="0.25">
      <c r="E1868" s="710"/>
      <c r="F1868" s="731"/>
    </row>
    <row r="1869" spans="5:6" x14ac:dyDescent="0.25">
      <c r="E1869" s="710"/>
      <c r="F1869" s="731"/>
    </row>
    <row r="1870" spans="5:6" x14ac:dyDescent="0.25">
      <c r="E1870" s="710"/>
      <c r="F1870" s="731"/>
    </row>
    <row r="1871" spans="5:6" x14ac:dyDescent="0.25">
      <c r="E1871" s="710"/>
      <c r="F1871" s="731"/>
    </row>
    <row r="1872" spans="5:6" x14ac:dyDescent="0.25">
      <c r="E1872" s="710"/>
      <c r="F1872" s="731"/>
    </row>
    <row r="1873" spans="5:6" x14ac:dyDescent="0.25">
      <c r="E1873" s="710"/>
      <c r="F1873" s="731"/>
    </row>
    <row r="1874" spans="5:6" x14ac:dyDescent="0.25">
      <c r="E1874" s="710"/>
      <c r="F1874" s="731"/>
    </row>
    <row r="1875" spans="5:6" x14ac:dyDescent="0.25">
      <c r="E1875" s="710"/>
      <c r="F1875" s="731"/>
    </row>
    <row r="1876" spans="5:6" x14ac:dyDescent="0.25">
      <c r="E1876" s="710"/>
      <c r="F1876" s="731"/>
    </row>
    <row r="1877" spans="5:6" x14ac:dyDescent="0.25">
      <c r="E1877" s="710"/>
      <c r="F1877" s="731"/>
    </row>
    <row r="1878" spans="5:6" x14ac:dyDescent="0.25">
      <c r="E1878" s="710"/>
      <c r="F1878" s="731"/>
    </row>
    <row r="1879" spans="5:6" x14ac:dyDescent="0.25">
      <c r="E1879" s="710"/>
      <c r="F1879" s="731"/>
    </row>
    <row r="1880" spans="5:6" x14ac:dyDescent="0.25">
      <c r="E1880" s="710"/>
      <c r="F1880" s="731"/>
    </row>
    <row r="1881" spans="5:6" x14ac:dyDescent="0.25">
      <c r="E1881" s="710"/>
      <c r="F1881" s="731"/>
    </row>
    <row r="1882" spans="5:6" x14ac:dyDescent="0.25">
      <c r="E1882" s="710"/>
      <c r="F1882" s="731"/>
    </row>
    <row r="1883" spans="5:6" x14ac:dyDescent="0.25">
      <c r="E1883" s="710"/>
      <c r="F1883" s="731"/>
    </row>
    <row r="1884" spans="5:6" x14ac:dyDescent="0.25">
      <c r="E1884" s="710"/>
      <c r="F1884" s="731"/>
    </row>
    <row r="1885" spans="5:6" x14ac:dyDescent="0.25">
      <c r="E1885" s="710"/>
      <c r="F1885" s="731"/>
    </row>
    <row r="1886" spans="5:6" x14ac:dyDescent="0.25">
      <c r="E1886" s="710"/>
      <c r="F1886" s="731"/>
    </row>
    <row r="1887" spans="5:6" x14ac:dyDescent="0.25">
      <c r="E1887" s="710"/>
      <c r="F1887" s="731"/>
    </row>
    <row r="1888" spans="5:6" x14ac:dyDescent="0.25">
      <c r="E1888" s="710"/>
      <c r="F1888" s="731"/>
    </row>
    <row r="1889" spans="5:6" x14ac:dyDescent="0.25">
      <c r="E1889" s="710"/>
      <c r="F1889" s="731"/>
    </row>
    <row r="1890" spans="5:6" x14ac:dyDescent="0.25">
      <c r="E1890" s="710"/>
      <c r="F1890" s="731"/>
    </row>
    <row r="1891" spans="5:6" x14ac:dyDescent="0.25">
      <c r="E1891" s="710"/>
      <c r="F1891" s="731"/>
    </row>
    <row r="1892" spans="5:6" x14ac:dyDescent="0.25">
      <c r="E1892" s="710"/>
      <c r="F1892" s="731"/>
    </row>
    <row r="1893" spans="5:6" x14ac:dyDescent="0.25">
      <c r="E1893" s="710"/>
      <c r="F1893" s="731"/>
    </row>
    <row r="1894" spans="5:6" x14ac:dyDescent="0.25">
      <c r="E1894" s="710"/>
      <c r="F1894" s="731"/>
    </row>
    <row r="1895" spans="5:6" x14ac:dyDescent="0.25">
      <c r="E1895" s="710"/>
      <c r="F1895" s="731"/>
    </row>
    <row r="1896" spans="5:6" x14ac:dyDescent="0.25">
      <c r="E1896" s="710"/>
      <c r="F1896" s="731"/>
    </row>
    <row r="1897" spans="5:6" x14ac:dyDescent="0.25">
      <c r="E1897" s="710"/>
      <c r="F1897" s="731"/>
    </row>
    <row r="1898" spans="5:6" x14ac:dyDescent="0.25">
      <c r="E1898" s="710"/>
      <c r="F1898" s="731"/>
    </row>
    <row r="1899" spans="5:6" x14ac:dyDescent="0.25">
      <c r="E1899" s="710"/>
      <c r="F1899" s="731"/>
    </row>
    <row r="1900" spans="5:6" x14ac:dyDescent="0.25">
      <c r="E1900" s="710"/>
      <c r="F1900" s="731"/>
    </row>
    <row r="1901" spans="5:6" x14ac:dyDescent="0.25">
      <c r="E1901" s="710"/>
      <c r="F1901" s="731"/>
    </row>
    <row r="1902" spans="5:6" x14ac:dyDescent="0.25">
      <c r="E1902" s="710"/>
      <c r="F1902" s="731"/>
    </row>
    <row r="1903" spans="5:6" x14ac:dyDescent="0.25">
      <c r="E1903" s="710"/>
      <c r="F1903" s="731"/>
    </row>
    <row r="1904" spans="5:6" x14ac:dyDescent="0.25">
      <c r="E1904" s="710"/>
      <c r="F1904" s="731"/>
    </row>
    <row r="1905" spans="5:6" x14ac:dyDescent="0.25">
      <c r="E1905" s="710"/>
      <c r="F1905" s="731"/>
    </row>
    <row r="1906" spans="5:6" x14ac:dyDescent="0.25">
      <c r="E1906" s="710"/>
      <c r="F1906" s="731"/>
    </row>
    <row r="1907" spans="5:6" x14ac:dyDescent="0.25">
      <c r="E1907" s="710"/>
      <c r="F1907" s="731"/>
    </row>
    <row r="1908" spans="5:6" x14ac:dyDescent="0.25">
      <c r="E1908" s="710"/>
      <c r="F1908" s="731"/>
    </row>
    <row r="1909" spans="5:6" x14ac:dyDescent="0.25">
      <c r="E1909" s="710"/>
      <c r="F1909" s="731"/>
    </row>
    <row r="1910" spans="5:6" x14ac:dyDescent="0.25">
      <c r="E1910" s="710"/>
      <c r="F1910" s="731"/>
    </row>
    <row r="1911" spans="5:6" x14ac:dyDescent="0.25">
      <c r="E1911" s="710"/>
      <c r="F1911" s="731"/>
    </row>
    <row r="1912" spans="5:6" x14ac:dyDescent="0.25">
      <c r="E1912" s="710"/>
      <c r="F1912" s="731"/>
    </row>
    <row r="1913" spans="5:6" x14ac:dyDescent="0.25">
      <c r="E1913" s="710"/>
      <c r="F1913" s="731"/>
    </row>
    <row r="1914" spans="5:6" x14ac:dyDescent="0.25">
      <c r="E1914" s="710"/>
      <c r="F1914" s="731"/>
    </row>
    <row r="1915" spans="5:6" x14ac:dyDescent="0.25">
      <c r="E1915" s="710"/>
      <c r="F1915" s="731"/>
    </row>
    <row r="1916" spans="5:6" x14ac:dyDescent="0.25">
      <c r="E1916" s="710"/>
      <c r="F1916" s="731"/>
    </row>
    <row r="1917" spans="5:6" x14ac:dyDescent="0.25">
      <c r="E1917" s="710"/>
      <c r="F1917" s="731"/>
    </row>
    <row r="1918" spans="5:6" x14ac:dyDescent="0.25">
      <c r="E1918" s="710"/>
      <c r="F1918" s="731"/>
    </row>
    <row r="1919" spans="5:6" x14ac:dyDescent="0.25">
      <c r="E1919" s="710"/>
      <c r="F1919" s="731"/>
    </row>
    <row r="1920" spans="5:6" x14ac:dyDescent="0.25">
      <c r="E1920" s="710"/>
      <c r="F1920" s="731"/>
    </row>
    <row r="1921" spans="5:6" x14ac:dyDescent="0.25">
      <c r="E1921" s="710"/>
      <c r="F1921" s="731"/>
    </row>
    <row r="1922" spans="5:6" x14ac:dyDescent="0.25">
      <c r="E1922" s="710"/>
      <c r="F1922" s="731"/>
    </row>
    <row r="1923" spans="5:6" x14ac:dyDescent="0.25">
      <c r="E1923" s="710"/>
      <c r="F1923" s="731"/>
    </row>
    <row r="1924" spans="5:6" x14ac:dyDescent="0.25">
      <c r="E1924" s="710"/>
      <c r="F1924" s="731"/>
    </row>
    <row r="1925" spans="5:6" x14ac:dyDescent="0.25">
      <c r="E1925" s="710"/>
      <c r="F1925" s="731"/>
    </row>
    <row r="1926" spans="5:6" x14ac:dyDescent="0.25">
      <c r="E1926" s="710"/>
      <c r="F1926" s="731"/>
    </row>
    <row r="1927" spans="5:6" x14ac:dyDescent="0.25">
      <c r="E1927" s="710"/>
      <c r="F1927" s="731"/>
    </row>
    <row r="1928" spans="5:6" x14ac:dyDescent="0.25">
      <c r="E1928" s="710"/>
      <c r="F1928" s="731"/>
    </row>
    <row r="1929" spans="5:6" x14ac:dyDescent="0.25">
      <c r="E1929" s="710"/>
      <c r="F1929" s="731"/>
    </row>
    <row r="1930" spans="5:6" x14ac:dyDescent="0.25">
      <c r="E1930" s="710"/>
      <c r="F1930" s="731"/>
    </row>
    <row r="1931" spans="5:6" x14ac:dyDescent="0.25">
      <c r="E1931" s="710"/>
      <c r="F1931" s="731"/>
    </row>
    <row r="1932" spans="5:6" x14ac:dyDescent="0.25">
      <c r="E1932" s="710"/>
      <c r="F1932" s="731"/>
    </row>
    <row r="1933" spans="5:6" x14ac:dyDescent="0.25">
      <c r="E1933" s="710"/>
      <c r="F1933" s="731"/>
    </row>
    <row r="1934" spans="5:6" x14ac:dyDescent="0.25">
      <c r="E1934" s="710"/>
      <c r="F1934" s="731"/>
    </row>
    <row r="1935" spans="5:6" x14ac:dyDescent="0.25">
      <c r="E1935" s="710"/>
      <c r="F1935" s="731"/>
    </row>
    <row r="1936" spans="5:6" x14ac:dyDescent="0.25">
      <c r="E1936" s="710"/>
      <c r="F1936" s="731"/>
    </row>
    <row r="1937" spans="5:6" x14ac:dyDescent="0.25">
      <c r="E1937" s="710"/>
      <c r="F1937" s="731"/>
    </row>
    <row r="1938" spans="5:6" x14ac:dyDescent="0.25">
      <c r="E1938" s="710"/>
      <c r="F1938" s="731"/>
    </row>
    <row r="1939" spans="5:6" x14ac:dyDescent="0.25">
      <c r="E1939" s="710"/>
      <c r="F1939" s="731"/>
    </row>
    <row r="1940" spans="5:6" x14ac:dyDescent="0.25">
      <c r="E1940" s="710"/>
      <c r="F1940" s="731"/>
    </row>
    <row r="1941" spans="5:6" x14ac:dyDescent="0.25">
      <c r="E1941" s="710"/>
      <c r="F1941" s="731"/>
    </row>
    <row r="1942" spans="5:6" x14ac:dyDescent="0.25">
      <c r="E1942" s="710"/>
      <c r="F1942" s="731"/>
    </row>
    <row r="1943" spans="5:6" x14ac:dyDescent="0.25">
      <c r="E1943" s="710"/>
      <c r="F1943" s="731"/>
    </row>
    <row r="1944" spans="5:6" x14ac:dyDescent="0.25">
      <c r="E1944" s="710"/>
      <c r="F1944" s="731"/>
    </row>
    <row r="1945" spans="5:6" x14ac:dyDescent="0.25">
      <c r="E1945" s="710"/>
      <c r="F1945" s="731"/>
    </row>
    <row r="1946" spans="5:6" x14ac:dyDescent="0.25">
      <c r="E1946" s="710"/>
      <c r="F1946" s="731"/>
    </row>
    <row r="1947" spans="5:6" x14ac:dyDescent="0.25">
      <c r="E1947" s="710"/>
      <c r="F1947" s="731"/>
    </row>
    <row r="1948" spans="5:6" x14ac:dyDescent="0.25">
      <c r="E1948" s="710"/>
      <c r="F1948" s="731"/>
    </row>
    <row r="1949" spans="5:6" x14ac:dyDescent="0.25">
      <c r="E1949" s="710"/>
      <c r="F1949" s="731"/>
    </row>
    <row r="1950" spans="5:6" x14ac:dyDescent="0.25">
      <c r="E1950" s="710"/>
      <c r="F1950" s="731"/>
    </row>
    <row r="1951" spans="5:6" x14ac:dyDescent="0.25">
      <c r="E1951" s="710"/>
      <c r="F1951" s="731"/>
    </row>
    <row r="1952" spans="5:6" x14ac:dyDescent="0.25">
      <c r="E1952" s="710"/>
      <c r="F1952" s="731"/>
    </row>
    <row r="1953" spans="5:6" x14ac:dyDescent="0.25">
      <c r="E1953" s="710"/>
      <c r="F1953" s="731"/>
    </row>
    <row r="1954" spans="5:6" x14ac:dyDescent="0.25">
      <c r="E1954" s="710"/>
      <c r="F1954" s="731"/>
    </row>
    <row r="1955" spans="5:6" x14ac:dyDescent="0.25">
      <c r="E1955" s="710"/>
      <c r="F1955" s="731"/>
    </row>
    <row r="1956" spans="5:6" x14ac:dyDescent="0.25">
      <c r="E1956" s="710"/>
      <c r="F1956" s="731"/>
    </row>
    <row r="1957" spans="5:6" x14ac:dyDescent="0.25">
      <c r="E1957" s="710"/>
      <c r="F1957" s="731"/>
    </row>
    <row r="1958" spans="5:6" x14ac:dyDescent="0.25">
      <c r="E1958" s="710"/>
      <c r="F1958" s="731"/>
    </row>
    <row r="1959" spans="5:6" x14ac:dyDescent="0.25">
      <c r="E1959" s="710"/>
      <c r="F1959" s="731"/>
    </row>
    <row r="1960" spans="5:6" x14ac:dyDescent="0.25">
      <c r="E1960" s="710"/>
      <c r="F1960" s="731"/>
    </row>
    <row r="1961" spans="5:6" x14ac:dyDescent="0.25">
      <c r="E1961" s="710"/>
      <c r="F1961" s="731"/>
    </row>
    <row r="1962" spans="5:6" x14ac:dyDescent="0.25">
      <c r="E1962" s="710"/>
      <c r="F1962" s="731"/>
    </row>
    <row r="1963" spans="5:6" x14ac:dyDescent="0.25">
      <c r="E1963" s="710"/>
      <c r="F1963" s="731"/>
    </row>
    <row r="1964" spans="5:6" x14ac:dyDescent="0.25">
      <c r="E1964" s="710"/>
      <c r="F1964" s="731"/>
    </row>
    <row r="1965" spans="5:6" x14ac:dyDescent="0.25">
      <c r="E1965" s="710"/>
      <c r="F1965" s="731"/>
    </row>
    <row r="1966" spans="5:6" x14ac:dyDescent="0.25">
      <c r="E1966" s="710"/>
      <c r="F1966" s="731"/>
    </row>
    <row r="1967" spans="5:6" x14ac:dyDescent="0.25">
      <c r="E1967" s="710"/>
      <c r="F1967" s="731"/>
    </row>
    <row r="1968" spans="5:6" x14ac:dyDescent="0.25">
      <c r="E1968" s="710"/>
      <c r="F1968" s="731"/>
    </row>
    <row r="1969" spans="5:6" x14ac:dyDescent="0.25">
      <c r="E1969" s="710"/>
      <c r="F1969" s="731"/>
    </row>
    <row r="1970" spans="5:6" x14ac:dyDescent="0.25">
      <c r="E1970" s="710"/>
      <c r="F1970" s="731"/>
    </row>
    <row r="1971" spans="5:6" x14ac:dyDescent="0.25">
      <c r="E1971" s="710"/>
      <c r="F1971" s="731"/>
    </row>
    <row r="1972" spans="5:6" x14ac:dyDescent="0.25">
      <c r="E1972" s="710"/>
      <c r="F1972" s="731"/>
    </row>
    <row r="1973" spans="5:6" x14ac:dyDescent="0.25">
      <c r="E1973" s="710"/>
      <c r="F1973" s="731"/>
    </row>
    <row r="1974" spans="5:6" x14ac:dyDescent="0.25">
      <c r="E1974" s="710"/>
      <c r="F1974" s="731"/>
    </row>
    <row r="1975" spans="5:6" x14ac:dyDescent="0.25">
      <c r="E1975" s="710"/>
      <c r="F1975" s="731"/>
    </row>
    <row r="1976" spans="5:6" x14ac:dyDescent="0.25">
      <c r="E1976" s="710"/>
      <c r="F1976" s="731"/>
    </row>
    <row r="1977" spans="5:6" x14ac:dyDescent="0.25">
      <c r="E1977" s="710"/>
      <c r="F1977" s="731"/>
    </row>
    <row r="1978" spans="5:6" x14ac:dyDescent="0.25">
      <c r="E1978" s="710"/>
      <c r="F1978" s="731"/>
    </row>
    <row r="1979" spans="5:6" x14ac:dyDescent="0.25">
      <c r="E1979" s="710"/>
      <c r="F1979" s="731"/>
    </row>
    <row r="1980" spans="5:6" x14ac:dyDescent="0.25">
      <c r="E1980" s="710"/>
      <c r="F1980" s="731"/>
    </row>
    <row r="1981" spans="5:6" x14ac:dyDescent="0.25">
      <c r="E1981" s="710"/>
      <c r="F1981" s="731"/>
    </row>
    <row r="1982" spans="5:6" x14ac:dyDescent="0.25">
      <c r="E1982" s="710"/>
      <c r="F1982" s="731"/>
    </row>
    <row r="1983" spans="5:6" x14ac:dyDescent="0.25">
      <c r="E1983" s="710"/>
      <c r="F1983" s="731"/>
    </row>
    <row r="1984" spans="5:6" x14ac:dyDescent="0.25">
      <c r="E1984" s="710"/>
      <c r="F1984" s="731"/>
    </row>
    <row r="1985" spans="5:6" x14ac:dyDescent="0.25">
      <c r="E1985" s="710"/>
      <c r="F1985" s="731"/>
    </row>
    <row r="1986" spans="5:6" x14ac:dyDescent="0.25">
      <c r="E1986" s="710"/>
      <c r="F1986" s="731"/>
    </row>
    <row r="1987" spans="5:6" x14ac:dyDescent="0.25">
      <c r="E1987" s="710"/>
      <c r="F1987" s="731"/>
    </row>
    <row r="1988" spans="5:6" x14ac:dyDescent="0.25">
      <c r="E1988" s="710"/>
      <c r="F1988" s="731"/>
    </row>
    <row r="1989" spans="5:6" x14ac:dyDescent="0.25">
      <c r="E1989" s="710"/>
      <c r="F1989" s="731"/>
    </row>
    <row r="1990" spans="5:6" x14ac:dyDescent="0.25">
      <c r="E1990" s="710"/>
      <c r="F1990" s="731"/>
    </row>
    <row r="1991" spans="5:6" x14ac:dyDescent="0.25">
      <c r="E1991" s="710"/>
      <c r="F1991" s="731"/>
    </row>
    <row r="1992" spans="5:6" x14ac:dyDescent="0.25">
      <c r="E1992" s="710"/>
      <c r="F1992" s="731"/>
    </row>
    <row r="1993" spans="5:6" x14ac:dyDescent="0.25">
      <c r="E1993" s="710"/>
      <c r="F1993" s="731"/>
    </row>
    <row r="1994" spans="5:6" x14ac:dyDescent="0.25">
      <c r="E1994" s="710"/>
      <c r="F1994" s="731"/>
    </row>
    <row r="1995" spans="5:6" x14ac:dyDescent="0.25">
      <c r="E1995" s="710"/>
      <c r="F1995" s="731"/>
    </row>
    <row r="1996" spans="5:6" x14ac:dyDescent="0.25">
      <c r="E1996" s="710"/>
      <c r="F1996" s="731"/>
    </row>
    <row r="1997" spans="5:6" x14ac:dyDescent="0.25">
      <c r="E1997" s="710"/>
      <c r="F1997" s="731"/>
    </row>
    <row r="1998" spans="5:6" x14ac:dyDescent="0.25">
      <c r="E1998" s="710"/>
      <c r="F1998" s="731"/>
    </row>
    <row r="1999" spans="5:6" x14ac:dyDescent="0.25">
      <c r="E1999" s="710"/>
      <c r="F1999" s="731"/>
    </row>
    <row r="2000" spans="5:6" x14ac:dyDescent="0.25">
      <c r="E2000" s="710"/>
      <c r="F2000" s="731"/>
    </row>
    <row r="2001" spans="5:6" x14ac:dyDescent="0.25">
      <c r="E2001" s="710"/>
      <c r="F2001" s="731"/>
    </row>
    <row r="2002" spans="5:6" x14ac:dyDescent="0.25">
      <c r="E2002" s="710"/>
      <c r="F2002" s="731"/>
    </row>
    <row r="2003" spans="5:6" x14ac:dyDescent="0.25">
      <c r="E2003" s="710"/>
      <c r="F2003" s="731"/>
    </row>
    <row r="2004" spans="5:6" x14ac:dyDescent="0.25">
      <c r="E2004" s="710"/>
      <c r="F2004" s="731"/>
    </row>
    <row r="2005" spans="5:6" x14ac:dyDescent="0.25">
      <c r="E2005" s="710"/>
      <c r="F2005" s="731"/>
    </row>
    <row r="2006" spans="5:6" x14ac:dyDescent="0.25">
      <c r="E2006" s="710"/>
      <c r="F2006" s="731"/>
    </row>
    <row r="2007" spans="5:6" x14ac:dyDescent="0.25">
      <c r="E2007" s="710"/>
      <c r="F2007" s="731"/>
    </row>
    <row r="2008" spans="5:6" x14ac:dyDescent="0.25">
      <c r="E2008" s="710"/>
      <c r="F2008" s="731"/>
    </row>
    <row r="2009" spans="5:6" x14ac:dyDescent="0.25">
      <c r="E2009" s="710"/>
      <c r="F2009" s="731"/>
    </row>
    <row r="2010" spans="5:6" x14ac:dyDescent="0.25">
      <c r="E2010" s="710"/>
      <c r="F2010" s="731"/>
    </row>
    <row r="2011" spans="5:6" x14ac:dyDescent="0.25">
      <c r="E2011" s="710"/>
      <c r="F2011" s="731"/>
    </row>
    <row r="2012" spans="5:6" x14ac:dyDescent="0.25">
      <c r="E2012" s="710"/>
      <c r="F2012" s="731"/>
    </row>
    <row r="2013" spans="5:6" x14ac:dyDescent="0.25">
      <c r="E2013" s="710"/>
      <c r="F2013" s="731"/>
    </row>
    <row r="2014" spans="5:6" x14ac:dyDescent="0.25">
      <c r="E2014" s="710"/>
      <c r="F2014" s="731"/>
    </row>
    <row r="2015" spans="5:6" x14ac:dyDescent="0.25">
      <c r="E2015" s="710"/>
      <c r="F2015" s="731"/>
    </row>
    <row r="2016" spans="5:6" x14ac:dyDescent="0.25">
      <c r="E2016" s="710"/>
      <c r="F2016" s="731"/>
    </row>
    <row r="2017" spans="5:6" x14ac:dyDescent="0.25">
      <c r="E2017" s="710"/>
      <c r="F2017" s="731"/>
    </row>
    <row r="2018" spans="5:6" x14ac:dyDescent="0.25">
      <c r="E2018" s="710"/>
      <c r="F2018" s="731"/>
    </row>
    <row r="2019" spans="5:6" x14ac:dyDescent="0.25">
      <c r="E2019" s="710"/>
      <c r="F2019" s="731"/>
    </row>
    <row r="2020" spans="5:6" x14ac:dyDescent="0.25">
      <c r="E2020" s="710"/>
      <c r="F2020" s="731"/>
    </row>
    <row r="2021" spans="5:6" x14ac:dyDescent="0.25">
      <c r="E2021" s="710"/>
      <c r="F2021" s="731"/>
    </row>
    <row r="2022" spans="5:6" x14ac:dyDescent="0.25">
      <c r="E2022" s="710"/>
      <c r="F2022" s="731"/>
    </row>
    <row r="2023" spans="5:6" x14ac:dyDescent="0.25">
      <c r="E2023" s="710"/>
      <c r="F2023" s="731"/>
    </row>
    <row r="2024" spans="5:6" x14ac:dyDescent="0.25">
      <c r="E2024" s="710"/>
      <c r="F2024" s="731"/>
    </row>
    <row r="2025" spans="5:6" x14ac:dyDescent="0.25">
      <c r="E2025" s="710"/>
      <c r="F2025" s="731"/>
    </row>
    <row r="2026" spans="5:6" x14ac:dyDescent="0.25">
      <c r="E2026" s="710"/>
      <c r="F2026" s="731"/>
    </row>
    <row r="2027" spans="5:6" x14ac:dyDescent="0.25">
      <c r="E2027" s="710"/>
      <c r="F2027" s="731"/>
    </row>
    <row r="2028" spans="5:6" x14ac:dyDescent="0.25">
      <c r="E2028" s="710"/>
      <c r="F2028" s="731"/>
    </row>
    <row r="2029" spans="5:6" x14ac:dyDescent="0.25">
      <c r="E2029" s="710"/>
      <c r="F2029" s="731"/>
    </row>
    <row r="2030" spans="5:6" x14ac:dyDescent="0.25">
      <c r="E2030" s="710"/>
      <c r="F2030" s="731"/>
    </row>
    <row r="2031" spans="5:6" x14ac:dyDescent="0.25">
      <c r="E2031" s="710"/>
      <c r="F2031" s="731"/>
    </row>
    <row r="2032" spans="5:6" x14ac:dyDescent="0.25">
      <c r="E2032" s="710"/>
      <c r="F2032" s="731"/>
    </row>
    <row r="2033" spans="5:6" x14ac:dyDescent="0.25">
      <c r="E2033" s="710"/>
      <c r="F2033" s="731"/>
    </row>
    <row r="2034" spans="5:6" x14ac:dyDescent="0.25">
      <c r="E2034" s="710"/>
      <c r="F2034" s="731"/>
    </row>
    <row r="2035" spans="5:6" x14ac:dyDescent="0.25">
      <c r="E2035" s="710"/>
      <c r="F2035" s="731"/>
    </row>
    <row r="2036" spans="5:6" x14ac:dyDescent="0.25">
      <c r="E2036" s="710"/>
      <c r="F2036" s="731"/>
    </row>
    <row r="2037" spans="5:6" x14ac:dyDescent="0.25">
      <c r="E2037" s="710"/>
      <c r="F2037" s="731"/>
    </row>
    <row r="2038" spans="5:6" x14ac:dyDescent="0.25">
      <c r="E2038" s="710"/>
      <c r="F2038" s="731"/>
    </row>
    <row r="2039" spans="5:6" x14ac:dyDescent="0.25">
      <c r="E2039" s="710"/>
      <c r="F2039" s="731"/>
    </row>
    <row r="2040" spans="5:6" x14ac:dyDescent="0.25">
      <c r="E2040" s="710"/>
      <c r="F2040" s="731"/>
    </row>
    <row r="2041" spans="5:6" x14ac:dyDescent="0.25">
      <c r="E2041" s="710"/>
      <c r="F2041" s="731"/>
    </row>
    <row r="2042" spans="5:6" x14ac:dyDescent="0.25">
      <c r="E2042" s="710"/>
      <c r="F2042" s="731"/>
    </row>
    <row r="2043" spans="5:6" x14ac:dyDescent="0.25">
      <c r="E2043" s="710"/>
      <c r="F2043" s="731"/>
    </row>
    <row r="2044" spans="5:6" x14ac:dyDescent="0.25">
      <c r="E2044" s="710"/>
      <c r="F2044" s="731"/>
    </row>
    <row r="2045" spans="5:6" x14ac:dyDescent="0.25">
      <c r="E2045" s="710"/>
      <c r="F2045" s="731"/>
    </row>
    <row r="2046" spans="5:6" x14ac:dyDescent="0.25">
      <c r="E2046" s="710"/>
      <c r="F2046" s="731"/>
    </row>
    <row r="2047" spans="5:6" x14ac:dyDescent="0.25">
      <c r="E2047" s="710"/>
      <c r="F2047" s="731"/>
    </row>
    <row r="2048" spans="5:6" x14ac:dyDescent="0.25">
      <c r="E2048" s="710"/>
      <c r="F2048" s="731"/>
    </row>
    <row r="2049" spans="5:6" x14ac:dyDescent="0.25">
      <c r="E2049" s="710"/>
      <c r="F2049" s="731"/>
    </row>
    <row r="2050" spans="5:6" x14ac:dyDescent="0.25">
      <c r="E2050" s="710"/>
      <c r="F2050" s="731"/>
    </row>
    <row r="2051" spans="5:6" x14ac:dyDescent="0.25">
      <c r="E2051" s="710"/>
      <c r="F2051" s="731"/>
    </row>
    <row r="2052" spans="5:6" x14ac:dyDescent="0.25">
      <c r="E2052" s="710"/>
      <c r="F2052" s="731"/>
    </row>
    <row r="2053" spans="5:6" x14ac:dyDescent="0.25">
      <c r="E2053" s="710"/>
      <c r="F2053" s="731"/>
    </row>
    <row r="2054" spans="5:6" x14ac:dyDescent="0.25">
      <c r="E2054" s="710"/>
      <c r="F2054" s="731"/>
    </row>
    <row r="2055" spans="5:6" x14ac:dyDescent="0.25">
      <c r="E2055" s="710"/>
      <c r="F2055" s="731"/>
    </row>
    <row r="2056" spans="5:6" x14ac:dyDescent="0.25">
      <c r="E2056" s="710"/>
      <c r="F2056" s="731"/>
    </row>
    <row r="2057" spans="5:6" x14ac:dyDescent="0.25">
      <c r="E2057" s="710"/>
      <c r="F2057" s="731"/>
    </row>
    <row r="2058" spans="5:6" x14ac:dyDescent="0.25">
      <c r="E2058" s="710"/>
      <c r="F2058" s="731"/>
    </row>
    <row r="2059" spans="5:6" x14ac:dyDescent="0.25">
      <c r="E2059" s="710"/>
      <c r="F2059" s="731"/>
    </row>
    <row r="2060" spans="5:6" x14ac:dyDescent="0.25">
      <c r="E2060" s="710"/>
      <c r="F2060" s="731"/>
    </row>
    <row r="2061" spans="5:6" x14ac:dyDescent="0.25">
      <c r="E2061" s="710"/>
      <c r="F2061" s="731"/>
    </row>
    <row r="2062" spans="5:6" x14ac:dyDescent="0.25">
      <c r="E2062" s="710"/>
      <c r="F2062" s="731"/>
    </row>
    <row r="2063" spans="5:6" x14ac:dyDescent="0.25">
      <c r="E2063" s="710"/>
      <c r="F2063" s="731"/>
    </row>
    <row r="2064" spans="5:6" x14ac:dyDescent="0.25">
      <c r="E2064" s="710"/>
      <c r="F2064" s="731"/>
    </row>
    <row r="2065" spans="5:6" x14ac:dyDescent="0.25">
      <c r="E2065" s="710"/>
      <c r="F2065" s="731"/>
    </row>
    <row r="2066" spans="5:6" x14ac:dyDescent="0.25">
      <c r="E2066" s="710"/>
      <c r="F2066" s="731"/>
    </row>
    <row r="2067" spans="5:6" x14ac:dyDescent="0.25">
      <c r="E2067" s="710"/>
      <c r="F2067" s="731"/>
    </row>
    <row r="2068" spans="5:6" x14ac:dyDescent="0.25">
      <c r="E2068" s="710"/>
      <c r="F2068" s="731"/>
    </row>
    <row r="2069" spans="5:6" x14ac:dyDescent="0.25">
      <c r="E2069" s="710"/>
      <c r="F2069" s="731"/>
    </row>
    <row r="2070" spans="5:6" x14ac:dyDescent="0.25">
      <c r="E2070" s="710"/>
      <c r="F2070" s="731"/>
    </row>
    <row r="2071" spans="5:6" x14ac:dyDescent="0.25">
      <c r="E2071" s="710"/>
      <c r="F2071" s="731"/>
    </row>
    <row r="2072" spans="5:6" x14ac:dyDescent="0.25">
      <c r="E2072" s="710"/>
      <c r="F2072" s="731"/>
    </row>
    <row r="2073" spans="5:6" x14ac:dyDescent="0.25">
      <c r="E2073" s="710"/>
      <c r="F2073" s="731"/>
    </row>
    <row r="2074" spans="5:6" x14ac:dyDescent="0.25">
      <c r="E2074" s="710"/>
      <c r="F2074" s="731"/>
    </row>
    <row r="2075" spans="5:6" x14ac:dyDescent="0.25">
      <c r="E2075" s="710"/>
      <c r="F2075" s="731"/>
    </row>
    <row r="2076" spans="5:6" x14ac:dyDescent="0.25">
      <c r="E2076" s="710"/>
      <c r="F2076" s="731"/>
    </row>
    <row r="2077" spans="5:6" x14ac:dyDescent="0.25">
      <c r="E2077" s="710"/>
      <c r="F2077" s="731"/>
    </row>
    <row r="2078" spans="5:6" x14ac:dyDescent="0.25">
      <c r="E2078" s="710"/>
      <c r="F2078" s="731"/>
    </row>
    <row r="2079" spans="5:6" x14ac:dyDescent="0.25">
      <c r="E2079" s="710"/>
      <c r="F2079" s="731"/>
    </row>
    <row r="2080" spans="5:6" x14ac:dyDescent="0.25">
      <c r="E2080" s="710"/>
      <c r="F2080" s="731"/>
    </row>
    <row r="2081" spans="5:6" x14ac:dyDescent="0.25">
      <c r="E2081" s="710"/>
      <c r="F2081" s="731"/>
    </row>
    <row r="2082" spans="5:6" x14ac:dyDescent="0.25">
      <c r="E2082" s="710"/>
      <c r="F2082" s="731"/>
    </row>
    <row r="2083" spans="5:6" x14ac:dyDescent="0.25">
      <c r="E2083" s="710"/>
      <c r="F2083" s="731"/>
    </row>
    <row r="2084" spans="5:6" x14ac:dyDescent="0.25">
      <c r="E2084" s="710"/>
      <c r="F2084" s="731"/>
    </row>
    <row r="2085" spans="5:6" x14ac:dyDescent="0.25">
      <c r="E2085" s="710"/>
      <c r="F2085" s="731"/>
    </row>
    <row r="2086" spans="5:6" x14ac:dyDescent="0.25">
      <c r="E2086" s="710"/>
      <c r="F2086" s="731"/>
    </row>
    <row r="2087" spans="5:6" x14ac:dyDescent="0.25">
      <c r="E2087" s="710"/>
      <c r="F2087" s="731"/>
    </row>
    <row r="2088" spans="5:6" x14ac:dyDescent="0.25">
      <c r="E2088" s="710"/>
      <c r="F2088" s="731"/>
    </row>
    <row r="2089" spans="5:6" x14ac:dyDescent="0.25">
      <c r="E2089" s="710"/>
      <c r="F2089" s="731"/>
    </row>
    <row r="2090" spans="5:6" x14ac:dyDescent="0.25">
      <c r="E2090" s="710"/>
      <c r="F2090" s="731"/>
    </row>
    <row r="2091" spans="5:6" x14ac:dyDescent="0.25">
      <c r="E2091" s="710"/>
      <c r="F2091" s="731"/>
    </row>
    <row r="2092" spans="5:6" x14ac:dyDescent="0.25">
      <c r="E2092" s="710"/>
      <c r="F2092" s="731"/>
    </row>
    <row r="2093" spans="5:6" x14ac:dyDescent="0.25">
      <c r="E2093" s="710"/>
      <c r="F2093" s="731"/>
    </row>
    <row r="2094" spans="5:6" x14ac:dyDescent="0.25">
      <c r="E2094" s="710"/>
      <c r="F2094" s="731"/>
    </row>
    <row r="2095" spans="5:6" x14ac:dyDescent="0.25">
      <c r="E2095" s="710"/>
      <c r="F2095" s="731"/>
    </row>
    <row r="2096" spans="5:6" x14ac:dyDescent="0.25">
      <c r="E2096" s="710"/>
      <c r="F2096" s="731"/>
    </row>
    <row r="2097" spans="5:6" x14ac:dyDescent="0.25">
      <c r="E2097" s="710"/>
      <c r="F2097" s="731"/>
    </row>
    <row r="2098" spans="5:6" x14ac:dyDescent="0.25">
      <c r="E2098" s="710"/>
      <c r="F2098" s="731"/>
    </row>
    <row r="2099" spans="5:6" x14ac:dyDescent="0.25">
      <c r="E2099" s="710"/>
      <c r="F2099" s="731"/>
    </row>
    <row r="2100" spans="5:6" x14ac:dyDescent="0.25">
      <c r="E2100" s="710"/>
      <c r="F2100" s="731"/>
    </row>
    <row r="2101" spans="5:6" x14ac:dyDescent="0.25">
      <c r="E2101" s="710"/>
      <c r="F2101" s="731"/>
    </row>
    <row r="2102" spans="5:6" x14ac:dyDescent="0.25">
      <c r="E2102" s="710"/>
      <c r="F2102" s="731"/>
    </row>
    <row r="2103" spans="5:6" x14ac:dyDescent="0.25">
      <c r="E2103" s="710"/>
      <c r="F2103" s="731"/>
    </row>
    <row r="2104" spans="5:6" x14ac:dyDescent="0.25">
      <c r="E2104" s="710"/>
      <c r="F2104" s="731"/>
    </row>
    <row r="2105" spans="5:6" x14ac:dyDescent="0.25">
      <c r="E2105" s="710"/>
      <c r="F2105" s="731"/>
    </row>
    <row r="2106" spans="5:6" x14ac:dyDescent="0.25">
      <c r="E2106" s="710"/>
      <c r="F2106" s="731"/>
    </row>
    <row r="2107" spans="5:6" x14ac:dyDescent="0.25">
      <c r="E2107" s="710"/>
      <c r="F2107" s="731"/>
    </row>
    <row r="2108" spans="5:6" x14ac:dyDescent="0.25">
      <c r="E2108" s="710"/>
      <c r="F2108" s="731"/>
    </row>
    <row r="2109" spans="5:6" x14ac:dyDescent="0.25">
      <c r="E2109" s="710"/>
      <c r="F2109" s="731"/>
    </row>
    <row r="2110" spans="5:6" x14ac:dyDescent="0.25">
      <c r="E2110" s="710"/>
      <c r="F2110" s="731"/>
    </row>
    <row r="2111" spans="5:6" x14ac:dyDescent="0.25">
      <c r="E2111" s="710"/>
      <c r="F2111" s="731"/>
    </row>
    <row r="2112" spans="5:6" x14ac:dyDescent="0.25">
      <c r="E2112" s="710"/>
      <c r="F2112" s="731"/>
    </row>
    <row r="2113" spans="5:6" x14ac:dyDescent="0.25">
      <c r="E2113" s="710"/>
      <c r="F2113" s="731"/>
    </row>
    <row r="2114" spans="5:6" x14ac:dyDescent="0.25">
      <c r="E2114" s="710"/>
      <c r="F2114" s="731"/>
    </row>
    <row r="2115" spans="5:6" x14ac:dyDescent="0.25">
      <c r="E2115" s="710"/>
      <c r="F2115" s="731"/>
    </row>
    <row r="2116" spans="5:6" x14ac:dyDescent="0.25">
      <c r="E2116" s="710"/>
      <c r="F2116" s="731"/>
    </row>
    <row r="2117" spans="5:6" x14ac:dyDescent="0.25">
      <c r="E2117" s="710"/>
      <c r="F2117" s="731"/>
    </row>
    <row r="2118" spans="5:6" x14ac:dyDescent="0.25">
      <c r="E2118" s="710"/>
      <c r="F2118" s="731"/>
    </row>
    <row r="2119" spans="5:6" x14ac:dyDescent="0.25">
      <c r="E2119" s="710"/>
      <c r="F2119" s="731"/>
    </row>
    <row r="2120" spans="5:6" x14ac:dyDescent="0.25">
      <c r="E2120" s="710"/>
      <c r="F2120" s="731"/>
    </row>
    <row r="2121" spans="5:6" x14ac:dyDescent="0.25">
      <c r="E2121" s="710"/>
      <c r="F2121" s="731"/>
    </row>
    <row r="2122" spans="5:6" x14ac:dyDescent="0.25">
      <c r="E2122" s="710"/>
      <c r="F2122" s="731"/>
    </row>
    <row r="2123" spans="5:6" x14ac:dyDescent="0.25">
      <c r="E2123" s="710"/>
      <c r="F2123" s="731"/>
    </row>
    <row r="2124" spans="5:6" x14ac:dyDescent="0.25">
      <c r="E2124" s="710"/>
      <c r="F2124" s="731"/>
    </row>
    <row r="2125" spans="5:6" x14ac:dyDescent="0.25">
      <c r="E2125" s="710"/>
      <c r="F2125" s="731"/>
    </row>
    <row r="2126" spans="5:6" x14ac:dyDescent="0.25">
      <c r="E2126" s="710"/>
      <c r="F2126" s="731"/>
    </row>
    <row r="2127" spans="5:6" x14ac:dyDescent="0.25">
      <c r="E2127" s="710"/>
      <c r="F2127" s="731"/>
    </row>
    <row r="2128" spans="5:6" x14ac:dyDescent="0.25">
      <c r="E2128" s="710"/>
      <c r="F2128" s="731"/>
    </row>
    <row r="2129" spans="5:6" x14ac:dyDescent="0.25">
      <c r="E2129" s="710"/>
      <c r="F2129" s="731"/>
    </row>
    <row r="2130" spans="5:6" x14ac:dyDescent="0.25">
      <c r="E2130" s="710"/>
      <c r="F2130" s="731"/>
    </row>
    <row r="2131" spans="5:6" x14ac:dyDescent="0.25">
      <c r="E2131" s="710"/>
      <c r="F2131" s="731"/>
    </row>
    <row r="2132" spans="5:6" x14ac:dyDescent="0.25">
      <c r="E2132" s="710"/>
      <c r="F2132" s="731"/>
    </row>
    <row r="2133" spans="5:6" x14ac:dyDescent="0.25">
      <c r="E2133" s="710"/>
      <c r="F2133" s="731"/>
    </row>
    <row r="2134" spans="5:6" x14ac:dyDescent="0.25">
      <c r="E2134" s="710"/>
      <c r="F2134" s="731"/>
    </row>
    <row r="2135" spans="5:6" x14ac:dyDescent="0.25">
      <c r="E2135" s="710"/>
      <c r="F2135" s="731"/>
    </row>
    <row r="2136" spans="5:6" x14ac:dyDescent="0.25">
      <c r="E2136" s="710"/>
      <c r="F2136" s="731"/>
    </row>
    <row r="2137" spans="5:6" x14ac:dyDescent="0.25">
      <c r="E2137" s="710"/>
      <c r="F2137" s="731"/>
    </row>
    <row r="2138" spans="5:6" x14ac:dyDescent="0.25">
      <c r="E2138" s="710"/>
      <c r="F2138" s="731"/>
    </row>
    <row r="2139" spans="5:6" x14ac:dyDescent="0.25">
      <c r="E2139" s="710"/>
      <c r="F2139" s="731"/>
    </row>
    <row r="2140" spans="5:6" x14ac:dyDescent="0.25">
      <c r="E2140" s="710"/>
      <c r="F2140" s="731"/>
    </row>
    <row r="2141" spans="5:6" x14ac:dyDescent="0.25">
      <c r="E2141" s="710"/>
      <c r="F2141" s="731"/>
    </row>
    <row r="2142" spans="5:6" x14ac:dyDescent="0.25">
      <c r="E2142" s="710"/>
      <c r="F2142" s="731"/>
    </row>
    <row r="2143" spans="5:6" x14ac:dyDescent="0.25">
      <c r="E2143" s="710"/>
      <c r="F2143" s="731"/>
    </row>
    <row r="2144" spans="5:6" x14ac:dyDescent="0.25">
      <c r="E2144" s="710"/>
      <c r="F2144" s="731"/>
    </row>
    <row r="2145" spans="5:6" x14ac:dyDescent="0.25">
      <c r="E2145" s="710"/>
      <c r="F2145" s="731"/>
    </row>
    <row r="2146" spans="5:6" x14ac:dyDescent="0.25">
      <c r="E2146" s="710"/>
      <c r="F2146" s="731"/>
    </row>
    <row r="2147" spans="5:6" x14ac:dyDescent="0.25">
      <c r="E2147" s="710"/>
      <c r="F2147" s="731"/>
    </row>
    <row r="2148" spans="5:6" x14ac:dyDescent="0.25">
      <c r="E2148" s="710"/>
      <c r="F2148" s="731"/>
    </row>
    <row r="2149" spans="5:6" x14ac:dyDescent="0.25">
      <c r="E2149" s="710"/>
      <c r="F2149" s="731"/>
    </row>
    <row r="2150" spans="5:6" x14ac:dyDescent="0.25">
      <c r="E2150" s="710"/>
      <c r="F2150" s="731"/>
    </row>
    <row r="2151" spans="5:6" x14ac:dyDescent="0.25">
      <c r="E2151" s="710"/>
      <c r="F2151" s="731"/>
    </row>
    <row r="2152" spans="5:6" x14ac:dyDescent="0.25">
      <c r="E2152" s="710"/>
      <c r="F2152" s="731"/>
    </row>
    <row r="2153" spans="5:6" x14ac:dyDescent="0.25">
      <c r="E2153" s="710"/>
      <c r="F2153" s="731"/>
    </row>
    <row r="2154" spans="5:6" x14ac:dyDescent="0.25">
      <c r="E2154" s="710"/>
      <c r="F2154" s="731"/>
    </row>
    <row r="2155" spans="5:6" x14ac:dyDescent="0.25">
      <c r="E2155" s="710"/>
      <c r="F2155" s="731"/>
    </row>
    <row r="2156" spans="5:6" x14ac:dyDescent="0.25">
      <c r="E2156" s="710"/>
      <c r="F2156" s="731"/>
    </row>
    <row r="2157" spans="5:6" x14ac:dyDescent="0.25">
      <c r="E2157" s="710"/>
      <c r="F2157" s="731"/>
    </row>
    <row r="2158" spans="5:6" x14ac:dyDescent="0.25">
      <c r="E2158" s="710"/>
      <c r="F2158" s="731"/>
    </row>
    <row r="2159" spans="5:6" x14ac:dyDescent="0.25">
      <c r="E2159" s="710"/>
      <c r="F2159" s="731"/>
    </row>
    <row r="2160" spans="5:6" x14ac:dyDescent="0.25">
      <c r="E2160" s="710"/>
      <c r="F2160" s="731"/>
    </row>
    <row r="2161" spans="5:6" x14ac:dyDescent="0.25">
      <c r="E2161" s="710"/>
      <c r="F2161" s="731"/>
    </row>
    <row r="2162" spans="5:6" x14ac:dyDescent="0.25">
      <c r="E2162" s="710"/>
      <c r="F2162" s="731"/>
    </row>
    <row r="2163" spans="5:6" x14ac:dyDescent="0.25">
      <c r="E2163" s="710"/>
      <c r="F2163" s="731"/>
    </row>
    <row r="2164" spans="5:6" x14ac:dyDescent="0.25">
      <c r="E2164" s="710"/>
      <c r="F2164" s="731"/>
    </row>
    <row r="2165" spans="5:6" x14ac:dyDescent="0.25">
      <c r="E2165" s="710"/>
      <c r="F2165" s="731"/>
    </row>
    <row r="2166" spans="5:6" x14ac:dyDescent="0.25">
      <c r="E2166" s="710"/>
      <c r="F2166" s="731"/>
    </row>
    <row r="2167" spans="5:6" x14ac:dyDescent="0.25">
      <c r="E2167" s="710"/>
      <c r="F2167" s="731"/>
    </row>
    <row r="2168" spans="5:6" x14ac:dyDescent="0.25">
      <c r="E2168" s="710"/>
      <c r="F2168" s="731"/>
    </row>
    <row r="2169" spans="5:6" x14ac:dyDescent="0.25">
      <c r="E2169" s="710"/>
      <c r="F2169" s="731"/>
    </row>
    <row r="2170" spans="5:6" x14ac:dyDescent="0.25">
      <c r="E2170" s="710"/>
      <c r="F2170" s="731"/>
    </row>
    <row r="2171" spans="5:6" x14ac:dyDescent="0.25">
      <c r="E2171" s="710"/>
      <c r="F2171" s="731"/>
    </row>
    <row r="2172" spans="5:6" x14ac:dyDescent="0.25">
      <c r="E2172" s="710"/>
      <c r="F2172" s="731"/>
    </row>
    <row r="2173" spans="5:6" x14ac:dyDescent="0.25">
      <c r="E2173" s="710"/>
      <c r="F2173" s="731"/>
    </row>
    <row r="2174" spans="5:6" x14ac:dyDescent="0.25">
      <c r="E2174" s="710"/>
      <c r="F2174" s="731"/>
    </row>
    <row r="2175" spans="5:6" x14ac:dyDescent="0.25">
      <c r="E2175" s="710"/>
      <c r="F2175" s="731"/>
    </row>
    <row r="2176" spans="5:6" x14ac:dyDescent="0.25">
      <c r="E2176" s="710"/>
      <c r="F2176" s="731"/>
    </row>
    <row r="2177" spans="5:6" x14ac:dyDescent="0.25">
      <c r="E2177" s="710"/>
      <c r="F2177" s="731"/>
    </row>
    <row r="2178" spans="5:6" x14ac:dyDescent="0.25">
      <c r="E2178" s="710"/>
      <c r="F2178" s="731"/>
    </row>
    <row r="2179" spans="5:6" x14ac:dyDescent="0.25">
      <c r="E2179" s="710"/>
      <c r="F2179" s="731"/>
    </row>
    <row r="2180" spans="5:6" x14ac:dyDescent="0.25">
      <c r="E2180" s="710"/>
      <c r="F2180" s="731"/>
    </row>
    <row r="2181" spans="5:6" x14ac:dyDescent="0.25">
      <c r="E2181" s="710"/>
      <c r="F2181" s="731"/>
    </row>
    <row r="2182" spans="5:6" x14ac:dyDescent="0.25">
      <c r="E2182" s="710"/>
      <c r="F2182" s="731"/>
    </row>
    <row r="2183" spans="5:6" x14ac:dyDescent="0.25">
      <c r="E2183" s="710"/>
      <c r="F2183" s="731"/>
    </row>
    <row r="2184" spans="5:6" x14ac:dyDescent="0.25">
      <c r="E2184" s="710"/>
      <c r="F2184" s="731"/>
    </row>
    <row r="2185" spans="5:6" x14ac:dyDescent="0.25">
      <c r="E2185" s="710"/>
      <c r="F2185" s="731"/>
    </row>
    <row r="2186" spans="5:6" x14ac:dyDescent="0.25">
      <c r="E2186" s="710"/>
      <c r="F2186" s="731"/>
    </row>
    <row r="2187" spans="5:6" x14ac:dyDescent="0.25">
      <c r="E2187" s="710"/>
      <c r="F2187" s="731"/>
    </row>
    <row r="2188" spans="5:6" x14ac:dyDescent="0.25">
      <c r="E2188" s="710"/>
      <c r="F2188" s="731"/>
    </row>
    <row r="2189" spans="5:6" x14ac:dyDescent="0.25">
      <c r="E2189" s="710"/>
      <c r="F2189" s="731"/>
    </row>
    <row r="2190" spans="5:6" x14ac:dyDescent="0.25">
      <c r="E2190" s="710"/>
      <c r="F2190" s="731"/>
    </row>
    <row r="2191" spans="5:6" x14ac:dyDescent="0.25">
      <c r="E2191" s="710"/>
      <c r="F2191" s="731"/>
    </row>
    <row r="2192" spans="5:6" x14ac:dyDescent="0.25">
      <c r="E2192" s="710"/>
      <c r="F2192" s="731"/>
    </row>
    <row r="2193" spans="5:6" x14ac:dyDescent="0.25">
      <c r="E2193" s="710"/>
      <c r="F2193" s="731"/>
    </row>
    <row r="2194" spans="5:6" x14ac:dyDescent="0.25">
      <c r="E2194" s="710"/>
      <c r="F2194" s="731"/>
    </row>
    <row r="2195" spans="5:6" x14ac:dyDescent="0.25">
      <c r="E2195" s="710"/>
      <c r="F2195" s="731"/>
    </row>
    <row r="2196" spans="5:6" x14ac:dyDescent="0.25">
      <c r="E2196" s="710"/>
      <c r="F2196" s="731"/>
    </row>
    <row r="2197" spans="5:6" x14ac:dyDescent="0.25">
      <c r="E2197" s="710"/>
      <c r="F2197" s="731"/>
    </row>
    <row r="2198" spans="5:6" x14ac:dyDescent="0.25">
      <c r="E2198" s="710"/>
      <c r="F2198" s="731"/>
    </row>
    <row r="2199" spans="5:6" x14ac:dyDescent="0.25">
      <c r="E2199" s="710"/>
      <c r="F2199" s="731"/>
    </row>
    <row r="2200" spans="5:6" x14ac:dyDescent="0.25">
      <c r="E2200" s="710"/>
      <c r="F2200" s="731"/>
    </row>
    <row r="2201" spans="5:6" x14ac:dyDescent="0.25">
      <c r="E2201" s="710"/>
      <c r="F2201" s="731"/>
    </row>
    <row r="2202" spans="5:6" x14ac:dyDescent="0.25">
      <c r="E2202" s="710"/>
      <c r="F2202" s="731"/>
    </row>
    <row r="2203" spans="5:6" x14ac:dyDescent="0.25">
      <c r="E2203" s="710"/>
      <c r="F2203" s="731"/>
    </row>
    <row r="2204" spans="5:6" x14ac:dyDescent="0.25">
      <c r="E2204" s="710"/>
      <c r="F2204" s="731"/>
    </row>
    <row r="2205" spans="5:6" x14ac:dyDescent="0.25">
      <c r="E2205" s="710"/>
      <c r="F2205" s="731"/>
    </row>
    <row r="2206" spans="5:6" x14ac:dyDescent="0.25">
      <c r="E2206" s="710"/>
      <c r="F2206" s="731"/>
    </row>
    <row r="2207" spans="5:6" x14ac:dyDescent="0.25">
      <c r="E2207" s="710"/>
      <c r="F2207" s="731"/>
    </row>
    <row r="2208" spans="5:6" x14ac:dyDescent="0.25">
      <c r="E2208" s="710"/>
      <c r="F2208" s="731"/>
    </row>
    <row r="2209" spans="5:6" x14ac:dyDescent="0.25">
      <c r="E2209" s="710"/>
      <c r="F2209" s="731"/>
    </row>
    <row r="2210" spans="5:6" x14ac:dyDescent="0.25">
      <c r="E2210" s="710"/>
      <c r="F2210" s="731"/>
    </row>
    <row r="2211" spans="5:6" x14ac:dyDescent="0.25">
      <c r="E2211" s="710"/>
      <c r="F2211" s="731"/>
    </row>
    <row r="2212" spans="5:6" x14ac:dyDescent="0.25">
      <c r="E2212" s="710"/>
      <c r="F2212" s="731"/>
    </row>
    <row r="2213" spans="5:6" x14ac:dyDescent="0.25">
      <c r="E2213" s="710"/>
      <c r="F2213" s="731"/>
    </row>
    <row r="2214" spans="5:6" x14ac:dyDescent="0.25">
      <c r="E2214" s="710"/>
      <c r="F2214" s="731"/>
    </row>
    <row r="2215" spans="5:6" x14ac:dyDescent="0.25">
      <c r="E2215" s="710"/>
      <c r="F2215" s="731"/>
    </row>
    <row r="2216" spans="5:6" x14ac:dyDescent="0.25">
      <c r="E2216" s="710"/>
      <c r="F2216" s="731"/>
    </row>
    <row r="2217" spans="5:6" x14ac:dyDescent="0.25">
      <c r="E2217" s="710"/>
      <c r="F2217" s="731"/>
    </row>
    <row r="2218" spans="5:6" x14ac:dyDescent="0.25">
      <c r="E2218" s="710"/>
      <c r="F2218" s="731"/>
    </row>
    <row r="2219" spans="5:6" x14ac:dyDescent="0.25">
      <c r="E2219" s="710"/>
      <c r="F2219" s="731"/>
    </row>
    <row r="2220" spans="5:6" x14ac:dyDescent="0.25">
      <c r="E2220" s="710"/>
      <c r="F2220" s="731"/>
    </row>
    <row r="2221" spans="5:6" x14ac:dyDescent="0.25">
      <c r="E2221" s="710"/>
      <c r="F2221" s="731"/>
    </row>
    <row r="2222" spans="5:6" x14ac:dyDescent="0.25">
      <c r="E2222" s="710"/>
      <c r="F2222" s="731"/>
    </row>
    <row r="2223" spans="5:6" x14ac:dyDescent="0.25">
      <c r="E2223" s="710"/>
      <c r="F2223" s="731"/>
    </row>
    <row r="2224" spans="5:6" x14ac:dyDescent="0.25">
      <c r="E2224" s="710"/>
      <c r="F2224" s="731"/>
    </row>
    <row r="2225" spans="5:6" x14ac:dyDescent="0.25">
      <c r="E2225" s="710"/>
      <c r="F2225" s="731"/>
    </row>
    <row r="2226" spans="5:6" x14ac:dyDescent="0.25">
      <c r="E2226" s="710"/>
      <c r="F2226" s="731"/>
    </row>
    <row r="2227" spans="5:6" x14ac:dyDescent="0.25">
      <c r="E2227" s="710"/>
      <c r="F2227" s="731"/>
    </row>
    <row r="2228" spans="5:6" x14ac:dyDescent="0.25">
      <c r="E2228" s="710"/>
      <c r="F2228" s="731"/>
    </row>
    <row r="2229" spans="5:6" x14ac:dyDescent="0.25">
      <c r="E2229" s="710"/>
      <c r="F2229" s="731"/>
    </row>
    <row r="2230" spans="5:6" x14ac:dyDescent="0.25">
      <c r="E2230" s="710"/>
      <c r="F2230" s="731"/>
    </row>
    <row r="2231" spans="5:6" x14ac:dyDescent="0.25">
      <c r="E2231" s="710"/>
      <c r="F2231" s="731"/>
    </row>
    <row r="2232" spans="5:6" x14ac:dyDescent="0.25">
      <c r="E2232" s="710"/>
      <c r="F2232" s="731"/>
    </row>
    <row r="2233" spans="5:6" x14ac:dyDescent="0.25">
      <c r="E2233" s="710"/>
      <c r="F2233" s="731"/>
    </row>
    <row r="2234" spans="5:6" x14ac:dyDescent="0.25">
      <c r="E2234" s="710"/>
      <c r="F2234" s="731"/>
    </row>
    <row r="2235" spans="5:6" x14ac:dyDescent="0.25">
      <c r="E2235" s="710"/>
      <c r="F2235" s="731"/>
    </row>
    <row r="2236" spans="5:6" x14ac:dyDescent="0.25">
      <c r="E2236" s="710"/>
      <c r="F2236" s="731"/>
    </row>
    <row r="2237" spans="5:6" x14ac:dyDescent="0.25">
      <c r="E2237" s="710"/>
      <c r="F2237" s="731"/>
    </row>
    <row r="2238" spans="5:6" x14ac:dyDescent="0.25">
      <c r="E2238" s="710"/>
      <c r="F2238" s="731"/>
    </row>
    <row r="2239" spans="5:6" x14ac:dyDescent="0.25">
      <c r="E2239" s="710"/>
      <c r="F2239" s="731"/>
    </row>
    <row r="2240" spans="5:6" x14ac:dyDescent="0.25">
      <c r="E2240" s="710"/>
      <c r="F2240" s="731"/>
    </row>
    <row r="2241" spans="5:6" x14ac:dyDescent="0.25">
      <c r="E2241" s="710"/>
      <c r="F2241" s="731"/>
    </row>
    <row r="2242" spans="5:6" x14ac:dyDescent="0.25">
      <c r="E2242" s="710"/>
      <c r="F2242" s="731"/>
    </row>
    <row r="2243" spans="5:6" x14ac:dyDescent="0.25">
      <c r="E2243" s="710"/>
      <c r="F2243" s="731"/>
    </row>
    <row r="2244" spans="5:6" x14ac:dyDescent="0.25">
      <c r="E2244" s="710"/>
      <c r="F2244" s="731"/>
    </row>
    <row r="2245" spans="5:6" x14ac:dyDescent="0.25">
      <c r="E2245" s="710"/>
      <c r="F2245" s="731"/>
    </row>
    <row r="2246" spans="5:6" x14ac:dyDescent="0.25">
      <c r="E2246" s="710"/>
      <c r="F2246" s="731"/>
    </row>
    <row r="2247" spans="5:6" x14ac:dyDescent="0.25">
      <c r="E2247" s="710"/>
      <c r="F2247" s="731"/>
    </row>
    <row r="2248" spans="5:6" x14ac:dyDescent="0.25">
      <c r="E2248" s="710"/>
      <c r="F2248" s="731"/>
    </row>
    <row r="2249" spans="5:6" x14ac:dyDescent="0.25">
      <c r="E2249" s="710"/>
      <c r="F2249" s="731"/>
    </row>
    <row r="2250" spans="5:6" x14ac:dyDescent="0.25">
      <c r="E2250" s="710"/>
      <c r="F2250" s="731"/>
    </row>
    <row r="2251" spans="5:6" x14ac:dyDescent="0.25">
      <c r="E2251" s="710"/>
      <c r="F2251" s="731"/>
    </row>
    <row r="2252" spans="5:6" x14ac:dyDescent="0.25">
      <c r="E2252" s="710"/>
      <c r="F2252" s="731"/>
    </row>
    <row r="2253" spans="5:6" x14ac:dyDescent="0.25">
      <c r="E2253" s="710"/>
      <c r="F2253" s="731"/>
    </row>
    <row r="2254" spans="5:6" x14ac:dyDescent="0.25">
      <c r="E2254" s="710"/>
      <c r="F2254" s="731"/>
    </row>
    <row r="2255" spans="5:6" x14ac:dyDescent="0.25">
      <c r="E2255" s="710"/>
      <c r="F2255" s="731"/>
    </row>
    <row r="2256" spans="5:6" x14ac:dyDescent="0.25">
      <c r="E2256" s="710"/>
      <c r="F2256" s="731"/>
    </row>
    <row r="2257" spans="5:6" x14ac:dyDescent="0.25">
      <c r="E2257" s="710"/>
      <c r="F2257" s="731"/>
    </row>
    <row r="2258" spans="5:6" x14ac:dyDescent="0.25">
      <c r="E2258" s="710"/>
      <c r="F2258" s="731"/>
    </row>
    <row r="2259" spans="5:6" x14ac:dyDescent="0.25">
      <c r="E2259" s="710"/>
      <c r="F2259" s="731"/>
    </row>
    <row r="2260" spans="5:6" x14ac:dyDescent="0.25">
      <c r="E2260" s="710"/>
      <c r="F2260" s="731"/>
    </row>
    <row r="2261" spans="5:6" x14ac:dyDescent="0.25">
      <c r="E2261" s="710"/>
      <c r="F2261" s="731"/>
    </row>
    <row r="2262" spans="5:6" x14ac:dyDescent="0.25">
      <c r="E2262" s="710"/>
      <c r="F2262" s="731"/>
    </row>
    <row r="2263" spans="5:6" x14ac:dyDescent="0.25">
      <c r="E2263" s="710"/>
      <c r="F2263" s="731"/>
    </row>
    <row r="2264" spans="5:6" x14ac:dyDescent="0.25">
      <c r="E2264" s="710"/>
      <c r="F2264" s="731"/>
    </row>
    <row r="2265" spans="5:6" x14ac:dyDescent="0.25">
      <c r="E2265" s="710"/>
      <c r="F2265" s="731"/>
    </row>
    <row r="2266" spans="5:6" x14ac:dyDescent="0.25">
      <c r="E2266" s="710"/>
      <c r="F2266" s="731"/>
    </row>
    <row r="2267" spans="5:6" x14ac:dyDescent="0.25">
      <c r="E2267" s="710"/>
      <c r="F2267" s="731"/>
    </row>
    <row r="2268" spans="5:6" x14ac:dyDescent="0.25">
      <c r="E2268" s="710"/>
      <c r="F2268" s="731"/>
    </row>
    <row r="2269" spans="5:6" x14ac:dyDescent="0.25">
      <c r="E2269" s="710"/>
      <c r="F2269" s="731"/>
    </row>
    <row r="2270" spans="5:6" x14ac:dyDescent="0.25">
      <c r="E2270" s="710"/>
      <c r="F2270" s="731"/>
    </row>
    <row r="2271" spans="5:6" x14ac:dyDescent="0.25">
      <c r="E2271" s="710"/>
      <c r="F2271" s="731"/>
    </row>
    <row r="2272" spans="5:6" x14ac:dyDescent="0.25">
      <c r="E2272" s="710"/>
      <c r="F2272" s="731"/>
    </row>
    <row r="2273" spans="5:6" x14ac:dyDescent="0.25">
      <c r="E2273" s="710"/>
      <c r="F2273" s="731"/>
    </row>
    <row r="2274" spans="5:6" x14ac:dyDescent="0.25">
      <c r="E2274" s="710"/>
      <c r="F2274" s="731"/>
    </row>
    <row r="2275" spans="5:6" x14ac:dyDescent="0.25">
      <c r="E2275" s="710"/>
      <c r="F2275" s="731"/>
    </row>
    <row r="2276" spans="5:6" x14ac:dyDescent="0.25">
      <c r="E2276" s="710"/>
      <c r="F2276" s="731"/>
    </row>
    <row r="2277" spans="5:6" x14ac:dyDescent="0.25">
      <c r="E2277" s="710"/>
      <c r="F2277" s="731"/>
    </row>
    <row r="2278" spans="5:6" x14ac:dyDescent="0.25">
      <c r="E2278" s="710"/>
      <c r="F2278" s="731"/>
    </row>
    <row r="2279" spans="5:6" x14ac:dyDescent="0.25">
      <c r="E2279" s="710"/>
      <c r="F2279" s="731"/>
    </row>
    <row r="2280" spans="5:6" x14ac:dyDescent="0.25">
      <c r="E2280" s="710"/>
      <c r="F2280" s="731"/>
    </row>
    <row r="2281" spans="5:6" x14ac:dyDescent="0.25">
      <c r="E2281" s="710"/>
      <c r="F2281" s="731"/>
    </row>
    <row r="2282" spans="5:6" x14ac:dyDescent="0.25">
      <c r="E2282" s="710"/>
      <c r="F2282" s="731"/>
    </row>
    <row r="2283" spans="5:6" x14ac:dyDescent="0.25">
      <c r="E2283" s="710"/>
      <c r="F2283" s="731"/>
    </row>
    <row r="2284" spans="5:6" x14ac:dyDescent="0.25">
      <c r="E2284" s="710"/>
      <c r="F2284" s="731"/>
    </row>
    <row r="2285" spans="5:6" x14ac:dyDescent="0.25">
      <c r="E2285" s="710"/>
      <c r="F2285" s="731"/>
    </row>
    <row r="2286" spans="5:6" x14ac:dyDescent="0.25">
      <c r="E2286" s="710"/>
      <c r="F2286" s="731"/>
    </row>
    <row r="2287" spans="5:6" x14ac:dyDescent="0.25">
      <c r="E2287" s="710"/>
      <c r="F2287" s="731"/>
    </row>
    <row r="2288" spans="5:6" x14ac:dyDescent="0.25">
      <c r="E2288" s="710"/>
      <c r="F2288" s="731"/>
    </row>
    <row r="2289" spans="5:6" x14ac:dyDescent="0.25">
      <c r="E2289" s="710"/>
      <c r="F2289" s="731"/>
    </row>
    <row r="2290" spans="5:6" x14ac:dyDescent="0.25">
      <c r="E2290" s="710"/>
      <c r="F2290" s="731"/>
    </row>
    <row r="2291" spans="5:6" x14ac:dyDescent="0.25">
      <c r="E2291" s="710"/>
      <c r="F2291" s="731"/>
    </row>
    <row r="2292" spans="5:6" x14ac:dyDescent="0.25">
      <c r="E2292" s="710"/>
      <c r="F2292" s="731"/>
    </row>
    <row r="2293" spans="5:6" x14ac:dyDescent="0.25">
      <c r="E2293" s="710"/>
      <c r="F2293" s="731"/>
    </row>
    <row r="2294" spans="5:6" x14ac:dyDescent="0.25">
      <c r="E2294" s="710"/>
      <c r="F2294" s="731"/>
    </row>
    <row r="2295" spans="5:6" x14ac:dyDescent="0.25">
      <c r="E2295" s="710"/>
      <c r="F2295" s="731"/>
    </row>
    <row r="2296" spans="5:6" x14ac:dyDescent="0.25">
      <c r="E2296" s="710"/>
      <c r="F2296" s="731"/>
    </row>
    <row r="2297" spans="5:6" x14ac:dyDescent="0.25">
      <c r="E2297" s="710"/>
      <c r="F2297" s="731"/>
    </row>
    <row r="2298" spans="5:6" x14ac:dyDescent="0.25">
      <c r="E2298" s="710"/>
      <c r="F2298" s="731"/>
    </row>
    <row r="2299" spans="5:6" x14ac:dyDescent="0.25">
      <c r="E2299" s="710"/>
      <c r="F2299" s="731"/>
    </row>
    <row r="2300" spans="5:6" x14ac:dyDescent="0.25">
      <c r="E2300" s="710"/>
      <c r="F2300" s="731"/>
    </row>
    <row r="2301" spans="5:6" x14ac:dyDescent="0.25">
      <c r="E2301" s="710"/>
      <c r="F2301" s="731"/>
    </row>
    <row r="2302" spans="5:6" x14ac:dyDescent="0.25">
      <c r="E2302" s="710"/>
      <c r="F2302" s="731"/>
    </row>
    <row r="2303" spans="5:6" x14ac:dyDescent="0.25">
      <c r="E2303" s="710"/>
      <c r="F2303" s="731"/>
    </row>
    <row r="2304" spans="5:6" x14ac:dyDescent="0.25">
      <c r="E2304" s="710"/>
      <c r="F2304" s="731"/>
    </row>
    <row r="2305" spans="5:6" x14ac:dyDescent="0.25">
      <c r="E2305" s="710"/>
      <c r="F2305" s="731"/>
    </row>
    <row r="2306" spans="5:6" x14ac:dyDescent="0.25">
      <c r="E2306" s="710"/>
      <c r="F2306" s="731"/>
    </row>
    <row r="2307" spans="5:6" x14ac:dyDescent="0.25">
      <c r="E2307" s="710"/>
      <c r="F2307" s="731"/>
    </row>
    <row r="2308" spans="5:6" x14ac:dyDescent="0.25">
      <c r="E2308" s="710"/>
      <c r="F2308" s="731"/>
    </row>
    <row r="2309" spans="5:6" x14ac:dyDescent="0.25">
      <c r="E2309" s="710"/>
      <c r="F2309" s="731"/>
    </row>
    <row r="2310" spans="5:6" x14ac:dyDescent="0.25">
      <c r="E2310" s="710"/>
      <c r="F2310" s="731"/>
    </row>
    <row r="2311" spans="5:6" x14ac:dyDescent="0.25">
      <c r="E2311" s="710"/>
      <c r="F2311" s="731"/>
    </row>
    <row r="2312" spans="5:6" x14ac:dyDescent="0.25">
      <c r="E2312" s="710"/>
      <c r="F2312" s="731"/>
    </row>
    <row r="2313" spans="5:6" x14ac:dyDescent="0.25">
      <c r="E2313" s="710"/>
      <c r="F2313" s="731"/>
    </row>
    <row r="2314" spans="5:6" x14ac:dyDescent="0.25">
      <c r="E2314" s="710"/>
      <c r="F2314" s="731"/>
    </row>
    <row r="2315" spans="5:6" x14ac:dyDescent="0.25">
      <c r="E2315" s="710"/>
      <c r="F2315" s="731"/>
    </row>
    <row r="2316" spans="5:6" x14ac:dyDescent="0.25">
      <c r="E2316" s="710"/>
      <c r="F2316" s="731"/>
    </row>
    <row r="2317" spans="5:6" x14ac:dyDescent="0.25">
      <c r="E2317" s="710"/>
      <c r="F2317" s="731"/>
    </row>
    <row r="2318" spans="5:6" x14ac:dyDescent="0.25">
      <c r="E2318" s="710"/>
      <c r="F2318" s="731"/>
    </row>
    <row r="2319" spans="5:6" x14ac:dyDescent="0.25">
      <c r="E2319" s="710"/>
      <c r="F2319" s="731"/>
    </row>
    <row r="2320" spans="5:6" x14ac:dyDescent="0.25">
      <c r="E2320" s="710"/>
      <c r="F2320" s="731"/>
    </row>
    <row r="2321" spans="5:6" x14ac:dyDescent="0.25">
      <c r="E2321" s="710"/>
      <c r="F2321" s="731"/>
    </row>
    <row r="2322" spans="5:6" x14ac:dyDescent="0.25">
      <c r="E2322" s="710"/>
      <c r="F2322" s="731"/>
    </row>
    <row r="2323" spans="5:6" x14ac:dyDescent="0.25">
      <c r="E2323" s="710"/>
      <c r="F2323" s="731"/>
    </row>
    <row r="2324" spans="5:6" x14ac:dyDescent="0.25">
      <c r="E2324" s="710"/>
      <c r="F2324" s="731"/>
    </row>
    <row r="2325" spans="5:6" x14ac:dyDescent="0.25">
      <c r="E2325" s="710"/>
      <c r="F2325" s="731"/>
    </row>
    <row r="2326" spans="5:6" x14ac:dyDescent="0.25">
      <c r="E2326" s="710"/>
      <c r="F2326" s="731"/>
    </row>
    <row r="2327" spans="5:6" x14ac:dyDescent="0.25">
      <c r="E2327" s="710"/>
      <c r="F2327" s="731"/>
    </row>
    <row r="2328" spans="5:6" x14ac:dyDescent="0.25">
      <c r="E2328" s="710"/>
      <c r="F2328" s="731"/>
    </row>
    <row r="2329" spans="5:6" x14ac:dyDescent="0.25">
      <c r="E2329" s="710"/>
      <c r="F2329" s="731"/>
    </row>
    <row r="2330" spans="5:6" x14ac:dyDescent="0.25">
      <c r="E2330" s="710"/>
      <c r="F2330" s="731"/>
    </row>
    <row r="2331" spans="5:6" x14ac:dyDescent="0.25">
      <c r="E2331" s="710"/>
      <c r="F2331" s="731"/>
    </row>
    <row r="2332" spans="5:6" x14ac:dyDescent="0.25">
      <c r="E2332" s="710"/>
      <c r="F2332" s="731"/>
    </row>
    <row r="2333" spans="5:6" x14ac:dyDescent="0.25">
      <c r="E2333" s="710"/>
      <c r="F2333" s="731"/>
    </row>
    <row r="2334" spans="5:6" x14ac:dyDescent="0.25">
      <c r="E2334" s="710"/>
      <c r="F2334" s="731"/>
    </row>
    <row r="2335" spans="5:6" x14ac:dyDescent="0.25">
      <c r="E2335" s="710"/>
      <c r="F2335" s="731"/>
    </row>
    <row r="2336" spans="5:6" x14ac:dyDescent="0.25">
      <c r="E2336" s="710"/>
      <c r="F2336" s="731"/>
    </row>
    <row r="2337" spans="5:6" x14ac:dyDescent="0.25">
      <c r="E2337" s="710"/>
      <c r="F2337" s="731"/>
    </row>
    <row r="2338" spans="5:6" x14ac:dyDescent="0.25">
      <c r="E2338" s="710"/>
      <c r="F2338" s="731"/>
    </row>
    <row r="2339" spans="5:6" x14ac:dyDescent="0.25">
      <c r="E2339" s="710"/>
      <c r="F2339" s="731"/>
    </row>
    <row r="2340" spans="5:6" x14ac:dyDescent="0.25">
      <c r="E2340" s="710"/>
      <c r="F2340" s="731"/>
    </row>
    <row r="2341" spans="5:6" x14ac:dyDescent="0.25">
      <c r="E2341" s="710"/>
      <c r="F2341" s="731"/>
    </row>
    <row r="2342" spans="5:6" x14ac:dyDescent="0.25">
      <c r="E2342" s="710"/>
      <c r="F2342" s="731"/>
    </row>
    <row r="2343" spans="5:6" x14ac:dyDescent="0.25">
      <c r="E2343" s="710"/>
      <c r="F2343" s="731"/>
    </row>
    <row r="2344" spans="5:6" x14ac:dyDescent="0.25">
      <c r="E2344" s="710"/>
      <c r="F2344" s="731"/>
    </row>
    <row r="2345" spans="5:6" x14ac:dyDescent="0.25">
      <c r="E2345" s="710"/>
      <c r="F2345" s="731"/>
    </row>
    <row r="2346" spans="5:6" x14ac:dyDescent="0.25">
      <c r="E2346" s="710"/>
      <c r="F2346" s="731"/>
    </row>
    <row r="2347" spans="5:6" x14ac:dyDescent="0.25">
      <c r="E2347" s="710"/>
      <c r="F2347" s="731"/>
    </row>
    <row r="2348" spans="5:6" x14ac:dyDescent="0.25">
      <c r="E2348" s="710"/>
      <c r="F2348" s="731"/>
    </row>
    <row r="2349" spans="5:6" x14ac:dyDescent="0.25">
      <c r="E2349" s="710"/>
      <c r="F2349" s="731"/>
    </row>
    <row r="2350" spans="5:6" x14ac:dyDescent="0.25">
      <c r="E2350" s="710"/>
      <c r="F2350" s="731"/>
    </row>
    <row r="2351" spans="5:6" x14ac:dyDescent="0.25">
      <c r="E2351" s="710"/>
      <c r="F2351" s="731"/>
    </row>
    <row r="2352" spans="5:6" x14ac:dyDescent="0.25">
      <c r="E2352" s="710"/>
      <c r="F2352" s="731"/>
    </row>
    <row r="2353" spans="5:6" x14ac:dyDescent="0.25">
      <c r="E2353" s="710"/>
      <c r="F2353" s="731"/>
    </row>
    <row r="2354" spans="5:6" x14ac:dyDescent="0.25">
      <c r="E2354" s="710"/>
      <c r="F2354" s="731"/>
    </row>
    <row r="2355" spans="5:6" x14ac:dyDescent="0.25">
      <c r="E2355" s="710"/>
      <c r="F2355" s="731"/>
    </row>
    <row r="2356" spans="5:6" x14ac:dyDescent="0.25">
      <c r="E2356" s="710"/>
      <c r="F2356" s="731"/>
    </row>
    <row r="2357" spans="5:6" x14ac:dyDescent="0.25">
      <c r="E2357" s="710"/>
      <c r="F2357" s="731"/>
    </row>
    <row r="2358" spans="5:6" x14ac:dyDescent="0.25">
      <c r="E2358" s="710"/>
      <c r="F2358" s="731"/>
    </row>
    <row r="2359" spans="5:6" x14ac:dyDescent="0.25">
      <c r="E2359" s="710"/>
      <c r="F2359" s="731"/>
    </row>
    <row r="2360" spans="5:6" x14ac:dyDescent="0.25">
      <c r="E2360" s="710"/>
      <c r="F2360" s="731"/>
    </row>
    <row r="2361" spans="5:6" x14ac:dyDescent="0.25">
      <c r="E2361" s="710"/>
      <c r="F2361" s="731"/>
    </row>
    <row r="2362" spans="5:6" x14ac:dyDescent="0.25">
      <c r="E2362" s="710"/>
      <c r="F2362" s="731"/>
    </row>
    <row r="2363" spans="5:6" x14ac:dyDescent="0.25">
      <c r="E2363" s="710"/>
      <c r="F2363" s="731"/>
    </row>
    <row r="2364" spans="5:6" x14ac:dyDescent="0.25">
      <c r="E2364" s="710"/>
      <c r="F2364" s="731"/>
    </row>
    <row r="2365" spans="5:6" x14ac:dyDescent="0.25">
      <c r="E2365" s="710"/>
      <c r="F2365" s="731"/>
    </row>
    <row r="2366" spans="5:6" x14ac:dyDescent="0.25">
      <c r="E2366" s="710"/>
      <c r="F2366" s="731"/>
    </row>
    <row r="2367" spans="5:6" x14ac:dyDescent="0.25">
      <c r="E2367" s="710"/>
      <c r="F2367" s="731"/>
    </row>
    <row r="2368" spans="5:6" x14ac:dyDescent="0.25">
      <c r="E2368" s="710"/>
      <c r="F2368" s="731"/>
    </row>
    <row r="2369" spans="5:6" x14ac:dyDescent="0.25">
      <c r="E2369" s="710"/>
      <c r="F2369" s="731"/>
    </row>
    <row r="2370" spans="5:6" x14ac:dyDescent="0.25">
      <c r="E2370" s="710"/>
      <c r="F2370" s="731"/>
    </row>
    <row r="2371" spans="5:6" x14ac:dyDescent="0.25">
      <c r="E2371" s="710"/>
      <c r="F2371" s="731"/>
    </row>
    <row r="2372" spans="5:6" x14ac:dyDescent="0.25">
      <c r="E2372" s="710"/>
      <c r="F2372" s="731"/>
    </row>
    <row r="2373" spans="5:6" x14ac:dyDescent="0.25">
      <c r="E2373" s="710"/>
      <c r="F2373" s="731"/>
    </row>
    <row r="2374" spans="5:6" x14ac:dyDescent="0.25">
      <c r="E2374" s="710"/>
      <c r="F2374" s="731"/>
    </row>
    <row r="2375" spans="5:6" x14ac:dyDescent="0.25">
      <c r="E2375" s="710"/>
      <c r="F2375" s="731"/>
    </row>
    <row r="2376" spans="5:6" x14ac:dyDescent="0.25">
      <c r="E2376" s="710"/>
      <c r="F2376" s="731"/>
    </row>
    <row r="2377" spans="5:6" x14ac:dyDescent="0.25">
      <c r="E2377" s="710"/>
      <c r="F2377" s="731"/>
    </row>
    <row r="2378" spans="5:6" x14ac:dyDescent="0.25">
      <c r="E2378" s="710"/>
      <c r="F2378" s="731"/>
    </row>
    <row r="2379" spans="5:6" x14ac:dyDescent="0.25">
      <c r="E2379" s="710"/>
      <c r="F2379" s="731"/>
    </row>
    <row r="2380" spans="5:6" x14ac:dyDescent="0.25">
      <c r="E2380" s="710"/>
      <c r="F2380" s="731"/>
    </row>
    <row r="2381" spans="5:6" x14ac:dyDescent="0.25">
      <c r="E2381" s="710"/>
      <c r="F2381" s="731"/>
    </row>
    <row r="2382" spans="5:6" x14ac:dyDescent="0.25">
      <c r="E2382" s="710"/>
      <c r="F2382" s="731"/>
    </row>
    <row r="2383" spans="5:6" x14ac:dyDescent="0.25">
      <c r="E2383" s="710"/>
      <c r="F2383" s="731"/>
    </row>
    <row r="2384" spans="5:6" x14ac:dyDescent="0.25">
      <c r="E2384" s="710"/>
      <c r="F2384" s="731"/>
    </row>
    <row r="2385" spans="5:6" x14ac:dyDescent="0.25">
      <c r="E2385" s="710"/>
      <c r="F2385" s="731"/>
    </row>
    <row r="2386" spans="5:6" x14ac:dyDescent="0.25">
      <c r="E2386" s="710"/>
      <c r="F2386" s="731"/>
    </row>
    <row r="2387" spans="5:6" x14ac:dyDescent="0.25">
      <c r="E2387" s="710"/>
      <c r="F2387" s="731"/>
    </row>
    <row r="2388" spans="5:6" x14ac:dyDescent="0.25">
      <c r="E2388" s="710"/>
      <c r="F2388" s="731"/>
    </row>
    <row r="2389" spans="5:6" x14ac:dyDescent="0.25">
      <c r="E2389" s="710"/>
      <c r="F2389" s="731"/>
    </row>
    <row r="2390" spans="5:6" x14ac:dyDescent="0.25">
      <c r="E2390" s="710"/>
      <c r="F2390" s="731"/>
    </row>
    <row r="2391" spans="5:6" x14ac:dyDescent="0.25">
      <c r="E2391" s="710"/>
      <c r="F2391" s="731"/>
    </row>
    <row r="2392" spans="5:6" x14ac:dyDescent="0.25">
      <c r="E2392" s="710"/>
      <c r="F2392" s="731"/>
    </row>
    <row r="2393" spans="5:6" x14ac:dyDescent="0.25">
      <c r="E2393" s="710"/>
      <c r="F2393" s="731"/>
    </row>
    <row r="2394" spans="5:6" x14ac:dyDescent="0.25">
      <c r="E2394" s="710"/>
      <c r="F2394" s="731"/>
    </row>
    <row r="2395" spans="5:6" x14ac:dyDescent="0.25">
      <c r="E2395" s="710"/>
      <c r="F2395" s="731"/>
    </row>
    <row r="2396" spans="5:6" x14ac:dyDescent="0.25">
      <c r="E2396" s="710"/>
      <c r="F2396" s="731"/>
    </row>
    <row r="2397" spans="5:6" x14ac:dyDescent="0.25">
      <c r="E2397" s="710"/>
      <c r="F2397" s="731"/>
    </row>
    <row r="2398" spans="5:6" x14ac:dyDescent="0.25">
      <c r="E2398" s="710"/>
      <c r="F2398" s="731"/>
    </row>
    <row r="2399" spans="5:6" x14ac:dyDescent="0.25">
      <c r="E2399" s="710"/>
      <c r="F2399" s="731"/>
    </row>
    <row r="2400" spans="5:6" x14ac:dyDescent="0.25">
      <c r="E2400" s="710"/>
      <c r="F2400" s="731"/>
    </row>
    <row r="2401" spans="5:6" x14ac:dyDescent="0.25">
      <c r="E2401" s="710"/>
      <c r="F2401" s="731"/>
    </row>
    <row r="2402" spans="5:6" x14ac:dyDescent="0.25">
      <c r="E2402" s="710"/>
      <c r="F2402" s="731"/>
    </row>
    <row r="2403" spans="5:6" x14ac:dyDescent="0.25">
      <c r="E2403" s="710"/>
      <c r="F2403" s="731"/>
    </row>
    <row r="2404" spans="5:6" x14ac:dyDescent="0.25">
      <c r="E2404" s="710"/>
      <c r="F2404" s="731"/>
    </row>
    <row r="2405" spans="5:6" x14ac:dyDescent="0.25">
      <c r="E2405" s="710"/>
      <c r="F2405" s="731"/>
    </row>
    <row r="2406" spans="5:6" x14ac:dyDescent="0.25">
      <c r="E2406" s="710"/>
      <c r="F2406" s="731"/>
    </row>
    <row r="2407" spans="5:6" x14ac:dyDescent="0.25">
      <c r="E2407" s="710"/>
      <c r="F2407" s="731"/>
    </row>
    <row r="2408" spans="5:6" x14ac:dyDescent="0.25">
      <c r="E2408" s="710"/>
      <c r="F2408" s="731"/>
    </row>
    <row r="2409" spans="5:6" x14ac:dyDescent="0.25">
      <c r="E2409" s="710"/>
      <c r="F2409" s="731"/>
    </row>
    <row r="2410" spans="5:6" x14ac:dyDescent="0.25">
      <c r="E2410" s="710"/>
      <c r="F2410" s="731"/>
    </row>
    <row r="2411" spans="5:6" x14ac:dyDescent="0.25">
      <c r="E2411" s="710"/>
      <c r="F2411" s="731"/>
    </row>
    <row r="2412" spans="5:6" x14ac:dyDescent="0.25">
      <c r="E2412" s="710"/>
      <c r="F2412" s="731"/>
    </row>
    <row r="2413" spans="5:6" x14ac:dyDescent="0.25">
      <c r="E2413" s="710"/>
      <c r="F2413" s="731"/>
    </row>
    <row r="2414" spans="5:6" x14ac:dyDescent="0.25">
      <c r="E2414" s="710"/>
      <c r="F2414" s="731"/>
    </row>
    <row r="2415" spans="5:6" x14ac:dyDescent="0.25">
      <c r="E2415" s="710"/>
      <c r="F2415" s="731"/>
    </row>
    <row r="2416" spans="5:6" x14ac:dyDescent="0.25">
      <c r="E2416" s="710"/>
      <c r="F2416" s="731"/>
    </row>
    <row r="2417" spans="5:6" x14ac:dyDescent="0.25">
      <c r="E2417" s="710"/>
      <c r="F2417" s="731"/>
    </row>
    <row r="2418" spans="5:6" x14ac:dyDescent="0.25">
      <c r="E2418" s="710"/>
      <c r="F2418" s="731"/>
    </row>
    <row r="2419" spans="5:6" x14ac:dyDescent="0.25">
      <c r="E2419" s="710"/>
      <c r="F2419" s="731"/>
    </row>
    <row r="2420" spans="5:6" x14ac:dyDescent="0.25">
      <c r="E2420" s="710"/>
      <c r="F2420" s="731"/>
    </row>
    <row r="2421" spans="5:6" x14ac:dyDescent="0.25">
      <c r="E2421" s="710"/>
      <c r="F2421" s="731"/>
    </row>
    <row r="2422" spans="5:6" x14ac:dyDescent="0.25">
      <c r="E2422" s="710"/>
      <c r="F2422" s="731"/>
    </row>
    <row r="2423" spans="5:6" x14ac:dyDescent="0.25">
      <c r="E2423" s="710"/>
      <c r="F2423" s="731"/>
    </row>
    <row r="2424" spans="5:6" x14ac:dyDescent="0.25">
      <c r="E2424" s="710"/>
      <c r="F2424" s="731"/>
    </row>
    <row r="2425" spans="5:6" x14ac:dyDescent="0.25">
      <c r="E2425" s="710"/>
      <c r="F2425" s="731"/>
    </row>
    <row r="2426" spans="5:6" x14ac:dyDescent="0.25">
      <c r="E2426" s="710"/>
      <c r="F2426" s="731"/>
    </row>
    <row r="2427" spans="5:6" x14ac:dyDescent="0.25">
      <c r="E2427" s="710"/>
      <c r="F2427" s="731"/>
    </row>
    <row r="2428" spans="5:6" x14ac:dyDescent="0.25">
      <c r="E2428" s="710"/>
      <c r="F2428" s="731"/>
    </row>
    <row r="2429" spans="5:6" x14ac:dyDescent="0.25">
      <c r="E2429" s="710"/>
      <c r="F2429" s="731"/>
    </row>
    <row r="2430" spans="5:6" x14ac:dyDescent="0.25">
      <c r="E2430" s="710"/>
      <c r="F2430" s="731"/>
    </row>
    <row r="2431" spans="5:6" x14ac:dyDescent="0.25">
      <c r="E2431" s="710"/>
      <c r="F2431" s="731"/>
    </row>
    <row r="2432" spans="5:6" x14ac:dyDescent="0.25">
      <c r="E2432" s="710"/>
      <c r="F2432" s="731"/>
    </row>
    <row r="2433" spans="5:6" x14ac:dyDescent="0.25">
      <c r="E2433" s="710"/>
      <c r="F2433" s="731"/>
    </row>
    <row r="2434" spans="5:6" x14ac:dyDescent="0.25">
      <c r="E2434" s="710"/>
      <c r="F2434" s="731"/>
    </row>
    <row r="2435" spans="5:6" x14ac:dyDescent="0.25">
      <c r="E2435" s="710"/>
      <c r="F2435" s="731"/>
    </row>
    <row r="2436" spans="5:6" x14ac:dyDescent="0.25">
      <c r="E2436" s="710"/>
      <c r="F2436" s="731"/>
    </row>
    <row r="2437" spans="5:6" x14ac:dyDescent="0.25">
      <c r="E2437" s="710"/>
      <c r="F2437" s="731"/>
    </row>
    <row r="2438" spans="5:6" x14ac:dyDescent="0.25">
      <c r="E2438" s="710"/>
      <c r="F2438" s="731"/>
    </row>
    <row r="2439" spans="5:6" x14ac:dyDescent="0.25">
      <c r="E2439" s="710"/>
      <c r="F2439" s="731"/>
    </row>
    <row r="2440" spans="5:6" x14ac:dyDescent="0.25">
      <c r="E2440" s="710"/>
      <c r="F2440" s="731"/>
    </row>
    <row r="2441" spans="5:6" x14ac:dyDescent="0.25">
      <c r="E2441" s="710"/>
      <c r="F2441" s="731"/>
    </row>
    <row r="2442" spans="5:6" x14ac:dyDescent="0.25">
      <c r="E2442" s="710"/>
      <c r="F2442" s="731"/>
    </row>
    <row r="2443" spans="5:6" x14ac:dyDescent="0.25">
      <c r="E2443" s="710"/>
      <c r="F2443" s="731"/>
    </row>
    <row r="2444" spans="5:6" x14ac:dyDescent="0.25">
      <c r="E2444" s="710"/>
      <c r="F2444" s="731"/>
    </row>
    <row r="2445" spans="5:6" x14ac:dyDescent="0.25">
      <c r="E2445" s="710"/>
      <c r="F2445" s="731"/>
    </row>
    <row r="2446" spans="5:6" x14ac:dyDescent="0.25">
      <c r="E2446" s="710"/>
      <c r="F2446" s="731"/>
    </row>
    <row r="2447" spans="5:6" x14ac:dyDescent="0.25">
      <c r="E2447" s="710"/>
      <c r="F2447" s="731"/>
    </row>
    <row r="2448" spans="5:6" x14ac:dyDescent="0.25">
      <c r="E2448" s="710"/>
      <c r="F2448" s="731"/>
    </row>
    <row r="2449" spans="5:6" x14ac:dyDescent="0.25">
      <c r="E2449" s="710"/>
      <c r="F2449" s="731"/>
    </row>
    <row r="2450" spans="5:6" x14ac:dyDescent="0.25">
      <c r="E2450" s="710"/>
      <c r="F2450" s="731"/>
    </row>
    <row r="2451" spans="5:6" x14ac:dyDescent="0.25">
      <c r="E2451" s="710"/>
      <c r="F2451" s="731"/>
    </row>
    <row r="2452" spans="5:6" x14ac:dyDescent="0.25">
      <c r="E2452" s="710"/>
      <c r="F2452" s="731"/>
    </row>
    <row r="2453" spans="5:6" x14ac:dyDescent="0.25">
      <c r="E2453" s="710"/>
      <c r="F2453" s="731"/>
    </row>
    <row r="2454" spans="5:6" x14ac:dyDescent="0.25">
      <c r="E2454" s="710"/>
      <c r="F2454" s="731"/>
    </row>
    <row r="2455" spans="5:6" x14ac:dyDescent="0.25">
      <c r="E2455" s="710"/>
      <c r="F2455" s="731"/>
    </row>
    <row r="2456" spans="5:6" x14ac:dyDescent="0.25">
      <c r="E2456" s="710"/>
      <c r="F2456" s="731"/>
    </row>
    <row r="2457" spans="5:6" x14ac:dyDescent="0.25">
      <c r="E2457" s="710"/>
      <c r="F2457" s="731"/>
    </row>
    <row r="2458" spans="5:6" x14ac:dyDescent="0.25">
      <c r="E2458" s="710"/>
      <c r="F2458" s="731"/>
    </row>
    <row r="2459" spans="5:6" x14ac:dyDescent="0.25">
      <c r="E2459" s="710"/>
      <c r="F2459" s="731"/>
    </row>
    <row r="2460" spans="5:6" x14ac:dyDescent="0.25">
      <c r="E2460" s="710"/>
      <c r="F2460" s="731"/>
    </row>
    <row r="2461" spans="5:6" x14ac:dyDescent="0.25">
      <c r="E2461" s="710"/>
      <c r="F2461" s="731"/>
    </row>
    <row r="2462" spans="5:6" x14ac:dyDescent="0.25">
      <c r="E2462" s="710"/>
      <c r="F2462" s="731"/>
    </row>
    <row r="2463" spans="5:6" x14ac:dyDescent="0.25">
      <c r="E2463" s="710"/>
      <c r="F2463" s="731"/>
    </row>
    <row r="2464" spans="5:6" x14ac:dyDescent="0.25">
      <c r="E2464" s="710"/>
      <c r="F2464" s="731"/>
    </row>
    <row r="2465" spans="5:6" x14ac:dyDescent="0.25">
      <c r="E2465" s="710"/>
      <c r="F2465" s="731"/>
    </row>
    <row r="2466" spans="5:6" x14ac:dyDescent="0.25">
      <c r="E2466" s="710"/>
      <c r="F2466" s="731"/>
    </row>
    <row r="2467" spans="5:6" x14ac:dyDescent="0.25">
      <c r="E2467" s="710"/>
      <c r="F2467" s="731"/>
    </row>
    <row r="2468" spans="5:6" x14ac:dyDescent="0.25">
      <c r="E2468" s="710"/>
      <c r="F2468" s="731"/>
    </row>
    <row r="2469" spans="5:6" x14ac:dyDescent="0.25">
      <c r="E2469" s="710"/>
      <c r="F2469" s="731"/>
    </row>
    <row r="2470" spans="5:6" x14ac:dyDescent="0.25">
      <c r="E2470" s="710"/>
      <c r="F2470" s="731"/>
    </row>
    <row r="2471" spans="5:6" x14ac:dyDescent="0.25">
      <c r="E2471" s="710"/>
      <c r="F2471" s="731"/>
    </row>
    <row r="2472" spans="5:6" x14ac:dyDescent="0.25">
      <c r="E2472" s="710"/>
      <c r="F2472" s="731"/>
    </row>
    <row r="2473" spans="5:6" x14ac:dyDescent="0.25">
      <c r="E2473" s="710"/>
      <c r="F2473" s="731"/>
    </row>
    <row r="2474" spans="5:6" x14ac:dyDescent="0.25">
      <c r="E2474" s="710"/>
      <c r="F2474" s="731"/>
    </row>
    <row r="2475" spans="5:6" x14ac:dyDescent="0.25">
      <c r="E2475" s="710"/>
      <c r="F2475" s="731"/>
    </row>
    <row r="2476" spans="5:6" x14ac:dyDescent="0.25">
      <c r="E2476" s="710"/>
      <c r="F2476" s="731"/>
    </row>
    <row r="2477" spans="5:6" x14ac:dyDescent="0.25">
      <c r="E2477" s="710"/>
      <c r="F2477" s="731"/>
    </row>
    <row r="2478" spans="5:6" x14ac:dyDescent="0.25">
      <c r="E2478" s="710"/>
      <c r="F2478" s="731"/>
    </row>
    <row r="2479" spans="5:6" x14ac:dyDescent="0.25">
      <c r="E2479" s="710"/>
      <c r="F2479" s="731"/>
    </row>
    <row r="2480" spans="5:6" x14ac:dyDescent="0.25">
      <c r="E2480" s="710"/>
      <c r="F2480" s="731"/>
    </row>
    <row r="2481" spans="5:6" x14ac:dyDescent="0.25">
      <c r="E2481" s="710"/>
      <c r="F2481" s="731"/>
    </row>
    <row r="2482" spans="5:6" x14ac:dyDescent="0.25">
      <c r="E2482" s="710"/>
      <c r="F2482" s="731"/>
    </row>
    <row r="2483" spans="5:6" x14ac:dyDescent="0.25">
      <c r="E2483" s="710"/>
      <c r="F2483" s="731"/>
    </row>
    <row r="2484" spans="5:6" x14ac:dyDescent="0.25">
      <c r="E2484" s="710"/>
      <c r="F2484" s="731"/>
    </row>
    <row r="2485" spans="5:6" x14ac:dyDescent="0.25">
      <c r="E2485" s="710"/>
      <c r="F2485" s="731"/>
    </row>
    <row r="2486" spans="5:6" x14ac:dyDescent="0.25">
      <c r="E2486" s="710"/>
      <c r="F2486" s="731"/>
    </row>
    <row r="2487" spans="5:6" x14ac:dyDescent="0.25">
      <c r="E2487" s="710"/>
      <c r="F2487" s="731"/>
    </row>
    <row r="2488" spans="5:6" x14ac:dyDescent="0.25">
      <c r="E2488" s="710"/>
      <c r="F2488" s="731"/>
    </row>
    <row r="2489" spans="5:6" x14ac:dyDescent="0.25">
      <c r="E2489" s="710"/>
      <c r="F2489" s="731"/>
    </row>
    <row r="2490" spans="5:6" x14ac:dyDescent="0.25">
      <c r="E2490" s="710"/>
      <c r="F2490" s="731"/>
    </row>
    <row r="2491" spans="5:6" x14ac:dyDescent="0.25">
      <c r="E2491" s="710"/>
      <c r="F2491" s="731"/>
    </row>
    <row r="2492" spans="5:6" x14ac:dyDescent="0.25">
      <c r="E2492" s="710"/>
      <c r="F2492" s="731"/>
    </row>
    <row r="2493" spans="5:6" x14ac:dyDescent="0.25">
      <c r="E2493" s="710"/>
      <c r="F2493" s="731"/>
    </row>
    <row r="2494" spans="5:6" x14ac:dyDescent="0.25">
      <c r="E2494" s="710"/>
      <c r="F2494" s="731"/>
    </row>
    <row r="2495" spans="5:6" x14ac:dyDescent="0.25">
      <c r="E2495" s="710"/>
      <c r="F2495" s="731"/>
    </row>
    <row r="2496" spans="5:6" x14ac:dyDescent="0.25">
      <c r="E2496" s="710"/>
      <c r="F2496" s="731"/>
    </row>
    <row r="2497" spans="5:6" x14ac:dyDescent="0.25">
      <c r="E2497" s="710"/>
      <c r="F2497" s="731"/>
    </row>
    <row r="2498" spans="5:6" x14ac:dyDescent="0.25">
      <c r="E2498" s="710"/>
      <c r="F2498" s="731"/>
    </row>
    <row r="2499" spans="5:6" x14ac:dyDescent="0.25">
      <c r="E2499" s="710"/>
      <c r="F2499" s="731"/>
    </row>
    <row r="2500" spans="5:6" x14ac:dyDescent="0.25">
      <c r="E2500" s="710"/>
      <c r="F2500" s="731"/>
    </row>
    <row r="2501" spans="5:6" x14ac:dyDescent="0.25">
      <c r="E2501" s="710"/>
      <c r="F2501" s="731"/>
    </row>
    <row r="2502" spans="5:6" x14ac:dyDescent="0.25">
      <c r="E2502" s="710"/>
      <c r="F2502" s="731"/>
    </row>
    <row r="2503" spans="5:6" x14ac:dyDescent="0.25">
      <c r="E2503" s="710"/>
      <c r="F2503" s="731"/>
    </row>
    <row r="2504" spans="5:6" x14ac:dyDescent="0.25">
      <c r="E2504" s="710"/>
      <c r="F2504" s="731"/>
    </row>
    <row r="2505" spans="5:6" x14ac:dyDescent="0.25">
      <c r="E2505" s="710"/>
      <c r="F2505" s="731"/>
    </row>
    <row r="2506" spans="5:6" x14ac:dyDescent="0.25">
      <c r="E2506" s="710"/>
      <c r="F2506" s="731"/>
    </row>
    <row r="2507" spans="5:6" x14ac:dyDescent="0.25">
      <c r="E2507" s="710"/>
      <c r="F2507" s="731"/>
    </row>
    <row r="2508" spans="5:6" x14ac:dyDescent="0.25">
      <c r="E2508" s="710"/>
      <c r="F2508" s="731"/>
    </row>
    <row r="2509" spans="5:6" x14ac:dyDescent="0.25">
      <c r="E2509" s="710"/>
      <c r="F2509" s="731"/>
    </row>
    <row r="2510" spans="5:6" x14ac:dyDescent="0.25">
      <c r="E2510" s="710"/>
      <c r="F2510" s="731"/>
    </row>
    <row r="2511" spans="5:6" x14ac:dyDescent="0.25">
      <c r="E2511" s="710"/>
      <c r="F2511" s="731"/>
    </row>
    <row r="2512" spans="5:6" x14ac:dyDescent="0.25">
      <c r="E2512" s="710"/>
      <c r="F2512" s="731"/>
    </row>
    <row r="2513" spans="5:6" x14ac:dyDescent="0.25">
      <c r="E2513" s="710"/>
      <c r="F2513" s="731"/>
    </row>
    <row r="2514" spans="5:6" x14ac:dyDescent="0.25">
      <c r="E2514" s="710"/>
      <c r="F2514" s="731"/>
    </row>
    <row r="2515" spans="5:6" x14ac:dyDescent="0.25">
      <c r="E2515" s="710"/>
      <c r="F2515" s="731"/>
    </row>
    <row r="2516" spans="5:6" x14ac:dyDescent="0.25">
      <c r="E2516" s="710"/>
      <c r="F2516" s="731"/>
    </row>
    <row r="2517" spans="5:6" x14ac:dyDescent="0.25">
      <c r="E2517" s="710"/>
      <c r="F2517" s="731"/>
    </row>
    <row r="2518" spans="5:6" x14ac:dyDescent="0.25">
      <c r="E2518" s="710"/>
      <c r="F2518" s="731"/>
    </row>
    <row r="2519" spans="5:6" x14ac:dyDescent="0.25">
      <c r="E2519" s="710"/>
      <c r="F2519" s="731"/>
    </row>
    <row r="2520" spans="5:6" x14ac:dyDescent="0.25">
      <c r="E2520" s="710"/>
      <c r="F2520" s="731"/>
    </row>
    <row r="2521" spans="5:6" x14ac:dyDescent="0.25">
      <c r="E2521" s="710"/>
      <c r="F2521" s="731"/>
    </row>
    <row r="2522" spans="5:6" x14ac:dyDescent="0.25">
      <c r="E2522" s="710"/>
      <c r="F2522" s="731"/>
    </row>
    <row r="2523" spans="5:6" x14ac:dyDescent="0.25">
      <c r="E2523" s="710"/>
      <c r="F2523" s="731"/>
    </row>
  </sheetData>
  <mergeCells count="8">
    <mergeCell ref="G157:G158"/>
    <mergeCell ref="A174:E174"/>
    <mergeCell ref="A281:E281"/>
    <mergeCell ref="A3:F3"/>
    <mergeCell ref="A1:F1"/>
    <mergeCell ref="A2:F2"/>
    <mergeCell ref="A4:B4"/>
    <mergeCell ref="A116:E116"/>
  </mergeCells>
  <phoneticPr fontId="66" type="noConversion"/>
  <pageMargins left="0.74803149606299202" right="0.35433070866141703" top="0.98425196850393704" bottom="0.98425196850393704" header="0.511811023622047" footer="0.511811023622047"/>
  <pageSetup paperSize="9" scale="76" fitToHeight="0" orientation="portrait" r:id="rId1"/>
  <headerFooter alignWithMargins="0">
    <oddFooter>&amp;A&amp;RPage &amp;P</oddFooter>
  </headerFooter>
  <rowBreaks count="4" manualBreakCount="4">
    <brk id="58" max="5" man="1"/>
    <brk id="116" max="5" man="1"/>
    <brk id="174" max="5" man="1"/>
    <brk id="224"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3"/>
  <sheetViews>
    <sheetView view="pageBreakPreview" zoomScaleNormal="100" zoomScaleSheetLayoutView="100" workbookViewId="0">
      <pane ySplit="5" topLeftCell="A233" activePane="bottomLeft" state="frozen"/>
      <selection activeCell="D63" sqref="D63"/>
      <selection pane="bottomLeft" activeCell="E179" sqref="E179:E214"/>
    </sheetView>
  </sheetViews>
  <sheetFormatPr defaultColWidth="8.81640625" defaultRowHeight="14.5" x14ac:dyDescent="0.35"/>
  <cols>
    <col min="1" max="1" width="10.7265625" style="922" customWidth="1"/>
    <col min="2" max="2" width="51.26953125" style="922" customWidth="1"/>
    <col min="3" max="3" width="7.1796875" style="922" customWidth="1"/>
    <col min="4" max="4" width="12.7265625" style="922" customWidth="1"/>
    <col min="5" max="5" width="15.7265625" style="922" customWidth="1"/>
    <col min="6" max="6" width="17" style="946" customWidth="1"/>
    <col min="7" max="7" width="13.1796875" style="921" customWidth="1"/>
    <col min="8" max="8" width="8.7265625" style="921" customWidth="1"/>
    <col min="9" max="9" width="8.81640625" style="921"/>
    <col min="10" max="16384" width="8.81640625" style="922"/>
  </cols>
  <sheetData>
    <row r="1" spans="1:9" s="104" customFormat="1" ht="13" x14ac:dyDescent="0.25">
      <c r="A1" s="1067" t="s">
        <v>0</v>
      </c>
      <c r="B1" s="1067"/>
      <c r="C1" s="1067"/>
      <c r="D1" s="1067"/>
      <c r="E1" s="1067"/>
      <c r="F1" s="1067"/>
      <c r="G1" s="625"/>
      <c r="H1" s="626"/>
      <c r="I1" s="626"/>
    </row>
    <row r="2" spans="1:9" s="104" customFormat="1" ht="13" x14ac:dyDescent="0.25">
      <c r="A2" s="1067" t="s">
        <v>1477</v>
      </c>
      <c r="B2" s="1067"/>
      <c r="C2" s="1067"/>
      <c r="D2" s="1067"/>
      <c r="E2" s="1067"/>
      <c r="F2" s="1067"/>
      <c r="G2" s="625"/>
      <c r="H2" s="626"/>
      <c r="I2" s="626"/>
    </row>
    <row r="3" spans="1:9" s="106" customFormat="1" ht="14" x14ac:dyDescent="0.3">
      <c r="A3" s="200" t="s">
        <v>1464</v>
      </c>
      <c r="B3" s="270"/>
      <c r="C3" s="270"/>
      <c r="D3" s="270"/>
      <c r="E3" s="270"/>
      <c r="F3" s="270"/>
      <c r="G3" s="624"/>
      <c r="H3" s="626"/>
      <c r="I3" s="626"/>
    </row>
    <row r="4" spans="1:9" s="104" customFormat="1" ht="12.75" customHeight="1" x14ac:dyDescent="0.25">
      <c r="A4" s="1092" t="s">
        <v>1316</v>
      </c>
      <c r="B4" s="1092"/>
      <c r="C4" s="1092"/>
      <c r="D4" s="1092"/>
      <c r="E4" s="1092"/>
      <c r="F4" s="1092"/>
      <c r="G4" s="627"/>
      <c r="H4" s="626"/>
      <c r="I4" s="626"/>
    </row>
    <row r="5" spans="1:9" s="104" customFormat="1" ht="13" x14ac:dyDescent="0.25">
      <c r="A5" s="275" t="s">
        <v>307</v>
      </c>
      <c r="B5" s="275" t="s">
        <v>308</v>
      </c>
      <c r="C5" s="275" t="s">
        <v>309</v>
      </c>
      <c r="D5" s="275" t="s">
        <v>310</v>
      </c>
      <c r="E5" s="275" t="s">
        <v>311</v>
      </c>
      <c r="F5" s="919" t="s">
        <v>312</v>
      </c>
      <c r="G5" s="627"/>
      <c r="H5" s="626"/>
      <c r="I5" s="626"/>
    </row>
    <row r="6" spans="1:9" x14ac:dyDescent="0.35">
      <c r="A6" s="194"/>
      <c r="B6" s="185" t="s">
        <v>82</v>
      </c>
      <c r="C6" s="194"/>
      <c r="D6" s="195"/>
      <c r="E6" s="195"/>
      <c r="F6" s="920"/>
    </row>
    <row r="7" spans="1:9" ht="37.5" x14ac:dyDescent="0.35">
      <c r="A7" s="194"/>
      <c r="B7" s="923" t="s">
        <v>1249</v>
      </c>
      <c r="C7" s="194"/>
      <c r="D7" s="195"/>
      <c r="E7" s="195"/>
      <c r="F7" s="920"/>
    </row>
    <row r="8" spans="1:9" x14ac:dyDescent="0.35">
      <c r="A8" s="194"/>
      <c r="B8" s="194"/>
      <c r="C8" s="194"/>
      <c r="D8" s="195"/>
      <c r="E8" s="195"/>
      <c r="F8" s="920"/>
    </row>
    <row r="9" spans="1:9" x14ac:dyDescent="0.35">
      <c r="A9" s="131"/>
      <c r="B9" s="132" t="s">
        <v>161</v>
      </c>
      <c r="C9" s="131"/>
      <c r="D9" s="133"/>
      <c r="E9" s="134"/>
      <c r="F9" s="924"/>
    </row>
    <row r="10" spans="1:9" x14ac:dyDescent="0.35">
      <c r="A10" s="131"/>
      <c r="B10" s="135"/>
      <c r="C10" s="131"/>
      <c r="D10" s="133"/>
      <c r="E10" s="134"/>
      <c r="F10" s="924"/>
    </row>
    <row r="11" spans="1:9" x14ac:dyDescent="0.35">
      <c r="A11" s="131"/>
      <c r="B11" s="132" t="s">
        <v>140</v>
      </c>
      <c r="C11" s="131"/>
      <c r="D11" s="133"/>
      <c r="E11" s="134"/>
      <c r="F11" s="924"/>
    </row>
    <row r="12" spans="1:9" x14ac:dyDescent="0.35">
      <c r="A12" s="131" t="s">
        <v>141</v>
      </c>
      <c r="B12" s="136" t="s">
        <v>942</v>
      </c>
      <c r="C12" s="131" t="s">
        <v>321</v>
      </c>
      <c r="D12" s="137">
        <f>2*6</f>
        <v>12</v>
      </c>
      <c r="E12" s="134"/>
      <c r="F12" s="924">
        <f>D12*E12</f>
        <v>0</v>
      </c>
    </row>
    <row r="13" spans="1:9" x14ac:dyDescent="0.35">
      <c r="A13" s="131"/>
      <c r="B13" s="135"/>
      <c r="C13" s="131"/>
      <c r="D13" s="133"/>
      <c r="E13" s="134"/>
      <c r="F13" s="924"/>
    </row>
    <row r="14" spans="1:9" x14ac:dyDescent="0.35">
      <c r="A14" s="131"/>
      <c r="B14" s="132" t="s">
        <v>142</v>
      </c>
      <c r="C14" s="131"/>
      <c r="D14" s="133"/>
      <c r="E14" s="134"/>
      <c r="F14" s="924"/>
    </row>
    <row r="15" spans="1:9" x14ac:dyDescent="0.35">
      <c r="A15" s="131" t="s">
        <v>143</v>
      </c>
      <c r="B15" s="138" t="s">
        <v>144</v>
      </c>
      <c r="C15" s="131" t="s">
        <v>16</v>
      </c>
      <c r="D15" s="133">
        <v>8</v>
      </c>
      <c r="E15" s="134"/>
      <c r="F15" s="924">
        <f>D15*E15</f>
        <v>0</v>
      </c>
    </row>
    <row r="16" spans="1:9" x14ac:dyDescent="0.35">
      <c r="A16" s="131"/>
      <c r="B16" s="139"/>
      <c r="C16" s="131"/>
      <c r="D16" s="133"/>
      <c r="E16" s="134"/>
      <c r="F16" s="924"/>
    </row>
    <row r="17" spans="1:9" x14ac:dyDescent="0.35">
      <c r="A17" s="131"/>
      <c r="B17" s="132" t="s">
        <v>145</v>
      </c>
      <c r="C17" s="131"/>
      <c r="D17" s="133"/>
      <c r="E17" s="134"/>
      <c r="F17" s="924"/>
    </row>
    <row r="18" spans="1:9" x14ac:dyDescent="0.35">
      <c r="A18" s="131" t="s">
        <v>147</v>
      </c>
      <c r="B18" s="138" t="s">
        <v>148</v>
      </c>
      <c r="C18" s="131" t="s">
        <v>16</v>
      </c>
      <c r="D18" s="133">
        <v>8</v>
      </c>
      <c r="E18" s="134"/>
      <c r="F18" s="924">
        <f>D18*E18</f>
        <v>0</v>
      </c>
    </row>
    <row r="19" spans="1:9" x14ac:dyDescent="0.35">
      <c r="A19" s="131" t="s">
        <v>149</v>
      </c>
      <c r="B19" s="138" t="s">
        <v>150</v>
      </c>
      <c r="C19" s="131" t="s">
        <v>16</v>
      </c>
      <c r="D19" s="133">
        <v>4</v>
      </c>
      <c r="E19" s="134"/>
      <c r="F19" s="924">
        <f>D19*E19</f>
        <v>0</v>
      </c>
    </row>
    <row r="20" spans="1:9" x14ac:dyDescent="0.35">
      <c r="A20" s="131"/>
      <c r="B20" s="138"/>
      <c r="C20" s="131"/>
      <c r="D20" s="133"/>
      <c r="E20" s="134"/>
      <c r="F20" s="924"/>
    </row>
    <row r="21" spans="1:9" x14ac:dyDescent="0.35">
      <c r="A21" s="131"/>
      <c r="B21" s="140" t="s">
        <v>314</v>
      </c>
      <c r="C21" s="131"/>
      <c r="D21" s="133"/>
      <c r="E21" s="134"/>
      <c r="F21" s="924"/>
    </row>
    <row r="22" spans="1:9" x14ac:dyDescent="0.35">
      <c r="A22" s="131"/>
      <c r="B22" s="138"/>
      <c r="C22" s="131"/>
      <c r="D22" s="133"/>
      <c r="E22" s="134"/>
      <c r="F22" s="924"/>
    </row>
    <row r="23" spans="1:9" ht="39" x14ac:dyDescent="0.35">
      <c r="A23" s="131"/>
      <c r="B23" s="141" t="s">
        <v>1250</v>
      </c>
      <c r="C23" s="131"/>
      <c r="D23" s="133"/>
      <c r="E23" s="134"/>
      <c r="F23" s="925"/>
      <c r="G23" s="926"/>
      <c r="H23" s="927"/>
      <c r="I23" s="927"/>
    </row>
    <row r="24" spans="1:9" x14ac:dyDescent="0.35">
      <c r="A24" s="131"/>
      <c r="B24" s="141"/>
      <c r="C24" s="131"/>
      <c r="D24" s="133"/>
      <c r="E24" s="134"/>
      <c r="F24" s="925"/>
      <c r="G24" s="926"/>
      <c r="H24" s="927"/>
      <c r="I24" s="927"/>
    </row>
    <row r="25" spans="1:9" x14ac:dyDescent="0.35">
      <c r="A25" s="131"/>
      <c r="B25" s="928" t="s">
        <v>1251</v>
      </c>
      <c r="C25" s="184"/>
      <c r="D25" s="133"/>
      <c r="E25" s="134"/>
      <c r="F25" s="925"/>
      <c r="G25" s="926"/>
      <c r="H25" s="927"/>
      <c r="I25" s="927"/>
    </row>
    <row r="26" spans="1:9" x14ac:dyDescent="0.35">
      <c r="A26" s="181" t="s">
        <v>169</v>
      </c>
      <c r="B26" s="113" t="s">
        <v>152</v>
      </c>
      <c r="C26" s="131" t="s">
        <v>114</v>
      </c>
      <c r="D26" s="133">
        <v>0</v>
      </c>
      <c r="E26" s="134"/>
      <c r="F26" s="924">
        <f>D26*E26</f>
        <v>0</v>
      </c>
      <c r="G26" s="926"/>
      <c r="H26" s="927"/>
      <c r="I26" s="927"/>
    </row>
    <row r="27" spans="1:9" x14ac:dyDescent="0.35">
      <c r="A27" s="181" t="s">
        <v>170</v>
      </c>
      <c r="B27" s="113" t="s">
        <v>239</v>
      </c>
      <c r="C27" s="131" t="s">
        <v>114</v>
      </c>
      <c r="D27" s="133">
        <v>0</v>
      </c>
      <c r="E27" s="134"/>
      <c r="F27" s="924">
        <f>D27*E27</f>
        <v>0</v>
      </c>
      <c r="G27" s="926"/>
      <c r="H27" s="927"/>
      <c r="I27" s="927"/>
    </row>
    <row r="28" spans="1:9" x14ac:dyDescent="0.35">
      <c r="A28" s="181"/>
      <c r="B28" s="113"/>
      <c r="C28" s="131"/>
      <c r="D28" s="581"/>
      <c r="E28" s="561"/>
      <c r="F28" s="929"/>
      <c r="G28" s="926"/>
      <c r="H28" s="927"/>
      <c r="I28" s="927"/>
    </row>
    <row r="29" spans="1:9" x14ac:dyDescent="0.35">
      <c r="A29" s="131"/>
      <c r="B29" s="928" t="s">
        <v>1252</v>
      </c>
      <c r="C29" s="184"/>
      <c r="D29" s="133"/>
      <c r="E29" s="134"/>
      <c r="F29" s="925"/>
      <c r="G29" s="926"/>
      <c r="H29" s="927"/>
      <c r="I29" s="927"/>
    </row>
    <row r="30" spans="1:9" x14ac:dyDescent="0.35">
      <c r="A30" s="181" t="s">
        <v>171</v>
      </c>
      <c r="B30" s="113" t="s">
        <v>152</v>
      </c>
      <c r="C30" s="131" t="s">
        <v>114</v>
      </c>
      <c r="D30" s="133">
        <v>0</v>
      </c>
      <c r="E30" s="134"/>
      <c r="F30" s="924">
        <f>D30*E30</f>
        <v>0</v>
      </c>
      <c r="G30" s="926"/>
      <c r="H30" s="927"/>
      <c r="I30" s="927"/>
    </row>
    <row r="31" spans="1:9" x14ac:dyDescent="0.35">
      <c r="A31" s="181" t="s">
        <v>172</v>
      </c>
      <c r="B31" s="113" t="s">
        <v>239</v>
      </c>
      <c r="C31" s="131" t="s">
        <v>114</v>
      </c>
      <c r="D31" s="133">
        <v>0</v>
      </c>
      <c r="E31" s="134"/>
      <c r="F31" s="924">
        <f>D31*E31</f>
        <v>0</v>
      </c>
      <c r="G31" s="926"/>
      <c r="H31" s="927"/>
      <c r="I31" s="927"/>
    </row>
    <row r="32" spans="1:9" x14ac:dyDescent="0.35">
      <c r="A32" s="181"/>
      <c r="B32" s="113"/>
      <c r="C32" s="131"/>
      <c r="D32" s="133"/>
      <c r="E32" s="134"/>
      <c r="F32" s="925"/>
      <c r="G32" s="926"/>
      <c r="H32" s="927"/>
      <c r="I32" s="927"/>
    </row>
    <row r="33" spans="1:9" x14ac:dyDescent="0.35">
      <c r="A33" s="131"/>
      <c r="B33" s="928" t="s">
        <v>1253</v>
      </c>
      <c r="C33" s="184"/>
      <c r="D33" s="133"/>
      <c r="E33" s="134"/>
      <c r="F33" s="925"/>
      <c r="G33" s="926"/>
      <c r="H33" s="927"/>
      <c r="I33" s="927"/>
    </row>
    <row r="34" spans="1:9" x14ac:dyDescent="0.35">
      <c r="A34" s="181" t="s">
        <v>849</v>
      </c>
      <c r="B34" s="113" t="s">
        <v>152</v>
      </c>
      <c r="C34" s="131" t="s">
        <v>114</v>
      </c>
      <c r="D34" s="133">
        <v>19452</v>
      </c>
      <c r="E34" s="134"/>
      <c r="F34" s="924">
        <f>D34*E34</f>
        <v>0</v>
      </c>
      <c r="G34" s="926"/>
      <c r="H34" s="927"/>
      <c r="I34" s="927"/>
    </row>
    <row r="35" spans="1:9" x14ac:dyDescent="0.35">
      <c r="A35" s="181" t="s">
        <v>850</v>
      </c>
      <c r="B35" s="113" t="s">
        <v>239</v>
      </c>
      <c r="C35" s="131" t="s">
        <v>114</v>
      </c>
      <c r="D35" s="133">
        <v>384</v>
      </c>
      <c r="E35" s="134"/>
      <c r="F35" s="924">
        <f>D35*E35</f>
        <v>0</v>
      </c>
      <c r="G35" s="926"/>
      <c r="H35" s="927"/>
      <c r="I35" s="927"/>
    </row>
    <row r="36" spans="1:9" x14ac:dyDescent="0.35">
      <c r="A36" s="181"/>
      <c r="B36" s="113"/>
      <c r="C36" s="131"/>
      <c r="D36" s="133"/>
      <c r="E36" s="134"/>
      <c r="F36" s="925"/>
      <c r="G36" s="926"/>
      <c r="H36" s="927"/>
      <c r="I36" s="927"/>
    </row>
    <row r="37" spans="1:9" x14ac:dyDescent="0.35">
      <c r="A37" s="131"/>
      <c r="B37" s="928" t="s">
        <v>1254</v>
      </c>
      <c r="C37" s="184"/>
      <c r="D37" s="133"/>
      <c r="E37" s="134"/>
      <c r="F37" s="925"/>
      <c r="G37" s="926"/>
      <c r="H37" s="927"/>
      <c r="I37" s="927"/>
    </row>
    <row r="38" spans="1:9" x14ac:dyDescent="0.35">
      <c r="A38" s="181" t="s">
        <v>907</v>
      </c>
      <c r="B38" s="113" t="s">
        <v>152</v>
      </c>
      <c r="C38" s="131" t="s">
        <v>114</v>
      </c>
      <c r="D38" s="133">
        <v>0</v>
      </c>
      <c r="E38" s="134"/>
      <c r="F38" s="924">
        <f>D38*E38</f>
        <v>0</v>
      </c>
      <c r="G38" s="926"/>
      <c r="H38" s="927"/>
      <c r="I38" s="927"/>
    </row>
    <row r="39" spans="1:9" x14ac:dyDescent="0.35">
      <c r="A39" s="181" t="s">
        <v>1255</v>
      </c>
      <c r="B39" s="113" t="s">
        <v>239</v>
      </c>
      <c r="C39" s="131" t="s">
        <v>114</v>
      </c>
      <c r="D39" s="133">
        <v>0</v>
      </c>
      <c r="E39" s="134"/>
      <c r="F39" s="924">
        <f>D39*E39</f>
        <v>0</v>
      </c>
      <c r="G39" s="926"/>
      <c r="H39" s="927"/>
      <c r="I39" s="927"/>
    </row>
    <row r="40" spans="1:9" x14ac:dyDescent="0.35">
      <c r="A40" s="181"/>
      <c r="B40" s="113"/>
      <c r="C40" s="131"/>
      <c r="D40" s="133"/>
      <c r="E40" s="134"/>
      <c r="F40" s="925"/>
      <c r="G40" s="926"/>
      <c r="H40" s="927"/>
      <c r="I40" s="927"/>
    </row>
    <row r="41" spans="1:9" ht="39" x14ac:dyDescent="0.35">
      <c r="A41" s="131"/>
      <c r="B41" s="180" t="s">
        <v>995</v>
      </c>
      <c r="C41" s="131"/>
      <c r="D41" s="133"/>
      <c r="E41" s="134"/>
      <c r="F41" s="925"/>
      <c r="G41" s="926"/>
      <c r="H41" s="927"/>
      <c r="I41" s="927"/>
    </row>
    <row r="42" spans="1:9" x14ac:dyDescent="0.35">
      <c r="A42" s="131"/>
      <c r="B42" s="141"/>
      <c r="C42" s="131"/>
      <c r="D42" s="133"/>
      <c r="E42" s="134"/>
      <c r="F42" s="925"/>
      <c r="G42" s="926"/>
      <c r="H42" s="927"/>
      <c r="I42" s="927"/>
    </row>
    <row r="43" spans="1:9" x14ac:dyDescent="0.35">
      <c r="A43" s="181" t="s">
        <v>844</v>
      </c>
      <c r="B43" s="113" t="s">
        <v>1256</v>
      </c>
      <c r="C43" s="131" t="s">
        <v>114</v>
      </c>
      <c r="D43" s="133">
        <v>0</v>
      </c>
      <c r="E43" s="134"/>
      <c r="F43" s="924">
        <f t="shared" ref="F43:F51" si="0">D43*E43</f>
        <v>0</v>
      </c>
      <c r="G43" s="926"/>
      <c r="H43" s="927"/>
      <c r="I43" s="927"/>
    </row>
    <row r="44" spans="1:9" x14ac:dyDescent="0.35">
      <c r="A44" s="181" t="s">
        <v>845</v>
      </c>
      <c r="B44" s="113" t="s">
        <v>1257</v>
      </c>
      <c r="C44" s="131" t="s">
        <v>114</v>
      </c>
      <c r="D44" s="133">
        <v>0</v>
      </c>
      <c r="E44" s="134"/>
      <c r="F44" s="924">
        <f t="shared" si="0"/>
        <v>0</v>
      </c>
      <c r="G44" s="926"/>
      <c r="H44" s="927"/>
      <c r="I44" s="927"/>
    </row>
    <row r="45" spans="1:9" x14ac:dyDescent="0.35">
      <c r="A45" s="181" t="s">
        <v>846</v>
      </c>
      <c r="B45" s="190" t="s">
        <v>1258</v>
      </c>
      <c r="C45" s="131" t="s">
        <v>114</v>
      </c>
      <c r="D45" s="133">
        <v>100</v>
      </c>
      <c r="E45" s="134"/>
      <c r="F45" s="924">
        <f t="shared" si="0"/>
        <v>0</v>
      </c>
      <c r="G45" s="926"/>
      <c r="H45" s="927"/>
      <c r="I45" s="927"/>
    </row>
    <row r="46" spans="1:9" x14ac:dyDescent="0.35">
      <c r="A46" s="181" t="s">
        <v>1259</v>
      </c>
      <c r="B46" s="113" t="s">
        <v>1260</v>
      </c>
      <c r="C46" s="131" t="s">
        <v>114</v>
      </c>
      <c r="D46" s="133">
        <v>200</v>
      </c>
      <c r="E46" s="134"/>
      <c r="F46" s="924">
        <f t="shared" si="0"/>
        <v>0</v>
      </c>
      <c r="G46" s="926"/>
      <c r="H46" s="927"/>
      <c r="I46" s="927"/>
    </row>
    <row r="47" spans="1:9" x14ac:dyDescent="0.35">
      <c r="A47" s="181" t="s">
        <v>1261</v>
      </c>
      <c r="B47" s="190" t="s">
        <v>1262</v>
      </c>
      <c r="C47" s="131" t="s">
        <v>114</v>
      </c>
      <c r="D47" s="133">
        <v>300</v>
      </c>
      <c r="E47" s="134"/>
      <c r="F47" s="924">
        <f t="shared" si="0"/>
        <v>0</v>
      </c>
      <c r="G47" s="926"/>
      <c r="H47" s="927"/>
      <c r="I47" s="927"/>
    </row>
    <row r="48" spans="1:9" x14ac:dyDescent="0.35">
      <c r="A48" s="181" t="s">
        <v>1263</v>
      </c>
      <c r="B48" s="113" t="s">
        <v>1264</v>
      </c>
      <c r="C48" s="131" t="s">
        <v>114</v>
      </c>
      <c r="D48" s="133">
        <v>400</v>
      </c>
      <c r="E48" s="134"/>
      <c r="F48" s="924">
        <f t="shared" si="0"/>
        <v>0</v>
      </c>
      <c r="G48" s="926"/>
      <c r="H48" s="927"/>
      <c r="I48" s="927"/>
    </row>
    <row r="49" spans="1:9" x14ac:dyDescent="0.35">
      <c r="A49" s="181" t="s">
        <v>1265</v>
      </c>
      <c r="B49" s="113" t="s">
        <v>1266</v>
      </c>
      <c r="C49" s="131" t="s">
        <v>114</v>
      </c>
      <c r="D49" s="133">
        <v>500</v>
      </c>
      <c r="E49" s="134"/>
      <c r="F49" s="924">
        <f t="shared" si="0"/>
        <v>0</v>
      </c>
      <c r="G49" s="926"/>
      <c r="H49" s="927"/>
      <c r="I49" s="927"/>
    </row>
    <row r="50" spans="1:9" x14ac:dyDescent="0.35">
      <c r="A50" s="181" t="s">
        <v>1267</v>
      </c>
      <c r="B50" s="190" t="s">
        <v>1268</v>
      </c>
      <c r="C50" s="131" t="s">
        <v>114</v>
      </c>
      <c r="D50" s="133">
        <v>1400</v>
      </c>
      <c r="E50" s="134"/>
      <c r="F50" s="924">
        <f t="shared" si="0"/>
        <v>0</v>
      </c>
      <c r="G50" s="926"/>
      <c r="H50" s="927"/>
      <c r="I50" s="927"/>
    </row>
    <row r="51" spans="1:9" x14ac:dyDescent="0.35">
      <c r="A51" s="181" t="s">
        <v>1269</v>
      </c>
      <c r="B51" s="113" t="s">
        <v>1270</v>
      </c>
      <c r="C51" s="131" t="s">
        <v>114</v>
      </c>
      <c r="D51" s="133">
        <v>17500</v>
      </c>
      <c r="E51" s="134"/>
      <c r="F51" s="924">
        <f t="shared" si="0"/>
        <v>0</v>
      </c>
      <c r="G51" s="926"/>
      <c r="H51" s="927"/>
      <c r="I51" s="927"/>
    </row>
    <row r="52" spans="1:9" x14ac:dyDescent="0.35">
      <c r="A52" s="181"/>
      <c r="B52" s="113"/>
      <c r="C52" s="131"/>
      <c r="D52" s="133"/>
      <c r="E52" s="134"/>
      <c r="F52" s="924"/>
      <c r="G52" s="927"/>
      <c r="H52" s="927"/>
      <c r="I52" s="927"/>
    </row>
    <row r="53" spans="1:9" x14ac:dyDescent="0.35">
      <c r="A53" s="181"/>
      <c r="B53" s="113"/>
      <c r="C53" s="131"/>
      <c r="D53" s="133"/>
      <c r="E53" s="134"/>
      <c r="F53" s="924"/>
      <c r="G53" s="927"/>
      <c r="H53" s="927"/>
      <c r="I53" s="927"/>
    </row>
    <row r="54" spans="1:9" s="921" customFormat="1" ht="12.5" x14ac:dyDescent="0.25">
      <c r="A54" s="131"/>
      <c r="B54" s="138"/>
      <c r="C54" s="131"/>
      <c r="D54" s="148"/>
      <c r="E54" s="134"/>
      <c r="F54" s="924"/>
    </row>
    <row r="55" spans="1:9" s="921" customFormat="1" ht="18" customHeight="1" x14ac:dyDescent="0.25">
      <c r="A55" s="1096" t="s">
        <v>99</v>
      </c>
      <c r="B55" s="1097"/>
      <c r="C55" s="1097"/>
      <c r="D55" s="1097"/>
      <c r="E55" s="1098"/>
      <c r="F55" s="930">
        <f>SUM(F9:F51)</f>
        <v>0</v>
      </c>
    </row>
    <row r="56" spans="1:9" s="921" customFormat="1" ht="13" x14ac:dyDescent="0.25">
      <c r="A56" s="152"/>
      <c r="B56" s="152"/>
      <c r="C56" s="152"/>
      <c r="D56" s="152"/>
      <c r="E56" s="152"/>
      <c r="F56" s="931"/>
    </row>
    <row r="57" spans="1:9" s="921" customFormat="1" ht="13" x14ac:dyDescent="0.25">
      <c r="A57" s="144"/>
      <c r="B57" s="132" t="s">
        <v>127</v>
      </c>
      <c r="C57" s="131"/>
      <c r="D57" s="133"/>
      <c r="E57" s="134"/>
      <c r="F57" s="924"/>
    </row>
    <row r="58" spans="1:9" s="921" customFormat="1" ht="13" x14ac:dyDescent="0.25">
      <c r="A58" s="153"/>
      <c r="B58" s="154"/>
      <c r="C58" s="131"/>
      <c r="D58" s="133"/>
      <c r="E58" s="134"/>
      <c r="F58" s="924"/>
    </row>
    <row r="59" spans="1:9" s="921" customFormat="1" ht="26" x14ac:dyDescent="0.25">
      <c r="A59" s="131"/>
      <c r="B59" s="155" t="s">
        <v>947</v>
      </c>
      <c r="C59" s="131"/>
      <c r="D59" s="133"/>
      <c r="E59" s="134"/>
      <c r="F59" s="924"/>
    </row>
    <row r="60" spans="1:9" s="921" customFormat="1" ht="13" x14ac:dyDescent="0.25">
      <c r="A60" s="131"/>
      <c r="B60" s="155"/>
      <c r="C60" s="131"/>
      <c r="D60" s="133"/>
      <c r="E60" s="134"/>
      <c r="F60" s="924"/>
    </row>
    <row r="61" spans="1:9" s="921" customFormat="1" ht="12.5" x14ac:dyDescent="0.25">
      <c r="A61" s="131"/>
      <c r="B61" s="932" t="s">
        <v>1271</v>
      </c>
      <c r="C61" s="131"/>
      <c r="D61" s="182"/>
      <c r="E61" s="149"/>
      <c r="F61" s="924"/>
    </row>
    <row r="62" spans="1:9" s="921" customFormat="1" ht="12.5" x14ac:dyDescent="0.25">
      <c r="A62" s="131" t="s">
        <v>1272</v>
      </c>
      <c r="B62" s="190" t="s">
        <v>1273</v>
      </c>
      <c r="C62" s="131" t="s">
        <v>16</v>
      </c>
      <c r="D62" s="182">
        <v>0</v>
      </c>
      <c r="E62" s="134"/>
      <c r="F62" s="924">
        <f>D62*E62</f>
        <v>0</v>
      </c>
    </row>
    <row r="63" spans="1:9" s="921" customFormat="1" ht="12.5" x14ac:dyDescent="0.25">
      <c r="A63" s="131" t="s">
        <v>1274</v>
      </c>
      <c r="B63" s="190" t="s">
        <v>1275</v>
      </c>
      <c r="C63" s="131" t="s">
        <v>16</v>
      </c>
      <c r="D63" s="182">
        <v>0</v>
      </c>
      <c r="E63" s="134"/>
      <c r="F63" s="924">
        <f>D63*E63</f>
        <v>0</v>
      </c>
    </row>
    <row r="64" spans="1:9" s="921" customFormat="1" ht="12.5" x14ac:dyDescent="0.25">
      <c r="A64" s="131" t="s">
        <v>1276</v>
      </c>
      <c r="B64" s="190" t="s">
        <v>1277</v>
      </c>
      <c r="C64" s="131" t="s">
        <v>16</v>
      </c>
      <c r="D64" s="182">
        <v>0</v>
      </c>
      <c r="E64" s="134"/>
      <c r="F64" s="924">
        <f>D64*E64</f>
        <v>0</v>
      </c>
    </row>
    <row r="65" spans="1:6" s="921" customFormat="1" ht="12.5" x14ac:dyDescent="0.25">
      <c r="A65" s="131" t="s">
        <v>1278</v>
      </c>
      <c r="B65" s="190" t="s">
        <v>1279</v>
      </c>
      <c r="C65" s="131" t="s">
        <v>16</v>
      </c>
      <c r="D65" s="182">
        <v>8</v>
      </c>
      <c r="E65" s="134"/>
      <c r="F65" s="924">
        <f>D65*E65</f>
        <v>0</v>
      </c>
    </row>
    <row r="66" spans="1:6" s="921" customFormat="1" ht="12.5" x14ac:dyDescent="0.25">
      <c r="A66" s="131" t="s">
        <v>1280</v>
      </c>
      <c r="B66" s="190" t="s">
        <v>1281</v>
      </c>
      <c r="C66" s="131" t="s">
        <v>16</v>
      </c>
      <c r="D66" s="182">
        <v>0</v>
      </c>
      <c r="E66" s="134"/>
      <c r="F66" s="924">
        <f>D66*E66</f>
        <v>0</v>
      </c>
    </row>
    <row r="67" spans="1:6" s="921" customFormat="1" ht="13" x14ac:dyDescent="0.25">
      <c r="A67" s="131"/>
      <c r="B67" s="155"/>
      <c r="C67" s="131"/>
      <c r="D67" s="133"/>
      <c r="E67" s="134"/>
      <c r="F67" s="924"/>
    </row>
    <row r="68" spans="1:6" s="921" customFormat="1" ht="13" x14ac:dyDescent="0.25">
      <c r="A68" s="131"/>
      <c r="B68" s="151" t="s">
        <v>948</v>
      </c>
      <c r="C68" s="131"/>
      <c r="D68" s="133"/>
      <c r="E68" s="134"/>
      <c r="F68" s="924"/>
    </row>
    <row r="69" spans="1:6" s="921" customFormat="1" ht="12.5" x14ac:dyDescent="0.25">
      <c r="A69" s="131" t="s">
        <v>943</v>
      </c>
      <c r="B69" s="135" t="s">
        <v>950</v>
      </c>
      <c r="C69" s="131" t="s">
        <v>16</v>
      </c>
      <c r="D69" s="133">
        <v>5</v>
      </c>
      <c r="E69" s="134"/>
      <c r="F69" s="924">
        <f t="shared" ref="F69:F74" si="1">D69*E69</f>
        <v>0</v>
      </c>
    </row>
    <row r="70" spans="1:6" s="921" customFormat="1" ht="12.5" x14ac:dyDescent="0.25">
      <c r="A70" s="131" t="s">
        <v>944</v>
      </c>
      <c r="B70" s="135" t="s">
        <v>951</v>
      </c>
      <c r="C70" s="131" t="s">
        <v>16</v>
      </c>
      <c r="D70" s="133">
        <v>0</v>
      </c>
      <c r="E70" s="149"/>
      <c r="F70" s="924">
        <f t="shared" si="1"/>
        <v>0</v>
      </c>
    </row>
    <row r="71" spans="1:6" s="921" customFormat="1" ht="12.5" x14ac:dyDescent="0.25">
      <c r="A71" s="131" t="s">
        <v>1030</v>
      </c>
      <c r="B71" s="135" t="s">
        <v>952</v>
      </c>
      <c r="C71" s="131" t="s">
        <v>16</v>
      </c>
      <c r="D71" s="133">
        <v>0</v>
      </c>
      <c r="E71" s="134"/>
      <c r="F71" s="924">
        <f t="shared" si="1"/>
        <v>0</v>
      </c>
    </row>
    <row r="72" spans="1:6" s="921" customFormat="1" ht="12.5" x14ac:dyDescent="0.25">
      <c r="A72" s="131" t="s">
        <v>946</v>
      </c>
      <c r="B72" s="135" t="s">
        <v>953</v>
      </c>
      <c r="C72" s="131" t="s">
        <v>16</v>
      </c>
      <c r="D72" s="133">
        <v>0</v>
      </c>
      <c r="E72" s="149"/>
      <c r="F72" s="924">
        <f t="shared" si="1"/>
        <v>0</v>
      </c>
    </row>
    <row r="73" spans="1:6" s="921" customFormat="1" ht="12.5" x14ac:dyDescent="0.25">
      <c r="A73" s="131" t="s">
        <v>1095</v>
      </c>
      <c r="B73" s="135" t="s">
        <v>954</v>
      </c>
      <c r="C73" s="131" t="s">
        <v>16</v>
      </c>
      <c r="D73" s="133">
        <v>5</v>
      </c>
      <c r="E73" s="149"/>
      <c r="F73" s="924">
        <f t="shared" si="1"/>
        <v>0</v>
      </c>
    </row>
    <row r="74" spans="1:6" s="921" customFormat="1" ht="12.5" x14ac:dyDescent="0.25">
      <c r="A74" s="131" t="s">
        <v>1096</v>
      </c>
      <c r="B74" s="135" t="s">
        <v>955</v>
      </c>
      <c r="C74" s="131" t="s">
        <v>16</v>
      </c>
      <c r="D74" s="133">
        <v>0</v>
      </c>
      <c r="E74" s="149"/>
      <c r="F74" s="924">
        <f t="shared" si="1"/>
        <v>0</v>
      </c>
    </row>
    <row r="75" spans="1:6" s="921" customFormat="1" ht="12.5" x14ac:dyDescent="0.25">
      <c r="A75" s="131"/>
      <c r="B75" s="135"/>
      <c r="C75" s="131"/>
      <c r="D75" s="133"/>
      <c r="E75" s="149"/>
      <c r="F75" s="924"/>
    </row>
    <row r="76" spans="1:6" s="921" customFormat="1" ht="12.5" x14ac:dyDescent="0.25">
      <c r="A76" s="131"/>
      <c r="B76" s="932" t="s">
        <v>1282</v>
      </c>
      <c r="C76" s="131"/>
      <c r="D76" s="133"/>
      <c r="E76" s="149"/>
      <c r="F76" s="924"/>
    </row>
    <row r="77" spans="1:6" s="921" customFormat="1" ht="12.5" x14ac:dyDescent="0.25">
      <c r="A77" s="131" t="s">
        <v>1283</v>
      </c>
      <c r="B77" s="135" t="s">
        <v>952</v>
      </c>
      <c r="C77" s="131" t="s">
        <v>16</v>
      </c>
      <c r="D77" s="182">
        <v>0</v>
      </c>
      <c r="E77" s="149"/>
      <c r="F77" s="924">
        <f>D77*E77</f>
        <v>0</v>
      </c>
    </row>
    <row r="78" spans="1:6" s="921" customFormat="1" ht="12.5" x14ac:dyDescent="0.25">
      <c r="A78" s="131" t="s">
        <v>1284</v>
      </c>
      <c r="B78" s="190" t="s">
        <v>1285</v>
      </c>
      <c r="C78" s="131" t="s">
        <v>16</v>
      </c>
      <c r="D78" s="182">
        <v>3</v>
      </c>
      <c r="E78" s="149"/>
      <c r="F78" s="924">
        <f>D78*E78</f>
        <v>0</v>
      </c>
    </row>
    <row r="79" spans="1:6" s="921" customFormat="1" ht="12.5" x14ac:dyDescent="0.25">
      <c r="A79" s="131"/>
      <c r="B79" s="135"/>
      <c r="C79" s="131"/>
      <c r="D79" s="133"/>
      <c r="E79" s="149"/>
      <c r="F79" s="924"/>
    </row>
    <row r="80" spans="1:6" s="921" customFormat="1" ht="26" x14ac:dyDescent="0.25">
      <c r="A80" s="131"/>
      <c r="B80" s="180" t="s">
        <v>1286</v>
      </c>
      <c r="C80" s="131"/>
      <c r="D80" s="179"/>
      <c r="E80" s="126"/>
      <c r="F80" s="924"/>
    </row>
    <row r="81" spans="1:6" s="921" customFormat="1" ht="12.5" x14ac:dyDescent="0.25">
      <c r="A81" s="131"/>
      <c r="B81" s="190"/>
      <c r="C81" s="131"/>
      <c r="D81" s="179"/>
      <c r="E81" s="126"/>
      <c r="F81" s="924"/>
    </row>
    <row r="82" spans="1:6" s="921" customFormat="1" ht="12.5" x14ac:dyDescent="0.25">
      <c r="A82" s="131"/>
      <c r="B82" s="932" t="s">
        <v>1287</v>
      </c>
      <c r="C82" s="131"/>
      <c r="D82" s="179"/>
      <c r="E82" s="126"/>
      <c r="F82" s="924"/>
    </row>
    <row r="83" spans="1:6" s="921" customFormat="1" ht="12.5" x14ac:dyDescent="0.25">
      <c r="A83" s="131" t="s">
        <v>1288</v>
      </c>
      <c r="B83" s="190" t="s">
        <v>949</v>
      </c>
      <c r="C83" s="131" t="s">
        <v>16</v>
      </c>
      <c r="D83" s="179">
        <v>2</v>
      </c>
      <c r="E83" s="126"/>
      <c r="F83" s="924">
        <f>D83*E83</f>
        <v>0</v>
      </c>
    </row>
    <row r="84" spans="1:6" s="921" customFormat="1" ht="12.5" x14ac:dyDescent="0.25">
      <c r="A84" s="131" t="s">
        <v>1289</v>
      </c>
      <c r="B84" s="190" t="s">
        <v>956</v>
      </c>
      <c r="C84" s="131" t="s">
        <v>16</v>
      </c>
      <c r="D84" s="179">
        <v>2</v>
      </c>
      <c r="E84" s="126"/>
      <c r="F84" s="924">
        <f>D84*E84</f>
        <v>0</v>
      </c>
    </row>
    <row r="85" spans="1:6" s="921" customFormat="1" ht="12.5" x14ac:dyDescent="0.25">
      <c r="A85" s="131" t="s">
        <v>1290</v>
      </c>
      <c r="B85" s="190" t="s">
        <v>1291</v>
      </c>
      <c r="C85" s="131" t="s">
        <v>16</v>
      </c>
      <c r="D85" s="179">
        <v>2</v>
      </c>
      <c r="E85" s="126"/>
      <c r="F85" s="924">
        <f>D85*E85</f>
        <v>0</v>
      </c>
    </row>
    <row r="86" spans="1:6" s="921" customFormat="1" ht="12.5" x14ac:dyDescent="0.25">
      <c r="A86" s="131" t="s">
        <v>1292</v>
      </c>
      <c r="B86" s="190" t="s">
        <v>1293</v>
      </c>
      <c r="C86" s="131" t="s">
        <v>16</v>
      </c>
      <c r="D86" s="179">
        <v>2</v>
      </c>
      <c r="E86" s="126"/>
      <c r="F86" s="924">
        <f>D86*E86</f>
        <v>0</v>
      </c>
    </row>
    <row r="87" spans="1:6" s="921" customFormat="1" ht="12.5" x14ac:dyDescent="0.25">
      <c r="A87" s="131"/>
      <c r="B87" s="190"/>
      <c r="C87" s="131"/>
      <c r="D87" s="179"/>
      <c r="E87" s="126"/>
      <c r="F87" s="924"/>
    </row>
    <row r="88" spans="1:6" s="921" customFormat="1" ht="12.5" x14ac:dyDescent="0.25">
      <c r="A88" s="131"/>
      <c r="B88" s="932" t="s">
        <v>1294</v>
      </c>
      <c r="C88" s="131"/>
      <c r="D88" s="179"/>
      <c r="E88" s="126"/>
      <c r="F88" s="924"/>
    </row>
    <row r="89" spans="1:6" s="921" customFormat="1" ht="12.5" x14ac:dyDescent="0.25">
      <c r="A89" s="131" t="s">
        <v>1295</v>
      </c>
      <c r="B89" s="190" t="s">
        <v>949</v>
      </c>
      <c r="C89" s="131" t="s">
        <v>16</v>
      </c>
      <c r="D89" s="179">
        <v>2</v>
      </c>
      <c r="E89" s="126"/>
      <c r="F89" s="924">
        <f>D89*E89</f>
        <v>0</v>
      </c>
    </row>
    <row r="90" spans="1:6" s="921" customFormat="1" ht="12.5" x14ac:dyDescent="0.25">
      <c r="A90" s="131" t="s">
        <v>1296</v>
      </c>
      <c r="B90" s="190" t="s">
        <v>956</v>
      </c>
      <c r="C90" s="131" t="s">
        <v>16</v>
      </c>
      <c r="D90" s="179">
        <v>2</v>
      </c>
      <c r="E90" s="126"/>
      <c r="F90" s="924">
        <f>D90*E90</f>
        <v>0</v>
      </c>
    </row>
    <row r="91" spans="1:6" s="921" customFormat="1" ht="12.5" x14ac:dyDescent="0.25">
      <c r="A91" s="131" t="s">
        <v>1297</v>
      </c>
      <c r="B91" s="190" t="s">
        <v>1291</v>
      </c>
      <c r="C91" s="131" t="s">
        <v>16</v>
      </c>
      <c r="D91" s="179">
        <v>2</v>
      </c>
      <c r="E91" s="126"/>
      <c r="F91" s="924">
        <f>D91*E91</f>
        <v>0</v>
      </c>
    </row>
    <row r="92" spans="1:6" s="921" customFormat="1" ht="12.5" x14ac:dyDescent="0.25">
      <c r="A92" s="131" t="s">
        <v>1298</v>
      </c>
      <c r="B92" s="190" t="s">
        <v>1293</v>
      </c>
      <c r="C92" s="131" t="s">
        <v>16</v>
      </c>
      <c r="D92" s="179">
        <v>2</v>
      </c>
      <c r="E92" s="126"/>
      <c r="F92" s="924">
        <f>D92*E92</f>
        <v>0</v>
      </c>
    </row>
    <row r="93" spans="1:6" s="921" customFormat="1" ht="12.5" x14ac:dyDescent="0.25">
      <c r="A93" s="131"/>
      <c r="B93" s="190"/>
      <c r="C93" s="131"/>
      <c r="D93" s="179"/>
      <c r="E93" s="126"/>
      <c r="F93" s="924"/>
    </row>
    <row r="94" spans="1:6" s="921" customFormat="1" ht="12.5" x14ac:dyDescent="0.25">
      <c r="A94" s="131"/>
      <c r="B94" s="932" t="s">
        <v>1299</v>
      </c>
      <c r="C94" s="131"/>
      <c r="D94" s="179"/>
      <c r="E94" s="126"/>
      <c r="F94" s="924"/>
    </row>
    <row r="95" spans="1:6" s="921" customFormat="1" ht="12.5" x14ac:dyDescent="0.25">
      <c r="A95" s="933" t="s">
        <v>1300</v>
      </c>
      <c r="B95" s="934" t="s">
        <v>1301</v>
      </c>
      <c r="C95" s="933" t="s">
        <v>16</v>
      </c>
      <c r="D95" s="935">
        <v>2</v>
      </c>
      <c r="E95" s="936"/>
      <c r="F95" s="924">
        <f>D95*E95</f>
        <v>0</v>
      </c>
    </row>
    <row r="96" spans="1:6" s="921" customFormat="1" ht="12.5" x14ac:dyDescent="0.25">
      <c r="A96" s="131" t="s">
        <v>1302</v>
      </c>
      <c r="B96" s="190" t="s">
        <v>1303</v>
      </c>
      <c r="C96" s="131" t="s">
        <v>16</v>
      </c>
      <c r="D96" s="179">
        <v>2</v>
      </c>
      <c r="E96" s="126"/>
      <c r="F96" s="924">
        <f>D96*E96</f>
        <v>0</v>
      </c>
    </row>
    <row r="97" spans="1:6" s="921" customFormat="1" ht="12.5" x14ac:dyDescent="0.25">
      <c r="A97" s="131" t="s">
        <v>1304</v>
      </c>
      <c r="B97" s="190" t="s">
        <v>1305</v>
      </c>
      <c r="C97" s="131" t="s">
        <v>16</v>
      </c>
      <c r="D97" s="179">
        <v>3</v>
      </c>
      <c r="E97" s="126"/>
      <c r="F97" s="924">
        <f>D97*E97</f>
        <v>0</v>
      </c>
    </row>
    <row r="98" spans="1:6" s="921" customFormat="1" ht="12.5" x14ac:dyDescent="0.25">
      <c r="A98" s="131" t="s">
        <v>1306</v>
      </c>
      <c r="B98" s="190" t="s">
        <v>1307</v>
      </c>
      <c r="C98" s="131" t="s">
        <v>16</v>
      </c>
      <c r="D98" s="179">
        <v>5</v>
      </c>
      <c r="E98" s="126"/>
      <c r="F98" s="924">
        <f>D98*E98</f>
        <v>0</v>
      </c>
    </row>
    <row r="99" spans="1:6" s="921" customFormat="1" ht="12.5" x14ac:dyDescent="0.25">
      <c r="A99" s="131"/>
      <c r="B99" s="190"/>
      <c r="C99" s="131"/>
      <c r="D99" s="179"/>
      <c r="E99" s="126"/>
      <c r="F99" s="924"/>
    </row>
    <row r="100" spans="1:6" s="921" customFormat="1" ht="12.5" x14ac:dyDescent="0.25">
      <c r="A100" s="131"/>
      <c r="B100" s="932" t="s">
        <v>1282</v>
      </c>
      <c r="C100" s="131"/>
      <c r="D100" s="179"/>
      <c r="E100" s="126"/>
      <c r="F100" s="924"/>
    </row>
    <row r="101" spans="1:6" s="921" customFormat="1" ht="12.5" x14ac:dyDescent="0.25">
      <c r="A101" s="131" t="s">
        <v>1308</v>
      </c>
      <c r="B101" s="190" t="s">
        <v>951</v>
      </c>
      <c r="C101" s="131" t="s">
        <v>16</v>
      </c>
      <c r="D101" s="179">
        <v>0</v>
      </c>
      <c r="E101" s="126"/>
      <c r="F101" s="924">
        <f t="shared" ref="F101:F106" si="2">D101*E101</f>
        <v>0</v>
      </c>
    </row>
    <row r="102" spans="1:6" s="921" customFormat="1" ht="12.5" x14ac:dyDescent="0.25">
      <c r="A102" s="131" t="s">
        <v>1309</v>
      </c>
      <c r="B102" s="190" t="s">
        <v>950</v>
      </c>
      <c r="C102" s="131" t="s">
        <v>16</v>
      </c>
      <c r="D102" s="179">
        <v>2</v>
      </c>
      <c r="E102" s="126"/>
      <c r="F102" s="924">
        <f t="shared" si="2"/>
        <v>0</v>
      </c>
    </row>
    <row r="103" spans="1:6" s="921" customFormat="1" ht="12.5" x14ac:dyDescent="0.25">
      <c r="A103" s="131" t="s">
        <v>1310</v>
      </c>
      <c r="B103" s="190" t="s">
        <v>949</v>
      </c>
      <c r="C103" s="131" t="s">
        <v>16</v>
      </c>
      <c r="D103" s="179">
        <v>2</v>
      </c>
      <c r="E103" s="126"/>
      <c r="F103" s="924">
        <f t="shared" si="2"/>
        <v>0</v>
      </c>
    </row>
    <row r="104" spans="1:6" s="921" customFormat="1" ht="12.5" x14ac:dyDescent="0.25">
      <c r="A104" s="131" t="s">
        <v>1311</v>
      </c>
      <c r="B104" s="190" t="s">
        <v>956</v>
      </c>
      <c r="C104" s="131" t="s">
        <v>16</v>
      </c>
      <c r="D104" s="179">
        <v>5</v>
      </c>
      <c r="E104" s="126"/>
      <c r="F104" s="924">
        <f t="shared" si="2"/>
        <v>0</v>
      </c>
    </row>
    <row r="105" spans="1:6" s="921" customFormat="1" ht="12.5" x14ac:dyDescent="0.25">
      <c r="A105" s="131" t="s">
        <v>1312</v>
      </c>
      <c r="B105" s="190" t="s">
        <v>1291</v>
      </c>
      <c r="C105" s="131" t="s">
        <v>16</v>
      </c>
      <c r="D105" s="179">
        <v>2</v>
      </c>
      <c r="E105" s="126"/>
      <c r="F105" s="924">
        <f t="shared" si="2"/>
        <v>0</v>
      </c>
    </row>
    <row r="106" spans="1:6" s="921" customFormat="1" ht="12.5" x14ac:dyDescent="0.25">
      <c r="A106" s="131" t="s">
        <v>1313</v>
      </c>
      <c r="B106" s="190" t="s">
        <v>1293</v>
      </c>
      <c r="C106" s="131" t="s">
        <v>16</v>
      </c>
      <c r="D106" s="179">
        <v>4</v>
      </c>
      <c r="E106" s="126"/>
      <c r="F106" s="924">
        <f t="shared" si="2"/>
        <v>0</v>
      </c>
    </row>
    <row r="107" spans="1:6" s="921" customFormat="1" ht="12.5" x14ac:dyDescent="0.25">
      <c r="A107" s="131"/>
      <c r="B107" s="135"/>
      <c r="C107" s="131"/>
      <c r="D107" s="148"/>
      <c r="E107" s="134"/>
      <c r="F107" s="924"/>
    </row>
    <row r="108" spans="1:6" s="921" customFormat="1" ht="13" x14ac:dyDescent="0.25">
      <c r="A108" s="131"/>
      <c r="B108" s="132" t="s">
        <v>134</v>
      </c>
      <c r="C108" s="131"/>
      <c r="D108" s="156"/>
      <c r="E108" s="134"/>
      <c r="F108" s="924"/>
    </row>
    <row r="109" spans="1:6" s="921" customFormat="1" ht="25" x14ac:dyDescent="0.25">
      <c r="A109" s="131"/>
      <c r="B109" s="157" t="s">
        <v>957</v>
      </c>
      <c r="C109" s="131"/>
      <c r="D109" s="156"/>
      <c r="E109" s="134"/>
      <c r="F109" s="924"/>
    </row>
    <row r="110" spans="1:6" s="921" customFormat="1" ht="12.5" x14ac:dyDescent="0.25">
      <c r="A110" s="131" t="s">
        <v>207</v>
      </c>
      <c r="B110" s="138" t="s">
        <v>1097</v>
      </c>
      <c r="C110" s="131" t="s">
        <v>16</v>
      </c>
      <c r="D110" s="133">
        <v>0</v>
      </c>
      <c r="E110" s="134"/>
      <c r="F110" s="924">
        <f t="shared" ref="F110:F115" si="3">D110*E110</f>
        <v>0</v>
      </c>
    </row>
    <row r="111" spans="1:6" s="921" customFormat="1" ht="12.5" x14ac:dyDescent="0.25">
      <c r="A111" s="131" t="s">
        <v>208</v>
      </c>
      <c r="B111" s="138" t="s">
        <v>1098</v>
      </c>
      <c r="C111" s="131" t="s">
        <v>16</v>
      </c>
      <c r="D111" s="133">
        <v>4</v>
      </c>
      <c r="E111" s="134"/>
      <c r="F111" s="924">
        <f t="shared" si="3"/>
        <v>0</v>
      </c>
    </row>
    <row r="112" spans="1:6" s="921" customFormat="1" ht="12.5" x14ac:dyDescent="0.25">
      <c r="A112" s="131" t="s">
        <v>220</v>
      </c>
      <c r="B112" s="138" t="s">
        <v>346</v>
      </c>
      <c r="C112" s="131" t="s">
        <v>16</v>
      </c>
      <c r="D112" s="133">
        <v>0</v>
      </c>
      <c r="E112" s="134"/>
      <c r="F112" s="924">
        <f t="shared" si="3"/>
        <v>0</v>
      </c>
    </row>
    <row r="113" spans="1:6" s="921" customFormat="1" ht="12.5" x14ac:dyDescent="0.25">
      <c r="A113" s="131" t="s">
        <v>224</v>
      </c>
      <c r="B113" s="138" t="s">
        <v>945</v>
      </c>
      <c r="C113" s="131" t="s">
        <v>16</v>
      </c>
      <c r="D113" s="133">
        <v>0</v>
      </c>
      <c r="E113" s="134"/>
      <c r="F113" s="924">
        <f t="shared" si="3"/>
        <v>0</v>
      </c>
    </row>
    <row r="114" spans="1:6" s="921" customFormat="1" ht="12.5" x14ac:dyDescent="0.25">
      <c r="A114" s="131" t="s">
        <v>1099</v>
      </c>
      <c r="B114" s="138" t="s">
        <v>919</v>
      </c>
      <c r="C114" s="131" t="s">
        <v>16</v>
      </c>
      <c r="D114" s="133">
        <v>0</v>
      </c>
      <c r="E114" s="134"/>
      <c r="F114" s="924">
        <f t="shared" si="3"/>
        <v>0</v>
      </c>
    </row>
    <row r="115" spans="1:6" s="921" customFormat="1" ht="12.5" x14ac:dyDescent="0.25">
      <c r="A115" s="131" t="s">
        <v>1100</v>
      </c>
      <c r="B115" s="138" t="s">
        <v>343</v>
      </c>
      <c r="C115" s="131" t="s">
        <v>16</v>
      </c>
      <c r="D115" s="133">
        <v>0</v>
      </c>
      <c r="E115" s="134"/>
      <c r="F115" s="924">
        <f t="shared" si="3"/>
        <v>0</v>
      </c>
    </row>
    <row r="116" spans="1:6" s="921" customFormat="1" ht="12.5" x14ac:dyDescent="0.25">
      <c r="A116" s="131"/>
      <c r="B116" s="138"/>
      <c r="C116" s="131"/>
      <c r="D116" s="133"/>
      <c r="E116" s="134"/>
      <c r="F116" s="924"/>
    </row>
    <row r="117" spans="1:6" s="921" customFormat="1" ht="12.5" x14ac:dyDescent="0.25">
      <c r="A117" s="131"/>
      <c r="B117" s="159" t="s">
        <v>958</v>
      </c>
      <c r="C117" s="131"/>
      <c r="D117" s="133"/>
      <c r="E117" s="134"/>
      <c r="F117" s="924"/>
    </row>
    <row r="118" spans="1:6" s="921" customFormat="1" ht="12.5" x14ac:dyDescent="0.25">
      <c r="A118" s="131" t="s">
        <v>209</v>
      </c>
      <c r="B118" s="138" t="s">
        <v>346</v>
      </c>
      <c r="C118" s="131" t="s">
        <v>337</v>
      </c>
      <c r="D118" s="133">
        <v>1</v>
      </c>
      <c r="E118" s="134"/>
      <c r="F118" s="924">
        <f>D118*E118</f>
        <v>0</v>
      </c>
    </row>
    <row r="119" spans="1:6" s="921" customFormat="1" ht="12.5" x14ac:dyDescent="0.25">
      <c r="A119" s="131" t="s">
        <v>210</v>
      </c>
      <c r="B119" s="135" t="s">
        <v>959</v>
      </c>
      <c r="C119" s="131" t="s">
        <v>16</v>
      </c>
      <c r="D119" s="133">
        <v>0</v>
      </c>
      <c r="E119" s="134"/>
      <c r="F119" s="924">
        <f>D119*E119</f>
        <v>0</v>
      </c>
    </row>
    <row r="120" spans="1:6" s="921" customFormat="1" ht="12.5" x14ac:dyDescent="0.25">
      <c r="A120" s="131"/>
      <c r="B120" s="135"/>
      <c r="C120" s="131"/>
      <c r="D120" s="133"/>
      <c r="E120" s="733"/>
      <c r="F120" s="924"/>
    </row>
    <row r="121" spans="1:6" s="921" customFormat="1" ht="18" customHeight="1" x14ac:dyDescent="0.25">
      <c r="A121" s="1096" t="s">
        <v>99</v>
      </c>
      <c r="B121" s="1097"/>
      <c r="C121" s="1097"/>
      <c r="D121" s="1097"/>
      <c r="E121" s="1098"/>
      <c r="F121" s="930">
        <f>SUM(F60:F119)</f>
        <v>0</v>
      </c>
    </row>
    <row r="122" spans="1:6" s="921" customFormat="1" ht="12.5" x14ac:dyDescent="0.25">
      <c r="A122" s="131"/>
      <c r="B122" s="135"/>
      <c r="C122" s="131"/>
      <c r="D122" s="133"/>
      <c r="E122" s="733"/>
      <c r="F122" s="924"/>
    </row>
    <row r="123" spans="1:6" s="921" customFormat="1" ht="18.75" customHeight="1" x14ac:dyDescent="0.25">
      <c r="A123" s="131"/>
      <c r="B123" s="160" t="s">
        <v>187</v>
      </c>
      <c r="C123" s="131"/>
      <c r="D123" s="156"/>
      <c r="E123" s="134"/>
      <c r="F123" s="924"/>
    </row>
    <row r="124" spans="1:6" s="921" customFormat="1" ht="12.5" x14ac:dyDescent="0.25">
      <c r="A124" s="161"/>
      <c r="B124" s="138"/>
      <c r="C124" s="131"/>
      <c r="D124" s="133"/>
      <c r="E124" s="134"/>
      <c r="F124" s="924"/>
    </row>
    <row r="125" spans="1:6" s="921" customFormat="1" ht="13" x14ac:dyDescent="0.25">
      <c r="A125" s="161"/>
      <c r="B125" s="132" t="s">
        <v>960</v>
      </c>
      <c r="C125" s="131"/>
      <c r="D125" s="133"/>
      <c r="E125" s="134"/>
      <c r="F125" s="924"/>
    </row>
    <row r="126" spans="1:6" s="921" customFormat="1" ht="12.5" x14ac:dyDescent="0.25">
      <c r="A126" s="131" t="s">
        <v>158</v>
      </c>
      <c r="B126" s="138" t="s">
        <v>961</v>
      </c>
      <c r="C126" s="131" t="s">
        <v>16</v>
      </c>
      <c r="D126" s="133">
        <f>D118</f>
        <v>1</v>
      </c>
      <c r="E126" s="134"/>
      <c r="F126" s="924">
        <f>D126*E126</f>
        <v>0</v>
      </c>
    </row>
    <row r="127" spans="1:6" s="921" customFormat="1" ht="12.5" x14ac:dyDescent="0.25">
      <c r="A127" s="131" t="s">
        <v>814</v>
      </c>
      <c r="B127" s="158" t="s">
        <v>962</v>
      </c>
      <c r="C127" s="131" t="s">
        <v>16</v>
      </c>
      <c r="D127" s="133">
        <f>D126</f>
        <v>1</v>
      </c>
      <c r="E127" s="134"/>
      <c r="F127" s="924">
        <f>D127*E127</f>
        <v>0</v>
      </c>
    </row>
    <row r="128" spans="1:6" s="921" customFormat="1" ht="12.5" x14ac:dyDescent="0.25">
      <c r="A128" s="161" t="s">
        <v>929</v>
      </c>
      <c r="B128" s="162" t="s">
        <v>963</v>
      </c>
      <c r="C128" s="131" t="s">
        <v>16</v>
      </c>
      <c r="D128" s="133">
        <f>SUM(D110:D116)</f>
        <v>4</v>
      </c>
      <c r="E128" s="134"/>
      <c r="F128" s="924">
        <f>D128*E128</f>
        <v>0</v>
      </c>
    </row>
    <row r="129" spans="1:6" s="921" customFormat="1" ht="12.5" x14ac:dyDescent="0.25">
      <c r="A129" s="161"/>
      <c r="B129" s="162"/>
      <c r="C129" s="131"/>
      <c r="D129" s="133"/>
      <c r="E129" s="134"/>
      <c r="F129" s="924"/>
    </row>
    <row r="130" spans="1:6" s="921" customFormat="1" ht="13" x14ac:dyDescent="0.25">
      <c r="A130" s="161"/>
      <c r="B130" s="140" t="s">
        <v>964</v>
      </c>
      <c r="C130" s="131"/>
      <c r="D130" s="133"/>
      <c r="E130" s="134"/>
      <c r="F130" s="924"/>
    </row>
    <row r="131" spans="1:6" s="921" customFormat="1" x14ac:dyDescent="0.25">
      <c r="A131" s="131" t="s">
        <v>317</v>
      </c>
      <c r="B131" s="138" t="s">
        <v>965</v>
      </c>
      <c r="C131" s="131" t="s">
        <v>114</v>
      </c>
      <c r="D131" s="133">
        <v>10</v>
      </c>
      <c r="E131" s="134"/>
      <c r="F131" s="924">
        <f>D131*E131</f>
        <v>0</v>
      </c>
    </row>
    <row r="132" spans="1:6" s="921" customFormat="1" x14ac:dyDescent="0.25">
      <c r="A132" s="131" t="s">
        <v>318</v>
      </c>
      <c r="B132" s="138" t="s">
        <v>316</v>
      </c>
      <c r="C132" s="131" t="s">
        <v>114</v>
      </c>
      <c r="D132" s="133">
        <v>4</v>
      </c>
      <c r="E132" s="134"/>
      <c r="F132" s="924">
        <f>D132*E132</f>
        <v>0</v>
      </c>
    </row>
    <row r="133" spans="1:6" s="921" customFormat="1" ht="12.5" x14ac:dyDescent="0.25">
      <c r="A133" s="131"/>
      <c r="B133" s="138"/>
      <c r="C133" s="131"/>
      <c r="D133" s="133"/>
      <c r="E133" s="134"/>
      <c r="F133" s="924"/>
    </row>
    <row r="134" spans="1:6" s="921" customFormat="1" ht="13" x14ac:dyDescent="0.25">
      <c r="A134" s="131"/>
      <c r="B134" s="132" t="s">
        <v>966</v>
      </c>
      <c r="C134" s="131"/>
      <c r="D134" s="133"/>
      <c r="E134" s="134"/>
      <c r="F134" s="924"/>
    </row>
    <row r="135" spans="1:6" s="921" customFormat="1" ht="12.5" x14ac:dyDescent="0.25">
      <c r="A135" s="131" t="s">
        <v>967</v>
      </c>
      <c r="B135" s="135" t="s">
        <v>968</v>
      </c>
      <c r="C135" s="131" t="s">
        <v>16</v>
      </c>
      <c r="D135" s="133">
        <v>1</v>
      </c>
      <c r="E135" s="134"/>
      <c r="F135" s="924">
        <f>D135*E135</f>
        <v>0</v>
      </c>
    </row>
    <row r="136" spans="1:6" s="921" customFormat="1" ht="12.5" x14ac:dyDescent="0.25">
      <c r="A136" s="131" t="s">
        <v>969</v>
      </c>
      <c r="B136" s="135" t="s">
        <v>970</v>
      </c>
      <c r="C136" s="131" t="s">
        <v>16</v>
      </c>
      <c r="D136" s="133">
        <v>5</v>
      </c>
      <c r="E136" s="134"/>
      <c r="F136" s="924">
        <f>D136*E136</f>
        <v>0</v>
      </c>
    </row>
    <row r="137" spans="1:6" s="921" customFormat="1" ht="12.5" x14ac:dyDescent="0.25">
      <c r="A137" s="131" t="s">
        <v>971</v>
      </c>
      <c r="B137" s="135" t="s">
        <v>593</v>
      </c>
      <c r="C137" s="131" t="s">
        <v>16</v>
      </c>
      <c r="D137" s="133">
        <v>5</v>
      </c>
      <c r="E137" s="134"/>
      <c r="F137" s="924">
        <f>D137*E137</f>
        <v>0</v>
      </c>
    </row>
    <row r="138" spans="1:6" s="921" customFormat="1" ht="12.5" x14ac:dyDescent="0.25">
      <c r="A138" s="131"/>
      <c r="B138" s="135"/>
      <c r="C138" s="131"/>
      <c r="D138" s="133"/>
      <c r="E138" s="134"/>
      <c r="F138" s="924"/>
    </row>
    <row r="139" spans="1:6" s="921" customFormat="1" ht="26" x14ac:dyDescent="0.25">
      <c r="A139" s="131"/>
      <c r="B139" s="155" t="s">
        <v>972</v>
      </c>
      <c r="C139" s="131"/>
      <c r="D139" s="133"/>
      <c r="E139" s="134"/>
      <c r="F139" s="924"/>
    </row>
    <row r="140" spans="1:6" s="921" customFormat="1" ht="12.5" x14ac:dyDescent="0.25">
      <c r="A140" s="161" t="s">
        <v>364</v>
      </c>
      <c r="B140" s="158" t="s">
        <v>973</v>
      </c>
      <c r="C140" s="131" t="s">
        <v>114</v>
      </c>
      <c r="D140" s="133">
        <v>36</v>
      </c>
      <c r="E140" s="134"/>
      <c r="F140" s="924">
        <f>D140*E140</f>
        <v>0</v>
      </c>
    </row>
    <row r="141" spans="1:6" s="921" customFormat="1" ht="12.5" x14ac:dyDescent="0.25">
      <c r="A141" s="161" t="s">
        <v>365</v>
      </c>
      <c r="B141" s="158" t="s">
        <v>974</v>
      </c>
      <c r="C141" s="131" t="s">
        <v>114</v>
      </c>
      <c r="D141" s="133">
        <v>0</v>
      </c>
      <c r="E141" s="134"/>
      <c r="F141" s="924">
        <f>D141*E141</f>
        <v>0</v>
      </c>
    </row>
    <row r="142" spans="1:6" s="921" customFormat="1" ht="12.5" x14ac:dyDescent="0.25">
      <c r="A142" s="131" t="s">
        <v>975</v>
      </c>
      <c r="B142" s="158" t="s">
        <v>976</v>
      </c>
      <c r="C142" s="131" t="s">
        <v>114</v>
      </c>
      <c r="D142" s="133">
        <v>15</v>
      </c>
      <c r="E142" s="134"/>
      <c r="F142" s="924">
        <f>D142*E142</f>
        <v>0</v>
      </c>
    </row>
    <row r="143" spans="1:6" s="921" customFormat="1" ht="12.5" x14ac:dyDescent="0.25">
      <c r="A143" s="131" t="s">
        <v>977</v>
      </c>
      <c r="B143" s="158" t="s">
        <v>373</v>
      </c>
      <c r="C143" s="131" t="s">
        <v>114</v>
      </c>
      <c r="D143" s="133">
        <v>0</v>
      </c>
      <c r="E143" s="134"/>
      <c r="F143" s="924">
        <f>D143*E143</f>
        <v>0</v>
      </c>
    </row>
    <row r="144" spans="1:6" s="921" customFormat="1" ht="12.5" x14ac:dyDescent="0.25">
      <c r="A144" s="161"/>
      <c r="B144" s="138"/>
      <c r="C144" s="131"/>
      <c r="D144" s="133"/>
      <c r="E144" s="134"/>
      <c r="F144" s="924"/>
    </row>
    <row r="145" spans="1:6" s="921" customFormat="1" ht="13" x14ac:dyDescent="0.25">
      <c r="A145" s="161"/>
      <c r="B145" s="140" t="s">
        <v>159</v>
      </c>
      <c r="C145" s="131"/>
      <c r="D145" s="133"/>
      <c r="E145" s="134"/>
      <c r="F145" s="924"/>
    </row>
    <row r="146" spans="1:6" s="921" customFormat="1" ht="12.5" x14ac:dyDescent="0.25">
      <c r="A146" s="161" t="s">
        <v>376</v>
      </c>
      <c r="B146" s="163" t="s">
        <v>978</v>
      </c>
      <c r="C146" s="131" t="s">
        <v>16</v>
      </c>
      <c r="D146" s="133">
        <v>2</v>
      </c>
      <c r="E146" s="134"/>
      <c r="F146" s="924">
        <f>D146*E146</f>
        <v>0</v>
      </c>
    </row>
    <row r="147" spans="1:6" s="921" customFormat="1" ht="12.5" x14ac:dyDescent="0.25">
      <c r="A147" s="150" t="s">
        <v>378</v>
      </c>
      <c r="B147" s="163" t="s">
        <v>979</v>
      </c>
      <c r="C147" s="131" t="s">
        <v>16</v>
      </c>
      <c r="D147" s="133">
        <v>9</v>
      </c>
      <c r="E147" s="134"/>
      <c r="F147" s="924">
        <f>D147*E147</f>
        <v>0</v>
      </c>
    </row>
    <row r="148" spans="1:6" s="921" customFormat="1" ht="12.5" x14ac:dyDescent="0.25">
      <c r="A148" s="161"/>
      <c r="B148" s="138"/>
      <c r="C148" s="131"/>
      <c r="D148" s="133"/>
      <c r="E148" s="134"/>
      <c r="F148" s="924"/>
    </row>
    <row r="149" spans="1:6" s="921" customFormat="1" ht="13" x14ac:dyDescent="0.25">
      <c r="A149" s="161"/>
      <c r="B149" s="154" t="s">
        <v>996</v>
      </c>
      <c r="C149" s="120"/>
      <c r="D149" s="179"/>
      <c r="E149" s="126"/>
      <c r="F149" s="937"/>
    </row>
    <row r="150" spans="1:6" s="921" customFormat="1" ht="13" x14ac:dyDescent="0.25">
      <c r="A150" s="161"/>
      <c r="B150" s="154"/>
      <c r="C150" s="120"/>
      <c r="D150" s="179"/>
      <c r="E150" s="126"/>
      <c r="F150" s="937"/>
    </row>
    <row r="151" spans="1:6" s="921" customFormat="1" ht="37.5" x14ac:dyDescent="0.25">
      <c r="A151" s="120"/>
      <c r="B151" s="159" t="s">
        <v>1178</v>
      </c>
      <c r="C151" s="120"/>
      <c r="D151" s="938"/>
      <c r="E151" s="126"/>
      <c r="F151" s="937"/>
    </row>
    <row r="152" spans="1:6" s="921" customFormat="1" ht="12.5" x14ac:dyDescent="0.25">
      <c r="A152" s="120" t="s">
        <v>997</v>
      </c>
      <c r="B152" s="183" t="s">
        <v>954</v>
      </c>
      <c r="C152" s="131" t="s">
        <v>16</v>
      </c>
      <c r="D152" s="179">
        <v>100</v>
      </c>
      <c r="E152" s="126"/>
      <c r="F152" s="937">
        <f t="shared" ref="F152:F158" si="4">D152*E152</f>
        <v>0</v>
      </c>
    </row>
    <row r="153" spans="1:6" s="921" customFormat="1" ht="12.5" x14ac:dyDescent="0.25">
      <c r="A153" s="120" t="s">
        <v>998</v>
      </c>
      <c r="B153" s="183" t="s">
        <v>953</v>
      </c>
      <c r="C153" s="131" t="s">
        <v>16</v>
      </c>
      <c r="D153" s="179">
        <v>0</v>
      </c>
      <c r="E153" s="126"/>
      <c r="F153" s="937">
        <f t="shared" si="4"/>
        <v>0</v>
      </c>
    </row>
    <row r="154" spans="1:6" s="921" customFormat="1" ht="12.5" x14ac:dyDescent="0.25">
      <c r="A154" s="120" t="s">
        <v>999</v>
      </c>
      <c r="B154" s="138" t="s">
        <v>952</v>
      </c>
      <c r="C154" s="131" t="s">
        <v>16</v>
      </c>
      <c r="D154" s="179">
        <v>0</v>
      </c>
      <c r="E154" s="126"/>
      <c r="F154" s="937">
        <f t="shared" si="4"/>
        <v>0</v>
      </c>
    </row>
    <row r="155" spans="1:6" s="921" customFormat="1" ht="12.5" x14ac:dyDescent="0.25">
      <c r="A155" s="120" t="s">
        <v>1000</v>
      </c>
      <c r="B155" s="183" t="s">
        <v>951</v>
      </c>
      <c r="C155" s="131" t="s">
        <v>16</v>
      </c>
      <c r="D155" s="179">
        <v>0</v>
      </c>
      <c r="E155" s="126"/>
      <c r="F155" s="937">
        <f t="shared" si="4"/>
        <v>0</v>
      </c>
    </row>
    <row r="156" spans="1:6" s="921" customFormat="1" ht="12.5" x14ac:dyDescent="0.25">
      <c r="A156" s="120" t="s">
        <v>1001</v>
      </c>
      <c r="B156" s="138" t="s">
        <v>950</v>
      </c>
      <c r="C156" s="131" t="s">
        <v>16</v>
      </c>
      <c r="D156" s="179">
        <v>20</v>
      </c>
      <c r="E156" s="126"/>
      <c r="F156" s="937">
        <f t="shared" si="4"/>
        <v>0</v>
      </c>
    </row>
    <row r="157" spans="1:6" s="921" customFormat="1" ht="12.5" x14ac:dyDescent="0.25">
      <c r="A157" s="120" t="s">
        <v>1002</v>
      </c>
      <c r="B157" s="138" t="s">
        <v>949</v>
      </c>
      <c r="C157" s="131" t="s">
        <v>16</v>
      </c>
      <c r="D157" s="179">
        <v>30</v>
      </c>
      <c r="E157" s="126"/>
      <c r="F157" s="937">
        <f t="shared" si="4"/>
        <v>0</v>
      </c>
    </row>
    <row r="158" spans="1:6" s="921" customFormat="1" ht="12.5" x14ac:dyDescent="0.25">
      <c r="A158" s="120" t="s">
        <v>1003</v>
      </c>
      <c r="B158" s="138" t="s">
        <v>956</v>
      </c>
      <c r="C158" s="131" t="s">
        <v>16</v>
      </c>
      <c r="D158" s="179">
        <v>40</v>
      </c>
      <c r="E158" s="126"/>
      <c r="F158" s="937">
        <f t="shared" si="4"/>
        <v>0</v>
      </c>
    </row>
    <row r="159" spans="1:6" s="921" customFormat="1" ht="12.5" x14ac:dyDescent="0.25">
      <c r="A159" s="120"/>
      <c r="B159" s="138"/>
      <c r="C159" s="131"/>
      <c r="D159" s="179"/>
      <c r="E159" s="126"/>
      <c r="F159" s="937"/>
    </row>
    <row r="160" spans="1:6" s="921" customFormat="1" ht="37.5" x14ac:dyDescent="0.25">
      <c r="A160" s="120"/>
      <c r="B160" s="159" t="s">
        <v>1004</v>
      </c>
      <c r="C160" s="131"/>
      <c r="D160" s="179"/>
      <c r="E160" s="126"/>
      <c r="F160" s="937"/>
    </row>
    <row r="161" spans="1:6" s="921" customFormat="1" ht="12.5" x14ac:dyDescent="0.25">
      <c r="A161" s="120" t="s">
        <v>1005</v>
      </c>
      <c r="B161" s="183" t="s">
        <v>954</v>
      </c>
      <c r="C161" s="131" t="s">
        <v>16</v>
      </c>
      <c r="D161" s="179">
        <v>90</v>
      </c>
      <c r="E161" s="126"/>
      <c r="F161" s="937">
        <f t="shared" ref="F161:F167" si="5">D161*E161</f>
        <v>0</v>
      </c>
    </row>
    <row r="162" spans="1:6" s="921" customFormat="1" ht="12.5" x14ac:dyDescent="0.25">
      <c r="A162" s="120" t="s">
        <v>1006</v>
      </c>
      <c r="B162" s="183" t="s">
        <v>953</v>
      </c>
      <c r="C162" s="131" t="s">
        <v>16</v>
      </c>
      <c r="D162" s="179">
        <v>0</v>
      </c>
      <c r="E162" s="126"/>
      <c r="F162" s="937">
        <f t="shared" si="5"/>
        <v>0</v>
      </c>
    </row>
    <row r="163" spans="1:6" s="921" customFormat="1" ht="12.5" x14ac:dyDescent="0.25">
      <c r="A163" s="120" t="s">
        <v>1007</v>
      </c>
      <c r="B163" s="138" t="s">
        <v>952</v>
      </c>
      <c r="C163" s="131" t="s">
        <v>16</v>
      </c>
      <c r="D163" s="179">
        <v>0</v>
      </c>
      <c r="E163" s="126"/>
      <c r="F163" s="937">
        <f t="shared" si="5"/>
        <v>0</v>
      </c>
    </row>
    <row r="164" spans="1:6" s="921" customFormat="1" ht="12.5" x14ac:dyDescent="0.25">
      <c r="A164" s="120" t="s">
        <v>1008</v>
      </c>
      <c r="B164" s="183" t="s">
        <v>951</v>
      </c>
      <c r="C164" s="131" t="s">
        <v>16</v>
      </c>
      <c r="D164" s="179">
        <v>0</v>
      </c>
      <c r="E164" s="126"/>
      <c r="F164" s="937">
        <f t="shared" si="5"/>
        <v>0</v>
      </c>
    </row>
    <row r="165" spans="1:6" s="921" customFormat="1" ht="12.5" x14ac:dyDescent="0.25">
      <c r="A165" s="120" t="s">
        <v>1009</v>
      </c>
      <c r="B165" s="138" t="s">
        <v>950</v>
      </c>
      <c r="C165" s="131" t="s">
        <v>16</v>
      </c>
      <c r="D165" s="179">
        <v>40</v>
      </c>
      <c r="E165" s="126"/>
      <c r="F165" s="937">
        <f t="shared" si="5"/>
        <v>0</v>
      </c>
    </row>
    <row r="166" spans="1:6" s="921" customFormat="1" ht="12.5" x14ac:dyDescent="0.25">
      <c r="A166" s="120" t="s">
        <v>1010</v>
      </c>
      <c r="B166" s="138" t="s">
        <v>949</v>
      </c>
      <c r="C166" s="131" t="s">
        <v>16</v>
      </c>
      <c r="D166" s="179">
        <v>20</v>
      </c>
      <c r="E166" s="126"/>
      <c r="F166" s="937">
        <f t="shared" si="5"/>
        <v>0</v>
      </c>
    </row>
    <row r="167" spans="1:6" s="921" customFormat="1" ht="12.5" x14ac:dyDescent="0.25">
      <c r="A167" s="120" t="s">
        <v>1179</v>
      </c>
      <c r="B167" s="138" t="s">
        <v>956</v>
      </c>
      <c r="C167" s="131" t="s">
        <v>16</v>
      </c>
      <c r="D167" s="179">
        <v>10</v>
      </c>
      <c r="E167" s="126"/>
      <c r="F167" s="937">
        <f t="shared" si="5"/>
        <v>0</v>
      </c>
    </row>
    <row r="168" spans="1:6" s="921" customFormat="1" ht="12.5" x14ac:dyDescent="0.25">
      <c r="A168" s="120"/>
      <c r="B168" s="138"/>
      <c r="C168" s="131"/>
      <c r="D168" s="179"/>
      <c r="E168" s="126"/>
      <c r="F168" s="937"/>
    </row>
    <row r="169" spans="1:6" s="921" customFormat="1" ht="13" x14ac:dyDescent="0.25">
      <c r="A169" s="120"/>
      <c r="B169" s="165" t="s">
        <v>1011</v>
      </c>
      <c r="C169" s="120"/>
      <c r="D169" s="179"/>
      <c r="E169" s="126"/>
      <c r="F169" s="937"/>
    </row>
    <row r="170" spans="1:6" s="921" customFormat="1" ht="13" x14ac:dyDescent="0.25">
      <c r="A170" s="120"/>
      <c r="B170" s="165"/>
      <c r="C170" s="120"/>
      <c r="D170" s="179"/>
      <c r="E170" s="126"/>
      <c r="F170" s="937"/>
    </row>
    <row r="171" spans="1:6" s="921" customFormat="1" ht="37.5" x14ac:dyDescent="0.25">
      <c r="A171" s="120" t="s">
        <v>380</v>
      </c>
      <c r="B171" s="183" t="s">
        <v>1180</v>
      </c>
      <c r="C171" s="790" t="s">
        <v>16</v>
      </c>
      <c r="D171" s="146">
        <f>SUM(D152:D170)</f>
        <v>350</v>
      </c>
      <c r="E171" s="147"/>
      <c r="F171" s="939">
        <f>D171*E171</f>
        <v>0</v>
      </c>
    </row>
    <row r="172" spans="1:6" s="921" customFormat="1" ht="12.5" x14ac:dyDescent="0.25">
      <c r="A172" s="120"/>
      <c r="B172" s="190"/>
      <c r="C172" s="120"/>
      <c r="D172" s="938"/>
      <c r="E172" s="126"/>
      <c r="F172" s="937"/>
    </row>
    <row r="173" spans="1:6" s="921" customFormat="1" ht="50" x14ac:dyDescent="0.25">
      <c r="A173" s="120" t="s">
        <v>1012</v>
      </c>
      <c r="B173" s="183" t="s">
        <v>1013</v>
      </c>
      <c r="C173" s="790" t="s">
        <v>16</v>
      </c>
      <c r="D173" s="791">
        <v>14</v>
      </c>
      <c r="E173" s="147"/>
      <c r="F173" s="939">
        <f>D173*E173</f>
        <v>0</v>
      </c>
    </row>
    <row r="174" spans="1:6" s="921" customFormat="1" ht="12.5" x14ac:dyDescent="0.25">
      <c r="A174" s="120"/>
      <c r="B174" s="183"/>
      <c r="C174" s="790"/>
      <c r="D174" s="940"/>
      <c r="E174" s="147"/>
      <c r="F174" s="939"/>
    </row>
    <row r="175" spans="1:6" s="921" customFormat="1" ht="12.5" x14ac:dyDescent="0.25">
      <c r="A175" s="120"/>
      <c r="B175" s="183"/>
      <c r="C175" s="790"/>
      <c r="D175" s="146"/>
      <c r="E175" s="147"/>
      <c r="F175" s="939"/>
    </row>
    <row r="176" spans="1:6" s="921" customFormat="1" ht="18" customHeight="1" x14ac:dyDescent="0.25">
      <c r="A176" s="1096" t="s">
        <v>99</v>
      </c>
      <c r="B176" s="1097"/>
      <c r="C176" s="1097"/>
      <c r="D176" s="1097"/>
      <c r="E176" s="1098"/>
      <c r="F176" s="930">
        <f>SUM(F123:F173)</f>
        <v>0</v>
      </c>
    </row>
    <row r="177" spans="1:6" s="921" customFormat="1" ht="12.5" x14ac:dyDescent="0.25">
      <c r="A177" s="120"/>
      <c r="B177" s="183"/>
      <c r="C177" s="790"/>
      <c r="D177" s="146"/>
      <c r="E177" s="147"/>
      <c r="F177" s="939"/>
    </row>
    <row r="178" spans="1:6" s="921" customFormat="1" ht="26" x14ac:dyDescent="0.25">
      <c r="A178" s="131"/>
      <c r="B178" s="160" t="s">
        <v>980</v>
      </c>
      <c r="C178" s="131"/>
      <c r="D178" s="156"/>
      <c r="E178" s="134"/>
      <c r="F178" s="924"/>
    </row>
    <row r="179" spans="1:6" s="921" customFormat="1" ht="12.5" x14ac:dyDescent="0.25">
      <c r="A179" s="131"/>
      <c r="B179" s="135"/>
      <c r="C179" s="131"/>
      <c r="D179" s="156"/>
      <c r="E179" s="134"/>
      <c r="F179" s="924"/>
    </row>
    <row r="180" spans="1:6" s="921" customFormat="1" ht="13" x14ac:dyDescent="0.25">
      <c r="A180" s="131"/>
      <c r="B180" s="132" t="s">
        <v>981</v>
      </c>
      <c r="C180" s="131"/>
      <c r="D180" s="156"/>
      <c r="E180" s="134"/>
      <c r="F180" s="924"/>
    </row>
    <row r="181" spans="1:6" s="921" customFormat="1" ht="12.5" x14ac:dyDescent="0.25">
      <c r="A181" s="131" t="s">
        <v>160</v>
      </c>
      <c r="B181" s="135" t="s">
        <v>982</v>
      </c>
      <c r="C181" s="131" t="s">
        <v>39</v>
      </c>
      <c r="D181" s="133">
        <v>59</v>
      </c>
      <c r="E181" s="134"/>
      <c r="F181" s="924">
        <f>D181*E181</f>
        <v>0</v>
      </c>
    </row>
    <row r="182" spans="1:6" s="921" customFormat="1" ht="12.5" x14ac:dyDescent="0.25">
      <c r="A182" s="131"/>
      <c r="B182" s="135"/>
      <c r="C182" s="131"/>
      <c r="D182" s="133"/>
      <c r="E182" s="134"/>
      <c r="F182" s="924"/>
    </row>
    <row r="183" spans="1:6" s="921" customFormat="1" ht="25" x14ac:dyDescent="0.25">
      <c r="A183" s="131" t="s">
        <v>983</v>
      </c>
      <c r="B183" s="158" t="s">
        <v>984</v>
      </c>
      <c r="C183" s="145" t="s">
        <v>39</v>
      </c>
      <c r="D183" s="146">
        <f>D181*2</f>
        <v>118</v>
      </c>
      <c r="E183" s="147"/>
      <c r="F183" s="941">
        <f>D183*E183</f>
        <v>0</v>
      </c>
    </row>
    <row r="184" spans="1:6" s="921" customFormat="1" ht="12.5" x14ac:dyDescent="0.25">
      <c r="A184" s="131"/>
      <c r="B184" s="135"/>
      <c r="C184" s="131"/>
      <c r="D184" s="156"/>
      <c r="E184" s="134"/>
      <c r="F184" s="924"/>
    </row>
    <row r="185" spans="1:6" s="921" customFormat="1" ht="13" x14ac:dyDescent="0.25">
      <c r="A185" s="131"/>
      <c r="B185" s="132" t="s">
        <v>985</v>
      </c>
      <c r="C185" s="131"/>
      <c r="D185" s="156"/>
      <c r="E185" s="134"/>
      <c r="F185" s="924"/>
    </row>
    <row r="186" spans="1:6" s="921" customFormat="1" ht="12.5" x14ac:dyDescent="0.25">
      <c r="A186" s="131" t="s">
        <v>986</v>
      </c>
      <c r="B186" s="138" t="s">
        <v>987</v>
      </c>
      <c r="C186" s="131" t="s">
        <v>114</v>
      </c>
      <c r="D186" s="164">
        <v>396</v>
      </c>
      <c r="E186" s="134"/>
      <c r="F186" s="924">
        <f>D186*E186</f>
        <v>0</v>
      </c>
    </row>
    <row r="187" spans="1:6" s="921" customFormat="1" ht="12.5" x14ac:dyDescent="0.25">
      <c r="A187" s="161" t="s">
        <v>848</v>
      </c>
      <c r="B187" s="138" t="s">
        <v>988</v>
      </c>
      <c r="C187" s="131" t="s">
        <v>114</v>
      </c>
      <c r="D187" s="164">
        <v>99</v>
      </c>
      <c r="E187" s="134"/>
      <c r="F187" s="924">
        <f>D187*E187</f>
        <v>0</v>
      </c>
    </row>
    <row r="188" spans="1:6" s="921" customFormat="1" ht="12.5" x14ac:dyDescent="0.25">
      <c r="A188" s="131"/>
      <c r="B188" s="135"/>
      <c r="C188" s="131"/>
      <c r="D188" s="156"/>
      <c r="E188" s="134"/>
      <c r="F188" s="924"/>
    </row>
    <row r="189" spans="1:6" s="921" customFormat="1" ht="26" x14ac:dyDescent="0.25">
      <c r="A189" s="131"/>
      <c r="B189" s="155" t="s">
        <v>989</v>
      </c>
      <c r="C189" s="131"/>
      <c r="D189" s="156"/>
      <c r="E189" s="134"/>
      <c r="F189" s="924"/>
    </row>
    <row r="190" spans="1:6" s="921" customFormat="1" ht="12.5" x14ac:dyDescent="0.25">
      <c r="A190" s="131" t="s">
        <v>990</v>
      </c>
      <c r="B190" s="138" t="s">
        <v>991</v>
      </c>
      <c r="C190" s="131" t="s">
        <v>16</v>
      </c>
      <c r="D190" s="133">
        <v>9</v>
      </c>
      <c r="E190" s="134"/>
      <c r="F190" s="924">
        <f>D190*E190</f>
        <v>0</v>
      </c>
    </row>
    <row r="191" spans="1:6" s="921" customFormat="1" ht="13" x14ac:dyDescent="0.25">
      <c r="A191" s="131"/>
      <c r="B191" s="165"/>
      <c r="C191" s="131"/>
      <c r="D191" s="156"/>
      <c r="E191" s="134"/>
      <c r="F191" s="924"/>
    </row>
    <row r="192" spans="1:6" s="921" customFormat="1" ht="13" x14ac:dyDescent="0.25">
      <c r="A192" s="131"/>
      <c r="B192" s="140" t="s">
        <v>992</v>
      </c>
      <c r="C192" s="131"/>
      <c r="D192" s="133"/>
      <c r="E192" s="134"/>
      <c r="F192" s="924"/>
    </row>
    <row r="193" spans="1:6" s="921" customFormat="1" ht="12.5" x14ac:dyDescent="0.25">
      <c r="A193" s="131" t="s">
        <v>993</v>
      </c>
      <c r="B193" s="138" t="s">
        <v>1177</v>
      </c>
      <c r="C193" s="131" t="s">
        <v>114</v>
      </c>
      <c r="D193" s="133">
        <v>45</v>
      </c>
      <c r="E193" s="134"/>
      <c r="F193" s="924">
        <f>D193*E193</f>
        <v>0</v>
      </c>
    </row>
    <row r="194" spans="1:6" s="921" customFormat="1" ht="12.5" x14ac:dyDescent="0.25">
      <c r="A194" s="131" t="s">
        <v>994</v>
      </c>
      <c r="B194" s="138" t="s">
        <v>1031</v>
      </c>
      <c r="C194" s="131" t="s">
        <v>114</v>
      </c>
      <c r="D194" s="133">
        <v>0</v>
      </c>
      <c r="E194" s="134"/>
      <c r="F194" s="924">
        <f>D194*E194</f>
        <v>0</v>
      </c>
    </row>
    <row r="195" spans="1:6" s="921" customFormat="1" ht="12.5" x14ac:dyDescent="0.25">
      <c r="A195" s="131"/>
      <c r="B195" s="138"/>
      <c r="C195" s="131"/>
      <c r="D195" s="133"/>
      <c r="E195" s="134"/>
      <c r="F195" s="924"/>
    </row>
    <row r="196" spans="1:6" s="921" customFormat="1" ht="12.5" x14ac:dyDescent="0.25">
      <c r="A196" s="131"/>
      <c r="B196" s="138"/>
      <c r="C196" s="131"/>
      <c r="D196" s="133"/>
      <c r="E196" s="134"/>
      <c r="F196" s="924"/>
    </row>
    <row r="197" spans="1:6" s="921" customFormat="1" ht="12.5" x14ac:dyDescent="0.25">
      <c r="A197" s="131"/>
      <c r="B197" s="138"/>
      <c r="C197" s="131"/>
      <c r="D197" s="133"/>
      <c r="E197" s="134"/>
      <c r="F197" s="924"/>
    </row>
    <row r="198" spans="1:6" s="921" customFormat="1" ht="12.5" x14ac:dyDescent="0.25">
      <c r="A198" s="131"/>
      <c r="B198" s="138"/>
      <c r="C198" s="131"/>
      <c r="D198" s="133"/>
      <c r="E198" s="134"/>
      <c r="F198" s="924"/>
    </row>
    <row r="199" spans="1:6" s="921" customFormat="1" ht="12.5" x14ac:dyDescent="0.25">
      <c r="A199" s="131"/>
      <c r="B199" s="138"/>
      <c r="C199" s="131"/>
      <c r="D199" s="133"/>
      <c r="E199" s="134"/>
      <c r="F199" s="924"/>
    </row>
    <row r="200" spans="1:6" s="921" customFormat="1" ht="12.5" x14ac:dyDescent="0.25">
      <c r="A200" s="131"/>
      <c r="B200" s="138"/>
      <c r="C200" s="131"/>
      <c r="D200" s="133"/>
      <c r="E200" s="134"/>
      <c r="F200" s="924"/>
    </row>
    <row r="201" spans="1:6" s="921" customFormat="1" ht="12.5" x14ac:dyDescent="0.25">
      <c r="A201" s="131"/>
      <c r="B201" s="138"/>
      <c r="C201" s="131"/>
      <c r="D201" s="133"/>
      <c r="E201" s="134"/>
      <c r="F201" s="924"/>
    </row>
    <row r="202" spans="1:6" s="921" customFormat="1" ht="12.5" x14ac:dyDescent="0.25">
      <c r="A202" s="131"/>
      <c r="B202" s="138"/>
      <c r="C202" s="131"/>
      <c r="D202" s="133"/>
      <c r="E202" s="134"/>
      <c r="F202" s="924"/>
    </row>
    <row r="203" spans="1:6" s="921" customFormat="1" ht="12.5" x14ac:dyDescent="0.25">
      <c r="A203" s="131"/>
      <c r="B203" s="138"/>
      <c r="C203" s="131"/>
      <c r="D203" s="133"/>
      <c r="E203" s="134"/>
      <c r="F203" s="924"/>
    </row>
    <row r="204" spans="1:6" s="921" customFormat="1" ht="12.5" x14ac:dyDescent="0.25">
      <c r="A204" s="131"/>
      <c r="B204" s="138"/>
      <c r="C204" s="131"/>
      <c r="D204" s="133"/>
      <c r="E204" s="134"/>
      <c r="F204" s="924"/>
    </row>
    <row r="205" spans="1:6" s="921" customFormat="1" ht="12.5" x14ac:dyDescent="0.25">
      <c r="A205" s="131"/>
      <c r="B205" s="138"/>
      <c r="C205" s="131"/>
      <c r="D205" s="133"/>
      <c r="E205" s="134"/>
      <c r="F205" s="924"/>
    </row>
    <row r="206" spans="1:6" s="921" customFormat="1" ht="12.5" x14ac:dyDescent="0.25">
      <c r="A206" s="131"/>
      <c r="B206" s="138"/>
      <c r="C206" s="131"/>
      <c r="D206" s="133"/>
      <c r="E206" s="134"/>
      <c r="F206" s="924"/>
    </row>
    <row r="207" spans="1:6" s="921" customFormat="1" ht="12.5" x14ac:dyDescent="0.25">
      <c r="A207" s="131"/>
      <c r="B207" s="138"/>
      <c r="C207" s="131"/>
      <c r="D207" s="133"/>
      <c r="E207" s="134"/>
      <c r="F207" s="924"/>
    </row>
    <row r="208" spans="1:6" s="921" customFormat="1" ht="12.5" x14ac:dyDescent="0.25">
      <c r="A208" s="131"/>
      <c r="B208" s="138"/>
      <c r="C208" s="131"/>
      <c r="D208" s="133"/>
      <c r="E208" s="134"/>
      <c r="F208" s="924"/>
    </row>
    <row r="209" spans="1:6" s="921" customFormat="1" ht="12.5" x14ac:dyDescent="0.25">
      <c r="A209" s="131"/>
      <c r="B209" s="138"/>
      <c r="C209" s="131"/>
      <c r="D209" s="133"/>
      <c r="E209" s="134"/>
      <c r="F209" s="924"/>
    </row>
    <row r="210" spans="1:6" s="921" customFormat="1" ht="12.5" x14ac:dyDescent="0.25">
      <c r="A210" s="131"/>
      <c r="B210" s="138"/>
      <c r="C210" s="131"/>
      <c r="D210" s="133"/>
      <c r="E210" s="134"/>
      <c r="F210" s="924"/>
    </row>
    <row r="211" spans="1:6" s="921" customFormat="1" ht="12.5" x14ac:dyDescent="0.25">
      <c r="A211" s="131"/>
      <c r="B211" s="138"/>
      <c r="C211" s="131"/>
      <c r="D211" s="133"/>
      <c r="E211" s="134"/>
      <c r="F211" s="924"/>
    </row>
    <row r="212" spans="1:6" s="921" customFormat="1" ht="12.5" x14ac:dyDescent="0.25">
      <c r="A212" s="131"/>
      <c r="B212" s="138"/>
      <c r="C212" s="131"/>
      <c r="D212" s="133"/>
      <c r="E212" s="134"/>
      <c r="F212" s="924"/>
    </row>
    <row r="213" spans="1:6" s="921" customFormat="1" ht="12.5" x14ac:dyDescent="0.25">
      <c r="A213" s="131"/>
      <c r="B213" s="138"/>
      <c r="C213" s="131"/>
      <c r="D213" s="133"/>
      <c r="E213" s="134"/>
      <c r="F213" s="924"/>
    </row>
    <row r="214" spans="1:6" s="921" customFormat="1" ht="12.5" x14ac:dyDescent="0.25">
      <c r="A214" s="131"/>
      <c r="B214" s="138"/>
      <c r="C214" s="131"/>
      <c r="D214" s="133"/>
      <c r="E214" s="134"/>
      <c r="F214" s="924"/>
    </row>
    <row r="215" spans="1:6" s="921" customFormat="1" ht="12.5" x14ac:dyDescent="0.25">
      <c r="A215" s="131"/>
      <c r="B215" s="138"/>
      <c r="C215" s="131"/>
      <c r="D215" s="133"/>
      <c r="E215" s="134"/>
      <c r="F215" s="924"/>
    </row>
    <row r="216" spans="1:6" s="921" customFormat="1" ht="12.5" x14ac:dyDescent="0.25">
      <c r="A216" s="131"/>
      <c r="B216" s="138"/>
      <c r="C216" s="131"/>
      <c r="D216" s="133"/>
      <c r="E216" s="134"/>
      <c r="F216" s="924"/>
    </row>
    <row r="217" spans="1:6" s="921" customFormat="1" ht="12.5" x14ac:dyDescent="0.25">
      <c r="A217" s="131"/>
      <c r="B217" s="138"/>
      <c r="C217" s="131"/>
      <c r="D217" s="133"/>
      <c r="E217" s="134"/>
      <c r="F217" s="924"/>
    </row>
    <row r="218" spans="1:6" s="921" customFormat="1" ht="12.5" x14ac:dyDescent="0.25">
      <c r="A218" s="131"/>
      <c r="B218" s="138"/>
      <c r="C218" s="131"/>
      <c r="D218" s="133"/>
      <c r="E218" s="134"/>
      <c r="F218" s="924"/>
    </row>
    <row r="219" spans="1:6" s="921" customFormat="1" ht="12.5" x14ac:dyDescent="0.25">
      <c r="A219" s="131"/>
      <c r="B219" s="138"/>
      <c r="C219" s="131"/>
      <c r="D219" s="133"/>
      <c r="E219" s="134"/>
      <c r="F219" s="924"/>
    </row>
    <row r="220" spans="1:6" s="921" customFormat="1" ht="12.5" x14ac:dyDescent="0.25">
      <c r="A220" s="131"/>
      <c r="B220" s="138"/>
      <c r="C220" s="131"/>
      <c r="D220" s="133"/>
      <c r="E220" s="134"/>
      <c r="F220" s="924"/>
    </row>
    <row r="221" spans="1:6" s="921" customFormat="1" ht="12.5" x14ac:dyDescent="0.25">
      <c r="A221" s="131"/>
      <c r="B221" s="138"/>
      <c r="C221" s="131"/>
      <c r="D221" s="133"/>
      <c r="E221" s="134"/>
      <c r="F221" s="924"/>
    </row>
    <row r="222" spans="1:6" s="921" customFormat="1" ht="12.5" x14ac:dyDescent="0.25">
      <c r="A222" s="131"/>
      <c r="B222" s="138"/>
      <c r="C222" s="131"/>
      <c r="D222" s="133"/>
      <c r="E222" s="134"/>
      <c r="F222" s="924"/>
    </row>
    <row r="223" spans="1:6" s="921" customFormat="1" ht="12.5" x14ac:dyDescent="0.25">
      <c r="A223" s="131"/>
      <c r="B223" s="138"/>
      <c r="C223" s="131"/>
      <c r="D223" s="133"/>
      <c r="E223" s="134"/>
      <c r="F223" s="924"/>
    </row>
    <row r="224" spans="1:6" s="921" customFormat="1" ht="12.5" x14ac:dyDescent="0.25">
      <c r="A224" s="131"/>
      <c r="B224" s="138"/>
      <c r="C224" s="131"/>
      <c r="D224" s="133"/>
      <c r="E224" s="134"/>
      <c r="F224" s="924"/>
    </row>
    <row r="225" spans="1:6" s="921" customFormat="1" ht="12.5" x14ac:dyDescent="0.25">
      <c r="A225" s="131"/>
      <c r="B225" s="138"/>
      <c r="C225" s="131"/>
      <c r="D225" s="133"/>
      <c r="E225" s="134"/>
      <c r="F225" s="924"/>
    </row>
    <row r="226" spans="1:6" s="921" customFormat="1" ht="12.5" x14ac:dyDescent="0.25">
      <c r="A226" s="131"/>
      <c r="B226" s="138"/>
      <c r="C226" s="131"/>
      <c r="D226" s="133"/>
      <c r="E226" s="134"/>
      <c r="F226" s="924"/>
    </row>
    <row r="227" spans="1:6" s="921" customFormat="1" ht="12.5" x14ac:dyDescent="0.25">
      <c r="A227" s="131"/>
      <c r="B227" s="138"/>
      <c r="C227" s="131"/>
      <c r="D227" s="133"/>
      <c r="E227" s="134"/>
      <c r="F227" s="924"/>
    </row>
    <row r="228" spans="1:6" s="921" customFormat="1" ht="12.5" x14ac:dyDescent="0.25">
      <c r="A228" s="131"/>
      <c r="B228" s="138"/>
      <c r="C228" s="131"/>
      <c r="D228" s="133"/>
      <c r="E228" s="134"/>
      <c r="F228" s="924"/>
    </row>
    <row r="229" spans="1:6" s="921" customFormat="1" ht="12.5" x14ac:dyDescent="0.25">
      <c r="A229" s="131"/>
      <c r="B229" s="138"/>
      <c r="C229" s="131"/>
      <c r="D229" s="133"/>
      <c r="E229" s="134"/>
      <c r="F229" s="924"/>
    </row>
    <row r="230" spans="1:6" s="921" customFormat="1" ht="12.5" x14ac:dyDescent="0.25">
      <c r="A230" s="131"/>
      <c r="B230" s="138"/>
      <c r="C230" s="131"/>
      <c r="D230" s="133"/>
      <c r="E230" s="134"/>
      <c r="F230" s="924"/>
    </row>
    <row r="231" spans="1:6" s="921" customFormat="1" ht="12.5" x14ac:dyDescent="0.25">
      <c r="A231" s="131"/>
      <c r="B231" s="138"/>
      <c r="C231" s="131"/>
      <c r="D231" s="133"/>
      <c r="E231" s="134"/>
      <c r="F231" s="924"/>
    </row>
    <row r="232" spans="1:6" s="921" customFormat="1" ht="12.5" x14ac:dyDescent="0.25">
      <c r="A232" s="131"/>
      <c r="B232" s="138"/>
      <c r="C232" s="131"/>
      <c r="D232" s="133"/>
      <c r="E232" s="134"/>
      <c r="F232" s="924"/>
    </row>
    <row r="233" spans="1:6" s="921" customFormat="1" ht="12.5" x14ac:dyDescent="0.25">
      <c r="A233" s="131"/>
      <c r="B233" s="138"/>
      <c r="C233" s="131"/>
      <c r="D233" s="133"/>
      <c r="E233" s="134"/>
      <c r="F233" s="924"/>
    </row>
    <row r="234" spans="1:6" s="921" customFormat="1" ht="12.5" x14ac:dyDescent="0.25">
      <c r="A234" s="131"/>
      <c r="B234" s="138"/>
      <c r="C234" s="131"/>
      <c r="D234" s="133"/>
      <c r="E234" s="134"/>
      <c r="F234" s="924"/>
    </row>
    <row r="235" spans="1:6" s="921" customFormat="1" ht="12.5" x14ac:dyDescent="0.25">
      <c r="A235" s="131"/>
      <c r="B235" s="138"/>
      <c r="C235" s="131"/>
      <c r="D235" s="133"/>
      <c r="E235" s="134"/>
      <c r="F235" s="924"/>
    </row>
    <row r="236" spans="1:6" s="921" customFormat="1" ht="12.5" x14ac:dyDescent="0.25">
      <c r="A236" s="131"/>
      <c r="B236" s="138"/>
      <c r="C236" s="131"/>
      <c r="D236" s="133"/>
      <c r="E236" s="134"/>
      <c r="F236" s="924"/>
    </row>
    <row r="237" spans="1:6" s="921" customFormat="1" ht="12.5" x14ac:dyDescent="0.25">
      <c r="A237" s="131"/>
      <c r="B237" s="138"/>
      <c r="C237" s="131"/>
      <c r="D237" s="133"/>
      <c r="E237" s="134"/>
      <c r="F237" s="924"/>
    </row>
    <row r="238" spans="1:6" s="921" customFormat="1" ht="12.5" x14ac:dyDescent="0.25">
      <c r="A238" s="131"/>
      <c r="B238" s="138"/>
      <c r="C238" s="131"/>
      <c r="D238" s="133"/>
      <c r="E238" s="134"/>
      <c r="F238" s="924"/>
    </row>
    <row r="239" spans="1:6" s="921" customFormat="1" ht="12.5" x14ac:dyDescent="0.25">
      <c r="A239" s="131"/>
      <c r="B239" s="138"/>
      <c r="C239" s="131"/>
      <c r="D239" s="133"/>
      <c r="E239" s="134"/>
      <c r="F239" s="924"/>
    </row>
    <row r="240" spans="1:6" s="921" customFormat="1" ht="12.5" x14ac:dyDescent="0.25">
      <c r="A240" s="131"/>
      <c r="B240" s="138"/>
      <c r="C240" s="131"/>
      <c r="D240" s="133"/>
      <c r="E240" s="134"/>
      <c r="F240" s="924"/>
    </row>
    <row r="241" spans="1:6" s="921" customFormat="1" ht="18" customHeight="1" x14ac:dyDescent="0.25">
      <c r="A241" s="1096" t="s">
        <v>99</v>
      </c>
      <c r="B241" s="1097"/>
      <c r="C241" s="1097"/>
      <c r="D241" s="1097"/>
      <c r="E241" s="1098"/>
      <c r="F241" s="930">
        <f>SUM(F179:F240)</f>
        <v>0</v>
      </c>
    </row>
    <row r="242" spans="1:6" s="921" customFormat="1" ht="13" x14ac:dyDescent="0.25">
      <c r="A242" s="166"/>
      <c r="B242" s="167"/>
      <c r="C242" s="166"/>
      <c r="D242" s="168"/>
      <c r="E242" s="169"/>
      <c r="F242" s="942"/>
    </row>
    <row r="243" spans="1:6" s="921" customFormat="1" ht="12.5" x14ac:dyDescent="0.25">
      <c r="A243" s="166"/>
      <c r="B243" s="170"/>
      <c r="C243" s="166"/>
      <c r="D243" s="168"/>
      <c r="E243" s="169"/>
      <c r="F243" s="942"/>
    </row>
    <row r="244" spans="1:6" s="921" customFormat="1" ht="13" x14ac:dyDescent="0.25">
      <c r="A244" s="142"/>
      <c r="B244" s="171" t="s">
        <v>1397</v>
      </c>
      <c r="C244" s="142"/>
      <c r="D244" s="172"/>
      <c r="E244" s="173"/>
      <c r="F244" s="943"/>
    </row>
    <row r="245" spans="1:6" s="921" customFormat="1" ht="13" x14ac:dyDescent="0.25">
      <c r="A245" s="142"/>
      <c r="B245" s="171"/>
      <c r="C245" s="142"/>
      <c r="D245" s="172"/>
      <c r="E245" s="173"/>
      <c r="F245" s="943"/>
    </row>
    <row r="246" spans="1:6" s="921" customFormat="1" ht="13" x14ac:dyDescent="0.25">
      <c r="A246" s="142"/>
      <c r="B246" s="174" t="s">
        <v>319</v>
      </c>
      <c r="C246" s="142"/>
      <c r="D246" s="172"/>
      <c r="E246" s="173"/>
      <c r="F246" s="943"/>
    </row>
    <row r="247" spans="1:6" s="921" customFormat="1" ht="12.5" x14ac:dyDescent="0.25">
      <c r="A247" s="142"/>
      <c r="B247" s="135"/>
      <c r="C247" s="142"/>
      <c r="D247" s="172"/>
      <c r="E247" s="173"/>
      <c r="F247" s="943"/>
    </row>
    <row r="248" spans="1:6" s="921" customFormat="1" ht="12.5" x14ac:dyDescent="0.25">
      <c r="A248" s="142"/>
      <c r="B248" s="175" t="s">
        <v>480</v>
      </c>
      <c r="C248" s="142"/>
      <c r="D248" s="172"/>
      <c r="E248" s="173"/>
      <c r="F248" s="943">
        <f>F55</f>
        <v>0</v>
      </c>
    </row>
    <row r="249" spans="1:6" s="921" customFormat="1" ht="12.5" x14ac:dyDescent="0.25">
      <c r="A249" s="142"/>
      <c r="B249" s="175"/>
      <c r="C249" s="142"/>
      <c r="D249" s="172"/>
      <c r="E249" s="173"/>
      <c r="F249" s="943"/>
    </row>
    <row r="250" spans="1:6" s="921" customFormat="1" ht="12.5" x14ac:dyDescent="0.25">
      <c r="A250" s="142"/>
      <c r="B250" s="175" t="s">
        <v>481</v>
      </c>
      <c r="C250" s="142"/>
      <c r="D250" s="172"/>
      <c r="E250" s="173"/>
      <c r="F250" s="943">
        <f>F121</f>
        <v>0</v>
      </c>
    </row>
    <row r="251" spans="1:6" s="921" customFormat="1" ht="12.5" x14ac:dyDescent="0.25">
      <c r="A251" s="142"/>
      <c r="B251" s="175"/>
      <c r="C251" s="142"/>
      <c r="D251" s="172"/>
      <c r="E251" s="173"/>
      <c r="F251" s="943"/>
    </row>
    <row r="252" spans="1:6" s="921" customFormat="1" ht="12.5" x14ac:dyDescent="0.25">
      <c r="A252" s="176"/>
      <c r="B252" s="175" t="s">
        <v>482</v>
      </c>
      <c r="C252" s="176"/>
      <c r="D252" s="177"/>
      <c r="E252" s="178"/>
      <c r="F252" s="924">
        <f>F241</f>
        <v>0</v>
      </c>
    </row>
    <row r="253" spans="1:6" s="921" customFormat="1" ht="12.5" x14ac:dyDescent="0.25">
      <c r="A253" s="176"/>
      <c r="B253" s="175"/>
      <c r="C253" s="176"/>
      <c r="D253" s="177"/>
      <c r="E253" s="178"/>
      <c r="F253" s="924"/>
    </row>
    <row r="254" spans="1:6" s="921" customFormat="1" ht="12.5" x14ac:dyDescent="0.25">
      <c r="A254" s="131"/>
      <c r="B254" s="175"/>
      <c r="C254" s="131"/>
      <c r="D254" s="133"/>
      <c r="E254" s="134"/>
      <c r="F254" s="924"/>
    </row>
    <row r="255" spans="1:6" s="921" customFormat="1" ht="12.5" x14ac:dyDescent="0.25">
      <c r="A255" s="131"/>
      <c r="B255" s="175"/>
      <c r="C255" s="131"/>
      <c r="D255" s="133"/>
      <c r="E255" s="134"/>
      <c r="F255" s="924"/>
    </row>
    <row r="256" spans="1:6" s="921" customFormat="1" ht="12.5" x14ac:dyDescent="0.25">
      <c r="A256" s="131"/>
      <c r="B256" s="158"/>
      <c r="C256" s="131"/>
      <c r="D256" s="133"/>
      <c r="E256" s="134"/>
      <c r="F256" s="924"/>
    </row>
    <row r="257" spans="1:6" s="921" customFormat="1" ht="12.5" x14ac:dyDescent="0.25">
      <c r="A257" s="131"/>
      <c r="B257" s="175"/>
      <c r="C257" s="131"/>
      <c r="D257" s="133"/>
      <c r="E257" s="134"/>
      <c r="F257" s="924"/>
    </row>
    <row r="258" spans="1:6" s="921" customFormat="1" ht="12.5" x14ac:dyDescent="0.25">
      <c r="A258" s="131"/>
      <c r="B258" s="158"/>
      <c r="C258" s="131"/>
      <c r="D258" s="133"/>
      <c r="E258" s="134"/>
      <c r="F258" s="924"/>
    </row>
    <row r="259" spans="1:6" s="921" customFormat="1" ht="12.5" x14ac:dyDescent="0.25">
      <c r="A259" s="131"/>
      <c r="B259" s="158"/>
      <c r="C259" s="131"/>
      <c r="D259" s="133"/>
      <c r="E259" s="134"/>
      <c r="F259" s="924"/>
    </row>
    <row r="260" spans="1:6" s="921" customFormat="1" ht="12.5" x14ac:dyDescent="0.25">
      <c r="A260" s="131"/>
      <c r="B260" s="158"/>
      <c r="C260" s="131"/>
      <c r="D260" s="133"/>
      <c r="E260" s="134"/>
      <c r="F260" s="924"/>
    </row>
    <row r="261" spans="1:6" s="921" customFormat="1" ht="12.5" x14ac:dyDescent="0.25">
      <c r="A261" s="131"/>
      <c r="B261" s="158"/>
      <c r="C261" s="131"/>
      <c r="D261" s="133"/>
      <c r="E261" s="134"/>
      <c r="F261" s="924"/>
    </row>
    <row r="262" spans="1:6" s="921" customFormat="1" ht="12.5" x14ac:dyDescent="0.25">
      <c r="A262" s="131"/>
      <c r="B262" s="158"/>
      <c r="C262" s="131"/>
      <c r="D262" s="133"/>
      <c r="E262" s="134"/>
      <c r="F262" s="924"/>
    </row>
    <row r="263" spans="1:6" s="921" customFormat="1" ht="12.5" x14ac:dyDescent="0.25">
      <c r="A263" s="131"/>
      <c r="B263" s="158"/>
      <c r="C263" s="131"/>
      <c r="D263" s="133"/>
      <c r="E263" s="134"/>
      <c r="F263" s="924"/>
    </row>
    <row r="264" spans="1:6" s="921" customFormat="1" ht="12.5" x14ac:dyDescent="0.25">
      <c r="A264" s="131"/>
      <c r="B264" s="158"/>
      <c r="C264" s="131"/>
      <c r="D264" s="133"/>
      <c r="E264" s="134"/>
      <c r="F264" s="924"/>
    </row>
    <row r="265" spans="1:6" s="921" customFormat="1" ht="12.5" x14ac:dyDescent="0.25">
      <c r="A265" s="131"/>
      <c r="B265" s="158"/>
      <c r="C265" s="131"/>
      <c r="D265" s="133"/>
      <c r="E265" s="134"/>
      <c r="F265" s="924"/>
    </row>
    <row r="266" spans="1:6" s="921" customFormat="1" ht="12.5" x14ac:dyDescent="0.25">
      <c r="A266" s="131"/>
      <c r="B266" s="158"/>
      <c r="C266" s="131"/>
      <c r="D266" s="133"/>
      <c r="E266" s="134"/>
      <c r="F266" s="924"/>
    </row>
    <row r="267" spans="1:6" s="921" customFormat="1" ht="12.5" x14ac:dyDescent="0.25">
      <c r="A267" s="131"/>
      <c r="B267" s="158"/>
      <c r="C267" s="131"/>
      <c r="D267" s="133"/>
      <c r="E267" s="134"/>
      <c r="F267" s="924"/>
    </row>
    <row r="268" spans="1:6" s="921" customFormat="1" ht="12.5" x14ac:dyDescent="0.25">
      <c r="A268" s="131"/>
      <c r="B268" s="158"/>
      <c r="C268" s="131"/>
      <c r="D268" s="133"/>
      <c r="E268" s="134"/>
      <c r="F268" s="924"/>
    </row>
    <row r="269" spans="1:6" s="921" customFormat="1" ht="12.5" x14ac:dyDescent="0.25">
      <c r="A269" s="131"/>
      <c r="B269" s="158"/>
      <c r="C269" s="131"/>
      <c r="D269" s="133"/>
      <c r="E269" s="134"/>
      <c r="F269" s="924"/>
    </row>
    <row r="270" spans="1:6" s="921" customFormat="1" ht="12.5" x14ac:dyDescent="0.25">
      <c r="A270" s="131"/>
      <c r="B270" s="138"/>
      <c r="C270" s="131"/>
      <c r="D270" s="133"/>
      <c r="E270" s="143"/>
      <c r="F270" s="944"/>
    </row>
    <row r="271" spans="1:6" s="921" customFormat="1" ht="12.5" x14ac:dyDescent="0.25">
      <c r="A271" s="131"/>
      <c r="B271" s="138"/>
      <c r="C271" s="131"/>
      <c r="D271" s="133"/>
      <c r="E271" s="143"/>
      <c r="F271" s="944"/>
    </row>
    <row r="272" spans="1:6" s="921" customFormat="1" ht="12.5" x14ac:dyDescent="0.25">
      <c r="A272" s="131"/>
      <c r="B272" s="138"/>
      <c r="C272" s="131"/>
      <c r="D272" s="133"/>
      <c r="E272" s="143"/>
      <c r="F272" s="944"/>
    </row>
    <row r="273" spans="1:6" s="921" customFormat="1" ht="12.5" x14ac:dyDescent="0.25">
      <c r="A273" s="131"/>
      <c r="B273" s="138"/>
      <c r="C273" s="131"/>
      <c r="D273" s="133"/>
      <c r="E273" s="143"/>
      <c r="F273" s="944"/>
    </row>
    <row r="274" spans="1:6" s="921" customFormat="1" ht="12.5" x14ac:dyDescent="0.25">
      <c r="A274" s="131"/>
      <c r="B274" s="138"/>
      <c r="C274" s="131"/>
      <c r="D274" s="133"/>
      <c r="E274" s="143"/>
      <c r="F274" s="944"/>
    </row>
    <row r="275" spans="1:6" s="921" customFormat="1" ht="12.5" x14ac:dyDescent="0.25">
      <c r="A275" s="131"/>
      <c r="B275" s="138"/>
      <c r="C275" s="131"/>
      <c r="D275" s="133"/>
      <c r="E275" s="143"/>
      <c r="F275" s="944"/>
    </row>
    <row r="276" spans="1:6" s="921" customFormat="1" ht="12.5" x14ac:dyDescent="0.25">
      <c r="A276" s="131"/>
      <c r="B276" s="138"/>
      <c r="C276" s="131"/>
      <c r="D276" s="133"/>
      <c r="E276" s="143"/>
      <c r="F276" s="944"/>
    </row>
    <row r="277" spans="1:6" s="921" customFormat="1" ht="12.5" x14ac:dyDescent="0.25">
      <c r="A277" s="131"/>
      <c r="B277" s="138"/>
      <c r="C277" s="131"/>
      <c r="D277" s="133"/>
      <c r="E277" s="143"/>
      <c r="F277" s="944"/>
    </row>
    <row r="278" spans="1:6" s="921" customFormat="1" ht="12.5" x14ac:dyDescent="0.25">
      <c r="A278" s="131"/>
      <c r="B278" s="138"/>
      <c r="C278" s="131"/>
      <c r="D278" s="133"/>
      <c r="E278" s="143"/>
      <c r="F278" s="944"/>
    </row>
    <row r="279" spans="1:6" s="921" customFormat="1" ht="12.5" x14ac:dyDescent="0.25">
      <c r="A279" s="131"/>
      <c r="B279" s="138"/>
      <c r="C279" s="131"/>
      <c r="D279" s="133"/>
      <c r="E279" s="143"/>
      <c r="F279" s="944"/>
    </row>
    <row r="280" spans="1:6" s="921" customFormat="1" ht="12.5" x14ac:dyDescent="0.25">
      <c r="A280" s="131"/>
      <c r="B280" s="138"/>
      <c r="C280" s="131"/>
      <c r="D280" s="133"/>
      <c r="E280" s="143"/>
      <c r="F280" s="944"/>
    </row>
    <row r="281" spans="1:6" s="921" customFormat="1" ht="12.5" x14ac:dyDescent="0.25">
      <c r="A281" s="131"/>
      <c r="B281" s="138"/>
      <c r="C281" s="131"/>
      <c r="D281" s="133"/>
      <c r="E281" s="143"/>
      <c r="F281" s="944"/>
    </row>
    <row r="282" spans="1:6" s="921" customFormat="1" ht="12.5" x14ac:dyDescent="0.25">
      <c r="A282" s="131"/>
      <c r="B282" s="138"/>
      <c r="C282" s="131"/>
      <c r="D282" s="133"/>
      <c r="E282" s="143"/>
      <c r="F282" s="944"/>
    </row>
    <row r="283" spans="1:6" s="921" customFormat="1" ht="12.5" x14ac:dyDescent="0.25">
      <c r="A283" s="131"/>
      <c r="B283" s="138"/>
      <c r="C283" s="131"/>
      <c r="D283" s="133"/>
      <c r="E283" s="143"/>
      <c r="F283" s="944"/>
    </row>
    <row r="284" spans="1:6" s="921" customFormat="1" ht="12.5" x14ac:dyDescent="0.25">
      <c r="A284" s="131"/>
      <c r="B284" s="138"/>
      <c r="C284" s="131"/>
      <c r="D284" s="133"/>
      <c r="E284" s="143"/>
      <c r="F284" s="944"/>
    </row>
    <row r="285" spans="1:6" s="921" customFormat="1" ht="12.5" x14ac:dyDescent="0.25">
      <c r="A285" s="131"/>
      <c r="B285" s="138"/>
      <c r="C285" s="131"/>
      <c r="D285" s="133"/>
      <c r="E285" s="143"/>
      <c r="F285" s="944"/>
    </row>
    <row r="286" spans="1:6" s="921" customFormat="1" ht="12.5" x14ac:dyDescent="0.25">
      <c r="A286" s="131"/>
      <c r="B286" s="138"/>
      <c r="C286" s="131"/>
      <c r="D286" s="133"/>
      <c r="E286" s="143"/>
      <c r="F286" s="944"/>
    </row>
    <row r="287" spans="1:6" s="921" customFormat="1" ht="12.5" x14ac:dyDescent="0.25">
      <c r="A287" s="131"/>
      <c r="B287" s="138"/>
      <c r="C287" s="131"/>
      <c r="D287" s="133"/>
      <c r="E287" s="143"/>
      <c r="F287" s="944"/>
    </row>
    <row r="288" spans="1:6" s="921" customFormat="1" ht="12.5" x14ac:dyDescent="0.25">
      <c r="A288" s="131"/>
      <c r="B288" s="138"/>
      <c r="C288" s="131"/>
      <c r="D288" s="133"/>
      <c r="E288" s="143"/>
      <c r="F288" s="944"/>
    </row>
    <row r="289" spans="1:6" s="921" customFormat="1" ht="12.5" x14ac:dyDescent="0.25">
      <c r="A289" s="131"/>
      <c r="B289" s="138"/>
      <c r="C289" s="131"/>
      <c r="D289" s="133"/>
      <c r="E289" s="143"/>
      <c r="F289" s="944"/>
    </row>
    <row r="290" spans="1:6" s="921" customFormat="1" ht="12.5" x14ac:dyDescent="0.25">
      <c r="A290" s="131"/>
      <c r="B290" s="138"/>
      <c r="C290" s="131"/>
      <c r="D290" s="133"/>
      <c r="E290" s="143"/>
      <c r="F290" s="944"/>
    </row>
    <row r="291" spans="1:6" s="921" customFormat="1" ht="12.5" x14ac:dyDescent="0.25">
      <c r="A291" s="131"/>
      <c r="B291" s="138"/>
      <c r="C291" s="131"/>
      <c r="D291" s="133"/>
      <c r="E291" s="143"/>
      <c r="F291" s="944"/>
    </row>
    <row r="292" spans="1:6" s="921" customFormat="1" ht="12.5" x14ac:dyDescent="0.25">
      <c r="A292" s="131"/>
      <c r="B292" s="138"/>
      <c r="C292" s="131"/>
      <c r="D292" s="133"/>
      <c r="E292" s="143"/>
      <c r="F292" s="944"/>
    </row>
    <row r="293" spans="1:6" s="921" customFormat="1" ht="12.5" x14ac:dyDescent="0.25">
      <c r="A293" s="131"/>
      <c r="B293" s="138"/>
      <c r="C293" s="131"/>
      <c r="D293" s="133"/>
      <c r="E293" s="143"/>
      <c r="F293" s="944"/>
    </row>
    <row r="294" spans="1:6" s="921" customFormat="1" ht="12.5" x14ac:dyDescent="0.25">
      <c r="A294" s="131"/>
      <c r="B294" s="138"/>
      <c r="C294" s="131"/>
      <c r="D294" s="133"/>
      <c r="E294" s="143"/>
      <c r="F294" s="944"/>
    </row>
    <row r="295" spans="1:6" s="921" customFormat="1" ht="12.5" x14ac:dyDescent="0.25">
      <c r="A295" s="131"/>
      <c r="B295" s="138"/>
      <c r="C295" s="131"/>
      <c r="D295" s="133"/>
      <c r="E295" s="143"/>
      <c r="F295" s="944"/>
    </row>
    <row r="296" spans="1:6" s="921" customFormat="1" ht="12.5" x14ac:dyDescent="0.25">
      <c r="A296" s="131"/>
      <c r="B296" s="138"/>
      <c r="C296" s="131"/>
      <c r="D296" s="133"/>
      <c r="E296" s="143"/>
      <c r="F296" s="944"/>
    </row>
    <row r="297" spans="1:6" s="921" customFormat="1" ht="12.5" x14ac:dyDescent="0.25">
      <c r="A297" s="131"/>
      <c r="B297" s="138"/>
      <c r="C297" s="131"/>
      <c r="D297" s="133"/>
      <c r="E297" s="143"/>
      <c r="F297" s="944"/>
    </row>
    <row r="298" spans="1:6" s="921" customFormat="1" ht="12.5" x14ac:dyDescent="0.25">
      <c r="A298" s="131"/>
      <c r="B298" s="138"/>
      <c r="C298" s="131"/>
      <c r="D298" s="133"/>
      <c r="E298" s="143"/>
      <c r="F298" s="944"/>
    </row>
    <row r="299" spans="1:6" s="921" customFormat="1" ht="12.5" x14ac:dyDescent="0.25">
      <c r="A299" s="131"/>
      <c r="B299" s="138"/>
      <c r="C299" s="131"/>
      <c r="D299" s="133"/>
      <c r="E299" s="143"/>
      <c r="F299" s="944"/>
    </row>
    <row r="300" spans="1:6" s="921" customFormat="1" ht="12.5" x14ac:dyDescent="0.25">
      <c r="A300" s="131"/>
      <c r="B300" s="138"/>
      <c r="C300" s="131"/>
      <c r="D300" s="133"/>
      <c r="E300" s="143"/>
      <c r="F300" s="944"/>
    </row>
    <row r="301" spans="1:6" s="921" customFormat="1" ht="12.5" x14ac:dyDescent="0.25">
      <c r="A301" s="131"/>
      <c r="B301" s="138"/>
      <c r="C301" s="131"/>
      <c r="D301" s="133"/>
      <c r="E301" s="143"/>
      <c r="F301" s="944"/>
    </row>
    <row r="302" spans="1:6" s="921" customFormat="1" ht="12.5" x14ac:dyDescent="0.25">
      <c r="A302" s="131"/>
      <c r="B302" s="138"/>
      <c r="C302" s="131"/>
      <c r="D302" s="133"/>
      <c r="E302" s="143"/>
      <c r="F302" s="944"/>
    </row>
    <row r="303" spans="1:6" s="921" customFormat="1" ht="19.899999999999999" customHeight="1" x14ac:dyDescent="0.25">
      <c r="A303" s="1099" t="s">
        <v>260</v>
      </c>
      <c r="B303" s="1100"/>
      <c r="C303" s="1100"/>
      <c r="D303" s="1100"/>
      <c r="E303" s="1101"/>
      <c r="F303" s="945">
        <f>SUM(F243:F254)</f>
        <v>0</v>
      </c>
    </row>
  </sheetData>
  <mergeCells count="8">
    <mergeCell ref="A241:E241"/>
    <mergeCell ref="A303:E303"/>
    <mergeCell ref="A1:F1"/>
    <mergeCell ref="A2:F2"/>
    <mergeCell ref="A4:F4"/>
    <mergeCell ref="A55:E55"/>
    <mergeCell ref="A121:E121"/>
    <mergeCell ref="A176:E176"/>
  </mergeCells>
  <pageMargins left="0.74803149606299202" right="0.35433070866141703" top="0.98425196850393704" bottom="0.98425196850393704" header="0.511811023622047" footer="0.511811023622047"/>
  <pageSetup paperSize="9" scale="81" fitToHeight="0" orientation="portrait" r:id="rId1"/>
  <headerFooter alignWithMargins="0">
    <oddFooter>&amp;A&amp;RPage &amp;P</oddFooter>
  </headerFooter>
  <rowBreaks count="4" manualBreakCount="4">
    <brk id="55" max="5" man="1"/>
    <brk id="121" max="5" man="1"/>
    <brk id="176" max="5" man="1"/>
    <brk id="241"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2346"/>
  <sheetViews>
    <sheetView defaultGridColor="0" view="pageBreakPreview" colorId="22" zoomScale="90" zoomScaleNormal="75" zoomScaleSheetLayoutView="90" workbookViewId="0">
      <pane ySplit="5" topLeftCell="A165" activePane="bottomLeft" state="frozen"/>
      <selection activeCell="A5" sqref="A5:F5"/>
      <selection pane="bottomLeft" activeCell="E121" sqref="E121:E167"/>
    </sheetView>
  </sheetViews>
  <sheetFormatPr defaultColWidth="9.1796875" defaultRowHeight="12.5" x14ac:dyDescent="0.25"/>
  <cols>
    <col min="1" max="1" width="8.7265625" style="150" customWidth="1"/>
    <col min="2" max="2" width="64.81640625" style="538" customWidth="1"/>
    <col min="3" max="3" width="7.54296875" style="150" customWidth="1"/>
    <col min="4" max="4" width="9.453125" style="608" customWidth="1"/>
    <col min="5" max="5" width="12.1796875" style="610" customWidth="1"/>
    <col min="6" max="6" width="16" style="808" customWidth="1"/>
    <col min="7" max="7" width="17" style="610" customWidth="1"/>
    <col min="8" max="8" width="15.54296875" style="564" customWidth="1"/>
    <col min="9" max="9" width="14.453125" style="563" customWidth="1"/>
    <col min="10" max="16384" width="9.1796875" style="111"/>
  </cols>
  <sheetData>
    <row r="1" spans="1:8" ht="13" x14ac:dyDescent="0.25">
      <c r="A1" s="1067" t="s">
        <v>0</v>
      </c>
      <c r="B1" s="1067"/>
      <c r="C1" s="1067"/>
      <c r="D1" s="1067"/>
      <c r="E1" s="1067"/>
      <c r="F1" s="1067"/>
      <c r="G1" s="270"/>
      <c r="H1" s="563"/>
    </row>
    <row r="2" spans="1:8" ht="13" x14ac:dyDescent="0.25">
      <c r="A2" s="1067" t="s">
        <v>1477</v>
      </c>
      <c r="B2" s="1067"/>
      <c r="C2" s="1067"/>
      <c r="D2" s="1067"/>
      <c r="E2" s="1067"/>
      <c r="F2" s="1067"/>
      <c r="G2" s="270"/>
    </row>
    <row r="3" spans="1:8" ht="13" x14ac:dyDescent="0.25">
      <c r="A3" s="1080" t="s">
        <v>1244</v>
      </c>
      <c r="B3" s="1080"/>
      <c r="C3" s="1080"/>
      <c r="D3" s="1080"/>
      <c r="E3" s="1080"/>
      <c r="F3" s="1080"/>
      <c r="G3" s="270"/>
    </row>
    <row r="4" spans="1:8" ht="13.9" customHeight="1" x14ac:dyDescent="0.25">
      <c r="A4" s="1092" t="s">
        <v>1465</v>
      </c>
      <c r="B4" s="1092"/>
      <c r="C4" s="111"/>
      <c r="D4" s="565"/>
      <c r="E4" s="566"/>
      <c r="F4" s="792"/>
      <c r="G4" s="567"/>
      <c r="H4" s="568"/>
    </row>
    <row r="5" spans="1:8" ht="13" x14ac:dyDescent="0.25">
      <c r="A5" s="275" t="s">
        <v>307</v>
      </c>
      <c r="B5" s="275" t="s">
        <v>308</v>
      </c>
      <c r="C5" s="275" t="s">
        <v>309</v>
      </c>
      <c r="D5" s="275" t="s">
        <v>310</v>
      </c>
      <c r="E5" s="275" t="s">
        <v>311</v>
      </c>
      <c r="F5" s="793" t="s">
        <v>312</v>
      </c>
      <c r="G5" s="567"/>
      <c r="H5" s="568"/>
    </row>
    <row r="6" spans="1:8" ht="13" x14ac:dyDescent="0.25">
      <c r="A6" s="189"/>
      <c r="B6" s="188"/>
      <c r="C6" s="189"/>
      <c r="D6" s="189"/>
      <c r="E6" s="569"/>
      <c r="F6" s="794"/>
      <c r="G6" s="642"/>
      <c r="H6" s="568"/>
    </row>
    <row r="7" spans="1:8" ht="13.15" customHeight="1" x14ac:dyDescent="0.25">
      <c r="A7" s="120"/>
      <c r="B7" s="570" t="s">
        <v>161</v>
      </c>
      <c r="C7" s="120"/>
      <c r="D7" s="571"/>
      <c r="E7" s="182"/>
      <c r="F7" s="795"/>
      <c r="G7" s="148"/>
    </row>
    <row r="8" spans="1:8" ht="13.15" customHeight="1" x14ac:dyDescent="0.25">
      <c r="A8" s="120"/>
      <c r="B8" s="183"/>
      <c r="C8" s="120"/>
      <c r="D8" s="571"/>
      <c r="E8" s="182"/>
      <c r="F8" s="795"/>
      <c r="G8" s="148"/>
    </row>
    <row r="9" spans="1:8" ht="13.15" customHeight="1" x14ac:dyDescent="0.25">
      <c r="A9" s="120"/>
      <c r="B9" s="570" t="s">
        <v>140</v>
      </c>
      <c r="C9" s="120"/>
      <c r="D9" s="571"/>
      <c r="E9" s="182"/>
      <c r="F9" s="795"/>
      <c r="G9" s="148"/>
    </row>
    <row r="10" spans="1:8" ht="13.15" customHeight="1" x14ac:dyDescent="0.25">
      <c r="A10" s="120" t="s">
        <v>141</v>
      </c>
      <c r="B10" s="183" t="s">
        <v>320</v>
      </c>
      <c r="C10" s="120" t="s">
        <v>321</v>
      </c>
      <c r="D10" s="572">
        <v>1</v>
      </c>
      <c r="E10" s="126"/>
      <c r="F10" s="796">
        <f>D10*E10</f>
        <v>0</v>
      </c>
      <c r="G10" s="553"/>
    </row>
    <row r="11" spans="1:8" ht="13.15" customHeight="1" x14ac:dyDescent="0.25">
      <c r="A11" s="120"/>
      <c r="B11" s="183"/>
      <c r="C11" s="120"/>
      <c r="D11" s="571"/>
      <c r="E11" s="126"/>
      <c r="F11" s="797"/>
      <c r="G11" s="149"/>
    </row>
    <row r="12" spans="1:8" ht="13.15" customHeight="1" x14ac:dyDescent="0.25">
      <c r="A12" s="120"/>
      <c r="B12" s="570" t="s">
        <v>142</v>
      </c>
      <c r="C12" s="120"/>
      <c r="D12" s="571"/>
      <c r="E12" s="126"/>
      <c r="F12" s="797"/>
      <c r="G12" s="149"/>
    </row>
    <row r="13" spans="1:8" ht="13.15" customHeight="1" x14ac:dyDescent="0.25">
      <c r="A13" s="120" t="s">
        <v>143</v>
      </c>
      <c r="B13" s="113" t="s">
        <v>144</v>
      </c>
      <c r="C13" s="120" t="s">
        <v>16</v>
      </c>
      <c r="D13" s="179">
        <v>6</v>
      </c>
      <c r="E13" s="126"/>
      <c r="F13" s="796">
        <f>D13*E13</f>
        <v>0</v>
      </c>
      <c r="G13" s="553"/>
    </row>
    <row r="14" spans="1:8" ht="13.15" customHeight="1" x14ac:dyDescent="0.25">
      <c r="A14" s="120"/>
      <c r="B14" s="113"/>
      <c r="C14" s="120"/>
      <c r="D14" s="179"/>
      <c r="E14" s="126"/>
      <c r="F14" s="797"/>
      <c r="G14" s="149"/>
    </row>
    <row r="15" spans="1:8" ht="13.15" customHeight="1" x14ac:dyDescent="0.25">
      <c r="A15" s="120"/>
      <c r="B15" s="570" t="s">
        <v>145</v>
      </c>
      <c r="C15" s="120"/>
      <c r="D15" s="179"/>
      <c r="E15" s="126"/>
      <c r="F15" s="797"/>
      <c r="G15" s="149"/>
    </row>
    <row r="16" spans="1:8" ht="13.15" customHeight="1" x14ac:dyDescent="0.25">
      <c r="A16" s="120" t="s">
        <v>147</v>
      </c>
      <c r="B16" s="113" t="s">
        <v>148</v>
      </c>
      <c r="C16" s="120" t="s">
        <v>16</v>
      </c>
      <c r="D16" s="179">
        <v>4</v>
      </c>
      <c r="E16" s="126"/>
      <c r="F16" s="796">
        <f>D16*E16</f>
        <v>0</v>
      </c>
      <c r="G16" s="553"/>
    </row>
    <row r="17" spans="1:9" ht="13.15" customHeight="1" x14ac:dyDescent="0.25">
      <c r="A17" s="120"/>
      <c r="B17" s="573"/>
      <c r="C17" s="120"/>
      <c r="D17" s="179"/>
      <c r="E17" s="126"/>
      <c r="F17" s="797"/>
      <c r="G17" s="149"/>
    </row>
    <row r="18" spans="1:9" ht="13.15" customHeight="1" x14ac:dyDescent="0.25">
      <c r="A18" s="120"/>
      <c r="B18" s="113"/>
      <c r="C18" s="120"/>
      <c r="D18" s="179"/>
      <c r="E18" s="126"/>
      <c r="F18" s="797"/>
      <c r="G18" s="149"/>
    </row>
    <row r="19" spans="1:9" ht="13.15" customHeight="1" x14ac:dyDescent="0.25">
      <c r="A19" s="120"/>
      <c r="B19" s="185" t="s">
        <v>168</v>
      </c>
      <c r="C19" s="120"/>
      <c r="D19" s="179"/>
      <c r="E19" s="126"/>
      <c r="F19" s="797"/>
      <c r="G19" s="149"/>
    </row>
    <row r="20" spans="1:9" x14ac:dyDescent="0.25">
      <c r="A20" s="120"/>
      <c r="B20" s="113"/>
      <c r="C20" s="120"/>
      <c r="D20" s="179"/>
      <c r="E20" s="126"/>
      <c r="F20" s="797"/>
      <c r="G20" s="149"/>
    </row>
    <row r="21" spans="1:9" ht="13" x14ac:dyDescent="0.25">
      <c r="A21" s="120"/>
      <c r="B21" s="574" t="s">
        <v>1181</v>
      </c>
      <c r="C21" s="120"/>
      <c r="D21" s="179"/>
      <c r="E21" s="149"/>
      <c r="F21" s="797"/>
      <c r="G21" s="149"/>
    </row>
    <row r="22" spans="1:9" ht="13" x14ac:dyDescent="0.25">
      <c r="A22" s="120"/>
      <c r="B22" s="575" t="s">
        <v>322</v>
      </c>
      <c r="C22" s="120"/>
      <c r="D22" s="179"/>
      <c r="E22" s="149"/>
      <c r="F22" s="797"/>
      <c r="G22" s="149"/>
    </row>
    <row r="23" spans="1:9" x14ac:dyDescent="0.25">
      <c r="A23" s="120" t="s">
        <v>323</v>
      </c>
      <c r="B23" s="105" t="s">
        <v>324</v>
      </c>
      <c r="C23" s="120" t="s">
        <v>114</v>
      </c>
      <c r="D23" s="179">
        <v>0</v>
      </c>
      <c r="E23" s="149"/>
      <c r="F23" s="797">
        <f>E23*D23</f>
        <v>0</v>
      </c>
      <c r="G23" s="149"/>
      <c r="H23" s="778"/>
      <c r="I23" s="778"/>
    </row>
    <row r="24" spans="1:9" x14ac:dyDescent="0.25">
      <c r="A24" s="120" t="s">
        <v>325</v>
      </c>
      <c r="B24" s="105" t="s">
        <v>1022</v>
      </c>
      <c r="C24" s="120" t="s">
        <v>114</v>
      </c>
      <c r="D24" s="179">
        <v>0</v>
      </c>
      <c r="E24" s="149"/>
      <c r="F24" s="797">
        <f>E24*D24</f>
        <v>0</v>
      </c>
      <c r="G24" s="149"/>
      <c r="H24" s="778"/>
      <c r="I24" s="778"/>
    </row>
    <row r="25" spans="1:9" x14ac:dyDescent="0.25">
      <c r="A25" s="120"/>
      <c r="B25" s="105"/>
      <c r="C25" s="120"/>
      <c r="D25" s="179"/>
      <c r="E25" s="149"/>
      <c r="F25" s="797"/>
      <c r="G25" s="149"/>
      <c r="H25" s="778"/>
      <c r="I25" s="778"/>
    </row>
    <row r="26" spans="1:9" ht="13" x14ac:dyDescent="0.25">
      <c r="A26" s="120"/>
      <c r="B26" s="575" t="s">
        <v>326</v>
      </c>
      <c r="C26" s="120"/>
      <c r="D26" s="179"/>
      <c r="E26" s="149"/>
      <c r="F26" s="797"/>
      <c r="G26" s="149"/>
      <c r="H26" s="778"/>
      <c r="I26" s="778"/>
    </row>
    <row r="27" spans="1:9" x14ac:dyDescent="0.25">
      <c r="A27" s="120" t="s">
        <v>1060</v>
      </c>
      <c r="B27" s="113" t="s">
        <v>327</v>
      </c>
      <c r="C27" s="120" t="s">
        <v>114</v>
      </c>
      <c r="D27" s="576">
        <v>0</v>
      </c>
      <c r="E27" s="561"/>
      <c r="F27" s="796">
        <f t="shared" ref="F27:F33" si="0">D27*E27</f>
        <v>0</v>
      </c>
      <c r="G27" s="553"/>
      <c r="H27" s="778"/>
      <c r="I27" s="778"/>
    </row>
    <row r="28" spans="1:9" ht="13.15" customHeight="1" x14ac:dyDescent="0.25">
      <c r="A28" s="120" t="s">
        <v>1183</v>
      </c>
      <c r="B28" s="113" t="s">
        <v>328</v>
      </c>
      <c r="C28" s="120" t="s">
        <v>114</v>
      </c>
      <c r="D28" s="576">
        <v>0</v>
      </c>
      <c r="E28" s="561"/>
      <c r="F28" s="796">
        <f t="shared" si="0"/>
        <v>0</v>
      </c>
      <c r="G28" s="553"/>
      <c r="H28" s="778"/>
      <c r="I28" s="778"/>
    </row>
    <row r="29" spans="1:9" ht="13.15" customHeight="1" x14ac:dyDescent="0.25">
      <c r="A29" s="120" t="s">
        <v>1061</v>
      </c>
      <c r="B29" s="113" t="s">
        <v>1182</v>
      </c>
      <c r="C29" s="120" t="s">
        <v>114</v>
      </c>
      <c r="D29" s="576">
        <v>0</v>
      </c>
      <c r="E29" s="561"/>
      <c r="F29" s="796">
        <f t="shared" si="0"/>
        <v>0</v>
      </c>
      <c r="G29" s="553"/>
      <c r="H29" s="778"/>
      <c r="I29" s="778"/>
    </row>
    <row r="30" spans="1:9" ht="13.15" customHeight="1" x14ac:dyDescent="0.25">
      <c r="A30" s="120" t="s">
        <v>1184</v>
      </c>
      <c r="B30" s="113" t="s">
        <v>1063</v>
      </c>
      <c r="C30" s="120" t="s">
        <v>114</v>
      </c>
      <c r="D30" s="576">
        <v>0</v>
      </c>
      <c r="E30" s="561"/>
      <c r="F30" s="796">
        <f t="shared" si="0"/>
        <v>0</v>
      </c>
      <c r="G30" s="553"/>
      <c r="H30" s="778"/>
      <c r="I30" s="778"/>
    </row>
    <row r="31" spans="1:9" ht="13.15" customHeight="1" x14ac:dyDescent="0.25">
      <c r="A31" s="120" t="s">
        <v>1184</v>
      </c>
      <c r="B31" s="113" t="s">
        <v>1064</v>
      </c>
      <c r="C31" s="120" t="s">
        <v>114</v>
      </c>
      <c r="D31" s="576">
        <v>0</v>
      </c>
      <c r="E31" s="561"/>
      <c r="F31" s="796">
        <f t="shared" si="0"/>
        <v>0</v>
      </c>
      <c r="G31" s="553"/>
      <c r="H31" s="778"/>
      <c r="I31" s="778"/>
    </row>
    <row r="32" spans="1:9" ht="13.15" customHeight="1" x14ac:dyDescent="0.25">
      <c r="A32" s="120" t="s">
        <v>1185</v>
      </c>
      <c r="B32" s="113" t="s">
        <v>1065</v>
      </c>
      <c r="C32" s="120" t="s">
        <v>114</v>
      </c>
      <c r="D32" s="576">
        <v>0</v>
      </c>
      <c r="E32" s="561"/>
      <c r="F32" s="796">
        <f t="shared" si="0"/>
        <v>0</v>
      </c>
      <c r="G32" s="553"/>
      <c r="H32" s="778"/>
      <c r="I32" s="778"/>
    </row>
    <row r="33" spans="1:9" ht="13.15" customHeight="1" x14ac:dyDescent="0.25">
      <c r="A33" s="120" t="s">
        <v>1186</v>
      </c>
      <c r="B33" s="113" t="s">
        <v>1187</v>
      </c>
      <c r="C33" s="120" t="s">
        <v>114</v>
      </c>
      <c r="D33" s="576">
        <v>0</v>
      </c>
      <c r="E33" s="561"/>
      <c r="F33" s="796">
        <f t="shared" si="0"/>
        <v>0</v>
      </c>
      <c r="G33" s="553"/>
      <c r="H33" s="778"/>
      <c r="I33" s="778"/>
    </row>
    <row r="34" spans="1:9" ht="13.15" customHeight="1" x14ac:dyDescent="0.25">
      <c r="A34" s="120"/>
      <c r="B34" s="113"/>
      <c r="C34" s="120"/>
      <c r="D34" s="576"/>
      <c r="E34" s="561"/>
      <c r="F34" s="796"/>
      <c r="G34" s="553"/>
      <c r="H34" s="778"/>
      <c r="I34" s="778"/>
    </row>
    <row r="35" spans="1:9" ht="13.15" customHeight="1" x14ac:dyDescent="0.25">
      <c r="A35" s="120"/>
      <c r="B35" s="105"/>
      <c r="C35" s="120"/>
      <c r="D35" s="576"/>
      <c r="E35" s="553"/>
      <c r="F35" s="796"/>
      <c r="G35" s="553"/>
      <c r="H35" s="641"/>
      <c r="I35" s="641"/>
    </row>
    <row r="36" spans="1:9" ht="26" x14ac:dyDescent="0.25">
      <c r="A36" s="120"/>
      <c r="B36" s="165" t="s">
        <v>329</v>
      </c>
      <c r="C36" s="120"/>
      <c r="D36" s="576"/>
      <c r="E36" s="553"/>
      <c r="F36" s="796"/>
      <c r="G36" s="553"/>
      <c r="H36" s="641"/>
      <c r="I36" s="779"/>
    </row>
    <row r="37" spans="1:9" x14ac:dyDescent="0.25">
      <c r="A37" s="120" t="s">
        <v>331</v>
      </c>
      <c r="B37" s="113" t="s">
        <v>1190</v>
      </c>
      <c r="C37" s="120" t="s">
        <v>114</v>
      </c>
      <c r="D37" s="576">
        <v>0</v>
      </c>
      <c r="E37" s="553"/>
      <c r="F37" s="796">
        <f>D37*E37</f>
        <v>0</v>
      </c>
      <c r="G37" s="553"/>
      <c r="H37" s="641"/>
      <c r="I37" s="779"/>
    </row>
    <row r="38" spans="1:9" ht="13.15" customHeight="1" x14ac:dyDescent="0.25">
      <c r="A38" s="120" t="s">
        <v>332</v>
      </c>
      <c r="B38" s="113" t="s">
        <v>1191</v>
      </c>
      <c r="C38" s="120" t="s">
        <v>114</v>
      </c>
      <c r="D38" s="576">
        <v>0</v>
      </c>
      <c r="E38" s="561"/>
      <c r="F38" s="796">
        <f>D38*E38</f>
        <v>0</v>
      </c>
      <c r="G38" s="553"/>
      <c r="H38" s="641"/>
      <c r="I38" s="779"/>
    </row>
    <row r="39" spans="1:9" ht="13.15" customHeight="1" x14ac:dyDescent="0.25">
      <c r="A39" s="120" t="s">
        <v>1188</v>
      </c>
      <c r="B39" s="113" t="s">
        <v>1210</v>
      </c>
      <c r="C39" s="120" t="s">
        <v>114</v>
      </c>
      <c r="D39" s="576">
        <v>0</v>
      </c>
      <c r="E39" s="561"/>
      <c r="F39" s="796">
        <f>D39*E39</f>
        <v>0</v>
      </c>
      <c r="G39" s="553"/>
      <c r="H39" s="641"/>
      <c r="I39" s="641"/>
    </row>
    <row r="40" spans="1:9" ht="13.15" customHeight="1" x14ac:dyDescent="0.25">
      <c r="A40" s="120" t="s">
        <v>1193</v>
      </c>
      <c r="B40" s="113" t="s">
        <v>1211</v>
      </c>
      <c r="C40" s="120" t="s">
        <v>114</v>
      </c>
      <c r="D40" s="576">
        <v>4800</v>
      </c>
      <c r="E40" s="561"/>
      <c r="F40" s="796">
        <f>D40*E40</f>
        <v>0</v>
      </c>
      <c r="G40" s="553"/>
      <c r="H40" s="641"/>
      <c r="I40" s="641"/>
    </row>
    <row r="41" spans="1:9" ht="13.15" customHeight="1" x14ac:dyDescent="0.25">
      <c r="A41" s="120"/>
      <c r="B41" s="113"/>
      <c r="C41" s="120"/>
      <c r="D41" s="576"/>
      <c r="E41" s="561"/>
      <c r="F41" s="796"/>
      <c r="G41" s="553"/>
      <c r="H41" s="641"/>
      <c r="I41" s="641"/>
    </row>
    <row r="42" spans="1:9" ht="39" x14ac:dyDescent="0.25">
      <c r="A42" s="120"/>
      <c r="B42" s="180" t="s">
        <v>995</v>
      </c>
      <c r="C42" s="120"/>
      <c r="D42" s="576"/>
      <c r="E42" s="561"/>
      <c r="F42" s="796"/>
      <c r="G42" s="553"/>
      <c r="H42" s="641"/>
      <c r="I42" s="641"/>
    </row>
    <row r="43" spans="1:9" x14ac:dyDescent="0.25">
      <c r="A43" s="181" t="s">
        <v>844</v>
      </c>
      <c r="B43" s="113" t="s">
        <v>1122</v>
      </c>
      <c r="C43" s="120" t="s">
        <v>114</v>
      </c>
      <c r="D43" s="576">
        <v>0</v>
      </c>
      <c r="E43" s="561"/>
      <c r="F43" s="796">
        <f>D43*E43</f>
        <v>0</v>
      </c>
      <c r="G43" s="553"/>
      <c r="H43" s="641"/>
      <c r="I43" s="641"/>
    </row>
    <row r="44" spans="1:9" ht="13.15" customHeight="1" x14ac:dyDescent="0.25">
      <c r="A44" s="181" t="s">
        <v>845</v>
      </c>
      <c r="B44" s="113" t="s">
        <v>1069</v>
      </c>
      <c r="C44" s="120" t="s">
        <v>114</v>
      </c>
      <c r="D44" s="576">
        <v>4902</v>
      </c>
      <c r="E44" s="561"/>
      <c r="F44" s="796">
        <f>D44*E44</f>
        <v>0</v>
      </c>
      <c r="G44" s="553"/>
    </row>
    <row r="45" spans="1:9" ht="13.15" customHeight="1" x14ac:dyDescent="0.25">
      <c r="A45" s="181" t="s">
        <v>846</v>
      </c>
      <c r="B45" s="113" t="s">
        <v>1070</v>
      </c>
      <c r="C45" s="120" t="s">
        <v>114</v>
      </c>
      <c r="D45" s="576">
        <v>0</v>
      </c>
      <c r="E45" s="561"/>
      <c r="F45" s="796">
        <f>D45*E45</f>
        <v>0</v>
      </c>
      <c r="G45" s="553"/>
    </row>
    <row r="46" spans="1:9" ht="13.15" customHeight="1" x14ac:dyDescent="0.25">
      <c r="A46" s="120"/>
      <c r="B46" s="113"/>
      <c r="C46" s="120"/>
      <c r="D46" s="576"/>
      <c r="E46" s="561"/>
      <c r="F46" s="796"/>
      <c r="G46" s="553"/>
    </row>
    <row r="47" spans="1:9" ht="13.15" customHeight="1" x14ac:dyDescent="0.25">
      <c r="A47" s="120"/>
      <c r="B47" s="573"/>
      <c r="C47" s="120"/>
      <c r="D47" s="576"/>
      <c r="E47" s="561"/>
      <c r="F47" s="796"/>
      <c r="G47" s="553"/>
    </row>
    <row r="48" spans="1:9" ht="13.15" customHeight="1" x14ac:dyDescent="0.25">
      <c r="A48" s="120"/>
      <c r="B48" s="113"/>
      <c r="C48" s="120"/>
      <c r="D48" s="577"/>
      <c r="E48" s="561"/>
      <c r="F48" s="796"/>
      <c r="G48" s="553"/>
    </row>
    <row r="49" spans="1:10" ht="13.15" customHeight="1" x14ac:dyDescent="0.25">
      <c r="A49" s="120"/>
      <c r="B49" s="570" t="s">
        <v>127</v>
      </c>
      <c r="C49" s="120"/>
      <c r="D49" s="179"/>
      <c r="E49" s="561"/>
      <c r="F49" s="797"/>
      <c r="G49" s="149"/>
    </row>
    <row r="50" spans="1:10" s="266" customFormat="1" x14ac:dyDescent="0.25">
      <c r="A50" s="120"/>
      <c r="B50" s="538"/>
      <c r="C50" s="120"/>
      <c r="D50" s="179"/>
      <c r="E50" s="553"/>
      <c r="F50" s="797"/>
      <c r="G50" s="149"/>
      <c r="H50" s="564"/>
      <c r="I50" s="622"/>
      <c r="J50" s="578"/>
    </row>
    <row r="51" spans="1:10" s="266" customFormat="1" ht="13" x14ac:dyDescent="0.25">
      <c r="A51" s="120"/>
      <c r="B51" s="556" t="s">
        <v>1023</v>
      </c>
      <c r="C51" s="120"/>
      <c r="D51" s="179"/>
      <c r="E51" s="126"/>
      <c r="F51" s="797"/>
      <c r="G51" s="149"/>
      <c r="H51" s="564"/>
      <c r="I51" s="622"/>
      <c r="J51" s="578"/>
    </row>
    <row r="52" spans="1:10" s="266" customFormat="1" ht="13" x14ac:dyDescent="0.25">
      <c r="A52" s="120"/>
      <c r="B52" s="579"/>
      <c r="C52" s="120"/>
      <c r="D52" s="179"/>
      <c r="E52" s="126"/>
      <c r="F52" s="797"/>
      <c r="G52" s="149"/>
      <c r="H52" s="564"/>
      <c r="I52" s="622"/>
      <c r="J52" s="578"/>
    </row>
    <row r="53" spans="1:10" s="266" customFormat="1" ht="13" x14ac:dyDescent="0.25">
      <c r="A53" s="557"/>
      <c r="B53" s="580" t="s">
        <v>153</v>
      </c>
      <c r="C53" s="557"/>
      <c r="D53" s="581"/>
      <c r="E53" s="561"/>
      <c r="F53" s="796"/>
      <c r="G53" s="553"/>
      <c r="H53" s="582"/>
      <c r="I53" s="622"/>
    </row>
    <row r="54" spans="1:10" ht="14.5" x14ac:dyDescent="0.25">
      <c r="A54" s="557" t="s">
        <v>173</v>
      </c>
      <c r="B54" s="583" t="s">
        <v>1024</v>
      </c>
      <c r="C54" s="557" t="s">
        <v>16</v>
      </c>
      <c r="D54" s="558">
        <v>1</v>
      </c>
      <c r="E54" s="561"/>
      <c r="F54" s="796">
        <f>D54*E54</f>
        <v>0</v>
      </c>
      <c r="G54" s="643"/>
      <c r="H54" s="621"/>
      <c r="I54" s="622"/>
      <c r="J54" s="584"/>
    </row>
    <row r="55" spans="1:10" ht="13" x14ac:dyDescent="0.3">
      <c r="A55" s="557"/>
      <c r="B55" s="585" t="s">
        <v>333</v>
      </c>
      <c r="C55" s="557"/>
      <c r="D55" s="558"/>
      <c r="E55" s="561"/>
      <c r="F55" s="796"/>
      <c r="G55" s="643"/>
      <c r="H55" s="621"/>
      <c r="I55" s="622"/>
      <c r="J55" s="584"/>
    </row>
    <row r="56" spans="1:10" ht="14.5" x14ac:dyDescent="0.25">
      <c r="A56" s="557" t="s">
        <v>175</v>
      </c>
      <c r="B56" s="583" t="s">
        <v>334</v>
      </c>
      <c r="C56" s="557" t="s">
        <v>16</v>
      </c>
      <c r="D56" s="558">
        <v>0</v>
      </c>
      <c r="E56" s="561"/>
      <c r="F56" s="796">
        <f>D56*E56</f>
        <v>0</v>
      </c>
      <c r="G56" s="643"/>
      <c r="H56" s="621"/>
      <c r="I56" s="622"/>
      <c r="J56" s="584"/>
    </row>
    <row r="57" spans="1:10" s="266" customFormat="1" ht="14.5" x14ac:dyDescent="0.25">
      <c r="A57" s="557" t="s">
        <v>177</v>
      </c>
      <c r="B57" s="583" t="s">
        <v>335</v>
      </c>
      <c r="C57" s="557" t="s">
        <v>16</v>
      </c>
      <c r="D57" s="558">
        <v>0</v>
      </c>
      <c r="E57" s="561"/>
      <c r="F57" s="796">
        <f t="shared" ref="F57:F69" si="1">D57*E57</f>
        <v>0</v>
      </c>
      <c r="G57" s="643"/>
      <c r="H57" s="621"/>
      <c r="I57" s="622"/>
      <c r="J57" s="578"/>
    </row>
    <row r="58" spans="1:10" s="266" customFormat="1" ht="14.5" x14ac:dyDescent="0.25">
      <c r="A58" s="557" t="s">
        <v>154</v>
      </c>
      <c r="B58" s="583" t="s">
        <v>336</v>
      </c>
      <c r="C58" s="557" t="s">
        <v>337</v>
      </c>
      <c r="D58" s="558">
        <v>0</v>
      </c>
      <c r="E58" s="561"/>
      <c r="F58" s="796">
        <f t="shared" si="1"/>
        <v>0</v>
      </c>
      <c r="G58" s="643"/>
      <c r="H58" s="621"/>
      <c r="I58" s="622"/>
      <c r="J58" s="578"/>
    </row>
    <row r="59" spans="1:10" s="266" customFormat="1" ht="14.5" x14ac:dyDescent="0.25">
      <c r="A59" s="557" t="s">
        <v>1071</v>
      </c>
      <c r="B59" s="583" t="s">
        <v>1025</v>
      </c>
      <c r="C59" s="557" t="s">
        <v>337</v>
      </c>
      <c r="D59" s="558">
        <v>0</v>
      </c>
      <c r="E59" s="561"/>
      <c r="F59" s="796">
        <f t="shared" si="1"/>
        <v>0</v>
      </c>
      <c r="G59" s="643"/>
      <c r="H59" s="621"/>
      <c r="I59" s="622"/>
      <c r="J59" s="578"/>
    </row>
    <row r="60" spans="1:10" s="266" customFormat="1" ht="14.5" x14ac:dyDescent="0.25">
      <c r="A60" s="181" t="s">
        <v>194</v>
      </c>
      <c r="B60" s="586" t="s">
        <v>1194</v>
      </c>
      <c r="C60" s="109" t="s">
        <v>16</v>
      </c>
      <c r="D60" s="150">
        <v>0</v>
      </c>
      <c r="E60" s="134"/>
      <c r="F60" s="796">
        <f t="shared" si="1"/>
        <v>0</v>
      </c>
      <c r="G60" s="643"/>
      <c r="H60" s="621"/>
      <c r="I60" s="622"/>
      <c r="J60" s="578"/>
    </row>
    <row r="61" spans="1:10" s="266" customFormat="1" x14ac:dyDescent="0.25">
      <c r="A61" s="181"/>
      <c r="B61" s="586"/>
      <c r="C61" s="109"/>
      <c r="D61" s="150"/>
      <c r="E61" s="134"/>
      <c r="F61" s="796"/>
      <c r="G61" s="643"/>
      <c r="H61" s="621"/>
      <c r="I61" s="622"/>
      <c r="J61" s="578"/>
    </row>
    <row r="62" spans="1:10" s="266" customFormat="1" ht="13.5" thickBot="1" x14ac:dyDescent="0.3">
      <c r="A62" s="1114" t="s">
        <v>99</v>
      </c>
      <c r="B62" s="1115"/>
      <c r="C62" s="1115"/>
      <c r="D62" s="1115"/>
      <c r="E62" s="1116"/>
      <c r="F62" s="798">
        <f>SUM(F8:F60)</f>
        <v>0</v>
      </c>
      <c r="G62" s="643"/>
      <c r="H62" s="621"/>
      <c r="I62" s="622"/>
      <c r="J62" s="578"/>
    </row>
    <row r="63" spans="1:10" s="266" customFormat="1" x14ac:dyDescent="0.25">
      <c r="A63" s="181"/>
      <c r="B63" s="586"/>
      <c r="C63" s="109"/>
      <c r="D63" s="150"/>
      <c r="E63" s="134"/>
      <c r="F63" s="796"/>
      <c r="G63" s="643"/>
      <c r="H63" s="621"/>
      <c r="I63" s="622"/>
      <c r="J63" s="578"/>
    </row>
    <row r="64" spans="1:10" s="266" customFormat="1" ht="14.5" x14ac:dyDescent="0.25">
      <c r="A64" s="181" t="s">
        <v>196</v>
      </c>
      <c r="B64" s="586" t="s">
        <v>1198</v>
      </c>
      <c r="C64" s="109" t="s">
        <v>16</v>
      </c>
      <c r="D64" s="150">
        <v>2</v>
      </c>
      <c r="E64" s="134"/>
      <c r="F64" s="796">
        <f t="shared" si="1"/>
        <v>0</v>
      </c>
      <c r="G64" s="643"/>
      <c r="H64" s="621"/>
      <c r="I64" s="622"/>
      <c r="J64" s="578"/>
    </row>
    <row r="65" spans="1:10" s="266" customFormat="1" ht="14.5" x14ac:dyDescent="0.25">
      <c r="A65" s="181" t="s">
        <v>212</v>
      </c>
      <c r="B65" s="586" t="s">
        <v>1199</v>
      </c>
      <c r="C65" s="109" t="s">
        <v>16</v>
      </c>
      <c r="D65" s="150">
        <v>2</v>
      </c>
      <c r="E65" s="134"/>
      <c r="F65" s="796">
        <f t="shared" si="1"/>
        <v>0</v>
      </c>
      <c r="G65" s="643"/>
      <c r="H65" s="621"/>
      <c r="I65" s="622"/>
      <c r="J65" s="578"/>
    </row>
    <row r="66" spans="1:10" s="266" customFormat="1" ht="14.5" x14ac:dyDescent="0.25">
      <c r="A66" s="181" t="s">
        <v>262</v>
      </c>
      <c r="B66" s="586" t="s">
        <v>1200</v>
      </c>
      <c r="C66" s="109" t="s">
        <v>16</v>
      </c>
      <c r="D66" s="150">
        <v>1</v>
      </c>
      <c r="E66" s="134"/>
      <c r="F66" s="796">
        <f t="shared" si="1"/>
        <v>0</v>
      </c>
      <c r="G66" s="643"/>
      <c r="H66" s="621"/>
      <c r="I66" s="622"/>
      <c r="J66" s="578"/>
    </row>
    <row r="67" spans="1:10" s="266" customFormat="1" ht="14.5" x14ac:dyDescent="0.25">
      <c r="A67" s="181" t="s">
        <v>1075</v>
      </c>
      <c r="B67" s="586" t="s">
        <v>1072</v>
      </c>
      <c r="C67" s="109" t="s">
        <v>16</v>
      </c>
      <c r="D67" s="150">
        <v>0</v>
      </c>
      <c r="E67" s="134"/>
      <c r="F67" s="796">
        <f t="shared" si="1"/>
        <v>0</v>
      </c>
      <c r="G67" s="643"/>
      <c r="H67" s="621"/>
      <c r="I67" s="622"/>
      <c r="J67" s="578"/>
    </row>
    <row r="68" spans="1:10" s="266" customFormat="1" ht="14.5" x14ac:dyDescent="0.25">
      <c r="A68" s="181" t="s">
        <v>1076</v>
      </c>
      <c r="B68" s="586" t="s">
        <v>1073</v>
      </c>
      <c r="C68" s="109" t="s">
        <v>16</v>
      </c>
      <c r="D68" s="150">
        <v>0</v>
      </c>
      <c r="E68" s="134"/>
      <c r="F68" s="796">
        <f t="shared" si="1"/>
        <v>0</v>
      </c>
      <c r="G68" s="643"/>
      <c r="H68" s="621"/>
      <c r="I68" s="622"/>
      <c r="J68" s="578"/>
    </row>
    <row r="69" spans="1:10" s="266" customFormat="1" ht="14.5" x14ac:dyDescent="0.25">
      <c r="A69" s="181" t="s">
        <v>1077</v>
      </c>
      <c r="B69" s="586" t="s">
        <v>1074</v>
      </c>
      <c r="C69" s="109" t="s">
        <v>16</v>
      </c>
      <c r="D69" s="150">
        <v>0</v>
      </c>
      <c r="E69" s="134"/>
      <c r="F69" s="796">
        <f t="shared" si="1"/>
        <v>0</v>
      </c>
      <c r="G69" s="643"/>
      <c r="H69" s="621"/>
      <c r="I69" s="622"/>
      <c r="J69" s="578"/>
    </row>
    <row r="70" spans="1:10" s="266" customFormat="1" x14ac:dyDescent="0.25">
      <c r="A70" s="557"/>
      <c r="B70" s="586"/>
      <c r="C70" s="109"/>
      <c r="D70" s="150"/>
      <c r="E70" s="149"/>
      <c r="F70" s="796"/>
      <c r="G70" s="643"/>
      <c r="H70" s="621"/>
      <c r="I70" s="622"/>
      <c r="J70" s="578"/>
    </row>
    <row r="71" spans="1:10" s="266" customFormat="1" ht="13" x14ac:dyDescent="0.25">
      <c r="A71" s="557"/>
      <c r="B71" s="587" t="s">
        <v>338</v>
      </c>
      <c r="C71" s="557"/>
      <c r="D71" s="558"/>
      <c r="E71" s="561"/>
      <c r="F71" s="796"/>
      <c r="G71" s="643"/>
      <c r="H71" s="621"/>
      <c r="I71" s="622"/>
      <c r="J71" s="578"/>
    </row>
    <row r="72" spans="1:10" s="266" customFormat="1" x14ac:dyDescent="0.25">
      <c r="A72" s="557" t="s">
        <v>179</v>
      </c>
      <c r="B72" s="403" t="s">
        <v>1078</v>
      </c>
      <c r="C72" s="557" t="s">
        <v>337</v>
      </c>
      <c r="D72" s="558">
        <v>0</v>
      </c>
      <c r="E72" s="561"/>
      <c r="F72" s="796">
        <f>D72*E72</f>
        <v>0</v>
      </c>
      <c r="G72" s="643"/>
      <c r="H72" s="621"/>
      <c r="I72" s="622"/>
      <c r="J72" s="578"/>
    </row>
    <row r="73" spans="1:10" s="266" customFormat="1" x14ac:dyDescent="0.25">
      <c r="A73" s="557" t="s">
        <v>180</v>
      </c>
      <c r="B73" s="403" t="s">
        <v>1079</v>
      </c>
      <c r="C73" s="557" t="s">
        <v>337</v>
      </c>
      <c r="D73" s="558">
        <v>0</v>
      </c>
      <c r="E73" s="561"/>
      <c r="F73" s="796">
        <f>D73*E73</f>
        <v>0</v>
      </c>
      <c r="G73" s="643"/>
      <c r="H73" s="621"/>
      <c r="I73" s="622"/>
      <c r="J73" s="578"/>
    </row>
    <row r="74" spans="1:10" s="266" customFormat="1" x14ac:dyDescent="0.25">
      <c r="A74" s="557" t="s">
        <v>181</v>
      </c>
      <c r="B74" s="403" t="s">
        <v>1080</v>
      </c>
      <c r="C74" s="557" t="s">
        <v>337</v>
      </c>
      <c r="D74" s="558">
        <v>0</v>
      </c>
      <c r="E74" s="561"/>
      <c r="F74" s="796">
        <f>D74*E74</f>
        <v>0</v>
      </c>
      <c r="G74" s="643"/>
      <c r="H74" s="621"/>
      <c r="I74" s="622"/>
      <c r="J74" s="578"/>
    </row>
    <row r="75" spans="1:10" s="266" customFormat="1" x14ac:dyDescent="0.25">
      <c r="A75" s="557" t="s">
        <v>1081</v>
      </c>
      <c r="B75" s="403" t="s">
        <v>1201</v>
      </c>
      <c r="C75" s="557" t="s">
        <v>337</v>
      </c>
      <c r="D75" s="558">
        <v>0</v>
      </c>
      <c r="E75" s="561"/>
      <c r="F75" s="796">
        <f>D75*E75</f>
        <v>0</v>
      </c>
      <c r="G75" s="643"/>
      <c r="H75" s="621"/>
      <c r="I75" s="622"/>
      <c r="J75" s="578"/>
    </row>
    <row r="76" spans="1:10" s="266" customFormat="1" x14ac:dyDescent="0.25">
      <c r="A76" s="557"/>
      <c r="B76" s="403"/>
      <c r="C76" s="557"/>
      <c r="D76" s="558"/>
      <c r="E76" s="561"/>
      <c r="F76" s="796"/>
      <c r="G76" s="643"/>
      <c r="H76" s="621"/>
      <c r="I76" s="622"/>
      <c r="J76" s="578"/>
    </row>
    <row r="77" spans="1:10" s="266" customFormat="1" ht="13" x14ac:dyDescent="0.25">
      <c r="A77" s="557"/>
      <c r="B77" s="587" t="s">
        <v>340</v>
      </c>
      <c r="C77" s="557"/>
      <c r="D77" s="558"/>
      <c r="E77" s="561"/>
      <c r="F77" s="796"/>
      <c r="G77" s="643"/>
      <c r="H77" s="621"/>
      <c r="I77" s="622"/>
    </row>
    <row r="78" spans="1:10" x14ac:dyDescent="0.25">
      <c r="A78" s="557" t="s">
        <v>1082</v>
      </c>
      <c r="B78" s="403" t="s">
        <v>1083</v>
      </c>
      <c r="C78" s="557" t="s">
        <v>16</v>
      </c>
      <c r="D78" s="558">
        <v>0</v>
      </c>
      <c r="E78" s="561"/>
      <c r="F78" s="796">
        <f>D78*E78</f>
        <v>0</v>
      </c>
      <c r="G78" s="643"/>
      <c r="H78" s="621"/>
      <c r="I78" s="564"/>
    </row>
    <row r="79" spans="1:10" x14ac:dyDescent="0.25">
      <c r="A79" s="557" t="s">
        <v>1084</v>
      </c>
      <c r="B79" s="403" t="s">
        <v>1085</v>
      </c>
      <c r="C79" s="557" t="s">
        <v>16</v>
      </c>
      <c r="D79" s="558">
        <v>0</v>
      </c>
      <c r="E79" s="561"/>
      <c r="F79" s="796">
        <f>D79*E79</f>
        <v>0</v>
      </c>
      <c r="G79" s="643"/>
      <c r="H79" s="621"/>
      <c r="I79" s="564"/>
    </row>
    <row r="80" spans="1:10" x14ac:dyDescent="0.25">
      <c r="A80" s="557" t="s">
        <v>1086</v>
      </c>
      <c r="B80" s="403" t="s">
        <v>1087</v>
      </c>
      <c r="C80" s="557" t="s">
        <v>16</v>
      </c>
      <c r="D80" s="558">
        <v>0</v>
      </c>
      <c r="E80" s="561"/>
      <c r="F80" s="796">
        <f>D80*E80</f>
        <v>0</v>
      </c>
      <c r="G80" s="643"/>
      <c r="H80" s="621"/>
      <c r="I80" s="564"/>
    </row>
    <row r="81" spans="1:13" x14ac:dyDescent="0.25">
      <c r="A81" s="557" t="s">
        <v>1086</v>
      </c>
      <c r="B81" s="403" t="s">
        <v>1212</v>
      </c>
      <c r="C81" s="557" t="s">
        <v>16</v>
      </c>
      <c r="D81" s="558">
        <v>1</v>
      </c>
      <c r="E81" s="561"/>
      <c r="F81" s="796">
        <f>D81*E81</f>
        <v>0</v>
      </c>
      <c r="G81" s="643"/>
      <c r="H81" s="621"/>
      <c r="I81" s="564"/>
    </row>
    <row r="82" spans="1:13" x14ac:dyDescent="0.25">
      <c r="A82" s="559"/>
      <c r="B82" s="562"/>
      <c r="C82" s="557"/>
      <c r="D82" s="558"/>
      <c r="E82" s="561"/>
      <c r="F82" s="796"/>
      <c r="G82" s="643"/>
      <c r="H82" s="621"/>
      <c r="I82" s="582"/>
      <c r="J82" s="584"/>
    </row>
    <row r="83" spans="1:13" ht="13.15" customHeight="1" x14ac:dyDescent="0.25">
      <c r="A83" s="120"/>
      <c r="B83" s="570" t="s">
        <v>127</v>
      </c>
      <c r="C83" s="120"/>
      <c r="D83" s="179"/>
      <c r="E83" s="561"/>
      <c r="F83" s="797"/>
      <c r="G83" s="149"/>
    </row>
    <row r="84" spans="1:13" s="150" customFormat="1" x14ac:dyDescent="0.25">
      <c r="A84" s="120"/>
      <c r="B84" s="183"/>
      <c r="C84" s="120"/>
      <c r="D84" s="179"/>
      <c r="E84" s="561"/>
      <c r="F84" s="797"/>
      <c r="G84" s="149"/>
      <c r="H84" s="564"/>
      <c r="I84" s="594"/>
    </row>
    <row r="85" spans="1:13" ht="13.15" customHeight="1" x14ac:dyDescent="0.25">
      <c r="A85" s="120"/>
      <c r="B85" s="570" t="s">
        <v>134</v>
      </c>
      <c r="C85" s="120"/>
      <c r="D85" s="179"/>
      <c r="E85" s="126"/>
      <c r="F85" s="797"/>
      <c r="G85" s="149"/>
      <c r="I85" s="594"/>
      <c r="J85" s="150"/>
      <c r="K85" s="150"/>
      <c r="L85" s="150"/>
    </row>
    <row r="86" spans="1:13" ht="26" x14ac:dyDescent="0.25">
      <c r="A86" s="120"/>
      <c r="B86" s="588" t="s">
        <v>345</v>
      </c>
      <c r="C86" s="120"/>
      <c r="D86" s="179"/>
      <c r="E86" s="126"/>
      <c r="F86" s="797"/>
      <c r="G86" s="149"/>
      <c r="I86" s="594"/>
      <c r="J86" s="150"/>
      <c r="K86" s="150"/>
      <c r="L86" s="150"/>
    </row>
    <row r="87" spans="1:13" ht="13.15" customHeight="1" x14ac:dyDescent="0.25">
      <c r="A87" s="559" t="s">
        <v>157</v>
      </c>
      <c r="B87" s="560" t="s">
        <v>346</v>
      </c>
      <c r="C87" s="559" t="s">
        <v>16</v>
      </c>
      <c r="D87" s="581">
        <v>1</v>
      </c>
      <c r="E87" s="561"/>
      <c r="F87" s="796">
        <f>D87*E87</f>
        <v>0</v>
      </c>
      <c r="G87" s="553"/>
      <c r="I87" s="594"/>
      <c r="J87" s="150"/>
      <c r="K87" s="150"/>
      <c r="L87" s="150"/>
    </row>
    <row r="88" spans="1:13" s="150" customFormat="1" x14ac:dyDescent="0.25">
      <c r="A88" s="559"/>
      <c r="B88" s="562"/>
      <c r="C88" s="559"/>
      <c r="D88" s="581"/>
      <c r="E88" s="561"/>
      <c r="F88" s="796"/>
      <c r="G88" s="553"/>
      <c r="H88" s="564"/>
      <c r="I88" s="594"/>
    </row>
    <row r="89" spans="1:13" s="150" customFormat="1" ht="26" x14ac:dyDescent="0.25">
      <c r="A89" s="559"/>
      <c r="B89" s="589" t="s">
        <v>347</v>
      </c>
      <c r="C89" s="559"/>
      <c r="D89" s="581"/>
      <c r="E89" s="561"/>
      <c r="F89" s="796"/>
      <c r="G89" s="553"/>
      <c r="H89" s="564"/>
      <c r="I89" s="594"/>
    </row>
    <row r="90" spans="1:13" s="150" customFormat="1" x14ac:dyDescent="0.25">
      <c r="A90" s="559" t="s">
        <v>1026</v>
      </c>
      <c r="B90" s="562" t="s">
        <v>344</v>
      </c>
      <c r="C90" s="559" t="s">
        <v>16</v>
      </c>
      <c r="D90" s="581">
        <v>0</v>
      </c>
      <c r="E90" s="561"/>
      <c r="F90" s="796">
        <f>D90*E90</f>
        <v>0</v>
      </c>
      <c r="G90" s="553"/>
      <c r="H90" s="564"/>
      <c r="I90" s="594"/>
    </row>
    <row r="91" spans="1:13" s="150" customFormat="1" x14ac:dyDescent="0.25">
      <c r="A91" s="559" t="s">
        <v>1089</v>
      </c>
      <c r="B91" s="562" t="s">
        <v>1202</v>
      </c>
      <c r="C91" s="559" t="s">
        <v>16</v>
      </c>
      <c r="D91" s="581">
        <v>0</v>
      </c>
      <c r="E91" s="561"/>
      <c r="F91" s="796">
        <f>D91*E91</f>
        <v>0</v>
      </c>
      <c r="G91" s="553"/>
      <c r="H91" s="564"/>
      <c r="I91" s="594"/>
    </row>
    <row r="92" spans="1:13" s="150" customFormat="1" x14ac:dyDescent="0.25">
      <c r="A92" s="559"/>
      <c r="B92" s="562"/>
      <c r="C92" s="559"/>
      <c r="D92" s="581"/>
      <c r="E92" s="561"/>
      <c r="F92" s="796"/>
      <c r="G92" s="553"/>
      <c r="H92" s="564"/>
      <c r="I92" s="594"/>
    </row>
    <row r="93" spans="1:13" s="150" customFormat="1" ht="26" x14ac:dyDescent="0.25">
      <c r="A93" s="590" t="s">
        <v>348</v>
      </c>
      <c r="B93" s="560" t="s">
        <v>349</v>
      </c>
      <c r="C93" s="591" t="s">
        <v>16</v>
      </c>
      <c r="D93" s="592">
        <v>1</v>
      </c>
      <c r="E93" s="593"/>
      <c r="F93" s="799">
        <f>D93*E93</f>
        <v>0</v>
      </c>
      <c r="G93" s="645"/>
      <c r="H93" s="594"/>
      <c r="I93" s="623"/>
      <c r="J93" s="122"/>
      <c r="K93" s="122"/>
      <c r="L93" s="122"/>
      <c r="M93" s="122"/>
    </row>
    <row r="94" spans="1:13" s="150" customFormat="1" x14ac:dyDescent="0.25">
      <c r="A94" s="590"/>
      <c r="B94" s="560"/>
      <c r="C94" s="591"/>
      <c r="D94" s="592"/>
      <c r="E94" s="593"/>
      <c r="F94" s="799"/>
      <c r="G94" s="645"/>
      <c r="H94" s="594"/>
      <c r="I94" s="623"/>
      <c r="J94" s="122"/>
      <c r="K94" s="122"/>
      <c r="L94" s="122"/>
      <c r="M94" s="122"/>
    </row>
    <row r="95" spans="1:13" s="150" customFormat="1" x14ac:dyDescent="0.25">
      <c r="A95" s="774" t="s">
        <v>1145</v>
      </c>
      <c r="B95" s="775" t="s">
        <v>1147</v>
      </c>
      <c r="C95" s="774" t="s">
        <v>16</v>
      </c>
      <c r="D95" s="776">
        <v>1</v>
      </c>
      <c r="E95" s="777"/>
      <c r="F95" s="800">
        <f>D95*E95</f>
        <v>0</v>
      </c>
      <c r="G95" s="553"/>
      <c r="H95" s="564"/>
      <c r="I95" s="594"/>
    </row>
    <row r="96" spans="1:13" s="150" customFormat="1" x14ac:dyDescent="0.25">
      <c r="A96" s="774"/>
      <c r="B96" s="775"/>
      <c r="C96" s="774"/>
      <c r="D96" s="776"/>
      <c r="E96" s="777"/>
      <c r="F96" s="800"/>
      <c r="G96" s="553"/>
      <c r="H96" s="564"/>
      <c r="I96" s="594"/>
    </row>
    <row r="97" spans="1:256" s="150" customFormat="1" x14ac:dyDescent="0.25">
      <c r="A97" s="559" t="s">
        <v>350</v>
      </c>
      <c r="B97" s="560" t="s">
        <v>351</v>
      </c>
      <c r="C97" s="559" t="s">
        <v>16</v>
      </c>
      <c r="D97" s="581">
        <v>2</v>
      </c>
      <c r="E97" s="561"/>
      <c r="F97" s="796">
        <f>D97*E97</f>
        <v>0</v>
      </c>
      <c r="G97" s="553"/>
      <c r="H97" s="594"/>
      <c r="I97" s="623"/>
      <c r="J97" s="122"/>
      <c r="K97" s="122"/>
      <c r="L97" s="122"/>
      <c r="M97" s="122"/>
    </row>
    <row r="98" spans="1:256" x14ac:dyDescent="0.25">
      <c r="A98" s="559"/>
      <c r="B98" s="595"/>
      <c r="C98" s="559"/>
      <c r="D98" s="581"/>
      <c r="E98" s="561"/>
      <c r="F98" s="796"/>
      <c r="G98" s="553"/>
      <c r="H98" s="594"/>
    </row>
    <row r="99" spans="1:256" s="150" customFormat="1" ht="13" x14ac:dyDescent="0.25">
      <c r="A99" s="120"/>
      <c r="B99" s="596" t="s">
        <v>187</v>
      </c>
      <c r="C99" s="120"/>
      <c r="D99" s="179"/>
      <c r="E99" s="126"/>
      <c r="F99" s="797"/>
      <c r="G99" s="149"/>
      <c r="H99" s="594"/>
      <c r="I99" s="601"/>
      <c r="J99" s="565"/>
      <c r="K99" s="565"/>
      <c r="L99" s="565"/>
      <c r="M99" s="565"/>
    </row>
    <row r="100" spans="1:256" s="565" customFormat="1" ht="13" x14ac:dyDescent="0.25">
      <c r="A100" s="559"/>
      <c r="B100" s="579" t="s">
        <v>352</v>
      </c>
      <c r="C100" s="559"/>
      <c r="D100" s="581"/>
      <c r="E100" s="561"/>
      <c r="F100" s="796"/>
      <c r="G100" s="553"/>
      <c r="H100" s="773"/>
      <c r="I100" s="594"/>
      <c r="J100" s="150"/>
      <c r="K100" s="150"/>
      <c r="L100" s="150"/>
      <c r="M100" s="150"/>
    </row>
    <row r="101" spans="1:256" s="565" customFormat="1" ht="13" x14ac:dyDescent="0.25">
      <c r="A101" s="557" t="s">
        <v>158</v>
      </c>
      <c r="B101" s="403" t="s">
        <v>353</v>
      </c>
      <c r="C101" s="591" t="s">
        <v>16</v>
      </c>
      <c r="D101" s="592">
        <v>2</v>
      </c>
      <c r="E101" s="593"/>
      <c r="F101" s="799">
        <f>D101*E101</f>
        <v>0</v>
      </c>
      <c r="G101" s="645"/>
      <c r="H101" s="773"/>
      <c r="I101" s="594"/>
      <c r="J101" s="150"/>
      <c r="K101" s="150"/>
      <c r="L101" s="150"/>
      <c r="M101" s="150"/>
    </row>
    <row r="102" spans="1:256" s="565" customFormat="1" ht="13" x14ac:dyDescent="0.25">
      <c r="A102" s="557" t="s">
        <v>354</v>
      </c>
      <c r="B102" s="472" t="s">
        <v>355</v>
      </c>
      <c r="C102" s="557" t="s">
        <v>16</v>
      </c>
      <c r="D102" s="558">
        <v>1</v>
      </c>
      <c r="E102" s="561"/>
      <c r="F102" s="796">
        <f>D102*E102</f>
        <v>0</v>
      </c>
      <c r="G102" s="553"/>
      <c r="H102" s="564"/>
      <c r="I102" s="594"/>
      <c r="J102" s="150"/>
      <c r="K102" s="150"/>
      <c r="L102" s="150"/>
      <c r="M102" s="150"/>
    </row>
    <row r="103" spans="1:256" s="565" customFormat="1" ht="13" x14ac:dyDescent="0.25">
      <c r="A103" s="559"/>
      <c r="B103" s="562"/>
      <c r="C103" s="559"/>
      <c r="D103" s="581"/>
      <c r="E103" s="561"/>
      <c r="F103" s="796"/>
      <c r="G103" s="553"/>
      <c r="H103" s="594"/>
      <c r="I103" s="594"/>
      <c r="J103" s="150"/>
      <c r="K103" s="150"/>
      <c r="L103" s="150"/>
      <c r="M103" s="150"/>
    </row>
    <row r="104" spans="1:256" s="150" customFormat="1" ht="13" x14ac:dyDescent="0.25">
      <c r="A104" s="590"/>
      <c r="B104" s="579" t="s">
        <v>356</v>
      </c>
      <c r="C104" s="559"/>
      <c r="D104" s="581"/>
      <c r="E104" s="561"/>
      <c r="F104" s="796"/>
      <c r="G104" s="553"/>
      <c r="H104" s="597"/>
      <c r="I104" s="594"/>
    </row>
    <row r="105" spans="1:256" s="150" customFormat="1" ht="13.15" customHeight="1" x14ac:dyDescent="0.25">
      <c r="A105" s="559" t="s">
        <v>317</v>
      </c>
      <c r="B105" s="560" t="s">
        <v>357</v>
      </c>
      <c r="C105" s="559" t="s">
        <v>114</v>
      </c>
      <c r="D105" s="581">
        <v>15</v>
      </c>
      <c r="E105" s="561"/>
      <c r="F105" s="796">
        <f>D105*E105</f>
        <v>0</v>
      </c>
      <c r="G105" s="553"/>
      <c r="H105" s="594"/>
      <c r="I105" s="594"/>
    </row>
    <row r="106" spans="1:256" s="150" customFormat="1" ht="13.15" customHeight="1" x14ac:dyDescent="0.25">
      <c r="A106" s="559" t="s">
        <v>318</v>
      </c>
      <c r="B106" s="560" t="s">
        <v>358</v>
      </c>
      <c r="C106" s="559" t="s">
        <v>114</v>
      </c>
      <c r="D106" s="581">
        <v>10</v>
      </c>
      <c r="E106" s="561"/>
      <c r="F106" s="796">
        <f>D106*E106</f>
        <v>0</v>
      </c>
      <c r="G106" s="553"/>
      <c r="H106" s="594"/>
      <c r="I106" s="772"/>
    </row>
    <row r="107" spans="1:256" s="150" customFormat="1" x14ac:dyDescent="0.25">
      <c r="A107" s="559"/>
      <c r="B107" s="560"/>
      <c r="C107" s="559"/>
      <c r="D107" s="581"/>
      <c r="E107" s="561"/>
      <c r="F107" s="796"/>
      <c r="G107" s="553"/>
      <c r="H107" s="597"/>
      <c r="I107" s="563"/>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M107" s="111"/>
      <c r="EN107" s="111"/>
      <c r="EO107" s="111"/>
      <c r="EP107" s="111"/>
      <c r="EQ107" s="111"/>
      <c r="ER107" s="111"/>
      <c r="ES107" s="111"/>
      <c r="ET107" s="111"/>
      <c r="EU107" s="111"/>
      <c r="EV107" s="111"/>
      <c r="EW107" s="111"/>
      <c r="EX107" s="111"/>
      <c r="EY107" s="111"/>
      <c r="EZ107" s="111"/>
      <c r="FA107" s="111"/>
      <c r="FB107" s="111"/>
      <c r="FC107" s="111"/>
      <c r="FD107" s="111"/>
      <c r="FE107" s="111"/>
      <c r="FF107" s="111"/>
      <c r="FG107" s="111"/>
      <c r="FH107" s="111"/>
      <c r="FI107" s="111"/>
      <c r="FJ107" s="111"/>
      <c r="FK107" s="111"/>
      <c r="FL107" s="111"/>
      <c r="FM107" s="111"/>
      <c r="FN107" s="111"/>
      <c r="FO107" s="111"/>
      <c r="FP107" s="111"/>
      <c r="FQ107" s="111"/>
      <c r="FR107" s="111"/>
      <c r="FS107" s="111"/>
      <c r="FT107" s="111"/>
      <c r="FU107" s="111"/>
      <c r="FV107" s="111"/>
      <c r="FW107" s="111"/>
      <c r="FX107" s="111"/>
      <c r="FY107" s="111"/>
      <c r="FZ107" s="111"/>
      <c r="GA107" s="111"/>
      <c r="GB107" s="111"/>
      <c r="GC107" s="111"/>
      <c r="GD107" s="111"/>
      <c r="GE107" s="111"/>
      <c r="GF107" s="111"/>
      <c r="GG107" s="111"/>
      <c r="GH107" s="111"/>
      <c r="GI107" s="111"/>
      <c r="GJ107" s="111"/>
      <c r="GK107" s="111"/>
      <c r="GL107" s="111"/>
      <c r="GM107" s="111"/>
      <c r="GN107" s="111"/>
      <c r="GO107" s="111"/>
      <c r="GP107" s="111"/>
      <c r="GQ107" s="111"/>
      <c r="GR107" s="111"/>
      <c r="GS107" s="111"/>
      <c r="GT107" s="111"/>
      <c r="GU107" s="111"/>
      <c r="GV107" s="111"/>
      <c r="GW107" s="111"/>
      <c r="GX107" s="111"/>
      <c r="GY107" s="111"/>
      <c r="GZ107" s="111"/>
      <c r="HA107" s="111"/>
      <c r="HB107" s="111"/>
      <c r="HC107" s="111"/>
      <c r="HD107" s="111"/>
      <c r="HE107" s="111"/>
      <c r="HF107" s="111"/>
      <c r="HG107" s="111"/>
      <c r="HH107" s="111"/>
      <c r="HI107" s="111"/>
      <c r="HJ107" s="111"/>
      <c r="HK107" s="111"/>
      <c r="HL107" s="111"/>
      <c r="HM107" s="111"/>
      <c r="HN107" s="111"/>
      <c r="HO107" s="111"/>
      <c r="HP107" s="111"/>
      <c r="HQ107" s="111"/>
      <c r="HR107" s="111"/>
      <c r="HS107" s="111"/>
      <c r="HT107" s="111"/>
      <c r="HU107" s="111"/>
      <c r="HV107" s="111"/>
      <c r="HW107" s="111"/>
      <c r="HX107" s="111"/>
      <c r="HY107" s="111"/>
      <c r="HZ107" s="111"/>
      <c r="IA107" s="111"/>
      <c r="IB107" s="111"/>
      <c r="IC107" s="111"/>
      <c r="ID107" s="111"/>
      <c r="IE107" s="111"/>
      <c r="IF107" s="111"/>
      <c r="IG107" s="111"/>
      <c r="IH107" s="111"/>
      <c r="II107" s="111"/>
      <c r="IJ107" s="111"/>
      <c r="IK107" s="111"/>
      <c r="IL107" s="111"/>
      <c r="IM107" s="111"/>
      <c r="IN107" s="111"/>
      <c r="IO107" s="111"/>
      <c r="IP107" s="111"/>
      <c r="IQ107" s="111"/>
      <c r="IR107" s="111"/>
      <c r="IS107" s="111"/>
      <c r="IT107" s="111"/>
      <c r="IU107" s="111"/>
      <c r="IV107" s="111"/>
    </row>
    <row r="108" spans="1:256" s="150" customFormat="1" ht="13" x14ac:dyDescent="0.25">
      <c r="A108" s="598"/>
      <c r="B108" s="599" t="s">
        <v>1208</v>
      </c>
      <c r="C108" s="559"/>
      <c r="D108" s="559"/>
      <c r="E108" s="600"/>
      <c r="F108" s="801"/>
      <c r="G108" s="646"/>
      <c r="H108" s="601"/>
      <c r="I108" s="563"/>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M108" s="111"/>
      <c r="EN108" s="111"/>
      <c r="EO108" s="111"/>
      <c r="EP108" s="111"/>
      <c r="EQ108" s="111"/>
      <c r="ER108" s="111"/>
      <c r="ES108" s="111"/>
      <c r="ET108" s="111"/>
      <c r="EU108" s="111"/>
      <c r="EV108" s="111"/>
      <c r="EW108" s="111"/>
      <c r="EX108" s="111"/>
      <c r="EY108" s="111"/>
      <c r="EZ108" s="111"/>
      <c r="FA108" s="111"/>
      <c r="FB108" s="111"/>
      <c r="FC108" s="111"/>
      <c r="FD108" s="111"/>
      <c r="FE108" s="111"/>
      <c r="FF108" s="111"/>
      <c r="FG108" s="111"/>
      <c r="FH108" s="111"/>
      <c r="FI108" s="111"/>
      <c r="FJ108" s="111"/>
      <c r="FK108" s="111"/>
      <c r="FL108" s="111"/>
      <c r="FM108" s="111"/>
      <c r="FN108" s="111"/>
      <c r="FO108" s="111"/>
      <c r="FP108" s="111"/>
      <c r="FQ108" s="111"/>
      <c r="FR108" s="111"/>
      <c r="FS108" s="111"/>
      <c r="FT108" s="111"/>
      <c r="FU108" s="111"/>
      <c r="FV108" s="111"/>
      <c r="FW108" s="111"/>
      <c r="FX108" s="111"/>
      <c r="FY108" s="111"/>
      <c r="FZ108" s="111"/>
      <c r="GA108" s="111"/>
      <c r="GB108" s="111"/>
      <c r="GC108" s="111"/>
      <c r="GD108" s="111"/>
      <c r="GE108" s="111"/>
      <c r="GF108" s="111"/>
      <c r="GG108" s="111"/>
      <c r="GH108" s="111"/>
      <c r="GI108" s="111"/>
      <c r="GJ108" s="111"/>
      <c r="GK108" s="111"/>
      <c r="GL108" s="111"/>
      <c r="GM108" s="111"/>
      <c r="GN108" s="111"/>
      <c r="GO108" s="111"/>
      <c r="GP108" s="111"/>
      <c r="GQ108" s="111"/>
      <c r="GR108" s="111"/>
      <c r="GS108" s="111"/>
      <c r="GT108" s="111"/>
      <c r="GU108" s="111"/>
      <c r="GV108" s="111"/>
      <c r="GW108" s="111"/>
      <c r="GX108" s="111"/>
      <c r="GY108" s="111"/>
      <c r="GZ108" s="111"/>
      <c r="HA108" s="111"/>
      <c r="HB108" s="111"/>
      <c r="HC108" s="111"/>
      <c r="HD108" s="111"/>
      <c r="HE108" s="111"/>
      <c r="HF108" s="111"/>
      <c r="HG108" s="111"/>
      <c r="HH108" s="111"/>
      <c r="HI108" s="111"/>
      <c r="HJ108" s="111"/>
      <c r="HK108" s="111"/>
      <c r="HL108" s="111"/>
      <c r="HM108" s="111"/>
      <c r="HN108" s="111"/>
      <c r="HO108" s="111"/>
      <c r="HP108" s="111"/>
      <c r="HQ108" s="111"/>
      <c r="HR108" s="111"/>
      <c r="HS108" s="111"/>
      <c r="HT108" s="111"/>
      <c r="HU108" s="111"/>
      <c r="HV108" s="111"/>
      <c r="HW108" s="111"/>
      <c r="HX108" s="111"/>
      <c r="HY108" s="111"/>
      <c r="HZ108" s="111"/>
      <c r="IA108" s="111"/>
      <c r="IB108" s="111"/>
      <c r="IC108" s="111"/>
      <c r="ID108" s="111"/>
      <c r="IE108" s="111"/>
      <c r="IF108" s="111"/>
      <c r="IG108" s="111"/>
      <c r="IH108" s="111"/>
      <c r="II108" s="111"/>
      <c r="IJ108" s="111"/>
      <c r="IK108" s="111"/>
      <c r="IL108" s="111"/>
      <c r="IM108" s="111"/>
      <c r="IN108" s="111"/>
      <c r="IO108" s="111"/>
      <c r="IP108" s="111"/>
      <c r="IQ108" s="111"/>
      <c r="IR108" s="111"/>
      <c r="IS108" s="111"/>
      <c r="IT108" s="111"/>
      <c r="IU108" s="111"/>
      <c r="IV108" s="111"/>
    </row>
    <row r="109" spans="1:256" s="150" customFormat="1" x14ac:dyDescent="0.25">
      <c r="A109" s="559" t="s">
        <v>359</v>
      </c>
      <c r="B109" s="560" t="s">
        <v>360</v>
      </c>
      <c r="C109" s="559" t="s">
        <v>16</v>
      </c>
      <c r="D109" s="559">
        <v>2</v>
      </c>
      <c r="E109" s="561"/>
      <c r="F109" s="796">
        <f>E109*D109</f>
        <v>0</v>
      </c>
      <c r="G109" s="553"/>
      <c r="H109" s="601"/>
      <c r="I109" s="563"/>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M109" s="111"/>
      <c r="EN109" s="111"/>
      <c r="EO109" s="111"/>
      <c r="EP109" s="111"/>
      <c r="EQ109" s="111"/>
      <c r="ER109" s="111"/>
      <c r="ES109" s="111"/>
      <c r="ET109" s="111"/>
      <c r="EU109" s="111"/>
      <c r="EV109" s="111"/>
      <c r="EW109" s="111"/>
      <c r="EX109" s="111"/>
      <c r="EY109" s="111"/>
      <c r="EZ109" s="111"/>
      <c r="FA109" s="111"/>
      <c r="FB109" s="111"/>
      <c r="FC109" s="111"/>
      <c r="FD109" s="111"/>
      <c r="FE109" s="111"/>
      <c r="FF109" s="111"/>
      <c r="FG109" s="111"/>
      <c r="FH109" s="111"/>
      <c r="FI109" s="111"/>
      <c r="FJ109" s="111"/>
      <c r="FK109" s="111"/>
      <c r="FL109" s="111"/>
      <c r="FM109" s="111"/>
      <c r="FN109" s="111"/>
      <c r="FO109" s="111"/>
      <c r="FP109" s="111"/>
      <c r="FQ109" s="111"/>
      <c r="FR109" s="111"/>
      <c r="FS109" s="111"/>
      <c r="FT109" s="111"/>
      <c r="FU109" s="111"/>
      <c r="FV109" s="111"/>
      <c r="FW109" s="111"/>
      <c r="FX109" s="111"/>
      <c r="FY109" s="111"/>
      <c r="FZ109" s="111"/>
      <c r="GA109" s="111"/>
      <c r="GB109" s="111"/>
      <c r="GC109" s="111"/>
      <c r="GD109" s="111"/>
      <c r="GE109" s="111"/>
      <c r="GF109" s="111"/>
      <c r="GG109" s="111"/>
      <c r="GH109" s="111"/>
      <c r="GI109" s="111"/>
      <c r="GJ109" s="111"/>
      <c r="GK109" s="111"/>
      <c r="GL109" s="111"/>
      <c r="GM109" s="111"/>
      <c r="GN109" s="111"/>
      <c r="GO109" s="111"/>
      <c r="GP109" s="111"/>
      <c r="GQ109" s="111"/>
      <c r="GR109" s="111"/>
      <c r="GS109" s="111"/>
      <c r="GT109" s="111"/>
      <c r="GU109" s="111"/>
      <c r="GV109" s="111"/>
      <c r="GW109" s="111"/>
      <c r="GX109" s="111"/>
      <c r="GY109" s="111"/>
      <c r="GZ109" s="111"/>
      <c r="HA109" s="111"/>
      <c r="HB109" s="111"/>
      <c r="HC109" s="111"/>
      <c r="HD109" s="111"/>
      <c r="HE109" s="111"/>
      <c r="HF109" s="111"/>
      <c r="HG109" s="111"/>
      <c r="HH109" s="111"/>
      <c r="HI109" s="111"/>
      <c r="HJ109" s="111"/>
      <c r="HK109" s="111"/>
      <c r="HL109" s="111"/>
      <c r="HM109" s="111"/>
      <c r="HN109" s="111"/>
      <c r="HO109" s="111"/>
      <c r="HP109" s="111"/>
      <c r="HQ109" s="111"/>
      <c r="HR109" s="111"/>
      <c r="HS109" s="111"/>
      <c r="HT109" s="111"/>
      <c r="HU109" s="111"/>
      <c r="HV109" s="111"/>
      <c r="HW109" s="111"/>
      <c r="HX109" s="111"/>
      <c r="HY109" s="111"/>
      <c r="HZ109" s="111"/>
      <c r="IA109" s="111"/>
      <c r="IB109" s="111"/>
      <c r="IC109" s="111"/>
      <c r="ID109" s="111"/>
      <c r="IE109" s="111"/>
      <c r="IF109" s="111"/>
      <c r="IG109" s="111"/>
      <c r="IH109" s="111"/>
      <c r="II109" s="111"/>
      <c r="IJ109" s="111"/>
      <c r="IK109" s="111"/>
      <c r="IL109" s="111"/>
      <c r="IM109" s="111"/>
      <c r="IN109" s="111"/>
      <c r="IO109" s="111"/>
      <c r="IP109" s="111"/>
      <c r="IQ109" s="111"/>
      <c r="IR109" s="111"/>
      <c r="IS109" s="111"/>
      <c r="IT109" s="111"/>
      <c r="IU109" s="111"/>
      <c r="IV109" s="111"/>
    </row>
    <row r="110" spans="1:256" s="150" customFormat="1" x14ac:dyDescent="0.25">
      <c r="A110" s="559" t="s">
        <v>361</v>
      </c>
      <c r="B110" s="560" t="s">
        <v>362</v>
      </c>
      <c r="C110" s="559" t="s">
        <v>16</v>
      </c>
      <c r="D110" s="559">
        <v>2</v>
      </c>
      <c r="E110" s="561"/>
      <c r="F110" s="796">
        <f>E110*D110</f>
        <v>0</v>
      </c>
      <c r="G110" s="553"/>
      <c r="H110" s="601"/>
      <c r="I110" s="563"/>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M110" s="111"/>
      <c r="EN110" s="111"/>
      <c r="EO110" s="111"/>
      <c r="EP110" s="111"/>
      <c r="EQ110" s="111"/>
      <c r="ER110" s="111"/>
      <c r="ES110" s="111"/>
      <c r="ET110" s="111"/>
      <c r="EU110" s="111"/>
      <c r="EV110" s="111"/>
      <c r="EW110" s="111"/>
      <c r="EX110" s="111"/>
      <c r="EY110" s="111"/>
      <c r="EZ110" s="111"/>
      <c r="FA110" s="111"/>
      <c r="FB110" s="111"/>
      <c r="FC110" s="111"/>
      <c r="FD110" s="111"/>
      <c r="FE110" s="111"/>
      <c r="FF110" s="111"/>
      <c r="FG110" s="111"/>
      <c r="FH110" s="111"/>
      <c r="FI110" s="111"/>
      <c r="FJ110" s="111"/>
      <c r="FK110" s="111"/>
      <c r="FL110" s="111"/>
      <c r="FM110" s="111"/>
      <c r="FN110" s="111"/>
      <c r="FO110" s="111"/>
      <c r="FP110" s="111"/>
      <c r="FQ110" s="111"/>
      <c r="FR110" s="111"/>
      <c r="FS110" s="111"/>
      <c r="FT110" s="111"/>
      <c r="FU110" s="111"/>
      <c r="FV110" s="111"/>
      <c r="FW110" s="111"/>
      <c r="FX110" s="111"/>
      <c r="FY110" s="111"/>
      <c r="FZ110" s="111"/>
      <c r="GA110" s="111"/>
      <c r="GB110" s="111"/>
      <c r="GC110" s="111"/>
      <c r="GD110" s="111"/>
      <c r="GE110" s="111"/>
      <c r="GF110" s="111"/>
      <c r="GG110" s="111"/>
      <c r="GH110" s="111"/>
      <c r="GI110" s="111"/>
      <c r="GJ110" s="111"/>
      <c r="GK110" s="111"/>
      <c r="GL110" s="111"/>
      <c r="GM110" s="111"/>
      <c r="GN110" s="111"/>
      <c r="GO110" s="111"/>
      <c r="GP110" s="111"/>
      <c r="GQ110" s="111"/>
      <c r="GR110" s="111"/>
      <c r="GS110" s="111"/>
      <c r="GT110" s="111"/>
      <c r="GU110" s="111"/>
      <c r="GV110" s="111"/>
      <c r="GW110" s="111"/>
      <c r="GX110" s="111"/>
      <c r="GY110" s="111"/>
      <c r="GZ110" s="111"/>
      <c r="HA110" s="111"/>
      <c r="HB110" s="111"/>
      <c r="HC110" s="111"/>
      <c r="HD110" s="111"/>
      <c r="HE110" s="111"/>
      <c r="HF110" s="111"/>
      <c r="HG110" s="111"/>
      <c r="HH110" s="111"/>
      <c r="HI110" s="111"/>
      <c r="HJ110" s="111"/>
      <c r="HK110" s="111"/>
      <c r="HL110" s="111"/>
      <c r="HM110" s="111"/>
      <c r="HN110" s="111"/>
      <c r="HO110" s="111"/>
      <c r="HP110" s="111"/>
      <c r="HQ110" s="111"/>
      <c r="HR110" s="111"/>
      <c r="HS110" s="111"/>
      <c r="HT110" s="111"/>
      <c r="HU110" s="111"/>
      <c r="HV110" s="111"/>
      <c r="HW110" s="111"/>
      <c r="HX110" s="111"/>
      <c r="HY110" s="111"/>
      <c r="HZ110" s="111"/>
      <c r="IA110" s="111"/>
      <c r="IB110" s="111"/>
      <c r="IC110" s="111"/>
      <c r="ID110" s="111"/>
      <c r="IE110" s="111"/>
      <c r="IF110" s="111"/>
      <c r="IG110" s="111"/>
      <c r="IH110" s="111"/>
      <c r="II110" s="111"/>
      <c r="IJ110" s="111"/>
      <c r="IK110" s="111"/>
      <c r="IL110" s="111"/>
      <c r="IM110" s="111"/>
      <c r="IN110" s="111"/>
      <c r="IO110" s="111"/>
      <c r="IP110" s="111"/>
      <c r="IQ110" s="111"/>
      <c r="IR110" s="111"/>
      <c r="IS110" s="111"/>
      <c r="IT110" s="111"/>
      <c r="IU110" s="111"/>
      <c r="IV110" s="111"/>
    </row>
    <row r="111" spans="1:256" s="266" customFormat="1" x14ac:dyDescent="0.25">
      <c r="A111" s="559"/>
      <c r="B111" s="560"/>
      <c r="C111" s="559"/>
      <c r="D111" s="559"/>
      <c r="E111" s="600"/>
      <c r="F111" s="801"/>
      <c r="G111" s="646"/>
      <c r="H111" s="601"/>
      <c r="I111" s="582"/>
    </row>
    <row r="112" spans="1:256" s="266" customFormat="1" ht="26" x14ac:dyDescent="0.25">
      <c r="A112" s="559"/>
      <c r="B112" s="599" t="s">
        <v>363</v>
      </c>
      <c r="C112" s="559"/>
      <c r="D112" s="559"/>
      <c r="E112" s="600"/>
      <c r="F112" s="801"/>
      <c r="G112" s="646"/>
      <c r="H112" s="601"/>
      <c r="I112" s="582"/>
    </row>
    <row r="113" spans="1:9" s="266" customFormat="1" x14ac:dyDescent="0.25">
      <c r="A113" s="590" t="s">
        <v>364</v>
      </c>
      <c r="B113" s="560" t="s">
        <v>1027</v>
      </c>
      <c r="C113" s="559" t="s">
        <v>114</v>
      </c>
      <c r="D113" s="581">
        <v>14</v>
      </c>
      <c r="E113" s="561"/>
      <c r="F113" s="796">
        <f>D113*E113</f>
        <v>0</v>
      </c>
      <c r="G113" s="553"/>
      <c r="H113" s="582"/>
      <c r="I113" s="582"/>
    </row>
    <row r="114" spans="1:9" s="266" customFormat="1" x14ac:dyDescent="0.25">
      <c r="A114" s="590" t="s">
        <v>365</v>
      </c>
      <c r="B114" s="560" t="s">
        <v>1028</v>
      </c>
      <c r="C114" s="559" t="s">
        <v>114</v>
      </c>
      <c r="D114" s="581">
        <v>0</v>
      </c>
      <c r="E114" s="553"/>
      <c r="F114" s="796">
        <f>D114*E114</f>
        <v>0</v>
      </c>
      <c r="G114" s="553"/>
      <c r="H114" s="582"/>
      <c r="I114" s="582"/>
    </row>
    <row r="115" spans="1:9" s="266" customFormat="1" x14ac:dyDescent="0.25">
      <c r="A115" s="590"/>
      <c r="B115" s="560"/>
      <c r="C115" s="559"/>
      <c r="D115" s="581"/>
      <c r="E115" s="150"/>
      <c r="F115" s="796"/>
      <c r="G115" s="553"/>
      <c r="H115" s="582"/>
      <c r="I115" s="582"/>
    </row>
    <row r="116" spans="1:9" s="266" customFormat="1" x14ac:dyDescent="0.25">
      <c r="A116" s="559" t="s">
        <v>366</v>
      </c>
      <c r="B116" s="560" t="s">
        <v>367</v>
      </c>
      <c r="C116" s="559" t="s">
        <v>114</v>
      </c>
      <c r="D116" s="559">
        <v>5</v>
      </c>
      <c r="E116" s="561"/>
      <c r="F116" s="796">
        <f>D116*E116</f>
        <v>0</v>
      </c>
      <c r="G116" s="553"/>
      <c r="H116" s="582"/>
      <c r="I116" s="582"/>
    </row>
    <row r="117" spans="1:9" s="266" customFormat="1" x14ac:dyDescent="0.25">
      <c r="A117" s="559"/>
      <c r="B117" s="560"/>
      <c r="C117" s="559"/>
      <c r="D117" s="559"/>
      <c r="E117" s="561"/>
      <c r="F117" s="796"/>
      <c r="G117" s="553"/>
      <c r="H117" s="582"/>
      <c r="I117" s="582"/>
    </row>
    <row r="118" spans="1:9" s="266" customFormat="1" ht="13.5" thickBot="1" x14ac:dyDescent="0.3">
      <c r="A118" s="1114" t="s">
        <v>99</v>
      </c>
      <c r="B118" s="1115"/>
      <c r="C118" s="1115"/>
      <c r="D118" s="1115"/>
      <c r="E118" s="1116"/>
      <c r="F118" s="798">
        <f>SUM(F64:F117)</f>
        <v>0</v>
      </c>
      <c r="G118" s="553"/>
      <c r="H118" s="582"/>
      <c r="I118" s="582"/>
    </row>
    <row r="119" spans="1:9" s="150" customFormat="1" x14ac:dyDescent="0.25">
      <c r="A119" s="559"/>
      <c r="B119" s="560"/>
      <c r="C119" s="559"/>
      <c r="D119" s="559"/>
      <c r="E119" s="600"/>
      <c r="F119" s="796"/>
      <c r="G119" s="553"/>
      <c r="H119" s="582"/>
      <c r="I119" s="594"/>
    </row>
    <row r="120" spans="1:9" s="150" customFormat="1" ht="13" x14ac:dyDescent="0.25">
      <c r="A120" s="598"/>
      <c r="B120" s="602" t="s">
        <v>368</v>
      </c>
      <c r="C120" s="559"/>
      <c r="D120" s="559"/>
      <c r="E120" s="600"/>
      <c r="F120" s="796"/>
      <c r="G120" s="553"/>
      <c r="H120" s="582"/>
      <c r="I120" s="594"/>
    </row>
    <row r="121" spans="1:9" s="150" customFormat="1" x14ac:dyDescent="0.25">
      <c r="A121" s="559" t="s">
        <v>369</v>
      </c>
      <c r="B121" s="560" t="s">
        <v>370</v>
      </c>
      <c r="C121" s="559" t="s">
        <v>114</v>
      </c>
      <c r="D121" s="581">
        <v>20</v>
      </c>
      <c r="E121" s="561"/>
      <c r="F121" s="796">
        <f>D121*E121</f>
        <v>0</v>
      </c>
      <c r="G121" s="553"/>
      <c r="H121" s="594"/>
      <c r="I121" s="594"/>
    </row>
    <row r="122" spans="1:9" s="150" customFormat="1" x14ac:dyDescent="0.25">
      <c r="A122" s="559" t="s">
        <v>371</v>
      </c>
      <c r="B122" s="560" t="s">
        <v>372</v>
      </c>
      <c r="C122" s="559" t="s">
        <v>16</v>
      </c>
      <c r="D122" s="559">
        <v>5</v>
      </c>
      <c r="E122" s="561"/>
      <c r="F122" s="796">
        <f>D122*E122</f>
        <v>0</v>
      </c>
      <c r="G122" s="553"/>
      <c r="H122" s="594"/>
      <c r="I122" s="594"/>
    </row>
    <row r="123" spans="1:9" s="150" customFormat="1" x14ac:dyDescent="0.25">
      <c r="A123" s="598"/>
      <c r="B123" s="560"/>
      <c r="C123" s="559"/>
      <c r="D123" s="559"/>
      <c r="E123" s="561"/>
      <c r="F123" s="796"/>
      <c r="G123" s="553"/>
      <c r="H123" s="594"/>
      <c r="I123" s="594"/>
    </row>
    <row r="124" spans="1:9" s="150" customFormat="1" x14ac:dyDescent="0.25">
      <c r="A124" s="559" t="s">
        <v>374</v>
      </c>
      <c r="B124" s="560" t="s">
        <v>375</v>
      </c>
      <c r="C124" s="559" t="s">
        <v>114</v>
      </c>
      <c r="D124" s="559">
        <v>0</v>
      </c>
      <c r="E124" s="561"/>
      <c r="F124" s="796">
        <f>D124*E124</f>
        <v>0</v>
      </c>
      <c r="G124" s="553"/>
      <c r="H124" s="594"/>
      <c r="I124" s="594"/>
    </row>
    <row r="125" spans="1:9" s="150" customFormat="1" ht="13" x14ac:dyDescent="0.25">
      <c r="A125" s="559"/>
      <c r="B125" s="579"/>
      <c r="C125" s="559"/>
      <c r="D125" s="581"/>
      <c r="E125" s="561"/>
      <c r="F125" s="796"/>
      <c r="G125" s="553"/>
      <c r="H125" s="594"/>
      <c r="I125" s="594"/>
    </row>
    <row r="126" spans="1:9" s="150" customFormat="1" ht="13" x14ac:dyDescent="0.25">
      <c r="A126" s="598"/>
      <c r="B126" s="603" t="s">
        <v>1203</v>
      </c>
      <c r="C126" s="559"/>
      <c r="D126" s="559"/>
      <c r="E126" s="600"/>
      <c r="F126" s="801"/>
      <c r="G126" s="646"/>
      <c r="H126" s="594"/>
      <c r="I126" s="594"/>
    </row>
    <row r="127" spans="1:9" s="150" customFormat="1" x14ac:dyDescent="0.25">
      <c r="A127" s="559" t="s">
        <v>376</v>
      </c>
      <c r="B127" s="560" t="s">
        <v>377</v>
      </c>
      <c r="C127" s="559" t="s">
        <v>16</v>
      </c>
      <c r="D127" s="559">
        <v>2</v>
      </c>
      <c r="E127" s="561"/>
      <c r="F127" s="801">
        <f>E127*D127</f>
        <v>0</v>
      </c>
      <c r="G127" s="646"/>
      <c r="H127" s="594"/>
      <c r="I127" s="594"/>
    </row>
    <row r="128" spans="1:9" s="150" customFormat="1" x14ac:dyDescent="0.25">
      <c r="A128" s="559" t="s">
        <v>378</v>
      </c>
      <c r="B128" s="560" t="s">
        <v>379</v>
      </c>
      <c r="C128" s="559" t="s">
        <v>16</v>
      </c>
      <c r="D128" s="559">
        <v>2</v>
      </c>
      <c r="E128" s="561"/>
      <c r="F128" s="801">
        <f>E128*D128</f>
        <v>0</v>
      </c>
      <c r="G128" s="646"/>
      <c r="H128" s="594"/>
      <c r="I128" s="594"/>
    </row>
    <row r="129" spans="1:9" s="266" customFormat="1" x14ac:dyDescent="0.25">
      <c r="A129" s="598"/>
      <c r="B129" s="604"/>
      <c r="C129" s="559"/>
      <c r="D129" s="559"/>
      <c r="E129" s="600"/>
      <c r="F129" s="801"/>
      <c r="G129" s="646"/>
      <c r="H129" s="594"/>
      <c r="I129" s="582"/>
    </row>
    <row r="130" spans="1:9" s="266" customFormat="1" x14ac:dyDescent="0.25">
      <c r="A130" s="559" t="s">
        <v>380</v>
      </c>
      <c r="B130" s="560" t="s">
        <v>851</v>
      </c>
      <c r="C130" s="559" t="s">
        <v>16</v>
      </c>
      <c r="D130" s="559">
        <v>2</v>
      </c>
      <c r="E130" s="561"/>
      <c r="F130" s="801">
        <f>E130*D130</f>
        <v>0</v>
      </c>
      <c r="G130" s="646"/>
      <c r="H130" s="582"/>
      <c r="I130" s="582"/>
    </row>
    <row r="131" spans="1:9" s="266" customFormat="1" x14ac:dyDescent="0.25">
      <c r="A131" s="559"/>
      <c r="B131" s="595"/>
      <c r="C131" s="559"/>
      <c r="D131" s="559"/>
      <c r="E131" s="600"/>
      <c r="F131" s="801"/>
      <c r="G131" s="646"/>
      <c r="H131" s="582"/>
      <c r="I131" s="582"/>
    </row>
    <row r="132" spans="1:9" s="266" customFormat="1" x14ac:dyDescent="0.25">
      <c r="A132" s="559"/>
      <c r="B132" s="560"/>
      <c r="C132" s="559"/>
      <c r="D132" s="559"/>
      <c r="E132" s="600"/>
      <c r="F132" s="801"/>
      <c r="G132" s="646"/>
      <c r="H132" s="582"/>
      <c r="I132" s="582"/>
    </row>
    <row r="133" spans="1:9" s="266" customFormat="1" ht="26" x14ac:dyDescent="0.25">
      <c r="A133" s="598"/>
      <c r="B133" s="579" t="s">
        <v>381</v>
      </c>
      <c r="C133" s="559"/>
      <c r="D133" s="559"/>
      <c r="E133" s="600"/>
      <c r="F133" s="801"/>
      <c r="G133" s="646"/>
      <c r="H133" s="582"/>
      <c r="I133" s="582"/>
    </row>
    <row r="134" spans="1:9" s="266" customFormat="1" x14ac:dyDescent="0.25">
      <c r="A134" s="598"/>
      <c r="B134" s="560"/>
      <c r="C134" s="559"/>
      <c r="D134" s="559"/>
      <c r="E134" s="600"/>
      <c r="F134" s="801"/>
      <c r="G134" s="646"/>
      <c r="H134" s="582"/>
      <c r="I134" s="582"/>
    </row>
    <row r="135" spans="1:9" s="266" customFormat="1" ht="13" x14ac:dyDescent="0.25">
      <c r="A135" s="598"/>
      <c r="B135" s="579" t="s">
        <v>382</v>
      </c>
      <c r="C135" s="559"/>
      <c r="D135" s="559"/>
      <c r="E135" s="600"/>
      <c r="F135" s="801"/>
      <c r="G135" s="646"/>
      <c r="H135" s="582"/>
      <c r="I135" s="582"/>
    </row>
    <row r="136" spans="1:9" s="266" customFormat="1" ht="14.5" x14ac:dyDescent="0.25">
      <c r="A136" s="559" t="s">
        <v>160</v>
      </c>
      <c r="B136" s="560" t="s">
        <v>383</v>
      </c>
      <c r="C136" s="559" t="s">
        <v>384</v>
      </c>
      <c r="D136" s="559">
        <v>2</v>
      </c>
      <c r="E136" s="561"/>
      <c r="F136" s="801">
        <f>E136*D136</f>
        <v>0</v>
      </c>
      <c r="G136" s="646"/>
      <c r="H136" s="582"/>
      <c r="I136" s="582"/>
    </row>
    <row r="137" spans="1:9" s="266" customFormat="1" ht="14.5" x14ac:dyDescent="0.25">
      <c r="A137" s="559" t="s">
        <v>385</v>
      </c>
      <c r="B137" s="560" t="s">
        <v>386</v>
      </c>
      <c r="C137" s="559" t="s">
        <v>384</v>
      </c>
      <c r="D137" s="559">
        <v>1</v>
      </c>
      <c r="E137" s="561"/>
      <c r="F137" s="801">
        <f>E137*D137</f>
        <v>0</v>
      </c>
      <c r="G137" s="646"/>
      <c r="H137" s="582"/>
      <c r="I137" s="582"/>
    </row>
    <row r="138" spans="1:9" s="266" customFormat="1" x14ac:dyDescent="0.25">
      <c r="A138" s="559"/>
      <c r="B138" s="560"/>
      <c r="C138" s="559"/>
      <c r="D138" s="559"/>
      <c r="E138" s="561"/>
      <c r="F138" s="801"/>
      <c r="G138" s="646"/>
      <c r="H138" s="582"/>
      <c r="I138" s="582"/>
    </row>
    <row r="139" spans="1:9" s="266" customFormat="1" ht="13" x14ac:dyDescent="0.25">
      <c r="B139" s="579" t="s">
        <v>1138</v>
      </c>
      <c r="C139" s="559"/>
      <c r="D139" s="559"/>
      <c r="E139" s="561"/>
      <c r="F139" s="801"/>
      <c r="G139" s="646"/>
      <c r="H139" s="582"/>
      <c r="I139" s="582"/>
    </row>
    <row r="140" spans="1:9" s="266" customFormat="1" x14ac:dyDescent="0.25">
      <c r="A140" s="559" t="s">
        <v>1136</v>
      </c>
      <c r="B140" s="560" t="s">
        <v>1137</v>
      </c>
      <c r="C140" s="559" t="s">
        <v>114</v>
      </c>
      <c r="D140" s="559">
        <v>0</v>
      </c>
      <c r="E140" s="561"/>
      <c r="F140" s="801">
        <f>E140*D140</f>
        <v>0</v>
      </c>
      <c r="G140" s="646"/>
      <c r="H140" s="582"/>
      <c r="I140" s="582"/>
    </row>
    <row r="141" spans="1:9" s="266" customFormat="1" x14ac:dyDescent="0.25">
      <c r="A141" s="559"/>
      <c r="B141" s="560"/>
      <c r="C141" s="559"/>
      <c r="D141" s="559"/>
      <c r="E141" s="561"/>
      <c r="F141" s="801"/>
      <c r="G141" s="646"/>
      <c r="H141" s="582"/>
      <c r="I141" s="582"/>
    </row>
    <row r="142" spans="1:9" s="266" customFormat="1" ht="13" x14ac:dyDescent="0.25">
      <c r="A142" s="598"/>
      <c r="B142" s="579" t="s">
        <v>852</v>
      </c>
      <c r="C142" s="559"/>
      <c r="D142" s="559"/>
      <c r="E142" s="600"/>
      <c r="F142" s="801"/>
      <c r="G142" s="646"/>
      <c r="H142" s="582"/>
      <c r="I142" s="582"/>
    </row>
    <row r="143" spans="1:9" s="266" customFormat="1" x14ac:dyDescent="0.25">
      <c r="A143" s="559" t="s">
        <v>387</v>
      </c>
      <c r="B143" s="560" t="s">
        <v>388</v>
      </c>
      <c r="C143" s="559" t="s">
        <v>114</v>
      </c>
      <c r="D143" s="559">
        <v>20</v>
      </c>
      <c r="E143" s="561"/>
      <c r="F143" s="801">
        <f>E143*D143</f>
        <v>0</v>
      </c>
      <c r="G143" s="646"/>
      <c r="H143" s="564"/>
      <c r="I143" s="582"/>
    </row>
    <row r="144" spans="1:9" s="266" customFormat="1" x14ac:dyDescent="0.25">
      <c r="A144" s="559"/>
      <c r="B144" s="560"/>
      <c r="C144" s="559"/>
      <c r="D144" s="559"/>
      <c r="E144" s="561"/>
      <c r="F144" s="802"/>
      <c r="G144" s="646"/>
      <c r="H144" s="582"/>
      <c r="I144" s="582"/>
    </row>
    <row r="145" spans="1:10" s="266" customFormat="1" ht="13" x14ac:dyDescent="0.25">
      <c r="A145" s="559"/>
      <c r="B145" s="579" t="s">
        <v>389</v>
      </c>
      <c r="C145" s="559"/>
      <c r="D145" s="559"/>
      <c r="E145" s="561"/>
      <c r="F145" s="801"/>
      <c r="G145" s="646"/>
      <c r="H145" s="582"/>
      <c r="I145" s="582"/>
    </row>
    <row r="146" spans="1:10" s="266" customFormat="1" ht="14.5" x14ac:dyDescent="0.25">
      <c r="A146" s="559" t="s">
        <v>390</v>
      </c>
      <c r="B146" s="560" t="s">
        <v>391</v>
      </c>
      <c r="C146" s="559" t="s">
        <v>16</v>
      </c>
      <c r="D146" s="559">
        <v>1</v>
      </c>
      <c r="E146" s="561"/>
      <c r="F146" s="801">
        <f>E146*D146</f>
        <v>0</v>
      </c>
      <c r="G146" s="646"/>
      <c r="H146" s="582"/>
      <c r="I146" s="582"/>
    </row>
    <row r="147" spans="1:10" s="266" customFormat="1" ht="14.5" x14ac:dyDescent="0.25">
      <c r="A147" s="559" t="s">
        <v>392</v>
      </c>
      <c r="B147" s="560" t="s">
        <v>393</v>
      </c>
      <c r="C147" s="559" t="s">
        <v>16</v>
      </c>
      <c r="D147" s="559">
        <v>2</v>
      </c>
      <c r="E147" s="561"/>
      <c r="F147" s="801">
        <f>E147*D147</f>
        <v>0</v>
      </c>
      <c r="G147" s="646"/>
      <c r="H147" s="582"/>
      <c r="I147" s="582"/>
    </row>
    <row r="148" spans="1:10" s="266" customFormat="1" ht="14.5" x14ac:dyDescent="0.25">
      <c r="A148" s="559" t="s">
        <v>394</v>
      </c>
      <c r="B148" s="560" t="s">
        <v>395</v>
      </c>
      <c r="C148" s="559" t="s">
        <v>16</v>
      </c>
      <c r="D148" s="558">
        <v>1</v>
      </c>
      <c r="E148" s="561"/>
      <c r="F148" s="796">
        <f>D148*E148</f>
        <v>0</v>
      </c>
      <c r="G148" s="553"/>
      <c r="H148" s="582"/>
      <c r="I148" s="582"/>
      <c r="J148" s="605"/>
    </row>
    <row r="149" spans="1:10" s="266" customFormat="1" x14ac:dyDescent="0.25">
      <c r="A149" s="559"/>
      <c r="B149" s="560"/>
      <c r="C149" s="559"/>
      <c r="D149" s="606"/>
      <c r="E149" s="561"/>
      <c r="F149" s="801"/>
      <c r="G149" s="646"/>
      <c r="H149" s="582"/>
      <c r="I149" s="582"/>
      <c r="J149" s="605"/>
    </row>
    <row r="150" spans="1:10" s="266" customFormat="1" ht="13" x14ac:dyDescent="0.25">
      <c r="A150" s="559"/>
      <c r="B150" s="579" t="s">
        <v>1204</v>
      </c>
      <c r="C150" s="559"/>
      <c r="D150" s="559"/>
      <c r="E150" s="561"/>
      <c r="F150" s="801"/>
      <c r="G150" s="646"/>
      <c r="H150" s="582"/>
      <c r="I150" s="582"/>
    </row>
    <row r="151" spans="1:10" s="266" customFormat="1" x14ac:dyDescent="0.25">
      <c r="A151" s="559"/>
      <c r="B151" s="560"/>
      <c r="C151" s="559"/>
      <c r="D151" s="558"/>
      <c r="E151" s="561"/>
      <c r="F151" s="796"/>
      <c r="G151" s="646"/>
      <c r="H151" s="582"/>
      <c r="I151" s="582"/>
    </row>
    <row r="152" spans="1:10" s="266" customFormat="1" ht="50" x14ac:dyDescent="0.25">
      <c r="A152" s="559"/>
      <c r="B152" s="560" t="s">
        <v>1062</v>
      </c>
      <c r="C152" s="559"/>
      <c r="D152" s="559"/>
      <c r="E152" s="561"/>
      <c r="F152" s="801"/>
      <c r="G152" s="646"/>
      <c r="H152" s="582"/>
      <c r="I152" s="582"/>
    </row>
    <row r="153" spans="1:10" s="266" customFormat="1" x14ac:dyDescent="0.25">
      <c r="A153" s="559"/>
      <c r="B153" s="560"/>
      <c r="C153" s="559"/>
      <c r="D153" s="559"/>
      <c r="E153" s="561"/>
      <c r="F153" s="801"/>
      <c r="G153" s="646"/>
      <c r="H153" s="582"/>
      <c r="I153" s="582"/>
    </row>
    <row r="154" spans="1:10" s="266" customFormat="1" x14ac:dyDescent="0.25">
      <c r="A154" s="559" t="s">
        <v>803</v>
      </c>
      <c r="B154" s="560" t="s">
        <v>804</v>
      </c>
      <c r="C154" s="559" t="s">
        <v>16</v>
      </c>
      <c r="D154" s="559">
        <v>4</v>
      </c>
      <c r="E154" s="561"/>
      <c r="F154" s="801">
        <f>D154*E155</f>
        <v>0</v>
      </c>
      <c r="G154" s="646"/>
      <c r="H154" s="582"/>
      <c r="I154" s="582"/>
    </row>
    <row r="155" spans="1:10" s="266" customFormat="1" x14ac:dyDescent="0.25">
      <c r="A155" s="559" t="s">
        <v>805</v>
      </c>
      <c r="B155" s="560" t="s">
        <v>807</v>
      </c>
      <c r="C155" s="559" t="s">
        <v>16</v>
      </c>
      <c r="D155" s="559">
        <v>0</v>
      </c>
      <c r="E155" s="561"/>
      <c r="F155" s="801">
        <f>D155*E156</f>
        <v>0</v>
      </c>
      <c r="G155" s="646"/>
      <c r="H155" s="582"/>
      <c r="I155" s="582"/>
    </row>
    <row r="156" spans="1:10" s="266" customFormat="1" x14ac:dyDescent="0.25">
      <c r="A156" s="559" t="s">
        <v>806</v>
      </c>
      <c r="B156" s="560" t="s">
        <v>808</v>
      </c>
      <c r="C156" s="559" t="s">
        <v>16</v>
      </c>
      <c r="D156" s="559">
        <v>0</v>
      </c>
      <c r="E156" s="561"/>
      <c r="F156" s="801">
        <f>D156*E156</f>
        <v>0</v>
      </c>
      <c r="G156" s="646"/>
      <c r="H156" s="582"/>
      <c r="I156" s="582"/>
    </row>
    <row r="157" spans="1:10" s="266" customFormat="1" x14ac:dyDescent="0.25">
      <c r="A157" s="559"/>
      <c r="B157" s="560"/>
      <c r="C157" s="559"/>
      <c r="D157" s="559"/>
      <c r="E157" s="561"/>
      <c r="F157" s="801"/>
      <c r="G157" s="646"/>
      <c r="H157" s="582"/>
      <c r="I157" s="582"/>
    </row>
    <row r="158" spans="1:10" s="266" customFormat="1" ht="13" x14ac:dyDescent="0.25">
      <c r="A158" s="559"/>
      <c r="B158" s="579" t="s">
        <v>1112</v>
      </c>
      <c r="C158" s="559"/>
      <c r="D158" s="559"/>
      <c r="E158" s="561"/>
      <c r="F158" s="801"/>
      <c r="G158" s="646"/>
      <c r="H158" s="582"/>
      <c r="I158" s="582"/>
    </row>
    <row r="159" spans="1:10" s="266" customFormat="1" x14ac:dyDescent="0.25">
      <c r="A159" s="559"/>
      <c r="B159" s="560"/>
      <c r="C159" s="559"/>
      <c r="D159" s="559"/>
      <c r="E159" s="561"/>
      <c r="F159" s="796"/>
      <c r="G159" s="646"/>
      <c r="H159" s="582"/>
      <c r="I159" s="582"/>
    </row>
    <row r="160" spans="1:10" s="266" customFormat="1" ht="37.5" x14ac:dyDescent="0.25">
      <c r="A160" s="559"/>
      <c r="B160" s="560" t="s">
        <v>1113</v>
      </c>
      <c r="C160" s="559"/>
      <c r="D160" s="559"/>
      <c r="E160" s="561"/>
      <c r="F160" s="801"/>
      <c r="G160" s="646"/>
      <c r="H160" s="582"/>
      <c r="I160" s="582"/>
    </row>
    <row r="161" spans="1:256" s="266" customFormat="1" x14ac:dyDescent="0.25">
      <c r="A161" s="559"/>
      <c r="B161" s="560"/>
      <c r="C161" s="559"/>
      <c r="D161" s="559"/>
      <c r="E161" s="561"/>
      <c r="F161" s="801"/>
      <c r="G161" s="646"/>
      <c r="H161" s="582"/>
      <c r="I161" s="582"/>
    </row>
    <row r="162" spans="1:256" s="266" customFormat="1" x14ac:dyDescent="0.25">
      <c r="A162" s="559" t="s">
        <v>1114</v>
      </c>
      <c r="B162" s="560" t="s">
        <v>1115</v>
      </c>
      <c r="C162" s="559" t="s">
        <v>16</v>
      </c>
      <c r="D162" s="559">
        <v>0</v>
      </c>
      <c r="E162" s="561"/>
      <c r="F162" s="796">
        <f>D162*E162</f>
        <v>0</v>
      </c>
      <c r="G162" s="646"/>
      <c r="H162" s="582"/>
      <c r="I162" s="582"/>
    </row>
    <row r="163" spans="1:256" s="266" customFormat="1" x14ac:dyDescent="0.25">
      <c r="A163" s="559" t="s">
        <v>1116</v>
      </c>
      <c r="B163" s="560" t="s">
        <v>1117</v>
      </c>
      <c r="C163" s="559" t="s">
        <v>16</v>
      </c>
      <c r="D163" s="559">
        <v>0</v>
      </c>
      <c r="E163" s="561"/>
      <c r="F163" s="801">
        <f>D163*E163</f>
        <v>0</v>
      </c>
      <c r="G163" s="646"/>
      <c r="H163" s="582"/>
      <c r="I163" s="582"/>
    </row>
    <row r="164" spans="1:256" s="266" customFormat="1" x14ac:dyDescent="0.25">
      <c r="A164" s="559" t="s">
        <v>1118</v>
      </c>
      <c r="B164" s="560" t="s">
        <v>1119</v>
      </c>
      <c r="C164" s="559" t="s">
        <v>16</v>
      </c>
      <c r="D164" s="558">
        <v>0</v>
      </c>
      <c r="E164" s="561"/>
      <c r="F164" s="801">
        <f>D164*E164</f>
        <v>0</v>
      </c>
      <c r="G164" s="646"/>
      <c r="H164" s="582"/>
      <c r="I164" s="582"/>
    </row>
    <row r="165" spans="1:256" s="266" customFormat="1" x14ac:dyDescent="0.25">
      <c r="A165" s="559" t="s">
        <v>1120</v>
      </c>
      <c r="B165" s="560" t="s">
        <v>1121</v>
      </c>
      <c r="C165" s="559" t="s">
        <v>16</v>
      </c>
      <c r="D165" s="606">
        <v>0</v>
      </c>
      <c r="E165" s="561"/>
      <c r="F165" s="796">
        <f>D165*E165</f>
        <v>0</v>
      </c>
      <c r="G165" s="646"/>
      <c r="H165" s="582"/>
      <c r="I165" s="582"/>
    </row>
    <row r="166" spans="1:256" s="266" customFormat="1" x14ac:dyDescent="0.25">
      <c r="A166" s="559"/>
      <c r="B166" s="560"/>
      <c r="C166" s="559"/>
      <c r="D166" s="606"/>
      <c r="E166" s="561"/>
      <c r="F166" s="796"/>
      <c r="G166" s="646"/>
      <c r="H166" s="582"/>
      <c r="I166" s="582"/>
    </row>
    <row r="167" spans="1:256" s="266" customFormat="1" x14ac:dyDescent="0.25">
      <c r="A167" s="559"/>
      <c r="B167" s="560"/>
      <c r="C167" s="559"/>
      <c r="D167" s="606"/>
      <c r="E167" s="561"/>
      <c r="F167" s="796"/>
      <c r="G167" s="646"/>
      <c r="H167" s="582"/>
      <c r="I167" s="582"/>
    </row>
    <row r="168" spans="1:256" s="266" customFormat="1" x14ac:dyDescent="0.25">
      <c r="A168" s="559"/>
      <c r="B168" s="560"/>
      <c r="C168" s="559"/>
      <c r="D168" s="559"/>
      <c r="E168" s="561"/>
      <c r="F168" s="801"/>
      <c r="G168" s="646"/>
      <c r="H168" s="582"/>
      <c r="I168" s="582"/>
    </row>
    <row r="169" spans="1:256" s="266" customFormat="1" x14ac:dyDescent="0.25">
      <c r="A169" s="559"/>
      <c r="B169" s="560"/>
      <c r="C169" s="591"/>
      <c r="D169" s="591"/>
      <c r="E169" s="593"/>
      <c r="F169" s="803"/>
      <c r="G169" s="202"/>
      <c r="H169" s="582"/>
      <c r="I169" s="582"/>
    </row>
    <row r="170" spans="1:256" s="266" customFormat="1" ht="19.149999999999999" customHeight="1" thickBot="1" x14ac:dyDescent="0.3">
      <c r="A170" s="1114" t="s">
        <v>99</v>
      </c>
      <c r="B170" s="1115"/>
      <c r="C170" s="1115"/>
      <c r="D170" s="1115"/>
      <c r="E170" s="1116"/>
      <c r="F170" s="798">
        <f>SUM(F121:F169)</f>
        <v>0</v>
      </c>
      <c r="G170" s="644"/>
      <c r="H170" s="582"/>
      <c r="I170" s="582"/>
    </row>
    <row r="171" spans="1:256" ht="13" x14ac:dyDescent="0.25">
      <c r="A171" s="120"/>
      <c r="B171" s="596"/>
      <c r="C171" s="120"/>
      <c r="D171" s="179"/>
      <c r="E171" s="126"/>
      <c r="F171" s="797"/>
      <c r="G171" s="149"/>
      <c r="H171" s="582"/>
      <c r="I171" s="582"/>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c r="DM171" s="266"/>
      <c r="DN171" s="266"/>
      <c r="DO171" s="266"/>
      <c r="DP171" s="266"/>
      <c r="DQ171" s="266"/>
      <c r="DR171" s="266"/>
      <c r="DS171" s="266"/>
      <c r="DT171" s="266"/>
      <c r="DU171" s="266"/>
      <c r="DV171" s="266"/>
      <c r="DW171" s="266"/>
      <c r="DX171" s="266"/>
      <c r="DY171" s="266"/>
      <c r="DZ171" s="266"/>
      <c r="EA171" s="266"/>
      <c r="EB171" s="266"/>
      <c r="EC171" s="266"/>
      <c r="ED171" s="266"/>
      <c r="EE171" s="266"/>
      <c r="EF171" s="266"/>
      <c r="EG171" s="266"/>
      <c r="EH171" s="266"/>
      <c r="EI171" s="266"/>
      <c r="EJ171" s="266"/>
      <c r="EK171" s="266"/>
      <c r="EL171" s="266"/>
      <c r="EM171" s="266"/>
      <c r="EN171" s="266"/>
      <c r="EO171" s="266"/>
      <c r="EP171" s="266"/>
      <c r="EQ171" s="266"/>
      <c r="ER171" s="266"/>
      <c r="ES171" s="266"/>
      <c r="ET171" s="266"/>
      <c r="EU171" s="266"/>
      <c r="EV171" s="266"/>
      <c r="EW171" s="266"/>
      <c r="EX171" s="266"/>
      <c r="EY171" s="266"/>
      <c r="EZ171" s="266"/>
      <c r="FA171" s="266"/>
      <c r="FB171" s="266"/>
      <c r="FC171" s="266"/>
      <c r="FD171" s="266"/>
      <c r="FE171" s="266"/>
      <c r="FF171" s="266"/>
      <c r="FG171" s="266"/>
      <c r="FH171" s="266"/>
      <c r="FI171" s="266"/>
      <c r="FJ171" s="266"/>
      <c r="FK171" s="266"/>
      <c r="FL171" s="266"/>
      <c r="FM171" s="266"/>
      <c r="FN171" s="266"/>
      <c r="FO171" s="266"/>
      <c r="FP171" s="266"/>
      <c r="FQ171" s="266"/>
      <c r="FR171" s="266"/>
      <c r="FS171" s="266"/>
      <c r="FT171" s="266"/>
      <c r="FU171" s="266"/>
      <c r="FV171" s="266"/>
      <c r="FW171" s="266"/>
      <c r="FX171" s="266"/>
      <c r="FY171" s="266"/>
      <c r="FZ171" s="266"/>
      <c r="GA171" s="266"/>
      <c r="GB171" s="266"/>
      <c r="GC171" s="266"/>
      <c r="GD171" s="266"/>
      <c r="GE171" s="266"/>
      <c r="GF171" s="266"/>
      <c r="GG171" s="266"/>
      <c r="GH171" s="266"/>
      <c r="GI171" s="266"/>
      <c r="GJ171" s="266"/>
      <c r="GK171" s="266"/>
      <c r="GL171" s="266"/>
      <c r="GM171" s="266"/>
      <c r="GN171" s="266"/>
      <c r="GO171" s="266"/>
      <c r="GP171" s="266"/>
      <c r="GQ171" s="266"/>
      <c r="GR171" s="266"/>
      <c r="GS171" s="266"/>
      <c r="GT171" s="266"/>
      <c r="GU171" s="266"/>
      <c r="GV171" s="266"/>
      <c r="GW171" s="266"/>
      <c r="GX171" s="266"/>
      <c r="GY171" s="266"/>
      <c r="GZ171" s="266"/>
      <c r="HA171" s="266"/>
      <c r="HB171" s="266"/>
      <c r="HC171" s="266"/>
      <c r="HD171" s="266"/>
      <c r="HE171" s="266"/>
      <c r="HF171" s="266"/>
      <c r="HG171" s="266"/>
      <c r="HH171" s="266"/>
      <c r="HI171" s="266"/>
      <c r="HJ171" s="266"/>
      <c r="HK171" s="266"/>
      <c r="HL171" s="266"/>
      <c r="HM171" s="266"/>
      <c r="HN171" s="266"/>
      <c r="HO171" s="266"/>
      <c r="HP171" s="266"/>
      <c r="HQ171" s="266"/>
      <c r="HR171" s="266"/>
      <c r="HS171" s="266"/>
      <c r="HT171" s="266"/>
      <c r="HU171" s="266"/>
      <c r="HV171" s="266"/>
      <c r="HW171" s="266"/>
      <c r="HX171" s="266"/>
      <c r="HY171" s="266"/>
      <c r="HZ171" s="266"/>
      <c r="IA171" s="266"/>
      <c r="IB171" s="266"/>
      <c r="IC171" s="266"/>
      <c r="ID171" s="266"/>
      <c r="IE171" s="266"/>
      <c r="IF171" s="266"/>
      <c r="IG171" s="266"/>
      <c r="IH171" s="266"/>
      <c r="II171" s="266"/>
      <c r="IJ171" s="266"/>
      <c r="IK171" s="266"/>
      <c r="IL171" s="266"/>
      <c r="IM171" s="266"/>
      <c r="IN171" s="266"/>
      <c r="IO171" s="266"/>
      <c r="IP171" s="266"/>
      <c r="IQ171" s="266"/>
      <c r="IR171" s="266"/>
      <c r="IS171" s="266"/>
      <c r="IT171" s="266"/>
      <c r="IU171" s="266"/>
      <c r="IV171" s="266"/>
    </row>
    <row r="172" spans="1:256" ht="25.15" customHeight="1" x14ac:dyDescent="0.25">
      <c r="A172" s="120"/>
      <c r="B172" s="183"/>
      <c r="C172" s="120"/>
      <c r="D172" s="179"/>
      <c r="E172" s="126"/>
      <c r="F172" s="797"/>
      <c r="G172" s="149"/>
      <c r="H172" s="582"/>
      <c r="I172" s="582"/>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c r="DM172" s="266"/>
      <c r="DN172" s="266"/>
      <c r="DO172" s="266"/>
      <c r="DP172" s="266"/>
      <c r="DQ172" s="266"/>
      <c r="DR172" s="266"/>
      <c r="DS172" s="266"/>
      <c r="DT172" s="266"/>
      <c r="DU172" s="266"/>
      <c r="DV172" s="266"/>
      <c r="DW172" s="266"/>
      <c r="DX172" s="266"/>
      <c r="DY172" s="266"/>
      <c r="DZ172" s="266"/>
      <c r="EA172" s="266"/>
      <c r="EB172" s="266"/>
      <c r="EC172" s="266"/>
      <c r="ED172" s="266"/>
      <c r="EE172" s="266"/>
      <c r="EF172" s="266"/>
      <c r="EG172" s="266"/>
      <c r="EH172" s="266"/>
      <c r="EI172" s="266"/>
      <c r="EJ172" s="266"/>
      <c r="EK172" s="266"/>
      <c r="EL172" s="266"/>
      <c r="EM172" s="266"/>
      <c r="EN172" s="266"/>
      <c r="EO172" s="266"/>
      <c r="EP172" s="266"/>
      <c r="EQ172" s="266"/>
      <c r="ER172" s="266"/>
      <c r="ES172" s="266"/>
      <c r="ET172" s="266"/>
      <c r="EU172" s="266"/>
      <c r="EV172" s="266"/>
      <c r="EW172" s="266"/>
      <c r="EX172" s="266"/>
      <c r="EY172" s="266"/>
      <c r="EZ172" s="266"/>
      <c r="FA172" s="266"/>
      <c r="FB172" s="266"/>
      <c r="FC172" s="266"/>
      <c r="FD172" s="266"/>
      <c r="FE172" s="266"/>
      <c r="FF172" s="266"/>
      <c r="FG172" s="266"/>
      <c r="FH172" s="266"/>
      <c r="FI172" s="266"/>
      <c r="FJ172" s="266"/>
      <c r="FK172" s="266"/>
      <c r="FL172" s="266"/>
      <c r="FM172" s="266"/>
      <c r="FN172" s="266"/>
      <c r="FO172" s="266"/>
      <c r="FP172" s="266"/>
      <c r="FQ172" s="266"/>
      <c r="FR172" s="266"/>
      <c r="FS172" s="266"/>
      <c r="FT172" s="266"/>
      <c r="FU172" s="266"/>
      <c r="FV172" s="266"/>
      <c r="FW172" s="266"/>
      <c r="FX172" s="266"/>
      <c r="FY172" s="266"/>
      <c r="FZ172" s="266"/>
      <c r="GA172" s="266"/>
      <c r="GB172" s="266"/>
      <c r="GC172" s="266"/>
      <c r="GD172" s="266"/>
      <c r="GE172" s="266"/>
      <c r="GF172" s="266"/>
      <c r="GG172" s="266"/>
      <c r="GH172" s="266"/>
      <c r="GI172" s="266"/>
      <c r="GJ172" s="266"/>
      <c r="GK172" s="266"/>
      <c r="GL172" s="266"/>
      <c r="GM172" s="266"/>
      <c r="GN172" s="266"/>
      <c r="GO172" s="266"/>
      <c r="GP172" s="266"/>
      <c r="GQ172" s="266"/>
      <c r="GR172" s="266"/>
      <c r="GS172" s="266"/>
      <c r="GT172" s="266"/>
      <c r="GU172" s="266"/>
      <c r="GV172" s="266"/>
      <c r="GW172" s="266"/>
      <c r="GX172" s="266"/>
      <c r="GY172" s="266"/>
      <c r="GZ172" s="266"/>
      <c r="HA172" s="266"/>
      <c r="HB172" s="266"/>
      <c r="HC172" s="266"/>
      <c r="HD172" s="266"/>
      <c r="HE172" s="266"/>
      <c r="HF172" s="266"/>
      <c r="HG172" s="266"/>
      <c r="HH172" s="266"/>
      <c r="HI172" s="266"/>
      <c r="HJ172" s="266"/>
      <c r="HK172" s="266"/>
      <c r="HL172" s="266"/>
      <c r="HM172" s="266"/>
      <c r="HN172" s="266"/>
      <c r="HO172" s="266"/>
      <c r="HP172" s="266"/>
      <c r="HQ172" s="266"/>
      <c r="HR172" s="266"/>
      <c r="HS172" s="266"/>
      <c r="HT172" s="266"/>
      <c r="HU172" s="266"/>
      <c r="HV172" s="266"/>
      <c r="HW172" s="266"/>
      <c r="HX172" s="266"/>
      <c r="HY172" s="266"/>
      <c r="HZ172" s="266"/>
      <c r="IA172" s="266"/>
      <c r="IB172" s="266"/>
      <c r="IC172" s="266"/>
      <c r="ID172" s="266"/>
      <c r="IE172" s="266"/>
      <c r="IF172" s="266"/>
      <c r="IG172" s="266"/>
      <c r="IH172" s="266"/>
      <c r="II172" s="266"/>
      <c r="IJ172" s="266"/>
      <c r="IK172" s="266"/>
      <c r="IL172" s="266"/>
      <c r="IM172" s="266"/>
      <c r="IN172" s="266"/>
      <c r="IO172" s="266"/>
      <c r="IP172" s="266"/>
      <c r="IQ172" s="266"/>
      <c r="IR172" s="266"/>
      <c r="IS172" s="266"/>
      <c r="IT172" s="266"/>
      <c r="IU172" s="266"/>
      <c r="IV172" s="266"/>
    </row>
    <row r="173" spans="1:256" ht="13" x14ac:dyDescent="0.25">
      <c r="A173" s="120"/>
      <c r="B173" s="188" t="s">
        <v>1396</v>
      </c>
      <c r="C173" s="120"/>
      <c r="D173" s="607"/>
      <c r="E173" s="197"/>
      <c r="F173" s="804"/>
      <c r="G173" s="647"/>
      <c r="H173" s="582"/>
      <c r="I173" s="582"/>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c r="DM173" s="266"/>
      <c r="DN173" s="266"/>
      <c r="DO173" s="266"/>
      <c r="DP173" s="266"/>
      <c r="DQ173" s="266"/>
      <c r="DR173" s="266"/>
      <c r="DS173" s="266"/>
      <c r="DT173" s="266"/>
      <c r="DU173" s="266"/>
      <c r="DV173" s="266"/>
      <c r="DW173" s="266"/>
      <c r="DX173" s="266"/>
      <c r="DY173" s="266"/>
      <c r="DZ173" s="266"/>
      <c r="EA173" s="266"/>
      <c r="EB173" s="266"/>
      <c r="EC173" s="266"/>
      <c r="ED173" s="266"/>
      <c r="EE173" s="266"/>
      <c r="EF173" s="266"/>
      <c r="EG173" s="266"/>
      <c r="EH173" s="266"/>
      <c r="EI173" s="266"/>
      <c r="EJ173" s="266"/>
      <c r="EK173" s="266"/>
      <c r="EL173" s="266"/>
      <c r="EM173" s="266"/>
      <c r="EN173" s="266"/>
      <c r="EO173" s="266"/>
      <c r="EP173" s="266"/>
      <c r="EQ173" s="266"/>
      <c r="ER173" s="266"/>
      <c r="ES173" s="266"/>
      <c r="ET173" s="266"/>
      <c r="EU173" s="266"/>
      <c r="EV173" s="266"/>
      <c r="EW173" s="266"/>
      <c r="EX173" s="266"/>
      <c r="EY173" s="266"/>
      <c r="EZ173" s="266"/>
      <c r="FA173" s="266"/>
      <c r="FB173" s="266"/>
      <c r="FC173" s="266"/>
      <c r="FD173" s="266"/>
      <c r="FE173" s="266"/>
      <c r="FF173" s="266"/>
      <c r="FG173" s="266"/>
      <c r="FH173" s="266"/>
      <c r="FI173" s="266"/>
      <c r="FJ173" s="266"/>
      <c r="FK173" s="266"/>
      <c r="FL173" s="266"/>
      <c r="FM173" s="266"/>
      <c r="FN173" s="266"/>
      <c r="FO173" s="266"/>
      <c r="FP173" s="266"/>
      <c r="FQ173" s="266"/>
      <c r="FR173" s="266"/>
      <c r="FS173" s="266"/>
      <c r="FT173" s="266"/>
      <c r="FU173" s="266"/>
      <c r="FV173" s="266"/>
      <c r="FW173" s="266"/>
      <c r="FX173" s="266"/>
      <c r="FY173" s="266"/>
      <c r="FZ173" s="266"/>
      <c r="GA173" s="266"/>
      <c r="GB173" s="266"/>
      <c r="GC173" s="266"/>
      <c r="GD173" s="266"/>
      <c r="GE173" s="266"/>
      <c r="GF173" s="266"/>
      <c r="GG173" s="266"/>
      <c r="GH173" s="266"/>
      <c r="GI173" s="266"/>
      <c r="GJ173" s="266"/>
      <c r="GK173" s="266"/>
      <c r="GL173" s="266"/>
      <c r="GM173" s="266"/>
      <c r="GN173" s="266"/>
      <c r="GO173" s="266"/>
      <c r="GP173" s="266"/>
      <c r="GQ173" s="266"/>
      <c r="GR173" s="266"/>
      <c r="GS173" s="266"/>
      <c r="GT173" s="266"/>
      <c r="GU173" s="266"/>
      <c r="GV173" s="266"/>
      <c r="GW173" s="266"/>
      <c r="GX173" s="266"/>
      <c r="GY173" s="266"/>
      <c r="GZ173" s="266"/>
      <c r="HA173" s="266"/>
      <c r="HB173" s="266"/>
      <c r="HC173" s="266"/>
      <c r="HD173" s="266"/>
      <c r="HE173" s="266"/>
      <c r="HF173" s="266"/>
      <c r="HG173" s="266"/>
      <c r="HH173" s="266"/>
      <c r="HI173" s="266"/>
      <c r="HJ173" s="266"/>
      <c r="HK173" s="266"/>
      <c r="HL173" s="266"/>
      <c r="HM173" s="266"/>
      <c r="HN173" s="266"/>
      <c r="HO173" s="266"/>
      <c r="HP173" s="266"/>
      <c r="HQ173" s="266"/>
      <c r="HR173" s="266"/>
      <c r="HS173" s="266"/>
      <c r="HT173" s="266"/>
      <c r="HU173" s="266"/>
      <c r="HV173" s="266"/>
      <c r="HW173" s="266"/>
      <c r="HX173" s="266"/>
      <c r="HY173" s="266"/>
      <c r="HZ173" s="266"/>
      <c r="IA173" s="266"/>
      <c r="IB173" s="266"/>
      <c r="IC173" s="266"/>
      <c r="ID173" s="266"/>
      <c r="IE173" s="266"/>
      <c r="IF173" s="266"/>
      <c r="IG173" s="266"/>
      <c r="IH173" s="266"/>
      <c r="II173" s="266"/>
      <c r="IJ173" s="266"/>
      <c r="IK173" s="266"/>
      <c r="IL173" s="266"/>
      <c r="IM173" s="266"/>
      <c r="IN173" s="266"/>
      <c r="IO173" s="266"/>
      <c r="IP173" s="266"/>
      <c r="IQ173" s="266"/>
      <c r="IR173" s="266"/>
      <c r="IS173" s="266"/>
      <c r="IT173" s="266"/>
      <c r="IU173" s="266"/>
      <c r="IV173" s="266"/>
    </row>
    <row r="174" spans="1:256" ht="25.15" customHeight="1" x14ac:dyDescent="0.25">
      <c r="A174" s="120"/>
      <c r="B174" s="188"/>
      <c r="C174" s="120"/>
      <c r="D174" s="607"/>
      <c r="E174" s="197"/>
      <c r="F174" s="804"/>
      <c r="G174" s="647"/>
      <c r="H174" s="582"/>
    </row>
    <row r="175" spans="1:256" ht="13" x14ac:dyDescent="0.25">
      <c r="A175" s="120"/>
      <c r="B175" s="188" t="s">
        <v>319</v>
      </c>
      <c r="C175" s="120"/>
      <c r="D175" s="607"/>
      <c r="E175" s="197"/>
      <c r="F175" s="804"/>
      <c r="G175" s="647"/>
      <c r="H175" s="582"/>
    </row>
    <row r="176" spans="1:256" x14ac:dyDescent="0.25">
      <c r="A176" s="120"/>
      <c r="B176" s="183"/>
      <c r="C176" s="120"/>
      <c r="D176" s="607"/>
      <c r="E176" s="197"/>
      <c r="F176" s="804"/>
      <c r="G176" s="647"/>
    </row>
    <row r="177" spans="1:7" x14ac:dyDescent="0.25">
      <c r="A177" s="120"/>
      <c r="B177" s="192" t="s">
        <v>396</v>
      </c>
      <c r="C177" s="120"/>
      <c r="D177" s="607"/>
      <c r="E177" s="197"/>
      <c r="F177" s="804">
        <f>F62</f>
        <v>0</v>
      </c>
      <c r="G177" s="647"/>
    </row>
    <row r="178" spans="1:7" x14ac:dyDescent="0.25">
      <c r="A178" s="120"/>
      <c r="B178" s="192"/>
      <c r="C178" s="120"/>
      <c r="D178" s="607"/>
      <c r="E178" s="197"/>
      <c r="F178" s="804"/>
      <c r="G178" s="647"/>
    </row>
    <row r="179" spans="1:7" x14ac:dyDescent="0.25">
      <c r="A179" s="120"/>
      <c r="B179" s="192" t="s">
        <v>397</v>
      </c>
      <c r="C179" s="120"/>
      <c r="D179" s="607"/>
      <c r="E179" s="197"/>
      <c r="F179" s="804">
        <f>F170</f>
        <v>0</v>
      </c>
      <c r="G179" s="647"/>
    </row>
    <row r="180" spans="1:7" x14ac:dyDescent="0.25">
      <c r="A180" s="120"/>
      <c r="B180" s="192"/>
      <c r="C180" s="120"/>
      <c r="D180" s="607"/>
      <c r="E180" s="197"/>
      <c r="F180" s="804"/>
      <c r="G180" s="647"/>
    </row>
    <row r="181" spans="1:7" x14ac:dyDescent="0.25">
      <c r="A181" s="120"/>
      <c r="B181" s="192"/>
      <c r="C181" s="120"/>
      <c r="D181" s="607"/>
      <c r="E181" s="197"/>
      <c r="F181" s="804"/>
      <c r="G181" s="647"/>
    </row>
    <row r="182" spans="1:7" x14ac:dyDescent="0.25">
      <c r="A182" s="120"/>
      <c r="B182" s="192"/>
      <c r="C182" s="120"/>
      <c r="D182" s="607"/>
      <c r="E182" s="197"/>
      <c r="F182" s="804"/>
      <c r="G182" s="647"/>
    </row>
    <row r="183" spans="1:7" x14ac:dyDescent="0.25">
      <c r="A183" s="120"/>
      <c r="B183" s="192"/>
      <c r="C183" s="120"/>
      <c r="D183" s="607"/>
      <c r="E183" s="197"/>
      <c r="F183" s="804"/>
      <c r="G183" s="647"/>
    </row>
    <row r="184" spans="1:7" x14ac:dyDescent="0.25">
      <c r="A184" s="120"/>
      <c r="B184" s="183"/>
      <c r="C184" s="120"/>
      <c r="D184" s="179"/>
      <c r="E184" s="126"/>
      <c r="F184" s="797"/>
      <c r="G184" s="149"/>
    </row>
    <row r="185" spans="1:7" x14ac:dyDescent="0.25">
      <c r="A185" s="120"/>
      <c r="B185" s="183"/>
      <c r="C185" s="120"/>
      <c r="D185" s="179"/>
      <c r="E185" s="126"/>
      <c r="F185" s="797"/>
      <c r="G185" s="149"/>
    </row>
    <row r="186" spans="1:7" x14ac:dyDescent="0.25">
      <c r="A186" s="120"/>
      <c r="B186" s="183"/>
      <c r="C186" s="120"/>
      <c r="D186" s="179"/>
      <c r="E186" s="126"/>
      <c r="F186" s="797"/>
      <c r="G186" s="149"/>
    </row>
    <row r="187" spans="1:7" x14ac:dyDescent="0.25">
      <c r="A187" s="120"/>
      <c r="B187" s="183"/>
      <c r="C187" s="120"/>
      <c r="D187" s="179"/>
      <c r="E187" s="126"/>
      <c r="F187" s="797"/>
      <c r="G187" s="149"/>
    </row>
    <row r="188" spans="1:7" x14ac:dyDescent="0.25">
      <c r="A188" s="120"/>
      <c r="B188" s="183"/>
      <c r="C188" s="120"/>
      <c r="D188" s="179"/>
      <c r="E188" s="126"/>
      <c r="F188" s="797"/>
      <c r="G188" s="149"/>
    </row>
    <row r="189" spans="1:7" x14ac:dyDescent="0.25">
      <c r="A189" s="120"/>
      <c r="B189" s="183"/>
      <c r="C189" s="120"/>
      <c r="D189" s="179"/>
      <c r="E189" s="126"/>
      <c r="F189" s="797"/>
      <c r="G189" s="149"/>
    </row>
    <row r="190" spans="1:7" x14ac:dyDescent="0.25">
      <c r="A190" s="120"/>
      <c r="B190" s="183"/>
      <c r="C190" s="120"/>
      <c r="D190" s="179"/>
      <c r="E190" s="126"/>
      <c r="F190" s="797"/>
      <c r="G190" s="149"/>
    </row>
    <row r="191" spans="1:7" x14ac:dyDescent="0.25">
      <c r="A191" s="120"/>
      <c r="B191" s="183"/>
      <c r="C191" s="120"/>
      <c r="D191" s="179"/>
      <c r="E191" s="126"/>
      <c r="F191" s="797"/>
      <c r="G191" s="149"/>
    </row>
    <row r="192" spans="1:7" x14ac:dyDescent="0.25">
      <c r="A192" s="120"/>
      <c r="B192" s="183"/>
      <c r="C192" s="120"/>
      <c r="D192" s="179"/>
      <c r="E192" s="126"/>
      <c r="F192" s="797"/>
      <c r="G192" s="149"/>
    </row>
    <row r="193" spans="1:7" x14ac:dyDescent="0.25">
      <c r="A193" s="120"/>
      <c r="B193" s="183"/>
      <c r="C193" s="120"/>
      <c r="D193" s="179"/>
      <c r="E193" s="126"/>
      <c r="F193" s="797"/>
      <c r="G193" s="149"/>
    </row>
    <row r="194" spans="1:7" x14ac:dyDescent="0.25">
      <c r="A194" s="120"/>
      <c r="B194" s="183"/>
      <c r="C194" s="120"/>
      <c r="D194" s="179"/>
      <c r="E194" s="126"/>
      <c r="F194" s="797"/>
      <c r="G194" s="149"/>
    </row>
    <row r="195" spans="1:7" x14ac:dyDescent="0.25">
      <c r="A195" s="120"/>
      <c r="B195" s="183"/>
      <c r="C195" s="120"/>
      <c r="D195" s="179"/>
      <c r="E195" s="126"/>
      <c r="F195" s="797"/>
      <c r="G195" s="149"/>
    </row>
    <row r="196" spans="1:7" x14ac:dyDescent="0.25">
      <c r="A196" s="120"/>
      <c r="B196" s="183"/>
      <c r="C196" s="120"/>
      <c r="D196" s="179"/>
      <c r="E196" s="126"/>
      <c r="F196" s="797"/>
      <c r="G196" s="149"/>
    </row>
    <row r="197" spans="1:7" x14ac:dyDescent="0.25">
      <c r="A197" s="120"/>
      <c r="B197" s="183"/>
      <c r="C197" s="120"/>
      <c r="D197" s="179"/>
      <c r="E197" s="126"/>
      <c r="F197" s="797"/>
      <c r="G197" s="149"/>
    </row>
    <row r="198" spans="1:7" x14ac:dyDescent="0.25">
      <c r="A198" s="120"/>
      <c r="B198" s="183"/>
      <c r="C198" s="120"/>
      <c r="D198" s="179"/>
      <c r="E198" s="126"/>
      <c r="F198" s="797"/>
      <c r="G198" s="149"/>
    </row>
    <row r="199" spans="1:7" x14ac:dyDescent="0.25">
      <c r="A199" s="120"/>
      <c r="B199" s="183"/>
      <c r="C199" s="120"/>
      <c r="D199" s="179"/>
      <c r="E199" s="126"/>
      <c r="F199" s="797"/>
      <c r="G199" s="149"/>
    </row>
    <row r="200" spans="1:7" x14ac:dyDescent="0.25">
      <c r="A200" s="120"/>
      <c r="B200" s="183"/>
      <c r="C200" s="120"/>
      <c r="D200" s="179"/>
      <c r="E200" s="126"/>
      <c r="F200" s="797"/>
      <c r="G200" s="149"/>
    </row>
    <row r="201" spans="1:7" x14ac:dyDescent="0.25">
      <c r="A201" s="120"/>
      <c r="B201" s="183"/>
      <c r="C201" s="120"/>
      <c r="D201" s="179"/>
      <c r="E201" s="126"/>
      <c r="F201" s="797"/>
      <c r="G201" s="149"/>
    </row>
    <row r="202" spans="1:7" x14ac:dyDescent="0.25">
      <c r="A202" s="120"/>
      <c r="B202" s="113"/>
      <c r="C202" s="120"/>
      <c r="D202" s="120"/>
      <c r="E202" s="193"/>
      <c r="F202" s="805"/>
      <c r="G202" s="648"/>
    </row>
    <row r="203" spans="1:7" x14ac:dyDescent="0.25">
      <c r="A203" s="120"/>
      <c r="B203" s="113"/>
      <c r="C203" s="120"/>
      <c r="D203" s="120"/>
      <c r="E203" s="193"/>
      <c r="F203" s="805"/>
      <c r="G203" s="648"/>
    </row>
    <row r="204" spans="1:7" x14ac:dyDescent="0.25">
      <c r="A204" s="120"/>
      <c r="B204" s="113"/>
      <c r="C204" s="120"/>
      <c r="D204" s="120"/>
      <c r="E204" s="193"/>
      <c r="F204" s="805"/>
      <c r="G204" s="648"/>
    </row>
    <row r="205" spans="1:7" x14ac:dyDescent="0.25">
      <c r="A205" s="120"/>
      <c r="B205" s="113"/>
      <c r="C205" s="120"/>
      <c r="D205" s="120"/>
      <c r="E205" s="193"/>
      <c r="F205" s="805"/>
      <c r="G205" s="648"/>
    </row>
    <row r="206" spans="1:7" x14ac:dyDescent="0.25">
      <c r="A206" s="120"/>
      <c r="B206" s="113"/>
      <c r="C206" s="120"/>
      <c r="D206" s="120"/>
      <c r="E206" s="193"/>
      <c r="F206" s="805"/>
      <c r="G206" s="648"/>
    </row>
    <row r="207" spans="1:7" x14ac:dyDescent="0.25">
      <c r="A207" s="120"/>
      <c r="B207" s="113"/>
      <c r="C207" s="120"/>
      <c r="D207" s="120"/>
      <c r="E207" s="193"/>
      <c r="F207" s="805"/>
      <c r="G207" s="648"/>
    </row>
    <row r="208" spans="1:7" x14ac:dyDescent="0.25">
      <c r="A208" s="120"/>
      <c r="B208" s="113"/>
      <c r="C208" s="120"/>
      <c r="D208" s="120"/>
      <c r="E208" s="193"/>
      <c r="F208" s="805"/>
      <c r="G208" s="648"/>
    </row>
    <row r="209" spans="1:7" x14ac:dyDescent="0.25">
      <c r="A209" s="120"/>
      <c r="B209" s="113"/>
      <c r="C209" s="120"/>
      <c r="D209" s="120"/>
      <c r="E209" s="193"/>
      <c r="F209" s="805"/>
      <c r="G209" s="648"/>
    </row>
    <row r="210" spans="1:7" x14ac:dyDescent="0.25">
      <c r="A210" s="120"/>
      <c r="B210" s="113"/>
      <c r="C210" s="120"/>
      <c r="D210" s="120"/>
      <c r="E210" s="193"/>
      <c r="F210" s="805"/>
      <c r="G210" s="648"/>
    </row>
    <row r="211" spans="1:7" x14ac:dyDescent="0.25">
      <c r="A211" s="120"/>
      <c r="B211" s="113"/>
      <c r="C211" s="120"/>
      <c r="D211" s="120"/>
      <c r="E211" s="193"/>
      <c r="F211" s="805"/>
      <c r="G211" s="648"/>
    </row>
    <row r="212" spans="1:7" x14ac:dyDescent="0.25">
      <c r="A212" s="120"/>
      <c r="B212" s="113"/>
      <c r="C212" s="120"/>
      <c r="D212" s="120"/>
      <c r="E212" s="193"/>
      <c r="F212" s="805"/>
      <c r="G212" s="648"/>
    </row>
    <row r="213" spans="1:7" x14ac:dyDescent="0.25">
      <c r="A213" s="120"/>
      <c r="B213" s="113"/>
      <c r="C213" s="120"/>
      <c r="D213" s="120"/>
      <c r="E213" s="193"/>
      <c r="F213" s="805"/>
      <c r="G213" s="648"/>
    </row>
    <row r="214" spans="1:7" x14ac:dyDescent="0.25">
      <c r="A214" s="120"/>
      <c r="B214" s="113"/>
      <c r="C214" s="120"/>
      <c r="D214" s="120"/>
      <c r="E214" s="193"/>
      <c r="F214" s="805"/>
      <c r="G214" s="648"/>
    </row>
    <row r="215" spans="1:7" x14ac:dyDescent="0.25">
      <c r="A215" s="120"/>
      <c r="B215" s="113"/>
      <c r="C215" s="120"/>
      <c r="D215" s="120"/>
      <c r="E215" s="193"/>
      <c r="F215" s="805"/>
      <c r="G215" s="648"/>
    </row>
    <row r="216" spans="1:7" x14ac:dyDescent="0.25">
      <c r="A216" s="120"/>
      <c r="B216" s="113"/>
      <c r="C216" s="120"/>
      <c r="D216" s="120"/>
      <c r="E216" s="193"/>
      <c r="F216" s="805"/>
      <c r="G216" s="648"/>
    </row>
    <row r="217" spans="1:7" x14ac:dyDescent="0.25">
      <c r="A217" s="120"/>
      <c r="B217" s="113"/>
      <c r="C217" s="120"/>
      <c r="D217" s="120"/>
      <c r="E217" s="193"/>
      <c r="F217" s="805"/>
      <c r="G217" s="648"/>
    </row>
    <row r="218" spans="1:7" x14ac:dyDescent="0.25">
      <c r="A218" s="120"/>
      <c r="B218" s="113"/>
      <c r="C218" s="120"/>
      <c r="D218" s="120"/>
      <c r="E218" s="193"/>
      <c r="F218" s="805"/>
      <c r="G218" s="648"/>
    </row>
    <row r="219" spans="1:7" x14ac:dyDescent="0.25">
      <c r="A219" s="120"/>
      <c r="B219" s="113"/>
      <c r="C219" s="120"/>
      <c r="D219" s="120"/>
      <c r="E219" s="193"/>
      <c r="F219" s="805"/>
      <c r="G219" s="648"/>
    </row>
    <row r="220" spans="1:7" x14ac:dyDescent="0.25">
      <c r="A220" s="120"/>
      <c r="B220" s="113"/>
      <c r="C220" s="120"/>
      <c r="D220" s="120"/>
      <c r="E220" s="193"/>
      <c r="F220" s="805"/>
      <c r="G220" s="648"/>
    </row>
    <row r="221" spans="1:7" x14ac:dyDescent="0.25">
      <c r="A221" s="120"/>
      <c r="B221" s="113"/>
      <c r="C221" s="120"/>
      <c r="D221" s="120"/>
      <c r="E221" s="193"/>
      <c r="F221" s="805"/>
      <c r="G221" s="648"/>
    </row>
    <row r="222" spans="1:7" x14ac:dyDescent="0.25">
      <c r="A222" s="120"/>
      <c r="B222" s="113"/>
      <c r="C222" s="120"/>
      <c r="D222" s="120"/>
      <c r="E222" s="193"/>
      <c r="F222" s="805"/>
      <c r="G222" s="648"/>
    </row>
    <row r="223" spans="1:7" x14ac:dyDescent="0.25">
      <c r="A223" s="120"/>
      <c r="B223" s="113"/>
      <c r="C223" s="120"/>
      <c r="D223" s="120"/>
      <c r="E223" s="193"/>
      <c r="F223" s="805"/>
      <c r="G223" s="648"/>
    </row>
    <row r="224" spans="1:7" x14ac:dyDescent="0.25">
      <c r="A224" s="120"/>
      <c r="B224" s="113"/>
      <c r="C224" s="120"/>
      <c r="D224" s="120"/>
      <c r="E224" s="193"/>
      <c r="F224" s="805"/>
      <c r="G224" s="648"/>
    </row>
    <row r="225" spans="1:7" x14ac:dyDescent="0.25">
      <c r="A225" s="120"/>
      <c r="B225" s="113"/>
      <c r="C225" s="120"/>
      <c r="D225" s="120"/>
      <c r="E225" s="193"/>
      <c r="F225" s="805"/>
      <c r="G225" s="648"/>
    </row>
    <row r="226" spans="1:7" x14ac:dyDescent="0.25">
      <c r="A226" s="120"/>
      <c r="B226" s="113"/>
      <c r="C226" s="120"/>
      <c r="D226" s="120"/>
      <c r="E226" s="193"/>
      <c r="F226" s="805"/>
      <c r="G226" s="648"/>
    </row>
    <row r="227" spans="1:7" x14ac:dyDescent="0.25">
      <c r="A227" s="120"/>
      <c r="B227" s="113"/>
      <c r="C227" s="120"/>
      <c r="D227" s="120"/>
      <c r="E227" s="193"/>
      <c r="F227" s="805"/>
      <c r="G227" s="648"/>
    </row>
    <row r="228" spans="1:7" x14ac:dyDescent="0.25">
      <c r="A228" s="120"/>
      <c r="B228" s="113"/>
      <c r="C228" s="120"/>
      <c r="D228" s="120"/>
      <c r="E228" s="193"/>
      <c r="F228" s="805"/>
      <c r="G228" s="648"/>
    </row>
    <row r="229" spans="1:7" x14ac:dyDescent="0.25">
      <c r="A229" s="120"/>
      <c r="B229" s="113"/>
      <c r="C229" s="120"/>
      <c r="D229" s="120"/>
      <c r="E229" s="193"/>
      <c r="F229" s="805"/>
      <c r="G229" s="648"/>
    </row>
    <row r="230" spans="1:7" x14ac:dyDescent="0.25">
      <c r="A230" s="120"/>
      <c r="B230" s="113"/>
      <c r="C230" s="120"/>
      <c r="D230" s="120"/>
      <c r="E230" s="193"/>
      <c r="F230" s="805"/>
      <c r="G230" s="648"/>
    </row>
    <row r="231" spans="1:7" x14ac:dyDescent="0.25">
      <c r="A231" s="120"/>
      <c r="B231" s="113"/>
      <c r="C231" s="120"/>
      <c r="D231" s="120"/>
      <c r="E231" s="193"/>
      <c r="F231" s="805"/>
      <c r="G231" s="648"/>
    </row>
    <row r="232" spans="1:7" x14ac:dyDescent="0.25">
      <c r="A232" s="120"/>
      <c r="B232" s="113"/>
      <c r="C232" s="120"/>
      <c r="D232" s="120"/>
      <c r="E232" s="193"/>
      <c r="F232" s="805"/>
      <c r="G232" s="648"/>
    </row>
    <row r="233" spans="1:7" x14ac:dyDescent="0.25">
      <c r="A233" s="120"/>
      <c r="B233" s="113"/>
      <c r="C233" s="120"/>
      <c r="D233" s="120"/>
      <c r="E233" s="193"/>
      <c r="F233" s="805"/>
      <c r="G233" s="648"/>
    </row>
    <row r="234" spans="1:7" ht="26.25" customHeight="1" thickBot="1" x14ac:dyDescent="0.3">
      <c r="A234" s="1111" t="s">
        <v>260</v>
      </c>
      <c r="B234" s="1112"/>
      <c r="C234" s="1112"/>
      <c r="D234" s="1112"/>
      <c r="E234" s="1113"/>
      <c r="F234" s="806">
        <f>SUM(F176:F182)</f>
        <v>0</v>
      </c>
      <c r="G234" s="649"/>
    </row>
    <row r="235" spans="1:7" x14ac:dyDescent="0.25">
      <c r="E235" s="609"/>
      <c r="F235" s="807"/>
      <c r="G235" s="609"/>
    </row>
    <row r="236" spans="1:7" x14ac:dyDescent="0.25">
      <c r="E236" s="609"/>
      <c r="F236" s="807"/>
      <c r="G236" s="609"/>
    </row>
    <row r="237" spans="1:7" x14ac:dyDescent="0.25">
      <c r="E237" s="609"/>
      <c r="F237" s="807"/>
      <c r="G237" s="609"/>
    </row>
    <row r="238" spans="1:7" ht="25.15" customHeight="1" x14ac:dyDescent="0.25">
      <c r="E238" s="609"/>
      <c r="F238" s="807"/>
      <c r="G238" s="609"/>
    </row>
    <row r="239" spans="1:7" x14ac:dyDescent="0.25">
      <c r="E239" s="609"/>
      <c r="F239" s="807"/>
      <c r="G239" s="609"/>
    </row>
    <row r="240" spans="1:7" x14ac:dyDescent="0.25">
      <c r="E240" s="609"/>
      <c r="F240" s="807"/>
      <c r="G240" s="609"/>
    </row>
    <row r="241" spans="5:7" x14ac:dyDescent="0.25">
      <c r="E241" s="609"/>
      <c r="F241" s="807"/>
      <c r="G241" s="609"/>
    </row>
    <row r="242" spans="5:7" x14ac:dyDescent="0.25">
      <c r="E242" s="609"/>
      <c r="F242" s="807"/>
      <c r="G242" s="609"/>
    </row>
    <row r="243" spans="5:7" x14ac:dyDescent="0.25">
      <c r="E243" s="609"/>
      <c r="F243" s="807"/>
      <c r="G243" s="609"/>
    </row>
    <row r="244" spans="5:7" x14ac:dyDescent="0.25">
      <c r="E244" s="609"/>
      <c r="F244" s="807"/>
      <c r="G244" s="609"/>
    </row>
    <row r="245" spans="5:7" x14ac:dyDescent="0.25">
      <c r="E245" s="609"/>
      <c r="F245" s="807"/>
      <c r="G245" s="609"/>
    </row>
    <row r="246" spans="5:7" x14ac:dyDescent="0.25">
      <c r="E246" s="609"/>
      <c r="F246" s="807"/>
      <c r="G246" s="609"/>
    </row>
    <row r="247" spans="5:7" x14ac:dyDescent="0.25">
      <c r="E247" s="609"/>
      <c r="F247" s="807"/>
      <c r="G247" s="609"/>
    </row>
    <row r="248" spans="5:7" x14ac:dyDescent="0.25">
      <c r="E248" s="609"/>
      <c r="F248" s="807"/>
      <c r="G248" s="609"/>
    </row>
    <row r="249" spans="5:7" x14ac:dyDescent="0.25">
      <c r="E249" s="609"/>
      <c r="F249" s="807"/>
      <c r="G249" s="609"/>
    </row>
    <row r="250" spans="5:7" x14ac:dyDescent="0.25">
      <c r="E250" s="609"/>
      <c r="F250" s="807"/>
      <c r="G250" s="609"/>
    </row>
    <row r="251" spans="5:7" x14ac:dyDescent="0.25">
      <c r="E251" s="609"/>
      <c r="F251" s="807"/>
      <c r="G251" s="609"/>
    </row>
    <row r="252" spans="5:7" x14ac:dyDescent="0.25">
      <c r="E252" s="609"/>
      <c r="F252" s="807"/>
      <c r="G252" s="609"/>
    </row>
    <row r="253" spans="5:7" x14ac:dyDescent="0.25">
      <c r="E253" s="609"/>
      <c r="F253" s="807"/>
      <c r="G253" s="609"/>
    </row>
    <row r="254" spans="5:7" x14ac:dyDescent="0.25">
      <c r="E254" s="609"/>
      <c r="F254" s="807"/>
      <c r="G254" s="609"/>
    </row>
    <row r="255" spans="5:7" x14ac:dyDescent="0.25">
      <c r="E255" s="609"/>
      <c r="F255" s="807"/>
      <c r="G255" s="609"/>
    </row>
    <row r="256" spans="5:7" x14ac:dyDescent="0.25">
      <c r="E256" s="609"/>
      <c r="F256" s="807"/>
      <c r="G256" s="609"/>
    </row>
    <row r="257" spans="5:7" x14ac:dyDescent="0.25">
      <c r="E257" s="609"/>
      <c r="F257" s="807"/>
      <c r="G257" s="609"/>
    </row>
    <row r="258" spans="5:7" x14ac:dyDescent="0.25">
      <c r="E258" s="609"/>
      <c r="F258" s="807"/>
      <c r="G258" s="609"/>
    </row>
    <row r="259" spans="5:7" x14ac:dyDescent="0.25">
      <c r="E259" s="609"/>
      <c r="F259" s="807"/>
      <c r="G259" s="609"/>
    </row>
    <row r="260" spans="5:7" x14ac:dyDescent="0.25">
      <c r="E260" s="609"/>
      <c r="F260" s="807"/>
      <c r="G260" s="609"/>
    </row>
    <row r="261" spans="5:7" x14ac:dyDescent="0.25">
      <c r="E261" s="609"/>
      <c r="F261" s="807"/>
      <c r="G261" s="609"/>
    </row>
    <row r="262" spans="5:7" x14ac:dyDescent="0.25">
      <c r="E262" s="609"/>
      <c r="F262" s="807"/>
      <c r="G262" s="609"/>
    </row>
    <row r="263" spans="5:7" x14ac:dyDescent="0.25">
      <c r="E263" s="609"/>
      <c r="F263" s="807"/>
      <c r="G263" s="609"/>
    </row>
    <row r="264" spans="5:7" x14ac:dyDescent="0.25">
      <c r="E264" s="609"/>
      <c r="F264" s="807"/>
      <c r="G264" s="609"/>
    </row>
    <row r="265" spans="5:7" x14ac:dyDescent="0.25">
      <c r="E265" s="609"/>
      <c r="F265" s="807"/>
      <c r="G265" s="609"/>
    </row>
    <row r="266" spans="5:7" x14ac:dyDescent="0.25">
      <c r="E266" s="609"/>
      <c r="F266" s="807"/>
      <c r="G266" s="609"/>
    </row>
    <row r="267" spans="5:7" x14ac:dyDescent="0.25">
      <c r="E267" s="609"/>
      <c r="F267" s="807"/>
      <c r="G267" s="609"/>
    </row>
    <row r="268" spans="5:7" x14ac:dyDescent="0.25">
      <c r="E268" s="609"/>
      <c r="F268" s="807"/>
      <c r="G268" s="609"/>
    </row>
    <row r="269" spans="5:7" x14ac:dyDescent="0.25">
      <c r="E269" s="609"/>
      <c r="F269" s="807"/>
      <c r="G269" s="609"/>
    </row>
    <row r="270" spans="5:7" x14ac:dyDescent="0.25">
      <c r="E270" s="609"/>
      <c r="F270" s="807"/>
      <c r="G270" s="609"/>
    </row>
    <row r="271" spans="5:7" x14ac:dyDescent="0.25">
      <c r="E271" s="609"/>
      <c r="F271" s="807"/>
      <c r="G271" s="609"/>
    </row>
    <row r="272" spans="5:7" x14ac:dyDescent="0.25">
      <c r="E272" s="609"/>
      <c r="F272" s="807"/>
      <c r="G272" s="609"/>
    </row>
    <row r="273" spans="5:7" x14ac:dyDescent="0.25">
      <c r="E273" s="609"/>
      <c r="F273" s="807"/>
      <c r="G273" s="609"/>
    </row>
    <row r="274" spans="5:7" x14ac:dyDescent="0.25">
      <c r="E274" s="609"/>
      <c r="F274" s="807"/>
      <c r="G274" s="609"/>
    </row>
    <row r="275" spans="5:7" x14ac:dyDescent="0.25">
      <c r="E275" s="609"/>
      <c r="F275" s="807"/>
      <c r="G275" s="609"/>
    </row>
    <row r="276" spans="5:7" x14ac:dyDescent="0.25">
      <c r="E276" s="609"/>
      <c r="F276" s="807"/>
      <c r="G276" s="609"/>
    </row>
    <row r="277" spans="5:7" x14ac:dyDescent="0.25">
      <c r="E277" s="609"/>
      <c r="F277" s="807"/>
      <c r="G277" s="609"/>
    </row>
    <row r="278" spans="5:7" x14ac:dyDescent="0.25">
      <c r="E278" s="609"/>
      <c r="F278" s="807"/>
      <c r="G278" s="609"/>
    </row>
    <row r="279" spans="5:7" x14ac:dyDescent="0.25">
      <c r="E279" s="609"/>
      <c r="F279" s="807"/>
      <c r="G279" s="609"/>
    </row>
    <row r="280" spans="5:7" x14ac:dyDescent="0.25">
      <c r="E280" s="609"/>
      <c r="F280" s="807"/>
      <c r="G280" s="609"/>
    </row>
    <row r="281" spans="5:7" x14ac:dyDescent="0.25">
      <c r="E281" s="609"/>
      <c r="F281" s="807"/>
      <c r="G281" s="609"/>
    </row>
    <row r="282" spans="5:7" x14ac:dyDescent="0.25">
      <c r="E282" s="609"/>
      <c r="F282" s="807"/>
      <c r="G282" s="609"/>
    </row>
    <row r="283" spans="5:7" x14ac:dyDescent="0.25">
      <c r="E283" s="609"/>
      <c r="F283" s="807"/>
      <c r="G283" s="609"/>
    </row>
    <row r="284" spans="5:7" x14ac:dyDescent="0.25">
      <c r="E284" s="609"/>
      <c r="F284" s="807"/>
      <c r="G284" s="609"/>
    </row>
    <row r="285" spans="5:7" x14ac:dyDescent="0.25">
      <c r="E285" s="609"/>
      <c r="F285" s="807"/>
      <c r="G285" s="609"/>
    </row>
    <row r="286" spans="5:7" x14ac:dyDescent="0.25">
      <c r="E286" s="609"/>
      <c r="F286" s="807"/>
      <c r="G286" s="609"/>
    </row>
    <row r="287" spans="5:7" x14ac:dyDescent="0.25">
      <c r="E287" s="609"/>
      <c r="F287" s="807"/>
      <c r="G287" s="609"/>
    </row>
    <row r="288" spans="5:7" x14ac:dyDescent="0.25">
      <c r="E288" s="609"/>
      <c r="F288" s="807"/>
      <c r="G288" s="609"/>
    </row>
    <row r="289" spans="5:7" x14ac:dyDescent="0.25">
      <c r="E289" s="609"/>
      <c r="F289" s="807"/>
      <c r="G289" s="609"/>
    </row>
    <row r="290" spans="5:7" x14ac:dyDescent="0.25">
      <c r="E290" s="609"/>
      <c r="F290" s="807"/>
      <c r="G290" s="609"/>
    </row>
    <row r="291" spans="5:7" x14ac:dyDescent="0.25">
      <c r="E291" s="609"/>
      <c r="F291" s="807"/>
      <c r="G291" s="609"/>
    </row>
    <row r="292" spans="5:7" x14ac:dyDescent="0.25">
      <c r="E292" s="609"/>
      <c r="F292" s="807"/>
      <c r="G292" s="609"/>
    </row>
    <row r="293" spans="5:7" x14ac:dyDescent="0.25">
      <c r="E293" s="609"/>
      <c r="F293" s="807"/>
      <c r="G293" s="609"/>
    </row>
    <row r="294" spans="5:7" x14ac:dyDescent="0.25">
      <c r="E294" s="609"/>
      <c r="F294" s="807"/>
      <c r="G294" s="609"/>
    </row>
    <row r="295" spans="5:7" x14ac:dyDescent="0.25">
      <c r="E295" s="609"/>
      <c r="F295" s="807"/>
      <c r="G295" s="609"/>
    </row>
    <row r="296" spans="5:7" x14ac:dyDescent="0.25">
      <c r="E296" s="609"/>
      <c r="F296" s="807"/>
      <c r="G296" s="609"/>
    </row>
    <row r="297" spans="5:7" x14ac:dyDescent="0.25">
      <c r="E297" s="609"/>
      <c r="F297" s="807"/>
      <c r="G297" s="609"/>
    </row>
    <row r="298" spans="5:7" x14ac:dyDescent="0.25">
      <c r="E298" s="609"/>
      <c r="F298" s="807"/>
      <c r="G298" s="609"/>
    </row>
    <row r="299" spans="5:7" x14ac:dyDescent="0.25">
      <c r="E299" s="609"/>
      <c r="F299" s="807"/>
      <c r="G299" s="609"/>
    </row>
    <row r="300" spans="5:7" x14ac:dyDescent="0.25">
      <c r="E300" s="609"/>
      <c r="F300" s="807"/>
      <c r="G300" s="609"/>
    </row>
    <row r="301" spans="5:7" x14ac:dyDescent="0.25">
      <c r="E301" s="609"/>
      <c r="F301" s="807"/>
      <c r="G301" s="609"/>
    </row>
    <row r="302" spans="5:7" x14ac:dyDescent="0.25">
      <c r="E302" s="609"/>
      <c r="F302" s="807"/>
      <c r="G302" s="609"/>
    </row>
    <row r="303" spans="5:7" x14ac:dyDescent="0.25">
      <c r="E303" s="609"/>
      <c r="F303" s="807"/>
      <c r="G303" s="609"/>
    </row>
    <row r="304" spans="5:7" x14ac:dyDescent="0.25">
      <c r="E304" s="609"/>
      <c r="F304" s="807"/>
      <c r="G304" s="609"/>
    </row>
    <row r="305" spans="5:7" x14ac:dyDescent="0.25">
      <c r="E305" s="609"/>
      <c r="F305" s="807"/>
      <c r="G305" s="609"/>
    </row>
    <row r="306" spans="5:7" x14ac:dyDescent="0.25">
      <c r="E306" s="609"/>
      <c r="F306" s="807"/>
      <c r="G306" s="609"/>
    </row>
    <row r="307" spans="5:7" x14ac:dyDescent="0.25">
      <c r="E307" s="609"/>
      <c r="F307" s="807"/>
      <c r="G307" s="609"/>
    </row>
    <row r="308" spans="5:7" x14ac:dyDescent="0.25">
      <c r="E308" s="609"/>
      <c r="F308" s="807"/>
      <c r="G308" s="609"/>
    </row>
    <row r="309" spans="5:7" x14ac:dyDescent="0.25">
      <c r="E309" s="609"/>
      <c r="F309" s="807"/>
      <c r="G309" s="609"/>
    </row>
    <row r="310" spans="5:7" x14ac:dyDescent="0.25">
      <c r="E310" s="609"/>
      <c r="F310" s="807"/>
      <c r="G310" s="609"/>
    </row>
    <row r="311" spans="5:7" x14ac:dyDescent="0.25">
      <c r="E311" s="609"/>
      <c r="F311" s="807"/>
      <c r="G311" s="609"/>
    </row>
    <row r="312" spans="5:7" x14ac:dyDescent="0.25">
      <c r="E312" s="609"/>
      <c r="F312" s="807"/>
      <c r="G312" s="609"/>
    </row>
    <row r="313" spans="5:7" x14ac:dyDescent="0.25">
      <c r="E313" s="609"/>
      <c r="F313" s="807"/>
      <c r="G313" s="609"/>
    </row>
    <row r="314" spans="5:7" x14ac:dyDescent="0.25">
      <c r="E314" s="609"/>
      <c r="F314" s="807"/>
      <c r="G314" s="609"/>
    </row>
    <row r="315" spans="5:7" x14ac:dyDescent="0.25">
      <c r="E315" s="609"/>
      <c r="F315" s="807"/>
      <c r="G315" s="609"/>
    </row>
    <row r="316" spans="5:7" x14ac:dyDescent="0.25">
      <c r="E316" s="609"/>
      <c r="F316" s="807"/>
      <c r="G316" s="609"/>
    </row>
    <row r="317" spans="5:7" x14ac:dyDescent="0.25">
      <c r="E317" s="609"/>
      <c r="F317" s="807"/>
      <c r="G317" s="609"/>
    </row>
    <row r="318" spans="5:7" x14ac:dyDescent="0.25">
      <c r="E318" s="609"/>
      <c r="F318" s="807"/>
      <c r="G318" s="609"/>
    </row>
    <row r="319" spans="5:7" x14ac:dyDescent="0.25">
      <c r="E319" s="609"/>
      <c r="F319" s="807"/>
      <c r="G319" s="609"/>
    </row>
    <row r="320" spans="5:7" x14ac:dyDescent="0.25">
      <c r="E320" s="609"/>
      <c r="F320" s="807"/>
      <c r="G320" s="609"/>
    </row>
    <row r="321" spans="5:7" x14ac:dyDescent="0.25">
      <c r="E321" s="609"/>
      <c r="F321" s="807"/>
      <c r="G321" s="609"/>
    </row>
    <row r="322" spans="5:7" x14ac:dyDescent="0.25">
      <c r="E322" s="609"/>
      <c r="F322" s="807"/>
      <c r="G322" s="609"/>
    </row>
    <row r="323" spans="5:7" x14ac:dyDescent="0.25">
      <c r="E323" s="609"/>
      <c r="F323" s="807"/>
      <c r="G323" s="609"/>
    </row>
    <row r="324" spans="5:7" x14ac:dyDescent="0.25">
      <c r="E324" s="609"/>
      <c r="F324" s="807"/>
      <c r="G324" s="609"/>
    </row>
    <row r="325" spans="5:7" x14ac:dyDescent="0.25">
      <c r="E325" s="609"/>
      <c r="F325" s="807"/>
      <c r="G325" s="609"/>
    </row>
    <row r="326" spans="5:7" x14ac:dyDescent="0.25">
      <c r="E326" s="609"/>
      <c r="F326" s="807"/>
      <c r="G326" s="609"/>
    </row>
    <row r="327" spans="5:7" x14ac:dyDescent="0.25">
      <c r="E327" s="609"/>
      <c r="F327" s="807"/>
      <c r="G327" s="609"/>
    </row>
    <row r="328" spans="5:7" x14ac:dyDescent="0.25">
      <c r="E328" s="609"/>
      <c r="F328" s="807"/>
      <c r="G328" s="609"/>
    </row>
    <row r="329" spans="5:7" x14ac:dyDescent="0.25">
      <c r="E329" s="609"/>
      <c r="F329" s="807"/>
      <c r="G329" s="609"/>
    </row>
    <row r="330" spans="5:7" x14ac:dyDescent="0.25">
      <c r="E330" s="609"/>
      <c r="F330" s="807"/>
      <c r="G330" s="609"/>
    </row>
    <row r="331" spans="5:7" x14ac:dyDescent="0.25">
      <c r="E331" s="609"/>
      <c r="F331" s="807"/>
      <c r="G331" s="609"/>
    </row>
    <row r="332" spans="5:7" x14ac:dyDescent="0.25">
      <c r="E332" s="609"/>
      <c r="F332" s="807"/>
      <c r="G332" s="609"/>
    </row>
    <row r="333" spans="5:7" x14ac:dyDescent="0.25">
      <c r="E333" s="609"/>
      <c r="F333" s="807"/>
      <c r="G333" s="609"/>
    </row>
    <row r="334" spans="5:7" x14ac:dyDescent="0.25">
      <c r="E334" s="609"/>
      <c r="F334" s="807"/>
      <c r="G334" s="609"/>
    </row>
    <row r="335" spans="5:7" x14ac:dyDescent="0.25">
      <c r="E335" s="609"/>
      <c r="F335" s="807"/>
      <c r="G335" s="609"/>
    </row>
    <row r="336" spans="5:7" x14ac:dyDescent="0.25">
      <c r="E336" s="609"/>
      <c r="F336" s="807"/>
      <c r="G336" s="609"/>
    </row>
    <row r="337" spans="5:7" x14ac:dyDescent="0.25">
      <c r="E337" s="609"/>
      <c r="F337" s="807"/>
      <c r="G337" s="609"/>
    </row>
    <row r="338" spans="5:7" x14ac:dyDescent="0.25">
      <c r="E338" s="609"/>
      <c r="F338" s="807"/>
      <c r="G338" s="609"/>
    </row>
    <row r="339" spans="5:7" x14ac:dyDescent="0.25">
      <c r="E339" s="609"/>
      <c r="F339" s="807"/>
      <c r="G339" s="609"/>
    </row>
    <row r="340" spans="5:7" x14ac:dyDescent="0.25">
      <c r="E340" s="609"/>
      <c r="F340" s="807"/>
      <c r="G340" s="609"/>
    </row>
    <row r="341" spans="5:7" x14ac:dyDescent="0.25">
      <c r="E341" s="609"/>
      <c r="F341" s="807"/>
      <c r="G341" s="609"/>
    </row>
    <row r="342" spans="5:7" x14ac:dyDescent="0.25">
      <c r="E342" s="609"/>
      <c r="F342" s="807"/>
      <c r="G342" s="609"/>
    </row>
    <row r="343" spans="5:7" x14ac:dyDescent="0.25">
      <c r="E343" s="609"/>
      <c r="F343" s="807"/>
      <c r="G343" s="609"/>
    </row>
    <row r="344" spans="5:7" x14ac:dyDescent="0.25">
      <c r="E344" s="609"/>
      <c r="F344" s="807"/>
      <c r="G344" s="609"/>
    </row>
    <row r="345" spans="5:7" x14ac:dyDescent="0.25">
      <c r="E345" s="609"/>
      <c r="F345" s="807"/>
      <c r="G345" s="609"/>
    </row>
    <row r="346" spans="5:7" x14ac:dyDescent="0.25">
      <c r="E346" s="609"/>
      <c r="F346" s="807"/>
      <c r="G346" s="609"/>
    </row>
    <row r="347" spans="5:7" x14ac:dyDescent="0.25">
      <c r="E347" s="609"/>
      <c r="F347" s="807"/>
      <c r="G347" s="609"/>
    </row>
    <row r="348" spans="5:7" x14ac:dyDescent="0.25">
      <c r="E348" s="609"/>
      <c r="F348" s="807"/>
      <c r="G348" s="609"/>
    </row>
    <row r="349" spans="5:7" x14ac:dyDescent="0.25">
      <c r="E349" s="609"/>
      <c r="F349" s="807"/>
      <c r="G349" s="609"/>
    </row>
    <row r="350" spans="5:7" x14ac:dyDescent="0.25">
      <c r="E350" s="609"/>
      <c r="F350" s="807"/>
      <c r="G350" s="609"/>
    </row>
    <row r="351" spans="5:7" x14ac:dyDescent="0.25">
      <c r="E351" s="609"/>
      <c r="F351" s="807"/>
      <c r="G351" s="609"/>
    </row>
    <row r="352" spans="5:7" x14ac:dyDescent="0.25">
      <c r="E352" s="609"/>
      <c r="F352" s="807"/>
      <c r="G352" s="609"/>
    </row>
    <row r="353" spans="5:7" x14ac:dyDescent="0.25">
      <c r="E353" s="609"/>
      <c r="F353" s="807"/>
      <c r="G353" s="609"/>
    </row>
    <row r="354" spans="5:7" x14ac:dyDescent="0.25">
      <c r="E354" s="609"/>
      <c r="F354" s="807"/>
      <c r="G354" s="609"/>
    </row>
    <row r="355" spans="5:7" x14ac:dyDescent="0.25">
      <c r="E355" s="609"/>
      <c r="F355" s="807"/>
      <c r="G355" s="609"/>
    </row>
    <row r="356" spans="5:7" x14ac:dyDescent="0.25">
      <c r="E356" s="609"/>
      <c r="F356" s="807"/>
      <c r="G356" s="609"/>
    </row>
    <row r="357" spans="5:7" x14ac:dyDescent="0.25">
      <c r="E357" s="609"/>
      <c r="F357" s="807"/>
      <c r="G357" s="609"/>
    </row>
    <row r="358" spans="5:7" x14ac:dyDescent="0.25">
      <c r="E358" s="609"/>
      <c r="F358" s="807"/>
      <c r="G358" s="609"/>
    </row>
    <row r="359" spans="5:7" x14ac:dyDescent="0.25">
      <c r="E359" s="609"/>
      <c r="F359" s="807"/>
      <c r="G359" s="609"/>
    </row>
    <row r="360" spans="5:7" x14ac:dyDescent="0.25">
      <c r="E360" s="609"/>
      <c r="F360" s="807"/>
      <c r="G360" s="609"/>
    </row>
    <row r="361" spans="5:7" x14ac:dyDescent="0.25">
      <c r="E361" s="609"/>
      <c r="F361" s="807"/>
      <c r="G361" s="609"/>
    </row>
    <row r="362" spans="5:7" x14ac:dyDescent="0.25">
      <c r="E362" s="609"/>
      <c r="F362" s="807"/>
      <c r="G362" s="609"/>
    </row>
    <row r="363" spans="5:7" x14ac:dyDescent="0.25">
      <c r="E363" s="609"/>
      <c r="F363" s="807"/>
      <c r="G363" s="609"/>
    </row>
    <row r="364" spans="5:7" x14ac:dyDescent="0.25">
      <c r="E364" s="609"/>
      <c r="F364" s="807"/>
      <c r="G364" s="609"/>
    </row>
    <row r="365" spans="5:7" x14ac:dyDescent="0.25">
      <c r="E365" s="609"/>
      <c r="F365" s="807"/>
      <c r="G365" s="609"/>
    </row>
    <row r="366" spans="5:7" x14ac:dyDescent="0.25">
      <c r="E366" s="609"/>
      <c r="F366" s="807"/>
      <c r="G366" s="609"/>
    </row>
    <row r="367" spans="5:7" x14ac:dyDescent="0.25">
      <c r="E367" s="609"/>
      <c r="F367" s="807"/>
      <c r="G367" s="609"/>
    </row>
    <row r="368" spans="5:7" x14ac:dyDescent="0.25">
      <c r="E368" s="609"/>
      <c r="F368" s="807"/>
      <c r="G368" s="609"/>
    </row>
    <row r="369" spans="5:7" x14ac:dyDescent="0.25">
      <c r="E369" s="609"/>
      <c r="F369" s="807"/>
      <c r="G369" s="609"/>
    </row>
    <row r="370" spans="5:7" x14ac:dyDescent="0.25">
      <c r="E370" s="609"/>
      <c r="F370" s="807"/>
      <c r="G370" s="609"/>
    </row>
    <row r="371" spans="5:7" x14ac:dyDescent="0.25">
      <c r="E371" s="609"/>
      <c r="F371" s="807"/>
      <c r="G371" s="609"/>
    </row>
    <row r="372" spans="5:7" x14ac:dyDescent="0.25">
      <c r="E372" s="609"/>
      <c r="F372" s="807"/>
      <c r="G372" s="609"/>
    </row>
    <row r="373" spans="5:7" x14ac:dyDescent="0.25">
      <c r="E373" s="609"/>
      <c r="F373" s="807"/>
      <c r="G373" s="609"/>
    </row>
    <row r="374" spans="5:7" x14ac:dyDescent="0.25">
      <c r="E374" s="609"/>
      <c r="F374" s="807"/>
      <c r="G374" s="609"/>
    </row>
    <row r="375" spans="5:7" x14ac:dyDescent="0.25">
      <c r="E375" s="609"/>
      <c r="F375" s="807"/>
      <c r="G375" s="609"/>
    </row>
    <row r="376" spans="5:7" x14ac:dyDescent="0.25">
      <c r="E376" s="609"/>
      <c r="F376" s="807"/>
      <c r="G376" s="609"/>
    </row>
    <row r="377" spans="5:7" x14ac:dyDescent="0.25">
      <c r="E377" s="609"/>
      <c r="F377" s="807"/>
      <c r="G377" s="609"/>
    </row>
    <row r="378" spans="5:7" x14ac:dyDescent="0.25">
      <c r="E378" s="609"/>
      <c r="F378" s="807"/>
      <c r="G378" s="609"/>
    </row>
    <row r="379" spans="5:7" x14ac:dyDescent="0.25">
      <c r="E379" s="609"/>
      <c r="F379" s="807"/>
      <c r="G379" s="609"/>
    </row>
    <row r="380" spans="5:7" x14ac:dyDescent="0.25">
      <c r="E380" s="609"/>
      <c r="F380" s="807"/>
      <c r="G380" s="609"/>
    </row>
    <row r="381" spans="5:7" x14ac:dyDescent="0.25">
      <c r="E381" s="609"/>
      <c r="F381" s="807"/>
      <c r="G381" s="609"/>
    </row>
    <row r="382" spans="5:7" x14ac:dyDescent="0.25">
      <c r="E382" s="609"/>
      <c r="F382" s="807"/>
      <c r="G382" s="609"/>
    </row>
    <row r="383" spans="5:7" x14ac:dyDescent="0.25">
      <c r="E383" s="609"/>
      <c r="F383" s="807"/>
      <c r="G383" s="609"/>
    </row>
    <row r="384" spans="5:7" x14ac:dyDescent="0.25">
      <c r="E384" s="609"/>
      <c r="F384" s="807"/>
      <c r="G384" s="609"/>
    </row>
    <row r="385" spans="5:7" x14ac:dyDescent="0.25">
      <c r="E385" s="609"/>
      <c r="F385" s="807"/>
      <c r="G385" s="609"/>
    </row>
    <row r="386" spans="5:7" x14ac:dyDescent="0.25">
      <c r="E386" s="609"/>
      <c r="F386" s="807"/>
      <c r="G386" s="609"/>
    </row>
    <row r="387" spans="5:7" x14ac:dyDescent="0.25">
      <c r="E387" s="609"/>
      <c r="F387" s="807"/>
      <c r="G387" s="609"/>
    </row>
    <row r="388" spans="5:7" x14ac:dyDescent="0.25">
      <c r="E388" s="609"/>
      <c r="F388" s="807"/>
      <c r="G388" s="609"/>
    </row>
    <row r="389" spans="5:7" x14ac:dyDescent="0.25">
      <c r="E389" s="609"/>
      <c r="F389" s="807"/>
      <c r="G389" s="609"/>
    </row>
    <row r="390" spans="5:7" x14ac:dyDescent="0.25">
      <c r="E390" s="609"/>
      <c r="F390" s="807"/>
      <c r="G390" s="609"/>
    </row>
    <row r="391" spans="5:7" x14ac:dyDescent="0.25">
      <c r="E391" s="609"/>
      <c r="F391" s="807"/>
      <c r="G391" s="609"/>
    </row>
    <row r="392" spans="5:7" x14ac:dyDescent="0.25">
      <c r="E392" s="609"/>
      <c r="F392" s="807"/>
      <c r="G392" s="609"/>
    </row>
    <row r="393" spans="5:7" x14ac:dyDescent="0.25">
      <c r="E393" s="609"/>
      <c r="F393" s="807"/>
      <c r="G393" s="609"/>
    </row>
    <row r="394" spans="5:7" x14ac:dyDescent="0.25">
      <c r="E394" s="609"/>
      <c r="F394" s="807"/>
      <c r="G394" s="609"/>
    </row>
    <row r="395" spans="5:7" x14ac:dyDescent="0.25">
      <c r="E395" s="609"/>
      <c r="F395" s="807"/>
      <c r="G395" s="609"/>
    </row>
    <row r="396" spans="5:7" x14ac:dyDescent="0.25">
      <c r="E396" s="609"/>
      <c r="F396" s="807"/>
      <c r="G396" s="609"/>
    </row>
    <row r="397" spans="5:7" x14ac:dyDescent="0.25">
      <c r="E397" s="609"/>
      <c r="F397" s="807"/>
      <c r="G397" s="609"/>
    </row>
    <row r="398" spans="5:7" x14ac:dyDescent="0.25">
      <c r="E398" s="609"/>
      <c r="F398" s="807"/>
      <c r="G398" s="609"/>
    </row>
    <row r="399" spans="5:7" x14ac:dyDescent="0.25">
      <c r="E399" s="609"/>
      <c r="F399" s="807"/>
      <c r="G399" s="609"/>
    </row>
    <row r="400" spans="5:7" x14ac:dyDescent="0.25">
      <c r="E400" s="609"/>
      <c r="F400" s="807"/>
      <c r="G400" s="609"/>
    </row>
    <row r="401" spans="5:7" x14ac:dyDescent="0.25">
      <c r="E401" s="609"/>
      <c r="F401" s="807"/>
      <c r="G401" s="609"/>
    </row>
    <row r="402" spans="5:7" x14ac:dyDescent="0.25">
      <c r="E402" s="609"/>
      <c r="F402" s="807"/>
      <c r="G402" s="609"/>
    </row>
    <row r="403" spans="5:7" x14ac:dyDescent="0.25">
      <c r="E403" s="609"/>
      <c r="F403" s="807"/>
      <c r="G403" s="609"/>
    </row>
    <row r="404" spans="5:7" x14ac:dyDescent="0.25">
      <c r="E404" s="609"/>
      <c r="F404" s="807"/>
      <c r="G404" s="609"/>
    </row>
    <row r="405" spans="5:7" x14ac:dyDescent="0.25">
      <c r="E405" s="609"/>
      <c r="F405" s="807"/>
      <c r="G405" s="609"/>
    </row>
    <row r="406" spans="5:7" x14ac:dyDescent="0.25">
      <c r="E406" s="609"/>
      <c r="F406" s="807"/>
      <c r="G406" s="609"/>
    </row>
    <row r="407" spans="5:7" x14ac:dyDescent="0.25">
      <c r="E407" s="609"/>
      <c r="F407" s="807"/>
      <c r="G407" s="609"/>
    </row>
    <row r="408" spans="5:7" x14ac:dyDescent="0.25">
      <c r="E408" s="609"/>
      <c r="F408" s="807"/>
      <c r="G408" s="609"/>
    </row>
    <row r="409" spans="5:7" x14ac:dyDescent="0.25">
      <c r="E409" s="609"/>
      <c r="F409" s="807"/>
      <c r="G409" s="609"/>
    </row>
    <row r="410" spans="5:7" x14ac:dyDescent="0.25">
      <c r="E410" s="609"/>
      <c r="F410" s="807"/>
      <c r="G410" s="609"/>
    </row>
    <row r="411" spans="5:7" x14ac:dyDescent="0.25">
      <c r="E411" s="609"/>
      <c r="F411" s="807"/>
      <c r="G411" s="609"/>
    </row>
    <row r="412" spans="5:7" x14ac:dyDescent="0.25">
      <c r="E412" s="609"/>
      <c r="F412" s="807"/>
      <c r="G412" s="609"/>
    </row>
    <row r="413" spans="5:7" x14ac:dyDescent="0.25">
      <c r="E413" s="609"/>
      <c r="F413" s="807"/>
      <c r="G413" s="609"/>
    </row>
    <row r="414" spans="5:7" x14ac:dyDescent="0.25">
      <c r="E414" s="609"/>
      <c r="F414" s="807"/>
      <c r="G414" s="609"/>
    </row>
    <row r="415" spans="5:7" x14ac:dyDescent="0.25">
      <c r="E415" s="609"/>
      <c r="F415" s="807"/>
      <c r="G415" s="609"/>
    </row>
    <row r="416" spans="5:7" x14ac:dyDescent="0.25">
      <c r="E416" s="609"/>
      <c r="F416" s="807"/>
      <c r="G416" s="609"/>
    </row>
    <row r="417" spans="5:7" x14ac:dyDescent="0.25">
      <c r="E417" s="609"/>
      <c r="F417" s="807"/>
      <c r="G417" s="609"/>
    </row>
    <row r="418" spans="5:7" x14ac:dyDescent="0.25">
      <c r="E418" s="609"/>
      <c r="F418" s="807"/>
      <c r="G418" s="609"/>
    </row>
    <row r="419" spans="5:7" x14ac:dyDescent="0.25">
      <c r="E419" s="609"/>
      <c r="F419" s="807"/>
      <c r="G419" s="609"/>
    </row>
    <row r="420" spans="5:7" x14ac:dyDescent="0.25">
      <c r="E420" s="609"/>
      <c r="F420" s="807"/>
      <c r="G420" s="609"/>
    </row>
    <row r="421" spans="5:7" x14ac:dyDescent="0.25">
      <c r="E421" s="609"/>
      <c r="F421" s="807"/>
      <c r="G421" s="609"/>
    </row>
    <row r="422" spans="5:7" x14ac:dyDescent="0.25">
      <c r="E422" s="609"/>
      <c r="F422" s="807"/>
      <c r="G422" s="609"/>
    </row>
    <row r="423" spans="5:7" x14ac:dyDescent="0.25">
      <c r="E423" s="609"/>
      <c r="F423" s="807"/>
      <c r="G423" s="609"/>
    </row>
    <row r="424" spans="5:7" x14ac:dyDescent="0.25">
      <c r="E424" s="609"/>
      <c r="F424" s="807"/>
      <c r="G424" s="609"/>
    </row>
    <row r="425" spans="5:7" x14ac:dyDescent="0.25">
      <c r="E425" s="609"/>
      <c r="F425" s="807"/>
      <c r="G425" s="609"/>
    </row>
    <row r="426" spans="5:7" x14ac:dyDescent="0.25">
      <c r="E426" s="609"/>
      <c r="F426" s="807"/>
      <c r="G426" s="609"/>
    </row>
    <row r="427" spans="5:7" x14ac:dyDescent="0.25">
      <c r="E427" s="609"/>
      <c r="F427" s="807"/>
      <c r="G427" s="609"/>
    </row>
    <row r="428" spans="5:7" x14ac:dyDescent="0.25">
      <c r="E428" s="609"/>
      <c r="F428" s="807"/>
      <c r="G428" s="609"/>
    </row>
    <row r="429" spans="5:7" x14ac:dyDescent="0.25">
      <c r="E429" s="609"/>
      <c r="F429" s="807"/>
      <c r="G429" s="609"/>
    </row>
    <row r="430" spans="5:7" x14ac:dyDescent="0.25">
      <c r="E430" s="609"/>
      <c r="F430" s="807"/>
      <c r="G430" s="609"/>
    </row>
    <row r="431" spans="5:7" x14ac:dyDescent="0.25">
      <c r="E431" s="609"/>
      <c r="F431" s="807"/>
      <c r="G431" s="609"/>
    </row>
    <row r="432" spans="5:7" x14ac:dyDescent="0.25">
      <c r="E432" s="609"/>
      <c r="F432" s="807"/>
      <c r="G432" s="609"/>
    </row>
    <row r="433" spans="5:7" x14ac:dyDescent="0.25">
      <c r="E433" s="609"/>
      <c r="F433" s="807"/>
      <c r="G433" s="609"/>
    </row>
    <row r="434" spans="5:7" x14ac:dyDescent="0.25">
      <c r="E434" s="609"/>
      <c r="F434" s="807"/>
      <c r="G434" s="609"/>
    </row>
    <row r="435" spans="5:7" x14ac:dyDescent="0.25">
      <c r="E435" s="609"/>
      <c r="F435" s="807"/>
      <c r="G435" s="609"/>
    </row>
    <row r="436" spans="5:7" x14ac:dyDescent="0.25">
      <c r="E436" s="609"/>
      <c r="F436" s="807"/>
      <c r="G436" s="609"/>
    </row>
    <row r="437" spans="5:7" x14ac:dyDescent="0.25">
      <c r="E437" s="609"/>
      <c r="F437" s="807"/>
      <c r="G437" s="609"/>
    </row>
    <row r="438" spans="5:7" x14ac:dyDescent="0.25">
      <c r="E438" s="609"/>
      <c r="F438" s="807"/>
      <c r="G438" s="609"/>
    </row>
    <row r="439" spans="5:7" x14ac:dyDescent="0.25">
      <c r="E439" s="609"/>
      <c r="F439" s="807"/>
      <c r="G439" s="609"/>
    </row>
    <row r="440" spans="5:7" x14ac:dyDescent="0.25">
      <c r="E440" s="609"/>
      <c r="F440" s="807"/>
      <c r="G440" s="609"/>
    </row>
    <row r="441" spans="5:7" x14ac:dyDescent="0.25">
      <c r="E441" s="609"/>
      <c r="F441" s="807"/>
      <c r="G441" s="609"/>
    </row>
    <row r="442" spans="5:7" x14ac:dyDescent="0.25">
      <c r="E442" s="609"/>
      <c r="F442" s="807"/>
      <c r="G442" s="609"/>
    </row>
    <row r="443" spans="5:7" x14ac:dyDescent="0.25">
      <c r="E443" s="609"/>
      <c r="F443" s="807"/>
      <c r="G443" s="609"/>
    </row>
    <row r="444" spans="5:7" x14ac:dyDescent="0.25">
      <c r="E444" s="609"/>
      <c r="F444" s="807"/>
      <c r="G444" s="609"/>
    </row>
    <row r="445" spans="5:7" x14ac:dyDescent="0.25">
      <c r="E445" s="609"/>
      <c r="F445" s="807"/>
      <c r="G445" s="609"/>
    </row>
    <row r="446" spans="5:7" x14ac:dyDescent="0.25">
      <c r="E446" s="609"/>
      <c r="F446" s="807"/>
      <c r="G446" s="609"/>
    </row>
    <row r="447" spans="5:7" x14ac:dyDescent="0.25">
      <c r="E447" s="609"/>
      <c r="F447" s="807"/>
      <c r="G447" s="609"/>
    </row>
    <row r="448" spans="5:7" x14ac:dyDescent="0.25">
      <c r="E448" s="609"/>
      <c r="F448" s="807"/>
      <c r="G448" s="609"/>
    </row>
    <row r="449" spans="5:7" x14ac:dyDescent="0.25">
      <c r="E449" s="609"/>
      <c r="F449" s="807"/>
      <c r="G449" s="609"/>
    </row>
    <row r="450" spans="5:7" x14ac:dyDescent="0.25">
      <c r="E450" s="609"/>
      <c r="F450" s="807"/>
      <c r="G450" s="609"/>
    </row>
    <row r="451" spans="5:7" x14ac:dyDescent="0.25">
      <c r="E451" s="609"/>
      <c r="F451" s="807"/>
      <c r="G451" s="609"/>
    </row>
    <row r="452" spans="5:7" x14ac:dyDescent="0.25">
      <c r="E452" s="609"/>
      <c r="F452" s="807"/>
      <c r="G452" s="609"/>
    </row>
    <row r="453" spans="5:7" x14ac:dyDescent="0.25">
      <c r="E453" s="609"/>
      <c r="F453" s="807"/>
      <c r="G453" s="609"/>
    </row>
    <row r="454" spans="5:7" x14ac:dyDescent="0.25">
      <c r="E454" s="609"/>
      <c r="F454" s="807"/>
      <c r="G454" s="609"/>
    </row>
    <row r="455" spans="5:7" x14ac:dyDescent="0.25">
      <c r="E455" s="609"/>
      <c r="F455" s="807"/>
      <c r="G455" s="609"/>
    </row>
    <row r="456" spans="5:7" x14ac:dyDescent="0.25">
      <c r="E456" s="609"/>
      <c r="F456" s="807"/>
      <c r="G456" s="609"/>
    </row>
    <row r="457" spans="5:7" x14ac:dyDescent="0.25">
      <c r="E457" s="609"/>
      <c r="F457" s="807"/>
      <c r="G457" s="609"/>
    </row>
    <row r="458" spans="5:7" x14ac:dyDescent="0.25">
      <c r="E458" s="609"/>
      <c r="F458" s="807"/>
      <c r="G458" s="609"/>
    </row>
    <row r="459" spans="5:7" x14ac:dyDescent="0.25">
      <c r="E459" s="609"/>
      <c r="F459" s="807"/>
      <c r="G459" s="609"/>
    </row>
    <row r="460" spans="5:7" x14ac:dyDescent="0.25">
      <c r="E460" s="609"/>
      <c r="F460" s="807"/>
      <c r="G460" s="609"/>
    </row>
    <row r="461" spans="5:7" x14ac:dyDescent="0.25">
      <c r="E461" s="609"/>
      <c r="F461" s="807"/>
      <c r="G461" s="609"/>
    </row>
    <row r="462" spans="5:7" x14ac:dyDescent="0.25">
      <c r="E462" s="609"/>
      <c r="F462" s="807"/>
      <c r="G462" s="609"/>
    </row>
    <row r="463" spans="5:7" x14ac:dyDescent="0.25">
      <c r="E463" s="609"/>
      <c r="F463" s="807"/>
      <c r="G463" s="609"/>
    </row>
    <row r="464" spans="5:7" x14ac:dyDescent="0.25">
      <c r="E464" s="609"/>
      <c r="F464" s="807"/>
      <c r="G464" s="609"/>
    </row>
    <row r="465" spans="5:7" x14ac:dyDescent="0.25">
      <c r="E465" s="609"/>
      <c r="F465" s="807"/>
      <c r="G465" s="609"/>
    </row>
    <row r="466" spans="5:7" x14ac:dyDescent="0.25">
      <c r="E466" s="609"/>
      <c r="F466" s="807"/>
      <c r="G466" s="609"/>
    </row>
    <row r="467" spans="5:7" x14ac:dyDescent="0.25">
      <c r="E467" s="609"/>
      <c r="F467" s="807"/>
      <c r="G467" s="609"/>
    </row>
    <row r="468" spans="5:7" x14ac:dyDescent="0.25">
      <c r="E468" s="609"/>
      <c r="F468" s="807"/>
      <c r="G468" s="609"/>
    </row>
    <row r="469" spans="5:7" x14ac:dyDescent="0.25">
      <c r="E469" s="609"/>
      <c r="F469" s="807"/>
      <c r="G469" s="609"/>
    </row>
    <row r="470" spans="5:7" x14ac:dyDescent="0.25">
      <c r="E470" s="609"/>
      <c r="F470" s="807"/>
      <c r="G470" s="609"/>
    </row>
    <row r="471" spans="5:7" x14ac:dyDescent="0.25">
      <c r="E471" s="609"/>
      <c r="F471" s="807"/>
      <c r="G471" s="609"/>
    </row>
    <row r="472" spans="5:7" x14ac:dyDescent="0.25">
      <c r="E472" s="609"/>
      <c r="F472" s="807"/>
      <c r="G472" s="609"/>
    </row>
    <row r="473" spans="5:7" x14ac:dyDescent="0.25">
      <c r="E473" s="609"/>
      <c r="F473" s="807"/>
      <c r="G473" s="609"/>
    </row>
    <row r="474" spans="5:7" x14ac:dyDescent="0.25">
      <c r="E474" s="609"/>
      <c r="F474" s="807"/>
      <c r="G474" s="609"/>
    </row>
    <row r="475" spans="5:7" x14ac:dyDescent="0.25">
      <c r="E475" s="609"/>
      <c r="F475" s="807"/>
      <c r="G475" s="609"/>
    </row>
    <row r="476" spans="5:7" x14ac:dyDescent="0.25">
      <c r="E476" s="609"/>
      <c r="F476" s="807"/>
      <c r="G476" s="609"/>
    </row>
    <row r="477" spans="5:7" x14ac:dyDescent="0.25">
      <c r="E477" s="609"/>
      <c r="F477" s="807"/>
      <c r="G477" s="609"/>
    </row>
    <row r="478" spans="5:7" x14ac:dyDescent="0.25">
      <c r="E478" s="609"/>
      <c r="F478" s="807"/>
      <c r="G478" s="609"/>
    </row>
    <row r="479" spans="5:7" x14ac:dyDescent="0.25">
      <c r="E479" s="609"/>
      <c r="F479" s="807"/>
      <c r="G479" s="609"/>
    </row>
    <row r="480" spans="5:7" x14ac:dyDescent="0.25">
      <c r="E480" s="609"/>
      <c r="F480" s="807"/>
      <c r="G480" s="609"/>
    </row>
    <row r="481" spans="5:7" x14ac:dyDescent="0.25">
      <c r="E481" s="609"/>
      <c r="F481" s="807"/>
      <c r="G481" s="609"/>
    </row>
    <row r="482" spans="5:7" x14ac:dyDescent="0.25">
      <c r="E482" s="609"/>
      <c r="F482" s="807"/>
      <c r="G482" s="609"/>
    </row>
    <row r="483" spans="5:7" x14ac:dyDescent="0.25">
      <c r="E483" s="609"/>
      <c r="F483" s="807"/>
      <c r="G483" s="609"/>
    </row>
    <row r="484" spans="5:7" x14ac:dyDescent="0.25">
      <c r="E484" s="609"/>
      <c r="F484" s="807"/>
      <c r="G484" s="609"/>
    </row>
    <row r="485" spans="5:7" x14ac:dyDescent="0.25">
      <c r="E485" s="609"/>
      <c r="F485" s="807"/>
      <c r="G485" s="609"/>
    </row>
    <row r="486" spans="5:7" x14ac:dyDescent="0.25">
      <c r="E486" s="609"/>
      <c r="F486" s="807"/>
      <c r="G486" s="609"/>
    </row>
    <row r="487" spans="5:7" x14ac:dyDescent="0.25">
      <c r="E487" s="609"/>
      <c r="F487" s="807"/>
      <c r="G487" s="609"/>
    </row>
    <row r="488" spans="5:7" x14ac:dyDescent="0.25">
      <c r="E488" s="609"/>
      <c r="F488" s="807"/>
      <c r="G488" s="609"/>
    </row>
    <row r="489" spans="5:7" x14ac:dyDescent="0.25">
      <c r="E489" s="609"/>
      <c r="F489" s="807"/>
      <c r="G489" s="609"/>
    </row>
    <row r="490" spans="5:7" x14ac:dyDescent="0.25">
      <c r="E490" s="609"/>
      <c r="F490" s="807"/>
      <c r="G490" s="609"/>
    </row>
    <row r="491" spans="5:7" x14ac:dyDescent="0.25">
      <c r="E491" s="609"/>
      <c r="F491" s="807"/>
      <c r="G491" s="609"/>
    </row>
    <row r="492" spans="5:7" x14ac:dyDescent="0.25">
      <c r="E492" s="609"/>
      <c r="F492" s="807"/>
      <c r="G492" s="609"/>
    </row>
    <row r="493" spans="5:7" x14ac:dyDescent="0.25">
      <c r="E493" s="609"/>
      <c r="F493" s="807"/>
      <c r="G493" s="609"/>
    </row>
    <row r="494" spans="5:7" x14ac:dyDescent="0.25">
      <c r="E494" s="609"/>
      <c r="F494" s="807"/>
      <c r="G494" s="609"/>
    </row>
    <row r="495" spans="5:7" x14ac:dyDescent="0.25">
      <c r="E495" s="609"/>
      <c r="F495" s="807"/>
      <c r="G495" s="609"/>
    </row>
    <row r="496" spans="5:7" x14ac:dyDescent="0.25">
      <c r="E496" s="609"/>
      <c r="F496" s="807"/>
      <c r="G496" s="609"/>
    </row>
    <row r="497" spans="5:7" x14ac:dyDescent="0.25">
      <c r="E497" s="609"/>
      <c r="F497" s="807"/>
      <c r="G497" s="609"/>
    </row>
    <row r="498" spans="5:7" x14ac:dyDescent="0.25">
      <c r="E498" s="609"/>
      <c r="F498" s="807"/>
      <c r="G498" s="609"/>
    </row>
    <row r="499" spans="5:7" x14ac:dyDescent="0.25">
      <c r="E499" s="609"/>
      <c r="F499" s="807"/>
      <c r="G499" s="609"/>
    </row>
    <row r="500" spans="5:7" x14ac:dyDescent="0.25">
      <c r="E500" s="609"/>
      <c r="F500" s="807"/>
      <c r="G500" s="609"/>
    </row>
    <row r="501" spans="5:7" x14ac:dyDescent="0.25">
      <c r="E501" s="609"/>
      <c r="F501" s="807"/>
      <c r="G501" s="609"/>
    </row>
    <row r="502" spans="5:7" x14ac:dyDescent="0.25">
      <c r="E502" s="609"/>
      <c r="F502" s="807"/>
      <c r="G502" s="609"/>
    </row>
    <row r="503" spans="5:7" x14ac:dyDescent="0.25">
      <c r="E503" s="609"/>
      <c r="F503" s="807"/>
      <c r="G503" s="609"/>
    </row>
    <row r="504" spans="5:7" x14ac:dyDescent="0.25">
      <c r="E504" s="609"/>
      <c r="F504" s="807"/>
      <c r="G504" s="609"/>
    </row>
    <row r="505" spans="5:7" x14ac:dyDescent="0.25">
      <c r="E505" s="609"/>
      <c r="F505" s="807"/>
      <c r="G505" s="609"/>
    </row>
    <row r="506" spans="5:7" x14ac:dyDescent="0.25">
      <c r="E506" s="609"/>
      <c r="F506" s="807"/>
      <c r="G506" s="609"/>
    </row>
    <row r="507" spans="5:7" x14ac:dyDescent="0.25">
      <c r="E507" s="609"/>
      <c r="F507" s="807"/>
      <c r="G507" s="609"/>
    </row>
    <row r="508" spans="5:7" x14ac:dyDescent="0.25">
      <c r="E508" s="609"/>
      <c r="F508" s="807"/>
      <c r="G508" s="609"/>
    </row>
    <row r="509" spans="5:7" x14ac:dyDescent="0.25">
      <c r="E509" s="609"/>
      <c r="F509" s="807"/>
      <c r="G509" s="609"/>
    </row>
    <row r="510" spans="5:7" x14ac:dyDescent="0.25">
      <c r="E510" s="609"/>
      <c r="F510" s="807"/>
      <c r="G510" s="609"/>
    </row>
    <row r="511" spans="5:7" x14ac:dyDescent="0.25">
      <c r="E511" s="609"/>
      <c r="F511" s="807"/>
      <c r="G511" s="609"/>
    </row>
    <row r="512" spans="5:7" x14ac:dyDescent="0.25">
      <c r="E512" s="609"/>
      <c r="F512" s="807"/>
      <c r="G512" s="609"/>
    </row>
    <row r="513" spans="5:7" x14ac:dyDescent="0.25">
      <c r="E513" s="609"/>
      <c r="F513" s="807"/>
      <c r="G513" s="609"/>
    </row>
    <row r="514" spans="5:7" x14ac:dyDescent="0.25">
      <c r="E514" s="609"/>
      <c r="F514" s="807"/>
      <c r="G514" s="609"/>
    </row>
    <row r="515" spans="5:7" x14ac:dyDescent="0.25">
      <c r="E515" s="609"/>
      <c r="F515" s="807"/>
      <c r="G515" s="609"/>
    </row>
    <row r="516" spans="5:7" x14ac:dyDescent="0.25">
      <c r="E516" s="609"/>
      <c r="F516" s="807"/>
      <c r="G516" s="609"/>
    </row>
    <row r="517" spans="5:7" x14ac:dyDescent="0.25">
      <c r="E517" s="609"/>
      <c r="F517" s="807"/>
      <c r="G517" s="609"/>
    </row>
    <row r="518" spans="5:7" x14ac:dyDescent="0.25">
      <c r="E518" s="609"/>
      <c r="F518" s="807"/>
      <c r="G518" s="609"/>
    </row>
    <row r="519" spans="5:7" x14ac:dyDescent="0.25">
      <c r="E519" s="609"/>
      <c r="F519" s="807"/>
      <c r="G519" s="609"/>
    </row>
    <row r="520" spans="5:7" x14ac:dyDescent="0.25">
      <c r="E520" s="609"/>
      <c r="F520" s="807"/>
      <c r="G520" s="609"/>
    </row>
    <row r="521" spans="5:7" x14ac:dyDescent="0.25">
      <c r="E521" s="609"/>
      <c r="F521" s="807"/>
      <c r="G521" s="609"/>
    </row>
    <row r="522" spans="5:7" x14ac:dyDescent="0.25">
      <c r="E522" s="609"/>
      <c r="F522" s="807"/>
      <c r="G522" s="609"/>
    </row>
    <row r="523" spans="5:7" x14ac:dyDescent="0.25">
      <c r="E523" s="609"/>
      <c r="F523" s="807"/>
      <c r="G523" s="609"/>
    </row>
    <row r="524" spans="5:7" x14ac:dyDescent="0.25">
      <c r="E524" s="609"/>
      <c r="F524" s="807"/>
      <c r="G524" s="609"/>
    </row>
    <row r="525" spans="5:7" x14ac:dyDescent="0.25">
      <c r="E525" s="609"/>
      <c r="F525" s="807"/>
      <c r="G525" s="609"/>
    </row>
    <row r="526" spans="5:7" x14ac:dyDescent="0.25">
      <c r="E526" s="609"/>
      <c r="F526" s="807"/>
      <c r="G526" s="609"/>
    </row>
    <row r="527" spans="5:7" x14ac:dyDescent="0.25">
      <c r="E527" s="609"/>
      <c r="F527" s="807"/>
      <c r="G527" s="609"/>
    </row>
    <row r="528" spans="5:7" x14ac:dyDescent="0.25">
      <c r="E528" s="609"/>
      <c r="F528" s="807"/>
      <c r="G528" s="609"/>
    </row>
    <row r="529" spans="5:7" x14ac:dyDescent="0.25">
      <c r="E529" s="609"/>
      <c r="F529" s="807"/>
      <c r="G529" s="609"/>
    </row>
    <row r="530" spans="5:7" x14ac:dyDescent="0.25">
      <c r="E530" s="609"/>
      <c r="F530" s="807"/>
      <c r="G530" s="609"/>
    </row>
    <row r="531" spans="5:7" x14ac:dyDescent="0.25">
      <c r="E531" s="609"/>
      <c r="F531" s="807"/>
      <c r="G531" s="609"/>
    </row>
    <row r="532" spans="5:7" x14ac:dyDescent="0.25">
      <c r="E532" s="609"/>
      <c r="F532" s="807"/>
      <c r="G532" s="609"/>
    </row>
    <row r="533" spans="5:7" x14ac:dyDescent="0.25">
      <c r="E533" s="609"/>
      <c r="F533" s="807"/>
      <c r="G533" s="609"/>
    </row>
    <row r="534" spans="5:7" x14ac:dyDescent="0.25">
      <c r="E534" s="609"/>
      <c r="F534" s="807"/>
      <c r="G534" s="609"/>
    </row>
    <row r="535" spans="5:7" x14ac:dyDescent="0.25">
      <c r="E535" s="609"/>
      <c r="F535" s="807"/>
      <c r="G535" s="609"/>
    </row>
    <row r="536" spans="5:7" x14ac:dyDescent="0.25">
      <c r="E536" s="609"/>
      <c r="F536" s="807"/>
      <c r="G536" s="609"/>
    </row>
    <row r="537" spans="5:7" x14ac:dyDescent="0.25">
      <c r="E537" s="609"/>
      <c r="F537" s="807"/>
      <c r="G537" s="609"/>
    </row>
    <row r="538" spans="5:7" x14ac:dyDescent="0.25">
      <c r="E538" s="609"/>
      <c r="F538" s="807"/>
      <c r="G538" s="609"/>
    </row>
    <row r="539" spans="5:7" x14ac:dyDescent="0.25">
      <c r="E539" s="609"/>
      <c r="F539" s="807"/>
      <c r="G539" s="609"/>
    </row>
    <row r="540" spans="5:7" x14ac:dyDescent="0.25">
      <c r="E540" s="609"/>
      <c r="F540" s="807"/>
      <c r="G540" s="609"/>
    </row>
    <row r="541" spans="5:7" x14ac:dyDescent="0.25">
      <c r="E541" s="609"/>
      <c r="F541" s="807"/>
      <c r="G541" s="609"/>
    </row>
    <row r="542" spans="5:7" x14ac:dyDescent="0.25">
      <c r="E542" s="609"/>
      <c r="F542" s="807"/>
      <c r="G542" s="609"/>
    </row>
    <row r="543" spans="5:7" x14ac:dyDescent="0.25">
      <c r="E543" s="609"/>
      <c r="F543" s="807"/>
      <c r="G543" s="609"/>
    </row>
    <row r="544" spans="5:7" x14ac:dyDescent="0.25">
      <c r="E544" s="609"/>
      <c r="F544" s="807"/>
      <c r="G544" s="609"/>
    </row>
    <row r="545" spans="5:7" x14ac:dyDescent="0.25">
      <c r="E545" s="609"/>
      <c r="F545" s="807"/>
      <c r="G545" s="609"/>
    </row>
    <row r="546" spans="5:7" x14ac:dyDescent="0.25">
      <c r="E546" s="609"/>
      <c r="F546" s="807"/>
      <c r="G546" s="609"/>
    </row>
    <row r="547" spans="5:7" x14ac:dyDescent="0.25">
      <c r="E547" s="609"/>
      <c r="F547" s="807"/>
      <c r="G547" s="609"/>
    </row>
    <row r="548" spans="5:7" x14ac:dyDescent="0.25">
      <c r="E548" s="609"/>
      <c r="F548" s="807"/>
      <c r="G548" s="609"/>
    </row>
    <row r="549" spans="5:7" x14ac:dyDescent="0.25">
      <c r="E549" s="609"/>
      <c r="F549" s="807"/>
      <c r="G549" s="609"/>
    </row>
    <row r="550" spans="5:7" x14ac:dyDescent="0.25">
      <c r="E550" s="609"/>
      <c r="F550" s="807"/>
      <c r="G550" s="609"/>
    </row>
    <row r="551" spans="5:7" x14ac:dyDescent="0.25">
      <c r="E551" s="609"/>
      <c r="F551" s="807"/>
      <c r="G551" s="609"/>
    </row>
    <row r="552" spans="5:7" x14ac:dyDescent="0.25">
      <c r="E552" s="609"/>
      <c r="F552" s="807"/>
      <c r="G552" s="609"/>
    </row>
    <row r="553" spans="5:7" x14ac:dyDescent="0.25">
      <c r="E553" s="609"/>
      <c r="F553" s="807"/>
      <c r="G553" s="609"/>
    </row>
    <row r="554" spans="5:7" x14ac:dyDescent="0.25">
      <c r="E554" s="609"/>
      <c r="F554" s="807"/>
      <c r="G554" s="609"/>
    </row>
    <row r="555" spans="5:7" x14ac:dyDescent="0.25">
      <c r="E555" s="609"/>
      <c r="F555" s="807"/>
      <c r="G555" s="609"/>
    </row>
    <row r="556" spans="5:7" x14ac:dyDescent="0.25">
      <c r="E556" s="609"/>
      <c r="F556" s="807"/>
      <c r="G556" s="609"/>
    </row>
    <row r="557" spans="5:7" x14ac:dyDescent="0.25">
      <c r="E557" s="609"/>
      <c r="F557" s="807"/>
      <c r="G557" s="609"/>
    </row>
    <row r="558" spans="5:7" x14ac:dyDescent="0.25">
      <c r="E558" s="609"/>
      <c r="F558" s="807"/>
      <c r="G558" s="609"/>
    </row>
    <row r="559" spans="5:7" x14ac:dyDescent="0.25">
      <c r="E559" s="609"/>
      <c r="F559" s="807"/>
      <c r="G559" s="609"/>
    </row>
    <row r="560" spans="5:7" x14ac:dyDescent="0.25">
      <c r="E560" s="609"/>
      <c r="F560" s="807"/>
      <c r="G560" s="609"/>
    </row>
    <row r="561" spans="5:7" x14ac:dyDescent="0.25">
      <c r="E561" s="609"/>
      <c r="F561" s="807"/>
      <c r="G561" s="609"/>
    </row>
    <row r="562" spans="5:7" x14ac:dyDescent="0.25">
      <c r="E562" s="609"/>
      <c r="F562" s="807"/>
      <c r="G562" s="609"/>
    </row>
    <row r="563" spans="5:7" x14ac:dyDescent="0.25">
      <c r="E563" s="609"/>
      <c r="F563" s="807"/>
      <c r="G563" s="609"/>
    </row>
    <row r="564" spans="5:7" x14ac:dyDescent="0.25">
      <c r="E564" s="609"/>
      <c r="F564" s="807"/>
      <c r="G564" s="609"/>
    </row>
    <row r="565" spans="5:7" x14ac:dyDescent="0.25">
      <c r="E565" s="609"/>
      <c r="F565" s="807"/>
      <c r="G565" s="609"/>
    </row>
    <row r="566" spans="5:7" x14ac:dyDescent="0.25">
      <c r="E566" s="609"/>
      <c r="F566" s="807"/>
      <c r="G566" s="609"/>
    </row>
    <row r="567" spans="5:7" x14ac:dyDescent="0.25">
      <c r="E567" s="609"/>
      <c r="F567" s="807"/>
      <c r="G567" s="609"/>
    </row>
    <row r="568" spans="5:7" x14ac:dyDescent="0.25">
      <c r="E568" s="609"/>
      <c r="F568" s="807"/>
      <c r="G568" s="609"/>
    </row>
    <row r="569" spans="5:7" x14ac:dyDescent="0.25">
      <c r="E569" s="609"/>
      <c r="F569" s="807"/>
      <c r="G569" s="609"/>
    </row>
    <row r="570" spans="5:7" x14ac:dyDescent="0.25">
      <c r="E570" s="609"/>
      <c r="F570" s="807"/>
      <c r="G570" s="609"/>
    </row>
    <row r="571" spans="5:7" x14ac:dyDescent="0.25">
      <c r="E571" s="609"/>
      <c r="F571" s="807"/>
      <c r="G571" s="609"/>
    </row>
    <row r="572" spans="5:7" x14ac:dyDescent="0.25">
      <c r="E572" s="609"/>
      <c r="F572" s="807"/>
      <c r="G572" s="609"/>
    </row>
    <row r="573" spans="5:7" x14ac:dyDescent="0.25">
      <c r="E573" s="609"/>
      <c r="F573" s="807"/>
      <c r="G573" s="609"/>
    </row>
    <row r="574" spans="5:7" x14ac:dyDescent="0.25">
      <c r="E574" s="609"/>
      <c r="F574" s="807"/>
      <c r="G574" s="609"/>
    </row>
    <row r="575" spans="5:7" x14ac:dyDescent="0.25">
      <c r="E575" s="609"/>
      <c r="F575" s="807"/>
      <c r="G575" s="609"/>
    </row>
    <row r="576" spans="5:7" x14ac:dyDescent="0.25">
      <c r="E576" s="609"/>
      <c r="F576" s="807"/>
      <c r="G576" s="609"/>
    </row>
    <row r="577" spans="5:8" x14ac:dyDescent="0.25">
      <c r="E577" s="609"/>
      <c r="F577" s="807"/>
      <c r="G577" s="609"/>
    </row>
    <row r="578" spans="5:8" x14ac:dyDescent="0.25">
      <c r="E578" s="609"/>
      <c r="F578" s="807"/>
      <c r="G578" s="609"/>
    </row>
    <row r="579" spans="5:8" x14ac:dyDescent="0.25">
      <c r="E579" s="609"/>
      <c r="F579" s="807"/>
      <c r="G579" s="609"/>
    </row>
    <row r="580" spans="5:8" x14ac:dyDescent="0.25">
      <c r="E580" s="609"/>
      <c r="F580" s="807"/>
      <c r="G580" s="609"/>
    </row>
    <row r="581" spans="5:8" x14ac:dyDescent="0.25">
      <c r="E581" s="609"/>
      <c r="F581" s="807"/>
      <c r="G581" s="609"/>
    </row>
    <row r="582" spans="5:8" x14ac:dyDescent="0.25">
      <c r="E582" s="609"/>
      <c r="F582" s="807"/>
      <c r="G582" s="609"/>
      <c r="H582" s="563"/>
    </row>
    <row r="583" spans="5:8" x14ac:dyDescent="0.25">
      <c r="E583" s="609"/>
      <c r="F583" s="807"/>
      <c r="G583" s="609"/>
    </row>
    <row r="584" spans="5:8" x14ac:dyDescent="0.25">
      <c r="E584" s="609"/>
      <c r="F584" s="807"/>
      <c r="G584" s="609"/>
    </row>
    <row r="585" spans="5:8" x14ac:dyDescent="0.25">
      <c r="E585" s="609"/>
      <c r="F585" s="807"/>
      <c r="G585" s="609"/>
    </row>
    <row r="586" spans="5:8" x14ac:dyDescent="0.25">
      <c r="E586" s="609"/>
      <c r="F586" s="807"/>
      <c r="G586" s="609"/>
    </row>
    <row r="587" spans="5:8" x14ac:dyDescent="0.25">
      <c r="E587" s="609"/>
      <c r="F587" s="807"/>
      <c r="G587" s="609"/>
    </row>
    <row r="588" spans="5:8" x14ac:dyDescent="0.25">
      <c r="E588" s="609"/>
      <c r="F588" s="807"/>
      <c r="G588" s="609"/>
    </row>
    <row r="589" spans="5:8" x14ac:dyDescent="0.25">
      <c r="E589" s="609"/>
      <c r="F589" s="807"/>
      <c r="G589" s="609"/>
    </row>
    <row r="590" spans="5:8" x14ac:dyDescent="0.25">
      <c r="E590" s="609"/>
      <c r="F590" s="807"/>
      <c r="G590" s="609"/>
    </row>
    <row r="591" spans="5:8" x14ac:dyDescent="0.25">
      <c r="E591" s="609"/>
      <c r="F591" s="807"/>
      <c r="G591" s="609"/>
    </row>
    <row r="592" spans="5:8" x14ac:dyDescent="0.25">
      <c r="E592" s="609"/>
      <c r="F592" s="807"/>
      <c r="G592" s="609"/>
    </row>
    <row r="593" spans="5:7" x14ac:dyDescent="0.25">
      <c r="E593" s="609"/>
      <c r="F593" s="807"/>
      <c r="G593" s="609"/>
    </row>
    <row r="594" spans="5:7" x14ac:dyDescent="0.25">
      <c r="E594" s="609"/>
      <c r="F594" s="807"/>
      <c r="G594" s="609"/>
    </row>
    <row r="595" spans="5:7" x14ac:dyDescent="0.25">
      <c r="E595" s="609"/>
      <c r="F595" s="807"/>
      <c r="G595" s="609"/>
    </row>
    <row r="596" spans="5:7" x14ac:dyDescent="0.25">
      <c r="E596" s="609"/>
      <c r="F596" s="807"/>
      <c r="G596" s="609"/>
    </row>
    <row r="597" spans="5:7" x14ac:dyDescent="0.25">
      <c r="E597" s="609"/>
      <c r="F597" s="807"/>
      <c r="G597" s="609"/>
    </row>
    <row r="598" spans="5:7" x14ac:dyDescent="0.25">
      <c r="E598" s="609"/>
      <c r="F598" s="807"/>
      <c r="G598" s="609"/>
    </row>
    <row r="599" spans="5:7" x14ac:dyDescent="0.25">
      <c r="E599" s="609"/>
      <c r="F599" s="807"/>
      <c r="G599" s="609"/>
    </row>
    <row r="600" spans="5:7" x14ac:dyDescent="0.25">
      <c r="E600" s="609"/>
      <c r="F600" s="807"/>
      <c r="G600" s="609"/>
    </row>
    <row r="601" spans="5:7" x14ac:dyDescent="0.25">
      <c r="E601" s="609"/>
      <c r="F601" s="807"/>
      <c r="G601" s="609"/>
    </row>
    <row r="602" spans="5:7" x14ac:dyDescent="0.25">
      <c r="E602" s="609"/>
      <c r="F602" s="807"/>
      <c r="G602" s="609"/>
    </row>
    <row r="603" spans="5:7" x14ac:dyDescent="0.25">
      <c r="E603" s="609"/>
      <c r="F603" s="807"/>
      <c r="G603" s="609"/>
    </row>
    <row r="604" spans="5:7" x14ac:dyDescent="0.25">
      <c r="E604" s="609"/>
      <c r="F604" s="807"/>
      <c r="G604" s="609"/>
    </row>
    <row r="605" spans="5:7" x14ac:dyDescent="0.25">
      <c r="E605" s="609"/>
      <c r="F605" s="807"/>
      <c r="G605" s="609"/>
    </row>
    <row r="606" spans="5:7" x14ac:dyDescent="0.25">
      <c r="E606" s="609"/>
      <c r="F606" s="807"/>
      <c r="G606" s="609"/>
    </row>
    <row r="607" spans="5:7" x14ac:dyDescent="0.25">
      <c r="E607" s="609"/>
      <c r="F607" s="807"/>
      <c r="G607" s="609"/>
    </row>
    <row r="608" spans="5:7" x14ac:dyDescent="0.25">
      <c r="E608" s="609"/>
      <c r="F608" s="807"/>
      <c r="G608" s="609"/>
    </row>
    <row r="609" spans="5:7" x14ac:dyDescent="0.25">
      <c r="E609" s="609"/>
      <c r="F609" s="807"/>
      <c r="G609" s="609"/>
    </row>
    <row r="610" spans="5:7" x14ac:dyDescent="0.25">
      <c r="E610" s="609"/>
      <c r="F610" s="807"/>
      <c r="G610" s="609"/>
    </row>
    <row r="611" spans="5:7" x14ac:dyDescent="0.25">
      <c r="E611" s="609"/>
      <c r="F611" s="807"/>
      <c r="G611" s="609"/>
    </row>
    <row r="612" spans="5:7" x14ac:dyDescent="0.25">
      <c r="E612" s="609"/>
      <c r="F612" s="807"/>
      <c r="G612" s="609"/>
    </row>
    <row r="613" spans="5:7" x14ac:dyDescent="0.25">
      <c r="E613" s="609"/>
      <c r="F613" s="807"/>
      <c r="G613" s="609"/>
    </row>
    <row r="614" spans="5:7" x14ac:dyDescent="0.25">
      <c r="E614" s="609"/>
      <c r="F614" s="807"/>
      <c r="G614" s="609"/>
    </row>
    <row r="615" spans="5:7" x14ac:dyDescent="0.25">
      <c r="E615" s="609"/>
      <c r="F615" s="807"/>
      <c r="G615" s="609"/>
    </row>
    <row r="616" spans="5:7" x14ac:dyDescent="0.25">
      <c r="E616" s="609"/>
      <c r="F616" s="807"/>
      <c r="G616" s="609"/>
    </row>
    <row r="617" spans="5:7" x14ac:dyDescent="0.25">
      <c r="E617" s="609"/>
      <c r="F617" s="807"/>
      <c r="G617" s="609"/>
    </row>
    <row r="618" spans="5:7" x14ac:dyDescent="0.25">
      <c r="E618" s="609"/>
      <c r="F618" s="807"/>
      <c r="G618" s="609"/>
    </row>
    <row r="619" spans="5:7" x14ac:dyDescent="0.25">
      <c r="E619" s="609"/>
      <c r="F619" s="807"/>
      <c r="G619" s="609"/>
    </row>
    <row r="620" spans="5:7" x14ac:dyDescent="0.25">
      <c r="E620" s="609"/>
      <c r="F620" s="807"/>
      <c r="G620" s="609"/>
    </row>
    <row r="621" spans="5:7" x14ac:dyDescent="0.25">
      <c r="E621" s="609"/>
      <c r="F621" s="807"/>
      <c r="G621" s="609"/>
    </row>
    <row r="622" spans="5:7" x14ac:dyDescent="0.25">
      <c r="E622" s="609"/>
      <c r="F622" s="807"/>
      <c r="G622" s="609"/>
    </row>
    <row r="623" spans="5:7" x14ac:dyDescent="0.25">
      <c r="E623" s="609"/>
      <c r="F623" s="807"/>
      <c r="G623" s="609"/>
    </row>
    <row r="624" spans="5:7" x14ac:dyDescent="0.25">
      <c r="E624" s="609"/>
      <c r="F624" s="807"/>
      <c r="G624" s="609"/>
    </row>
    <row r="625" spans="5:7" x14ac:dyDescent="0.25">
      <c r="E625" s="609"/>
      <c r="F625" s="807"/>
      <c r="G625" s="609"/>
    </row>
    <row r="626" spans="5:7" x14ac:dyDescent="0.25">
      <c r="E626" s="609"/>
      <c r="F626" s="807"/>
      <c r="G626" s="609"/>
    </row>
    <row r="627" spans="5:7" x14ac:dyDescent="0.25">
      <c r="E627" s="609"/>
      <c r="F627" s="807"/>
      <c r="G627" s="609"/>
    </row>
    <row r="628" spans="5:7" x14ac:dyDescent="0.25">
      <c r="E628" s="609"/>
      <c r="F628" s="807"/>
      <c r="G628" s="609"/>
    </row>
    <row r="629" spans="5:7" x14ac:dyDescent="0.25">
      <c r="E629" s="609"/>
      <c r="F629" s="807"/>
      <c r="G629" s="609"/>
    </row>
    <row r="630" spans="5:7" x14ac:dyDescent="0.25">
      <c r="E630" s="609"/>
      <c r="F630" s="807"/>
      <c r="G630" s="609"/>
    </row>
    <row r="631" spans="5:7" x14ac:dyDescent="0.25">
      <c r="E631" s="609"/>
      <c r="F631" s="807"/>
      <c r="G631" s="609"/>
    </row>
    <row r="632" spans="5:7" x14ac:dyDescent="0.25">
      <c r="E632" s="609"/>
      <c r="F632" s="807"/>
      <c r="G632" s="609"/>
    </row>
    <row r="633" spans="5:7" x14ac:dyDescent="0.25">
      <c r="E633" s="609"/>
      <c r="F633" s="807"/>
      <c r="G633" s="609"/>
    </row>
    <row r="634" spans="5:7" x14ac:dyDescent="0.25">
      <c r="E634" s="609"/>
      <c r="F634" s="807"/>
      <c r="G634" s="609"/>
    </row>
    <row r="635" spans="5:7" x14ac:dyDescent="0.25">
      <c r="E635" s="609"/>
      <c r="F635" s="807"/>
      <c r="G635" s="609"/>
    </row>
    <row r="636" spans="5:7" x14ac:dyDescent="0.25">
      <c r="E636" s="609"/>
      <c r="F636" s="807"/>
      <c r="G636" s="609"/>
    </row>
    <row r="637" spans="5:7" x14ac:dyDescent="0.25">
      <c r="E637" s="609"/>
      <c r="F637" s="807"/>
      <c r="G637" s="609"/>
    </row>
    <row r="638" spans="5:7" x14ac:dyDescent="0.25">
      <c r="E638" s="609"/>
      <c r="F638" s="807"/>
      <c r="G638" s="609"/>
    </row>
    <row r="639" spans="5:7" x14ac:dyDescent="0.25">
      <c r="E639" s="609"/>
      <c r="F639" s="807"/>
      <c r="G639" s="609"/>
    </row>
    <row r="640" spans="5:7" x14ac:dyDescent="0.25">
      <c r="E640" s="609"/>
      <c r="F640" s="807"/>
      <c r="G640" s="609"/>
    </row>
    <row r="641" spans="5:7" x14ac:dyDescent="0.25">
      <c r="E641" s="609"/>
      <c r="F641" s="807"/>
      <c r="G641" s="609"/>
    </row>
    <row r="642" spans="5:7" x14ac:dyDescent="0.25">
      <c r="E642" s="609"/>
      <c r="F642" s="807"/>
      <c r="G642" s="609"/>
    </row>
    <row r="643" spans="5:7" x14ac:dyDescent="0.25">
      <c r="E643" s="609"/>
      <c r="F643" s="807"/>
      <c r="G643" s="609"/>
    </row>
    <row r="644" spans="5:7" x14ac:dyDescent="0.25">
      <c r="E644" s="609"/>
      <c r="F644" s="807"/>
      <c r="G644" s="609"/>
    </row>
    <row r="645" spans="5:7" x14ac:dyDescent="0.25">
      <c r="E645" s="609"/>
      <c r="F645" s="807"/>
      <c r="G645" s="609"/>
    </row>
    <row r="646" spans="5:7" x14ac:dyDescent="0.25">
      <c r="E646" s="609"/>
      <c r="F646" s="807"/>
      <c r="G646" s="609"/>
    </row>
    <row r="647" spans="5:7" x14ac:dyDescent="0.25">
      <c r="E647" s="609"/>
      <c r="F647" s="807"/>
      <c r="G647" s="609"/>
    </row>
    <row r="648" spans="5:7" x14ac:dyDescent="0.25">
      <c r="E648" s="609"/>
      <c r="F648" s="807"/>
      <c r="G648" s="609"/>
    </row>
    <row r="649" spans="5:7" x14ac:dyDescent="0.25">
      <c r="E649" s="609"/>
      <c r="F649" s="807"/>
      <c r="G649" s="609"/>
    </row>
    <row r="650" spans="5:7" x14ac:dyDescent="0.25">
      <c r="E650" s="609"/>
      <c r="F650" s="807"/>
      <c r="G650" s="609"/>
    </row>
    <row r="651" spans="5:7" x14ac:dyDescent="0.25">
      <c r="E651" s="609"/>
      <c r="F651" s="807"/>
      <c r="G651" s="609"/>
    </row>
    <row r="652" spans="5:7" x14ac:dyDescent="0.25">
      <c r="E652" s="609"/>
      <c r="F652" s="807"/>
      <c r="G652" s="609"/>
    </row>
    <row r="653" spans="5:7" x14ac:dyDescent="0.25">
      <c r="E653" s="609"/>
      <c r="F653" s="807"/>
      <c r="G653" s="609"/>
    </row>
    <row r="654" spans="5:7" x14ac:dyDescent="0.25">
      <c r="E654" s="609"/>
      <c r="F654" s="807"/>
      <c r="G654" s="609"/>
    </row>
    <row r="655" spans="5:7" x14ac:dyDescent="0.25">
      <c r="E655" s="609"/>
      <c r="F655" s="807"/>
      <c r="G655" s="609"/>
    </row>
    <row r="656" spans="5:7" x14ac:dyDescent="0.25">
      <c r="E656" s="609"/>
      <c r="F656" s="807"/>
      <c r="G656" s="609"/>
    </row>
    <row r="657" spans="5:7" x14ac:dyDescent="0.25">
      <c r="E657" s="609"/>
      <c r="F657" s="807"/>
      <c r="G657" s="609"/>
    </row>
    <row r="658" spans="5:7" x14ac:dyDescent="0.25">
      <c r="E658" s="609"/>
      <c r="F658" s="807"/>
      <c r="G658" s="609"/>
    </row>
    <row r="659" spans="5:7" x14ac:dyDescent="0.25">
      <c r="E659" s="609"/>
      <c r="F659" s="807"/>
      <c r="G659" s="609"/>
    </row>
    <row r="660" spans="5:7" x14ac:dyDescent="0.25">
      <c r="E660" s="609"/>
      <c r="F660" s="807"/>
      <c r="G660" s="609"/>
    </row>
    <row r="661" spans="5:7" x14ac:dyDescent="0.25">
      <c r="E661" s="609"/>
      <c r="F661" s="807"/>
      <c r="G661" s="609"/>
    </row>
    <row r="662" spans="5:7" x14ac:dyDescent="0.25">
      <c r="E662" s="609"/>
      <c r="F662" s="807"/>
      <c r="G662" s="609"/>
    </row>
    <row r="663" spans="5:7" x14ac:dyDescent="0.25">
      <c r="E663" s="609"/>
      <c r="F663" s="807"/>
      <c r="G663" s="609"/>
    </row>
    <row r="664" spans="5:7" x14ac:dyDescent="0.25">
      <c r="E664" s="609"/>
      <c r="F664" s="807"/>
      <c r="G664" s="609"/>
    </row>
    <row r="665" spans="5:7" x14ac:dyDescent="0.25">
      <c r="E665" s="609"/>
      <c r="F665" s="807"/>
      <c r="G665" s="609"/>
    </row>
    <row r="666" spans="5:7" x14ac:dyDescent="0.25">
      <c r="E666" s="609"/>
      <c r="F666" s="807"/>
      <c r="G666" s="609"/>
    </row>
    <row r="667" spans="5:7" x14ac:dyDescent="0.25">
      <c r="E667" s="609"/>
      <c r="F667" s="807"/>
      <c r="G667" s="609"/>
    </row>
    <row r="668" spans="5:7" x14ac:dyDescent="0.25">
      <c r="E668" s="609"/>
      <c r="F668" s="807"/>
      <c r="G668" s="609"/>
    </row>
    <row r="669" spans="5:7" x14ac:dyDescent="0.25">
      <c r="E669" s="609"/>
      <c r="F669" s="807"/>
      <c r="G669" s="609"/>
    </row>
    <row r="670" spans="5:7" x14ac:dyDescent="0.25">
      <c r="E670" s="609"/>
      <c r="F670" s="807"/>
      <c r="G670" s="609"/>
    </row>
    <row r="671" spans="5:7" x14ac:dyDescent="0.25">
      <c r="E671" s="609"/>
      <c r="F671" s="807"/>
      <c r="G671" s="609"/>
    </row>
    <row r="672" spans="5:7" x14ac:dyDescent="0.25">
      <c r="E672" s="609"/>
      <c r="F672" s="807"/>
      <c r="G672" s="609"/>
    </row>
    <row r="673" spans="5:7" x14ac:dyDescent="0.25">
      <c r="E673" s="609"/>
      <c r="F673" s="807"/>
      <c r="G673" s="609"/>
    </row>
    <row r="674" spans="5:7" x14ac:dyDescent="0.25">
      <c r="E674" s="609"/>
      <c r="F674" s="807"/>
      <c r="G674" s="609"/>
    </row>
    <row r="675" spans="5:7" x14ac:dyDescent="0.25">
      <c r="E675" s="609"/>
      <c r="F675" s="807"/>
      <c r="G675" s="609"/>
    </row>
    <row r="676" spans="5:7" x14ac:dyDescent="0.25">
      <c r="E676" s="609"/>
      <c r="F676" s="807"/>
      <c r="G676" s="609"/>
    </row>
    <row r="677" spans="5:7" x14ac:dyDescent="0.25">
      <c r="E677" s="609"/>
      <c r="F677" s="807"/>
      <c r="G677" s="609"/>
    </row>
    <row r="678" spans="5:7" x14ac:dyDescent="0.25">
      <c r="E678" s="609"/>
      <c r="F678" s="807"/>
      <c r="G678" s="609"/>
    </row>
    <row r="679" spans="5:7" x14ac:dyDescent="0.25">
      <c r="E679" s="609"/>
      <c r="F679" s="807"/>
      <c r="G679" s="609"/>
    </row>
    <row r="680" spans="5:7" x14ac:dyDescent="0.25">
      <c r="E680" s="609"/>
      <c r="F680" s="807"/>
      <c r="G680" s="609"/>
    </row>
    <row r="681" spans="5:7" x14ac:dyDescent="0.25">
      <c r="E681" s="609"/>
      <c r="F681" s="807"/>
      <c r="G681" s="609"/>
    </row>
    <row r="682" spans="5:7" x14ac:dyDescent="0.25">
      <c r="E682" s="609"/>
      <c r="F682" s="807"/>
      <c r="G682" s="609"/>
    </row>
    <row r="683" spans="5:7" x14ac:dyDescent="0.25">
      <c r="E683" s="609"/>
      <c r="F683" s="807"/>
      <c r="G683" s="609"/>
    </row>
    <row r="684" spans="5:7" x14ac:dyDescent="0.25">
      <c r="E684" s="609"/>
      <c r="F684" s="807"/>
      <c r="G684" s="609"/>
    </row>
    <row r="685" spans="5:7" x14ac:dyDescent="0.25">
      <c r="E685" s="609"/>
      <c r="F685" s="807"/>
      <c r="G685" s="609"/>
    </row>
    <row r="686" spans="5:7" x14ac:dyDescent="0.25">
      <c r="E686" s="609"/>
      <c r="F686" s="807"/>
      <c r="G686" s="609"/>
    </row>
    <row r="687" spans="5:7" x14ac:dyDescent="0.25">
      <c r="E687" s="609"/>
      <c r="F687" s="807"/>
      <c r="G687" s="609"/>
    </row>
    <row r="688" spans="5:7" x14ac:dyDescent="0.25">
      <c r="E688" s="609"/>
      <c r="F688" s="807"/>
      <c r="G688" s="609"/>
    </row>
    <row r="689" spans="5:7" x14ac:dyDescent="0.25">
      <c r="E689" s="609"/>
      <c r="F689" s="807"/>
      <c r="G689" s="609"/>
    </row>
    <row r="690" spans="5:7" x14ac:dyDescent="0.25">
      <c r="E690" s="609"/>
      <c r="F690" s="807"/>
      <c r="G690" s="609"/>
    </row>
    <row r="691" spans="5:7" x14ac:dyDescent="0.25">
      <c r="E691" s="609"/>
      <c r="F691" s="807"/>
      <c r="G691" s="609"/>
    </row>
    <row r="692" spans="5:7" x14ac:dyDescent="0.25">
      <c r="E692" s="609"/>
      <c r="F692" s="807"/>
      <c r="G692" s="609"/>
    </row>
    <row r="693" spans="5:7" x14ac:dyDescent="0.25">
      <c r="E693" s="609"/>
      <c r="F693" s="807"/>
      <c r="G693" s="609"/>
    </row>
    <row r="694" spans="5:7" x14ac:dyDescent="0.25">
      <c r="E694" s="609"/>
      <c r="F694" s="807"/>
      <c r="G694" s="609"/>
    </row>
    <row r="695" spans="5:7" x14ac:dyDescent="0.25">
      <c r="E695" s="609"/>
      <c r="F695" s="807"/>
      <c r="G695" s="609"/>
    </row>
    <row r="696" spans="5:7" x14ac:dyDescent="0.25">
      <c r="E696" s="609"/>
      <c r="F696" s="807"/>
      <c r="G696" s="609"/>
    </row>
    <row r="697" spans="5:7" x14ac:dyDescent="0.25">
      <c r="E697" s="609"/>
      <c r="F697" s="807"/>
      <c r="G697" s="609"/>
    </row>
    <row r="698" spans="5:7" x14ac:dyDescent="0.25">
      <c r="E698" s="609"/>
      <c r="F698" s="807"/>
      <c r="G698" s="609"/>
    </row>
    <row r="699" spans="5:7" x14ac:dyDescent="0.25">
      <c r="E699" s="609"/>
      <c r="F699" s="807"/>
      <c r="G699" s="609"/>
    </row>
    <row r="700" spans="5:7" x14ac:dyDescent="0.25">
      <c r="E700" s="609"/>
      <c r="F700" s="807"/>
      <c r="G700" s="609"/>
    </row>
    <row r="701" spans="5:7" x14ac:dyDescent="0.25">
      <c r="E701" s="609"/>
      <c r="F701" s="807"/>
      <c r="G701" s="609"/>
    </row>
    <row r="702" spans="5:7" x14ac:dyDescent="0.25">
      <c r="E702" s="609"/>
      <c r="F702" s="807"/>
      <c r="G702" s="609"/>
    </row>
    <row r="703" spans="5:7" x14ac:dyDescent="0.25">
      <c r="E703" s="609"/>
      <c r="F703" s="807"/>
      <c r="G703" s="609"/>
    </row>
    <row r="704" spans="5:7" x14ac:dyDescent="0.25">
      <c r="E704" s="609"/>
      <c r="F704" s="807"/>
      <c r="G704" s="609"/>
    </row>
    <row r="705" spans="5:7" x14ac:dyDescent="0.25">
      <c r="E705" s="609"/>
      <c r="F705" s="807"/>
      <c r="G705" s="609"/>
    </row>
    <row r="706" spans="5:7" x14ac:dyDescent="0.25">
      <c r="E706" s="609"/>
      <c r="F706" s="807"/>
      <c r="G706" s="609"/>
    </row>
    <row r="707" spans="5:7" x14ac:dyDescent="0.25">
      <c r="E707" s="609"/>
      <c r="F707" s="807"/>
      <c r="G707" s="609"/>
    </row>
    <row r="708" spans="5:7" x14ac:dyDescent="0.25">
      <c r="E708" s="609"/>
      <c r="F708" s="807"/>
      <c r="G708" s="609"/>
    </row>
    <row r="709" spans="5:7" x14ac:dyDescent="0.25">
      <c r="E709" s="609"/>
      <c r="F709" s="807"/>
      <c r="G709" s="609"/>
    </row>
    <row r="710" spans="5:7" x14ac:dyDescent="0.25">
      <c r="E710" s="609"/>
      <c r="F710" s="807"/>
      <c r="G710" s="609"/>
    </row>
    <row r="711" spans="5:7" x14ac:dyDescent="0.25">
      <c r="E711" s="609"/>
      <c r="F711" s="807"/>
      <c r="G711" s="609"/>
    </row>
    <row r="712" spans="5:7" x14ac:dyDescent="0.25">
      <c r="E712" s="609"/>
      <c r="F712" s="807"/>
      <c r="G712" s="609"/>
    </row>
    <row r="713" spans="5:7" x14ac:dyDescent="0.25">
      <c r="E713" s="609"/>
      <c r="F713" s="807"/>
      <c r="G713" s="609"/>
    </row>
    <row r="714" spans="5:7" x14ac:dyDescent="0.25">
      <c r="E714" s="609"/>
      <c r="F714" s="807"/>
      <c r="G714" s="609"/>
    </row>
    <row r="715" spans="5:7" x14ac:dyDescent="0.25">
      <c r="E715" s="609"/>
      <c r="F715" s="807"/>
      <c r="G715" s="609"/>
    </row>
    <row r="716" spans="5:7" x14ac:dyDescent="0.25">
      <c r="E716" s="609"/>
      <c r="F716" s="807"/>
      <c r="G716" s="609"/>
    </row>
    <row r="717" spans="5:7" x14ac:dyDescent="0.25">
      <c r="E717" s="609"/>
      <c r="F717" s="807"/>
      <c r="G717" s="609"/>
    </row>
    <row r="718" spans="5:7" x14ac:dyDescent="0.25">
      <c r="E718" s="609"/>
      <c r="F718" s="807"/>
      <c r="G718" s="609"/>
    </row>
    <row r="719" spans="5:7" x14ac:dyDescent="0.25">
      <c r="E719" s="609"/>
      <c r="F719" s="807"/>
      <c r="G719" s="609"/>
    </row>
    <row r="720" spans="5:7" x14ac:dyDescent="0.25">
      <c r="E720" s="609"/>
      <c r="F720" s="807"/>
      <c r="G720" s="609"/>
    </row>
    <row r="721" spans="5:7" x14ac:dyDescent="0.25">
      <c r="E721" s="609"/>
      <c r="F721" s="807"/>
      <c r="G721" s="609"/>
    </row>
    <row r="722" spans="5:7" x14ac:dyDescent="0.25">
      <c r="E722" s="609"/>
      <c r="F722" s="807"/>
      <c r="G722" s="609"/>
    </row>
    <row r="723" spans="5:7" x14ac:dyDescent="0.25">
      <c r="E723" s="609"/>
      <c r="F723" s="807"/>
      <c r="G723" s="609"/>
    </row>
    <row r="724" spans="5:7" x14ac:dyDescent="0.25">
      <c r="E724" s="609"/>
      <c r="F724" s="807"/>
      <c r="G724" s="609"/>
    </row>
    <row r="725" spans="5:7" x14ac:dyDescent="0.25">
      <c r="E725" s="609"/>
      <c r="F725" s="807"/>
      <c r="G725" s="609"/>
    </row>
    <row r="726" spans="5:7" x14ac:dyDescent="0.25">
      <c r="E726" s="609"/>
      <c r="F726" s="807"/>
      <c r="G726" s="609"/>
    </row>
    <row r="727" spans="5:7" x14ac:dyDescent="0.25">
      <c r="E727" s="609"/>
      <c r="F727" s="807"/>
      <c r="G727" s="609"/>
    </row>
    <row r="728" spans="5:7" x14ac:dyDescent="0.25">
      <c r="E728" s="609"/>
      <c r="F728" s="807"/>
      <c r="G728" s="609"/>
    </row>
    <row r="729" spans="5:7" x14ac:dyDescent="0.25">
      <c r="E729" s="609"/>
      <c r="F729" s="807"/>
      <c r="G729" s="609"/>
    </row>
    <row r="730" spans="5:7" x14ac:dyDescent="0.25">
      <c r="E730" s="609"/>
      <c r="F730" s="807"/>
      <c r="G730" s="609"/>
    </row>
    <row r="731" spans="5:7" x14ac:dyDescent="0.25">
      <c r="E731" s="609"/>
      <c r="F731" s="807"/>
      <c r="G731" s="609"/>
    </row>
    <row r="732" spans="5:7" x14ac:dyDescent="0.25">
      <c r="E732" s="609"/>
      <c r="F732" s="807"/>
      <c r="G732" s="609"/>
    </row>
    <row r="733" spans="5:7" x14ac:dyDescent="0.25">
      <c r="E733" s="609"/>
      <c r="F733" s="807"/>
      <c r="G733" s="609"/>
    </row>
    <row r="734" spans="5:7" x14ac:dyDescent="0.25">
      <c r="E734" s="609"/>
      <c r="F734" s="807"/>
      <c r="G734" s="609"/>
    </row>
    <row r="735" spans="5:7" x14ac:dyDescent="0.25">
      <c r="E735" s="609"/>
      <c r="F735" s="807"/>
      <c r="G735" s="609"/>
    </row>
    <row r="736" spans="5:7" x14ac:dyDescent="0.25">
      <c r="E736" s="609"/>
      <c r="F736" s="807"/>
      <c r="G736" s="609"/>
    </row>
    <row r="737" spans="5:7" x14ac:dyDescent="0.25">
      <c r="E737" s="609"/>
      <c r="F737" s="807"/>
      <c r="G737" s="609"/>
    </row>
    <row r="738" spans="5:7" x14ac:dyDescent="0.25">
      <c r="E738" s="609"/>
      <c r="F738" s="807"/>
      <c r="G738" s="609"/>
    </row>
    <row r="739" spans="5:7" x14ac:dyDescent="0.25">
      <c r="E739" s="609"/>
      <c r="F739" s="807"/>
      <c r="G739" s="609"/>
    </row>
    <row r="740" spans="5:7" x14ac:dyDescent="0.25">
      <c r="E740" s="609"/>
      <c r="F740" s="807"/>
      <c r="G740" s="609"/>
    </row>
    <row r="741" spans="5:7" x14ac:dyDescent="0.25">
      <c r="E741" s="609"/>
      <c r="F741" s="807"/>
      <c r="G741" s="609"/>
    </row>
    <row r="742" spans="5:7" x14ac:dyDescent="0.25">
      <c r="E742" s="609"/>
      <c r="F742" s="807"/>
      <c r="G742" s="609"/>
    </row>
    <row r="743" spans="5:7" x14ac:dyDescent="0.25">
      <c r="E743" s="609"/>
      <c r="F743" s="807"/>
      <c r="G743" s="609"/>
    </row>
    <row r="744" spans="5:7" x14ac:dyDescent="0.25">
      <c r="E744" s="609"/>
      <c r="F744" s="807"/>
      <c r="G744" s="609"/>
    </row>
    <row r="745" spans="5:7" x14ac:dyDescent="0.25">
      <c r="E745" s="609"/>
      <c r="F745" s="807"/>
      <c r="G745" s="609"/>
    </row>
    <row r="746" spans="5:7" x14ac:dyDescent="0.25">
      <c r="E746" s="609"/>
      <c r="F746" s="807"/>
      <c r="G746" s="609"/>
    </row>
    <row r="747" spans="5:7" x14ac:dyDescent="0.25">
      <c r="E747" s="609"/>
      <c r="F747" s="807"/>
      <c r="G747" s="609"/>
    </row>
    <row r="748" spans="5:7" x14ac:dyDescent="0.25">
      <c r="E748" s="609"/>
      <c r="F748" s="807"/>
      <c r="G748" s="609"/>
    </row>
    <row r="749" spans="5:7" x14ac:dyDescent="0.25">
      <c r="E749" s="609"/>
      <c r="F749" s="807"/>
      <c r="G749" s="609"/>
    </row>
    <row r="750" spans="5:7" x14ac:dyDescent="0.25">
      <c r="E750" s="609"/>
      <c r="F750" s="807"/>
      <c r="G750" s="609"/>
    </row>
    <row r="751" spans="5:7" x14ac:dyDescent="0.25">
      <c r="E751" s="609"/>
      <c r="F751" s="807"/>
      <c r="G751" s="609"/>
    </row>
    <row r="752" spans="5:7" x14ac:dyDescent="0.25">
      <c r="E752" s="609"/>
      <c r="F752" s="807"/>
      <c r="G752" s="609"/>
    </row>
    <row r="753" spans="5:7" x14ac:dyDescent="0.25">
      <c r="E753" s="609"/>
      <c r="F753" s="807"/>
      <c r="G753" s="609"/>
    </row>
    <row r="754" spans="5:7" x14ac:dyDescent="0.25">
      <c r="E754" s="609"/>
      <c r="F754" s="807"/>
      <c r="G754" s="609"/>
    </row>
    <row r="755" spans="5:7" x14ac:dyDescent="0.25">
      <c r="E755" s="609"/>
      <c r="F755" s="807"/>
      <c r="G755" s="609"/>
    </row>
    <row r="756" spans="5:7" x14ac:dyDescent="0.25">
      <c r="E756" s="609"/>
      <c r="F756" s="807"/>
      <c r="G756" s="609"/>
    </row>
    <row r="757" spans="5:7" x14ac:dyDescent="0.25">
      <c r="E757" s="609"/>
      <c r="F757" s="807"/>
      <c r="G757" s="609"/>
    </row>
    <row r="758" spans="5:7" x14ac:dyDescent="0.25">
      <c r="E758" s="609"/>
      <c r="F758" s="807"/>
      <c r="G758" s="609"/>
    </row>
    <row r="759" spans="5:7" x14ac:dyDescent="0.25">
      <c r="E759" s="609"/>
      <c r="F759" s="807"/>
      <c r="G759" s="609"/>
    </row>
    <row r="760" spans="5:7" x14ac:dyDescent="0.25">
      <c r="E760" s="609"/>
      <c r="F760" s="807"/>
      <c r="G760" s="609"/>
    </row>
    <row r="761" spans="5:7" x14ac:dyDescent="0.25">
      <c r="E761" s="609"/>
      <c r="F761" s="807"/>
      <c r="G761" s="609"/>
    </row>
    <row r="762" spans="5:7" x14ac:dyDescent="0.25">
      <c r="E762" s="609"/>
      <c r="F762" s="807"/>
      <c r="G762" s="609"/>
    </row>
    <row r="763" spans="5:7" x14ac:dyDescent="0.25">
      <c r="E763" s="609"/>
      <c r="F763" s="807"/>
      <c r="G763" s="609"/>
    </row>
    <row r="764" spans="5:7" x14ac:dyDescent="0.25">
      <c r="E764" s="609"/>
      <c r="F764" s="807"/>
      <c r="G764" s="609"/>
    </row>
    <row r="765" spans="5:7" x14ac:dyDescent="0.25">
      <c r="E765" s="609"/>
      <c r="F765" s="807"/>
      <c r="G765" s="609"/>
    </row>
    <row r="766" spans="5:7" x14ac:dyDescent="0.25">
      <c r="E766" s="609"/>
      <c r="F766" s="807"/>
      <c r="G766" s="609"/>
    </row>
    <row r="767" spans="5:7" x14ac:dyDescent="0.25">
      <c r="E767" s="609"/>
      <c r="F767" s="807"/>
      <c r="G767" s="609"/>
    </row>
    <row r="768" spans="5:7" x14ac:dyDescent="0.25">
      <c r="E768" s="609"/>
      <c r="F768" s="807"/>
      <c r="G768" s="609"/>
    </row>
    <row r="769" spans="5:7" x14ac:dyDescent="0.25">
      <c r="E769" s="609"/>
      <c r="F769" s="807"/>
      <c r="G769" s="609"/>
    </row>
    <row r="770" spans="5:7" x14ac:dyDescent="0.25">
      <c r="E770" s="609"/>
      <c r="F770" s="807"/>
      <c r="G770" s="609"/>
    </row>
    <row r="771" spans="5:7" x14ac:dyDescent="0.25">
      <c r="E771" s="609"/>
      <c r="F771" s="807"/>
      <c r="G771" s="609"/>
    </row>
    <row r="772" spans="5:7" x14ac:dyDescent="0.25">
      <c r="E772" s="609"/>
      <c r="F772" s="807"/>
      <c r="G772" s="609"/>
    </row>
    <row r="773" spans="5:7" x14ac:dyDescent="0.25">
      <c r="E773" s="609"/>
      <c r="F773" s="807"/>
      <c r="G773" s="609"/>
    </row>
    <row r="774" spans="5:7" x14ac:dyDescent="0.25">
      <c r="E774" s="609"/>
      <c r="F774" s="807"/>
      <c r="G774" s="609"/>
    </row>
    <row r="775" spans="5:7" x14ac:dyDescent="0.25">
      <c r="E775" s="609"/>
      <c r="F775" s="807"/>
      <c r="G775" s="609"/>
    </row>
    <row r="776" spans="5:7" x14ac:dyDescent="0.25">
      <c r="E776" s="609"/>
      <c r="F776" s="807"/>
      <c r="G776" s="609"/>
    </row>
    <row r="777" spans="5:7" x14ac:dyDescent="0.25">
      <c r="E777" s="609"/>
      <c r="F777" s="807"/>
      <c r="G777" s="609"/>
    </row>
    <row r="778" spans="5:7" x14ac:dyDescent="0.25">
      <c r="E778" s="609"/>
      <c r="F778" s="807"/>
      <c r="G778" s="609"/>
    </row>
    <row r="779" spans="5:7" x14ac:dyDescent="0.25">
      <c r="E779" s="609"/>
      <c r="F779" s="807"/>
      <c r="G779" s="609"/>
    </row>
    <row r="780" spans="5:7" x14ac:dyDescent="0.25">
      <c r="E780" s="609"/>
      <c r="F780" s="807"/>
      <c r="G780" s="609"/>
    </row>
    <row r="781" spans="5:7" x14ac:dyDescent="0.25">
      <c r="E781" s="609"/>
      <c r="F781" s="807"/>
      <c r="G781" s="609"/>
    </row>
    <row r="782" spans="5:7" x14ac:dyDescent="0.25">
      <c r="E782" s="609"/>
      <c r="F782" s="807"/>
      <c r="G782" s="609"/>
    </row>
    <row r="783" spans="5:7" x14ac:dyDescent="0.25">
      <c r="E783" s="609"/>
      <c r="F783" s="807"/>
      <c r="G783" s="609"/>
    </row>
    <row r="784" spans="5:7" x14ac:dyDescent="0.25">
      <c r="E784" s="609"/>
      <c r="F784" s="807"/>
      <c r="G784" s="609"/>
    </row>
    <row r="785" spans="5:7" x14ac:dyDescent="0.25">
      <c r="E785" s="609"/>
      <c r="F785" s="807"/>
      <c r="G785" s="609"/>
    </row>
    <row r="786" spans="5:7" x14ac:dyDescent="0.25">
      <c r="E786" s="609"/>
      <c r="F786" s="807"/>
      <c r="G786" s="609"/>
    </row>
    <row r="787" spans="5:7" x14ac:dyDescent="0.25">
      <c r="E787" s="609"/>
      <c r="F787" s="807"/>
      <c r="G787" s="609"/>
    </row>
    <row r="788" spans="5:7" x14ac:dyDescent="0.25">
      <c r="E788" s="609"/>
      <c r="F788" s="807"/>
      <c r="G788" s="609"/>
    </row>
    <row r="789" spans="5:7" x14ac:dyDescent="0.25">
      <c r="E789" s="609"/>
      <c r="F789" s="807"/>
      <c r="G789" s="609"/>
    </row>
    <row r="790" spans="5:7" x14ac:dyDescent="0.25">
      <c r="E790" s="609"/>
      <c r="F790" s="807"/>
      <c r="G790" s="609"/>
    </row>
    <row r="791" spans="5:7" x14ac:dyDescent="0.25">
      <c r="E791" s="609"/>
      <c r="F791" s="807"/>
      <c r="G791" s="609"/>
    </row>
    <row r="792" spans="5:7" x14ac:dyDescent="0.25">
      <c r="E792" s="609"/>
      <c r="F792" s="807"/>
      <c r="G792" s="609"/>
    </row>
    <row r="793" spans="5:7" x14ac:dyDescent="0.25">
      <c r="E793" s="609"/>
      <c r="F793" s="807"/>
      <c r="G793" s="609"/>
    </row>
    <row r="794" spans="5:7" x14ac:dyDescent="0.25">
      <c r="E794" s="609"/>
      <c r="F794" s="807"/>
      <c r="G794" s="609"/>
    </row>
    <row r="795" spans="5:7" x14ac:dyDescent="0.25">
      <c r="E795" s="609"/>
      <c r="F795" s="807"/>
      <c r="G795" s="609"/>
    </row>
    <row r="796" spans="5:7" x14ac:dyDescent="0.25">
      <c r="E796" s="609"/>
      <c r="F796" s="807"/>
      <c r="G796" s="609"/>
    </row>
    <row r="797" spans="5:7" x14ac:dyDescent="0.25">
      <c r="E797" s="609"/>
      <c r="F797" s="807"/>
      <c r="G797" s="609"/>
    </row>
    <row r="798" spans="5:7" x14ac:dyDescent="0.25">
      <c r="E798" s="609"/>
      <c r="F798" s="807"/>
      <c r="G798" s="609"/>
    </row>
    <row r="799" spans="5:7" x14ac:dyDescent="0.25">
      <c r="E799" s="609"/>
      <c r="F799" s="807"/>
      <c r="G799" s="609"/>
    </row>
    <row r="800" spans="5:7" x14ac:dyDescent="0.25">
      <c r="E800" s="609"/>
      <c r="F800" s="807"/>
      <c r="G800" s="609"/>
    </row>
    <row r="801" spans="5:7" x14ac:dyDescent="0.25">
      <c r="E801" s="609"/>
      <c r="F801" s="807"/>
      <c r="G801" s="609"/>
    </row>
    <row r="802" spans="5:7" x14ac:dyDescent="0.25">
      <c r="E802" s="609"/>
      <c r="F802" s="807"/>
      <c r="G802" s="609"/>
    </row>
    <row r="803" spans="5:7" x14ac:dyDescent="0.25">
      <c r="E803" s="609"/>
      <c r="F803" s="807"/>
      <c r="G803" s="609"/>
    </row>
    <row r="804" spans="5:7" x14ac:dyDescent="0.25">
      <c r="E804" s="609"/>
      <c r="F804" s="807"/>
      <c r="G804" s="609"/>
    </row>
    <row r="805" spans="5:7" x14ac:dyDescent="0.25">
      <c r="E805" s="609"/>
      <c r="F805" s="807"/>
      <c r="G805" s="609"/>
    </row>
    <row r="806" spans="5:7" x14ac:dyDescent="0.25">
      <c r="E806" s="609"/>
      <c r="F806" s="807"/>
      <c r="G806" s="609"/>
    </row>
    <row r="807" spans="5:7" x14ac:dyDescent="0.25">
      <c r="E807" s="609"/>
      <c r="F807" s="807"/>
      <c r="G807" s="609"/>
    </row>
    <row r="808" spans="5:7" x14ac:dyDescent="0.25">
      <c r="E808" s="609"/>
      <c r="F808" s="807"/>
      <c r="G808" s="609"/>
    </row>
    <row r="809" spans="5:7" x14ac:dyDescent="0.25">
      <c r="E809" s="609"/>
      <c r="F809" s="807"/>
      <c r="G809" s="609"/>
    </row>
    <row r="810" spans="5:7" x14ac:dyDescent="0.25">
      <c r="E810" s="609"/>
      <c r="F810" s="807"/>
      <c r="G810" s="609"/>
    </row>
    <row r="811" spans="5:7" x14ac:dyDescent="0.25">
      <c r="E811" s="609"/>
      <c r="F811" s="807"/>
      <c r="G811" s="609"/>
    </row>
    <row r="812" spans="5:7" x14ac:dyDescent="0.25">
      <c r="E812" s="609"/>
      <c r="F812" s="807"/>
      <c r="G812" s="609"/>
    </row>
    <row r="813" spans="5:7" x14ac:dyDescent="0.25">
      <c r="E813" s="609"/>
      <c r="F813" s="807"/>
      <c r="G813" s="609"/>
    </row>
    <row r="814" spans="5:7" x14ac:dyDescent="0.25">
      <c r="E814" s="609"/>
      <c r="F814" s="807"/>
      <c r="G814" s="609"/>
    </row>
    <row r="815" spans="5:7" x14ac:dyDescent="0.25">
      <c r="E815" s="609"/>
      <c r="F815" s="807"/>
      <c r="G815" s="609"/>
    </row>
    <row r="816" spans="5:7" x14ac:dyDescent="0.25">
      <c r="E816" s="609"/>
      <c r="F816" s="807"/>
      <c r="G816" s="609"/>
    </row>
    <row r="817" spans="5:7" x14ac:dyDescent="0.25">
      <c r="E817" s="609"/>
      <c r="F817" s="807"/>
      <c r="G817" s="609"/>
    </row>
    <row r="818" spans="5:7" x14ac:dyDescent="0.25">
      <c r="E818" s="609"/>
      <c r="F818" s="807"/>
      <c r="G818" s="609"/>
    </row>
    <row r="819" spans="5:7" x14ac:dyDescent="0.25">
      <c r="E819" s="609"/>
      <c r="F819" s="807"/>
      <c r="G819" s="609"/>
    </row>
    <row r="820" spans="5:7" x14ac:dyDescent="0.25">
      <c r="E820" s="609"/>
      <c r="F820" s="807"/>
      <c r="G820" s="609"/>
    </row>
    <row r="821" spans="5:7" x14ac:dyDescent="0.25">
      <c r="E821" s="609"/>
      <c r="F821" s="807"/>
      <c r="G821" s="609"/>
    </row>
    <row r="822" spans="5:7" x14ac:dyDescent="0.25">
      <c r="E822" s="609"/>
      <c r="F822" s="807"/>
      <c r="G822" s="609"/>
    </row>
    <row r="823" spans="5:7" x14ac:dyDescent="0.25">
      <c r="E823" s="609"/>
      <c r="F823" s="807"/>
      <c r="G823" s="609"/>
    </row>
    <row r="824" spans="5:7" x14ac:dyDescent="0.25">
      <c r="E824" s="609"/>
      <c r="F824" s="807"/>
      <c r="G824" s="609"/>
    </row>
    <row r="825" spans="5:7" x14ac:dyDescent="0.25">
      <c r="E825" s="609"/>
      <c r="F825" s="807"/>
      <c r="G825" s="609"/>
    </row>
    <row r="826" spans="5:7" x14ac:dyDescent="0.25">
      <c r="E826" s="609"/>
      <c r="F826" s="807"/>
      <c r="G826" s="609"/>
    </row>
    <row r="827" spans="5:7" x14ac:dyDescent="0.25">
      <c r="E827" s="609"/>
      <c r="F827" s="807"/>
      <c r="G827" s="609"/>
    </row>
    <row r="828" spans="5:7" x14ac:dyDescent="0.25">
      <c r="E828" s="609"/>
      <c r="F828" s="807"/>
      <c r="G828" s="609"/>
    </row>
    <row r="829" spans="5:7" x14ac:dyDescent="0.25">
      <c r="E829" s="609"/>
      <c r="F829" s="807"/>
      <c r="G829" s="609"/>
    </row>
    <row r="830" spans="5:7" x14ac:dyDescent="0.25">
      <c r="E830" s="609"/>
      <c r="F830" s="807"/>
      <c r="G830" s="609"/>
    </row>
    <row r="831" spans="5:7" x14ac:dyDescent="0.25">
      <c r="E831" s="609"/>
      <c r="F831" s="807"/>
      <c r="G831" s="609"/>
    </row>
    <row r="832" spans="5:7" x14ac:dyDescent="0.25">
      <c r="E832" s="609"/>
      <c r="F832" s="807"/>
      <c r="G832" s="609"/>
    </row>
    <row r="833" spans="5:7" x14ac:dyDescent="0.25">
      <c r="E833" s="609"/>
      <c r="F833" s="807"/>
      <c r="G833" s="609"/>
    </row>
    <row r="834" spans="5:7" x14ac:dyDescent="0.25">
      <c r="E834" s="609"/>
      <c r="F834" s="807"/>
      <c r="G834" s="609"/>
    </row>
    <row r="835" spans="5:7" x14ac:dyDescent="0.25">
      <c r="E835" s="609"/>
      <c r="F835" s="807"/>
      <c r="G835" s="609"/>
    </row>
    <row r="836" spans="5:7" x14ac:dyDescent="0.25">
      <c r="E836" s="609"/>
      <c r="F836" s="807"/>
      <c r="G836" s="609"/>
    </row>
    <row r="837" spans="5:7" x14ac:dyDescent="0.25">
      <c r="E837" s="609"/>
      <c r="F837" s="807"/>
      <c r="G837" s="609"/>
    </row>
    <row r="838" spans="5:7" x14ac:dyDescent="0.25">
      <c r="E838" s="609"/>
      <c r="F838" s="807"/>
      <c r="G838" s="609"/>
    </row>
    <row r="839" spans="5:7" x14ac:dyDescent="0.25">
      <c r="E839" s="609"/>
      <c r="F839" s="807"/>
      <c r="G839" s="609"/>
    </row>
    <row r="840" spans="5:7" x14ac:dyDescent="0.25">
      <c r="E840" s="609"/>
      <c r="F840" s="807"/>
      <c r="G840" s="609"/>
    </row>
    <row r="841" spans="5:7" x14ac:dyDescent="0.25">
      <c r="E841" s="609"/>
      <c r="F841" s="807"/>
      <c r="G841" s="609"/>
    </row>
    <row r="842" spans="5:7" x14ac:dyDescent="0.25">
      <c r="E842" s="609"/>
      <c r="F842" s="807"/>
      <c r="G842" s="609"/>
    </row>
    <row r="843" spans="5:7" x14ac:dyDescent="0.25">
      <c r="E843" s="609"/>
      <c r="F843" s="807"/>
      <c r="G843" s="609"/>
    </row>
    <row r="844" spans="5:7" x14ac:dyDescent="0.25">
      <c r="E844" s="609"/>
      <c r="F844" s="807"/>
      <c r="G844" s="609"/>
    </row>
    <row r="845" spans="5:7" x14ac:dyDescent="0.25">
      <c r="E845" s="609"/>
      <c r="F845" s="807"/>
      <c r="G845" s="609"/>
    </row>
    <row r="846" spans="5:7" x14ac:dyDescent="0.25">
      <c r="E846" s="609"/>
      <c r="F846" s="807"/>
      <c r="G846" s="609"/>
    </row>
    <row r="847" spans="5:7" x14ac:dyDescent="0.25">
      <c r="E847" s="609"/>
      <c r="F847" s="807"/>
      <c r="G847" s="609"/>
    </row>
    <row r="848" spans="5:7" x14ac:dyDescent="0.25">
      <c r="E848" s="609"/>
      <c r="F848" s="807"/>
      <c r="G848" s="609"/>
    </row>
    <row r="849" spans="5:7" x14ac:dyDescent="0.25">
      <c r="E849" s="609"/>
      <c r="F849" s="807"/>
      <c r="G849" s="609"/>
    </row>
    <row r="850" spans="5:7" x14ac:dyDescent="0.25">
      <c r="E850" s="609"/>
      <c r="F850" s="807"/>
      <c r="G850" s="609"/>
    </row>
    <row r="851" spans="5:7" x14ac:dyDescent="0.25">
      <c r="E851" s="609"/>
      <c r="F851" s="807"/>
      <c r="G851" s="609"/>
    </row>
    <row r="852" spans="5:7" x14ac:dyDescent="0.25">
      <c r="E852" s="609"/>
      <c r="F852" s="807"/>
      <c r="G852" s="609"/>
    </row>
    <row r="853" spans="5:7" x14ac:dyDescent="0.25">
      <c r="E853" s="609"/>
      <c r="F853" s="807"/>
      <c r="G853" s="609"/>
    </row>
    <row r="854" spans="5:7" x14ac:dyDescent="0.25">
      <c r="E854" s="609"/>
      <c r="F854" s="807"/>
      <c r="G854" s="609"/>
    </row>
    <row r="855" spans="5:7" x14ac:dyDescent="0.25">
      <c r="E855" s="609"/>
      <c r="F855" s="807"/>
      <c r="G855" s="609"/>
    </row>
    <row r="856" spans="5:7" x14ac:dyDescent="0.25">
      <c r="E856" s="609"/>
      <c r="F856" s="807"/>
      <c r="G856" s="609"/>
    </row>
    <row r="857" spans="5:7" x14ac:dyDescent="0.25">
      <c r="E857" s="609"/>
      <c r="F857" s="807"/>
      <c r="G857" s="609"/>
    </row>
    <row r="858" spans="5:7" x14ac:dyDescent="0.25">
      <c r="E858" s="609"/>
      <c r="F858" s="807"/>
      <c r="G858" s="609"/>
    </row>
    <row r="859" spans="5:7" x14ac:dyDescent="0.25">
      <c r="E859" s="609"/>
      <c r="F859" s="807"/>
      <c r="G859" s="609"/>
    </row>
    <row r="860" spans="5:7" x14ac:dyDescent="0.25">
      <c r="E860" s="609"/>
      <c r="F860" s="807"/>
      <c r="G860" s="609"/>
    </row>
    <row r="861" spans="5:7" x14ac:dyDescent="0.25">
      <c r="E861" s="609"/>
      <c r="F861" s="807"/>
      <c r="G861" s="609"/>
    </row>
    <row r="862" spans="5:7" x14ac:dyDescent="0.25">
      <c r="E862" s="609"/>
      <c r="F862" s="807"/>
      <c r="G862" s="609"/>
    </row>
    <row r="863" spans="5:7" x14ac:dyDescent="0.25">
      <c r="E863" s="609"/>
      <c r="F863" s="807"/>
      <c r="G863" s="609"/>
    </row>
    <row r="864" spans="5:7" x14ac:dyDescent="0.25">
      <c r="E864" s="609"/>
      <c r="F864" s="807"/>
      <c r="G864" s="609"/>
    </row>
    <row r="865" spans="5:7" x14ac:dyDescent="0.25">
      <c r="E865" s="609"/>
      <c r="F865" s="807"/>
      <c r="G865" s="609"/>
    </row>
    <row r="866" spans="5:7" x14ac:dyDescent="0.25">
      <c r="E866" s="609"/>
      <c r="F866" s="807"/>
      <c r="G866" s="609"/>
    </row>
    <row r="867" spans="5:7" x14ac:dyDescent="0.25">
      <c r="E867" s="609"/>
      <c r="F867" s="807"/>
      <c r="G867" s="609"/>
    </row>
    <row r="868" spans="5:7" x14ac:dyDescent="0.25">
      <c r="E868" s="609"/>
      <c r="F868" s="807"/>
      <c r="G868" s="609"/>
    </row>
    <row r="869" spans="5:7" x14ac:dyDescent="0.25">
      <c r="E869" s="609"/>
      <c r="F869" s="807"/>
      <c r="G869" s="609"/>
    </row>
    <row r="870" spans="5:7" x14ac:dyDescent="0.25">
      <c r="E870" s="609"/>
      <c r="F870" s="807"/>
      <c r="G870" s="609"/>
    </row>
    <row r="871" spans="5:7" x14ac:dyDescent="0.25">
      <c r="E871" s="609"/>
      <c r="F871" s="807"/>
      <c r="G871" s="609"/>
    </row>
    <row r="872" spans="5:7" x14ac:dyDescent="0.25">
      <c r="E872" s="609"/>
      <c r="F872" s="807"/>
      <c r="G872" s="609"/>
    </row>
    <row r="873" spans="5:7" x14ac:dyDescent="0.25">
      <c r="E873" s="609"/>
      <c r="F873" s="807"/>
      <c r="G873" s="609"/>
    </row>
    <row r="874" spans="5:7" x14ac:dyDescent="0.25">
      <c r="E874" s="609"/>
      <c r="F874" s="807"/>
      <c r="G874" s="609"/>
    </row>
    <row r="875" spans="5:7" x14ac:dyDescent="0.25">
      <c r="E875" s="609"/>
      <c r="F875" s="807"/>
      <c r="G875" s="609"/>
    </row>
    <row r="876" spans="5:7" x14ac:dyDescent="0.25">
      <c r="E876" s="609"/>
      <c r="F876" s="807"/>
      <c r="G876" s="609"/>
    </row>
    <row r="877" spans="5:7" x14ac:dyDescent="0.25">
      <c r="E877" s="609"/>
      <c r="F877" s="807"/>
      <c r="G877" s="609"/>
    </row>
    <row r="878" spans="5:7" x14ac:dyDescent="0.25">
      <c r="E878" s="609"/>
      <c r="F878" s="807"/>
      <c r="G878" s="609"/>
    </row>
    <row r="879" spans="5:7" x14ac:dyDescent="0.25">
      <c r="E879" s="609"/>
      <c r="F879" s="807"/>
      <c r="G879" s="609"/>
    </row>
    <row r="880" spans="5:7" x14ac:dyDescent="0.25">
      <c r="E880" s="609"/>
      <c r="F880" s="807"/>
      <c r="G880" s="609"/>
    </row>
    <row r="881" spans="5:7" x14ac:dyDescent="0.25">
      <c r="E881" s="609"/>
      <c r="F881" s="807"/>
      <c r="G881" s="609"/>
    </row>
    <row r="882" spans="5:7" x14ac:dyDescent="0.25">
      <c r="E882" s="609"/>
      <c r="F882" s="807"/>
      <c r="G882" s="609"/>
    </row>
    <row r="883" spans="5:7" x14ac:dyDescent="0.25">
      <c r="E883" s="609"/>
      <c r="F883" s="807"/>
      <c r="G883" s="609"/>
    </row>
    <row r="884" spans="5:7" x14ac:dyDescent="0.25">
      <c r="E884" s="609"/>
      <c r="F884" s="807"/>
      <c r="G884" s="609"/>
    </row>
    <row r="885" spans="5:7" x14ac:dyDescent="0.25">
      <c r="E885" s="609"/>
      <c r="F885" s="807"/>
      <c r="G885" s="609"/>
    </row>
    <row r="886" spans="5:7" x14ac:dyDescent="0.25">
      <c r="E886" s="609"/>
      <c r="F886" s="807"/>
      <c r="G886" s="609"/>
    </row>
    <row r="887" spans="5:7" x14ac:dyDescent="0.25">
      <c r="E887" s="609"/>
      <c r="F887" s="807"/>
      <c r="G887" s="609"/>
    </row>
    <row r="888" spans="5:7" x14ac:dyDescent="0.25">
      <c r="E888" s="609"/>
      <c r="F888" s="807"/>
      <c r="G888" s="609"/>
    </row>
    <row r="889" spans="5:7" x14ac:dyDescent="0.25">
      <c r="E889" s="609"/>
      <c r="F889" s="807"/>
      <c r="G889" s="609"/>
    </row>
    <row r="890" spans="5:7" x14ac:dyDescent="0.25">
      <c r="E890" s="609"/>
      <c r="F890" s="807"/>
      <c r="G890" s="609"/>
    </row>
    <row r="891" spans="5:7" x14ac:dyDescent="0.25">
      <c r="E891" s="609"/>
      <c r="F891" s="807"/>
      <c r="G891" s="609"/>
    </row>
    <row r="892" spans="5:7" x14ac:dyDescent="0.25">
      <c r="E892" s="609"/>
      <c r="F892" s="807"/>
      <c r="G892" s="609"/>
    </row>
    <row r="893" spans="5:7" x14ac:dyDescent="0.25">
      <c r="E893" s="609"/>
      <c r="F893" s="807"/>
      <c r="G893" s="609"/>
    </row>
    <row r="894" spans="5:7" x14ac:dyDescent="0.25">
      <c r="E894" s="609"/>
      <c r="F894" s="807"/>
      <c r="G894" s="609"/>
    </row>
    <row r="895" spans="5:7" x14ac:dyDescent="0.25">
      <c r="E895" s="609"/>
      <c r="F895" s="807"/>
      <c r="G895" s="609"/>
    </row>
    <row r="896" spans="5:7" x14ac:dyDescent="0.25">
      <c r="E896" s="609"/>
      <c r="F896" s="807"/>
      <c r="G896" s="609"/>
    </row>
    <row r="897" spans="5:7" x14ac:dyDescent="0.25">
      <c r="E897" s="609"/>
      <c r="F897" s="807"/>
      <c r="G897" s="609"/>
    </row>
    <row r="898" spans="5:7" x14ac:dyDescent="0.25">
      <c r="E898" s="609"/>
      <c r="F898" s="807"/>
      <c r="G898" s="609"/>
    </row>
    <row r="899" spans="5:7" x14ac:dyDescent="0.25">
      <c r="E899" s="609"/>
      <c r="F899" s="807"/>
      <c r="G899" s="609"/>
    </row>
    <row r="900" spans="5:7" x14ac:dyDescent="0.25">
      <c r="E900" s="609"/>
      <c r="F900" s="807"/>
      <c r="G900" s="609"/>
    </row>
    <row r="901" spans="5:7" x14ac:dyDescent="0.25">
      <c r="E901" s="609"/>
      <c r="F901" s="807"/>
      <c r="G901" s="609"/>
    </row>
    <row r="902" spans="5:7" x14ac:dyDescent="0.25">
      <c r="E902" s="609"/>
      <c r="F902" s="807"/>
      <c r="G902" s="609"/>
    </row>
    <row r="903" spans="5:7" x14ac:dyDescent="0.25">
      <c r="E903" s="609"/>
      <c r="F903" s="807"/>
      <c r="G903" s="609"/>
    </row>
    <row r="904" spans="5:7" x14ac:dyDescent="0.25">
      <c r="E904" s="609"/>
      <c r="F904" s="807"/>
      <c r="G904" s="609"/>
    </row>
    <row r="905" spans="5:7" x14ac:dyDescent="0.25">
      <c r="E905" s="609"/>
      <c r="F905" s="807"/>
      <c r="G905" s="609"/>
    </row>
    <row r="906" spans="5:7" x14ac:dyDescent="0.25">
      <c r="E906" s="609"/>
      <c r="F906" s="807"/>
      <c r="G906" s="609"/>
    </row>
    <row r="907" spans="5:7" x14ac:dyDescent="0.25">
      <c r="E907" s="609"/>
      <c r="F907" s="807"/>
      <c r="G907" s="609"/>
    </row>
    <row r="908" spans="5:7" x14ac:dyDescent="0.25">
      <c r="E908" s="609"/>
      <c r="F908" s="807"/>
      <c r="G908" s="609"/>
    </row>
    <row r="909" spans="5:7" x14ac:dyDescent="0.25">
      <c r="E909" s="609"/>
      <c r="F909" s="807"/>
      <c r="G909" s="609"/>
    </row>
    <row r="910" spans="5:7" x14ac:dyDescent="0.25">
      <c r="E910" s="609"/>
      <c r="F910" s="807"/>
      <c r="G910" s="609"/>
    </row>
    <row r="911" spans="5:7" x14ac:dyDescent="0.25">
      <c r="E911" s="609"/>
      <c r="F911" s="807"/>
      <c r="G911" s="609"/>
    </row>
    <row r="912" spans="5:7" x14ac:dyDescent="0.25">
      <c r="E912" s="609"/>
      <c r="F912" s="807"/>
      <c r="G912" s="609"/>
    </row>
    <row r="913" spans="5:7" x14ac:dyDescent="0.25">
      <c r="E913" s="609"/>
      <c r="F913" s="807"/>
      <c r="G913" s="609"/>
    </row>
    <row r="914" spans="5:7" x14ac:dyDescent="0.25">
      <c r="E914" s="609"/>
      <c r="F914" s="807"/>
      <c r="G914" s="609"/>
    </row>
    <row r="915" spans="5:7" x14ac:dyDescent="0.25">
      <c r="E915" s="609"/>
      <c r="F915" s="807"/>
      <c r="G915" s="609"/>
    </row>
    <row r="916" spans="5:7" x14ac:dyDescent="0.25">
      <c r="E916" s="609"/>
      <c r="F916" s="807"/>
      <c r="G916" s="609"/>
    </row>
    <row r="917" spans="5:7" x14ac:dyDescent="0.25">
      <c r="E917" s="609"/>
      <c r="F917" s="807"/>
      <c r="G917" s="609"/>
    </row>
    <row r="918" spans="5:7" x14ac:dyDescent="0.25">
      <c r="E918" s="609"/>
      <c r="F918" s="807"/>
      <c r="G918" s="609"/>
    </row>
    <row r="919" spans="5:7" x14ac:dyDescent="0.25">
      <c r="E919" s="609"/>
      <c r="F919" s="807"/>
      <c r="G919" s="609"/>
    </row>
    <row r="920" spans="5:7" x14ac:dyDescent="0.25">
      <c r="E920" s="609"/>
      <c r="F920" s="807"/>
      <c r="G920" s="609"/>
    </row>
    <row r="921" spans="5:7" x14ac:dyDescent="0.25">
      <c r="E921" s="609"/>
      <c r="F921" s="807"/>
      <c r="G921" s="609"/>
    </row>
    <row r="922" spans="5:7" x14ac:dyDescent="0.25">
      <c r="E922" s="609"/>
      <c r="F922" s="807"/>
      <c r="G922" s="609"/>
    </row>
    <row r="923" spans="5:7" x14ac:dyDescent="0.25">
      <c r="E923" s="609"/>
      <c r="F923" s="807"/>
      <c r="G923" s="609"/>
    </row>
    <row r="924" spans="5:7" x14ac:dyDescent="0.25">
      <c r="E924" s="609"/>
      <c r="F924" s="807"/>
      <c r="G924" s="609"/>
    </row>
    <row r="925" spans="5:7" x14ac:dyDescent="0.25">
      <c r="E925" s="609"/>
      <c r="F925" s="807"/>
      <c r="G925" s="609"/>
    </row>
    <row r="926" spans="5:7" x14ac:dyDescent="0.25">
      <c r="E926" s="609"/>
      <c r="F926" s="807"/>
      <c r="G926" s="609"/>
    </row>
    <row r="927" spans="5:7" x14ac:dyDescent="0.25">
      <c r="E927" s="609"/>
      <c r="F927" s="807"/>
      <c r="G927" s="609"/>
    </row>
    <row r="928" spans="5:7" x14ac:dyDescent="0.25">
      <c r="E928" s="609"/>
      <c r="F928" s="807"/>
      <c r="G928" s="609"/>
    </row>
    <row r="929" spans="5:7" x14ac:dyDescent="0.25">
      <c r="E929" s="609"/>
      <c r="F929" s="807"/>
      <c r="G929" s="609"/>
    </row>
    <row r="930" spans="5:7" x14ac:dyDescent="0.25">
      <c r="E930" s="609"/>
      <c r="F930" s="807"/>
      <c r="G930" s="609"/>
    </row>
    <row r="931" spans="5:7" x14ac:dyDescent="0.25">
      <c r="E931" s="609"/>
      <c r="F931" s="807"/>
      <c r="G931" s="609"/>
    </row>
    <row r="932" spans="5:7" x14ac:dyDescent="0.25">
      <c r="E932" s="609"/>
      <c r="F932" s="807"/>
      <c r="G932" s="609"/>
    </row>
    <row r="933" spans="5:7" x14ac:dyDescent="0.25">
      <c r="E933" s="609"/>
      <c r="F933" s="807"/>
      <c r="G933" s="609"/>
    </row>
    <row r="934" spans="5:7" x14ac:dyDescent="0.25">
      <c r="E934" s="609"/>
      <c r="F934" s="807"/>
      <c r="G934" s="609"/>
    </row>
    <row r="935" spans="5:7" x14ac:dyDescent="0.25">
      <c r="E935" s="609"/>
      <c r="F935" s="807"/>
      <c r="G935" s="609"/>
    </row>
    <row r="936" spans="5:7" x14ac:dyDescent="0.25">
      <c r="E936" s="609"/>
      <c r="F936" s="807"/>
      <c r="G936" s="609"/>
    </row>
    <row r="937" spans="5:7" x14ac:dyDescent="0.25">
      <c r="E937" s="609"/>
      <c r="F937" s="807"/>
      <c r="G937" s="609"/>
    </row>
    <row r="938" spans="5:7" x14ac:dyDescent="0.25">
      <c r="E938" s="609"/>
      <c r="F938" s="807"/>
      <c r="G938" s="609"/>
    </row>
    <row r="939" spans="5:7" x14ac:dyDescent="0.25">
      <c r="E939" s="609"/>
      <c r="F939" s="807"/>
      <c r="G939" s="609"/>
    </row>
    <row r="940" spans="5:7" x14ac:dyDescent="0.25">
      <c r="E940" s="609"/>
      <c r="F940" s="807"/>
      <c r="G940" s="609"/>
    </row>
    <row r="941" spans="5:7" x14ac:dyDescent="0.25">
      <c r="E941" s="609"/>
      <c r="F941" s="807"/>
      <c r="G941" s="609"/>
    </row>
    <row r="942" spans="5:7" x14ac:dyDescent="0.25">
      <c r="E942" s="609"/>
      <c r="F942" s="807"/>
      <c r="G942" s="609"/>
    </row>
    <row r="943" spans="5:7" x14ac:dyDescent="0.25">
      <c r="E943" s="609"/>
      <c r="F943" s="807"/>
      <c r="G943" s="609"/>
    </row>
    <row r="944" spans="5:7" x14ac:dyDescent="0.25">
      <c r="E944" s="609"/>
      <c r="F944" s="807"/>
      <c r="G944" s="609"/>
    </row>
    <row r="945" spans="5:7" x14ac:dyDescent="0.25">
      <c r="E945" s="609"/>
      <c r="F945" s="807"/>
      <c r="G945" s="609"/>
    </row>
    <row r="946" spans="5:7" x14ac:dyDescent="0.25">
      <c r="E946" s="609"/>
      <c r="F946" s="807"/>
      <c r="G946" s="609"/>
    </row>
    <row r="947" spans="5:7" x14ac:dyDescent="0.25">
      <c r="E947" s="609"/>
      <c r="F947" s="807"/>
      <c r="G947" s="609"/>
    </row>
    <row r="948" spans="5:7" x14ac:dyDescent="0.25">
      <c r="E948" s="609"/>
      <c r="F948" s="807"/>
      <c r="G948" s="609"/>
    </row>
    <row r="949" spans="5:7" x14ac:dyDescent="0.25">
      <c r="E949" s="609"/>
      <c r="F949" s="807"/>
      <c r="G949" s="609"/>
    </row>
    <row r="950" spans="5:7" x14ac:dyDescent="0.25">
      <c r="E950" s="609"/>
      <c r="F950" s="807"/>
      <c r="G950" s="609"/>
    </row>
    <row r="951" spans="5:7" x14ac:dyDescent="0.25">
      <c r="E951" s="609"/>
      <c r="F951" s="807"/>
      <c r="G951" s="609"/>
    </row>
    <row r="952" spans="5:7" x14ac:dyDescent="0.25">
      <c r="E952" s="609"/>
      <c r="F952" s="807"/>
      <c r="G952" s="609"/>
    </row>
    <row r="953" spans="5:7" x14ac:dyDescent="0.25">
      <c r="E953" s="609"/>
      <c r="F953" s="807"/>
      <c r="G953" s="609"/>
    </row>
    <row r="954" spans="5:7" x14ac:dyDescent="0.25">
      <c r="E954" s="609"/>
      <c r="F954" s="807"/>
      <c r="G954" s="609"/>
    </row>
    <row r="955" spans="5:7" x14ac:dyDescent="0.25">
      <c r="E955" s="609"/>
      <c r="F955" s="807"/>
      <c r="G955" s="609"/>
    </row>
    <row r="956" spans="5:7" x14ac:dyDescent="0.25">
      <c r="E956" s="609"/>
      <c r="F956" s="807"/>
      <c r="G956" s="609"/>
    </row>
    <row r="957" spans="5:7" x14ac:dyDescent="0.25">
      <c r="E957" s="609"/>
      <c r="F957" s="807"/>
      <c r="G957" s="609"/>
    </row>
    <row r="958" spans="5:7" x14ac:dyDescent="0.25">
      <c r="E958" s="609"/>
      <c r="F958" s="807"/>
      <c r="G958" s="609"/>
    </row>
    <row r="959" spans="5:7" x14ac:dyDescent="0.25">
      <c r="E959" s="609"/>
      <c r="F959" s="807"/>
      <c r="G959" s="609"/>
    </row>
    <row r="960" spans="5:7" x14ac:dyDescent="0.25">
      <c r="E960" s="609"/>
      <c r="F960" s="807"/>
      <c r="G960" s="609"/>
    </row>
    <row r="961" spans="5:7" x14ac:dyDescent="0.25">
      <c r="E961" s="609"/>
      <c r="F961" s="807"/>
      <c r="G961" s="609"/>
    </row>
    <row r="962" spans="5:7" x14ac:dyDescent="0.25">
      <c r="E962" s="609"/>
      <c r="F962" s="807"/>
      <c r="G962" s="609"/>
    </row>
    <row r="963" spans="5:7" x14ac:dyDescent="0.25">
      <c r="E963" s="609"/>
      <c r="F963" s="807"/>
      <c r="G963" s="609"/>
    </row>
    <row r="964" spans="5:7" x14ac:dyDescent="0.25">
      <c r="E964" s="609"/>
      <c r="F964" s="807"/>
      <c r="G964" s="609"/>
    </row>
    <row r="965" spans="5:7" x14ac:dyDescent="0.25">
      <c r="E965" s="609"/>
      <c r="F965" s="807"/>
      <c r="G965" s="609"/>
    </row>
    <row r="966" spans="5:7" x14ac:dyDescent="0.25">
      <c r="E966" s="609"/>
      <c r="F966" s="807"/>
      <c r="G966" s="609"/>
    </row>
    <row r="967" spans="5:7" x14ac:dyDescent="0.25">
      <c r="E967" s="609"/>
      <c r="F967" s="807"/>
      <c r="G967" s="609"/>
    </row>
    <row r="968" spans="5:7" x14ac:dyDescent="0.25">
      <c r="E968" s="609"/>
      <c r="F968" s="807"/>
      <c r="G968" s="609"/>
    </row>
    <row r="969" spans="5:7" x14ac:dyDescent="0.25">
      <c r="E969" s="609"/>
      <c r="F969" s="807"/>
      <c r="G969" s="609"/>
    </row>
    <row r="970" spans="5:7" x14ac:dyDescent="0.25">
      <c r="E970" s="609"/>
      <c r="F970" s="807"/>
      <c r="G970" s="609"/>
    </row>
    <row r="971" spans="5:7" x14ac:dyDescent="0.25">
      <c r="E971" s="609"/>
      <c r="F971" s="807"/>
      <c r="G971" s="609"/>
    </row>
    <row r="972" spans="5:7" x14ac:dyDescent="0.25">
      <c r="E972" s="609"/>
      <c r="F972" s="807"/>
      <c r="G972" s="609"/>
    </row>
    <row r="973" spans="5:7" x14ac:dyDescent="0.25">
      <c r="E973" s="609"/>
      <c r="F973" s="807"/>
      <c r="G973" s="609"/>
    </row>
    <row r="974" spans="5:7" x14ac:dyDescent="0.25">
      <c r="E974" s="609"/>
      <c r="F974" s="807"/>
      <c r="G974" s="609"/>
    </row>
    <row r="975" spans="5:7" x14ac:dyDescent="0.25">
      <c r="E975" s="609"/>
      <c r="F975" s="807"/>
      <c r="G975" s="609"/>
    </row>
    <row r="976" spans="5:7" x14ac:dyDescent="0.25">
      <c r="E976" s="609"/>
      <c r="F976" s="807"/>
      <c r="G976" s="609"/>
    </row>
    <row r="977" spans="5:7" x14ac:dyDescent="0.25">
      <c r="E977" s="609"/>
      <c r="F977" s="807"/>
      <c r="G977" s="609"/>
    </row>
    <row r="978" spans="5:7" x14ac:dyDescent="0.25">
      <c r="E978" s="609"/>
      <c r="F978" s="807"/>
      <c r="G978" s="609"/>
    </row>
    <row r="979" spans="5:7" x14ac:dyDescent="0.25">
      <c r="E979" s="609"/>
      <c r="F979" s="807"/>
      <c r="G979" s="609"/>
    </row>
    <row r="980" spans="5:7" x14ac:dyDescent="0.25">
      <c r="E980" s="609"/>
      <c r="F980" s="807"/>
      <c r="G980" s="609"/>
    </row>
    <row r="981" spans="5:7" x14ac:dyDescent="0.25">
      <c r="E981" s="609"/>
      <c r="F981" s="807"/>
      <c r="G981" s="609"/>
    </row>
    <row r="982" spans="5:7" x14ac:dyDescent="0.25">
      <c r="E982" s="609"/>
      <c r="F982" s="807"/>
      <c r="G982" s="609"/>
    </row>
    <row r="983" spans="5:7" x14ac:dyDescent="0.25">
      <c r="E983" s="609"/>
      <c r="F983" s="807"/>
      <c r="G983" s="609"/>
    </row>
    <row r="984" spans="5:7" x14ac:dyDescent="0.25">
      <c r="E984" s="609"/>
      <c r="F984" s="807"/>
      <c r="G984" s="609"/>
    </row>
    <row r="985" spans="5:7" x14ac:dyDescent="0.25">
      <c r="E985" s="609"/>
      <c r="F985" s="807"/>
      <c r="G985" s="609"/>
    </row>
    <row r="986" spans="5:7" x14ac:dyDescent="0.25">
      <c r="E986" s="609"/>
      <c r="F986" s="807"/>
      <c r="G986" s="609"/>
    </row>
    <row r="987" spans="5:7" x14ac:dyDescent="0.25">
      <c r="E987" s="609"/>
      <c r="F987" s="807"/>
      <c r="G987" s="609"/>
    </row>
    <row r="988" spans="5:7" x14ac:dyDescent="0.25">
      <c r="E988" s="609"/>
      <c r="F988" s="807"/>
      <c r="G988" s="609"/>
    </row>
    <row r="989" spans="5:7" x14ac:dyDescent="0.25">
      <c r="E989" s="609"/>
      <c r="F989" s="807"/>
      <c r="G989" s="609"/>
    </row>
    <row r="990" spans="5:7" x14ac:dyDescent="0.25">
      <c r="E990" s="609"/>
      <c r="F990" s="807"/>
      <c r="G990" s="609"/>
    </row>
    <row r="991" spans="5:7" x14ac:dyDescent="0.25">
      <c r="E991" s="609"/>
      <c r="F991" s="807"/>
      <c r="G991" s="609"/>
    </row>
    <row r="992" spans="5:7" x14ac:dyDescent="0.25">
      <c r="E992" s="609"/>
      <c r="F992" s="807"/>
      <c r="G992" s="609"/>
    </row>
    <row r="993" spans="5:7" x14ac:dyDescent="0.25">
      <c r="E993" s="609"/>
      <c r="F993" s="807"/>
      <c r="G993" s="609"/>
    </row>
    <row r="994" spans="5:7" x14ac:dyDescent="0.25">
      <c r="E994" s="609"/>
      <c r="F994" s="807"/>
      <c r="G994" s="609"/>
    </row>
    <row r="995" spans="5:7" x14ac:dyDescent="0.25">
      <c r="E995" s="609"/>
      <c r="F995" s="807"/>
      <c r="G995" s="609"/>
    </row>
    <row r="996" spans="5:7" x14ac:dyDescent="0.25">
      <c r="E996" s="609"/>
      <c r="F996" s="807"/>
      <c r="G996" s="609"/>
    </row>
    <row r="997" spans="5:7" x14ac:dyDescent="0.25">
      <c r="E997" s="609"/>
      <c r="F997" s="807"/>
      <c r="G997" s="609"/>
    </row>
    <row r="998" spans="5:7" x14ac:dyDescent="0.25">
      <c r="E998" s="609"/>
      <c r="F998" s="807"/>
      <c r="G998" s="609"/>
    </row>
    <row r="999" spans="5:7" x14ac:dyDescent="0.25">
      <c r="E999" s="609"/>
      <c r="F999" s="807"/>
      <c r="G999" s="609"/>
    </row>
    <row r="1000" spans="5:7" x14ac:dyDescent="0.25">
      <c r="E1000" s="609"/>
      <c r="F1000" s="807"/>
      <c r="G1000" s="609"/>
    </row>
    <row r="1001" spans="5:7" x14ac:dyDescent="0.25">
      <c r="E1001" s="609"/>
      <c r="F1001" s="807"/>
      <c r="G1001" s="609"/>
    </row>
    <row r="1002" spans="5:7" x14ac:dyDescent="0.25">
      <c r="E1002" s="609"/>
      <c r="F1002" s="807"/>
      <c r="G1002" s="609"/>
    </row>
    <row r="1003" spans="5:7" x14ac:dyDescent="0.25">
      <c r="E1003" s="609"/>
      <c r="F1003" s="807"/>
      <c r="G1003" s="609"/>
    </row>
    <row r="1004" spans="5:7" x14ac:dyDescent="0.25">
      <c r="E1004" s="609"/>
      <c r="F1004" s="807"/>
      <c r="G1004" s="609"/>
    </row>
    <row r="1005" spans="5:7" x14ac:dyDescent="0.25">
      <c r="E1005" s="609"/>
      <c r="F1005" s="807"/>
      <c r="G1005" s="609"/>
    </row>
    <row r="1006" spans="5:7" x14ac:dyDescent="0.25">
      <c r="E1006" s="609"/>
      <c r="F1006" s="807"/>
      <c r="G1006" s="609"/>
    </row>
    <row r="1007" spans="5:7" x14ac:dyDescent="0.25">
      <c r="E1007" s="609"/>
      <c r="F1007" s="807"/>
      <c r="G1007" s="609"/>
    </row>
    <row r="1008" spans="5:7" x14ac:dyDescent="0.25">
      <c r="E1008" s="609"/>
      <c r="F1008" s="807"/>
      <c r="G1008" s="609"/>
    </row>
    <row r="1009" spans="5:7" x14ac:dyDescent="0.25">
      <c r="E1009" s="609"/>
      <c r="F1009" s="807"/>
      <c r="G1009" s="609"/>
    </row>
    <row r="1010" spans="5:7" x14ac:dyDescent="0.25">
      <c r="E1010" s="609"/>
      <c r="F1010" s="807"/>
      <c r="G1010" s="609"/>
    </row>
    <row r="1011" spans="5:7" x14ac:dyDescent="0.25">
      <c r="E1011" s="609"/>
      <c r="F1011" s="807"/>
      <c r="G1011" s="609"/>
    </row>
    <row r="1012" spans="5:7" x14ac:dyDescent="0.25">
      <c r="E1012" s="609"/>
      <c r="F1012" s="807"/>
      <c r="G1012" s="609"/>
    </row>
    <row r="1013" spans="5:7" x14ac:dyDescent="0.25">
      <c r="E1013" s="609"/>
      <c r="F1013" s="807"/>
      <c r="G1013" s="609"/>
    </row>
    <row r="1014" spans="5:7" x14ac:dyDescent="0.25">
      <c r="E1014" s="609"/>
      <c r="F1014" s="807"/>
      <c r="G1014" s="609"/>
    </row>
    <row r="1015" spans="5:7" x14ac:dyDescent="0.25">
      <c r="E1015" s="609"/>
      <c r="F1015" s="807"/>
      <c r="G1015" s="609"/>
    </row>
    <row r="1016" spans="5:7" x14ac:dyDescent="0.25">
      <c r="E1016" s="609"/>
      <c r="F1016" s="807"/>
      <c r="G1016" s="609"/>
    </row>
    <row r="1017" spans="5:7" x14ac:dyDescent="0.25">
      <c r="E1017" s="609"/>
      <c r="F1017" s="807"/>
      <c r="G1017" s="609"/>
    </row>
    <row r="1018" spans="5:7" x14ac:dyDescent="0.25">
      <c r="E1018" s="609"/>
      <c r="F1018" s="807"/>
      <c r="G1018" s="609"/>
    </row>
    <row r="1019" spans="5:7" x14ac:dyDescent="0.25">
      <c r="E1019" s="609"/>
      <c r="F1019" s="807"/>
      <c r="G1019" s="609"/>
    </row>
    <row r="1020" spans="5:7" x14ac:dyDescent="0.25">
      <c r="E1020" s="609"/>
      <c r="F1020" s="807"/>
      <c r="G1020" s="609"/>
    </row>
    <row r="1021" spans="5:7" x14ac:dyDescent="0.25">
      <c r="E1021" s="609"/>
      <c r="F1021" s="807"/>
      <c r="G1021" s="609"/>
    </row>
    <row r="1022" spans="5:7" x14ac:dyDescent="0.25">
      <c r="E1022" s="609"/>
      <c r="F1022" s="807"/>
      <c r="G1022" s="609"/>
    </row>
    <row r="1023" spans="5:7" x14ac:dyDescent="0.25">
      <c r="E1023" s="609"/>
      <c r="F1023" s="807"/>
      <c r="G1023" s="609"/>
    </row>
    <row r="1024" spans="5:7" x14ac:dyDescent="0.25">
      <c r="E1024" s="609"/>
      <c r="F1024" s="807"/>
      <c r="G1024" s="609"/>
    </row>
    <row r="1025" spans="5:7" x14ac:dyDescent="0.25">
      <c r="E1025" s="609"/>
      <c r="F1025" s="807"/>
      <c r="G1025" s="609"/>
    </row>
    <row r="1026" spans="5:7" x14ac:dyDescent="0.25">
      <c r="E1026" s="609"/>
      <c r="F1026" s="807"/>
      <c r="G1026" s="609"/>
    </row>
    <row r="1027" spans="5:7" x14ac:dyDescent="0.25">
      <c r="E1027" s="609"/>
      <c r="F1027" s="807"/>
      <c r="G1027" s="609"/>
    </row>
    <row r="1028" spans="5:7" x14ac:dyDescent="0.25">
      <c r="E1028" s="609"/>
      <c r="F1028" s="807"/>
      <c r="G1028" s="609"/>
    </row>
    <row r="1029" spans="5:7" x14ac:dyDescent="0.25">
      <c r="E1029" s="609"/>
      <c r="F1029" s="807"/>
      <c r="G1029" s="609"/>
    </row>
    <row r="1030" spans="5:7" x14ac:dyDescent="0.25">
      <c r="E1030" s="609"/>
      <c r="F1030" s="807"/>
      <c r="G1030" s="609"/>
    </row>
    <row r="1031" spans="5:7" x14ac:dyDescent="0.25">
      <c r="E1031" s="609"/>
      <c r="F1031" s="807"/>
      <c r="G1031" s="609"/>
    </row>
    <row r="1032" spans="5:7" x14ac:dyDescent="0.25">
      <c r="E1032" s="609"/>
      <c r="F1032" s="807"/>
      <c r="G1032" s="609"/>
    </row>
    <row r="1033" spans="5:7" x14ac:dyDescent="0.25">
      <c r="E1033" s="609"/>
      <c r="F1033" s="807"/>
      <c r="G1033" s="609"/>
    </row>
    <row r="1034" spans="5:7" x14ac:dyDescent="0.25">
      <c r="E1034" s="609"/>
      <c r="F1034" s="807"/>
      <c r="G1034" s="609"/>
    </row>
    <row r="1035" spans="5:7" x14ac:dyDescent="0.25">
      <c r="E1035" s="609"/>
      <c r="F1035" s="807"/>
      <c r="G1035" s="609"/>
    </row>
    <row r="1036" spans="5:7" x14ac:dyDescent="0.25">
      <c r="E1036" s="609"/>
      <c r="F1036" s="807"/>
      <c r="G1036" s="609"/>
    </row>
    <row r="1037" spans="5:7" x14ac:dyDescent="0.25">
      <c r="E1037" s="609"/>
      <c r="F1037" s="807"/>
      <c r="G1037" s="609"/>
    </row>
    <row r="1038" spans="5:7" x14ac:dyDescent="0.25">
      <c r="E1038" s="609"/>
      <c r="F1038" s="807"/>
      <c r="G1038" s="609"/>
    </row>
    <row r="1039" spans="5:7" x14ac:dyDescent="0.25">
      <c r="E1039" s="609"/>
      <c r="F1039" s="807"/>
      <c r="G1039" s="609"/>
    </row>
    <row r="1040" spans="5:7" x14ac:dyDescent="0.25">
      <c r="E1040" s="609"/>
      <c r="F1040" s="807"/>
      <c r="G1040" s="609"/>
    </row>
    <row r="1041" spans="5:7" x14ac:dyDescent="0.25">
      <c r="E1041" s="609"/>
      <c r="F1041" s="807"/>
      <c r="G1041" s="609"/>
    </row>
    <row r="1042" spans="5:7" x14ac:dyDescent="0.25">
      <c r="E1042" s="609"/>
      <c r="F1042" s="807"/>
      <c r="G1042" s="609"/>
    </row>
    <row r="1043" spans="5:7" x14ac:dyDescent="0.25">
      <c r="E1043" s="609"/>
      <c r="F1043" s="807"/>
      <c r="G1043" s="609"/>
    </row>
    <row r="1044" spans="5:7" x14ac:dyDescent="0.25">
      <c r="E1044" s="609"/>
      <c r="F1044" s="807"/>
      <c r="G1044" s="609"/>
    </row>
    <row r="1045" spans="5:7" x14ac:dyDescent="0.25">
      <c r="E1045" s="609"/>
      <c r="F1045" s="807"/>
      <c r="G1045" s="609"/>
    </row>
    <row r="1046" spans="5:7" x14ac:dyDescent="0.25">
      <c r="E1046" s="609"/>
      <c r="F1046" s="807"/>
      <c r="G1046" s="609"/>
    </row>
    <row r="1047" spans="5:7" x14ac:dyDescent="0.25">
      <c r="E1047" s="609"/>
      <c r="F1047" s="807"/>
      <c r="G1047" s="609"/>
    </row>
    <row r="1048" spans="5:7" x14ac:dyDescent="0.25">
      <c r="E1048" s="609"/>
      <c r="F1048" s="807"/>
      <c r="G1048" s="609"/>
    </row>
    <row r="1049" spans="5:7" x14ac:dyDescent="0.25">
      <c r="E1049" s="609"/>
      <c r="F1049" s="807"/>
      <c r="G1049" s="609"/>
    </row>
    <row r="1050" spans="5:7" x14ac:dyDescent="0.25">
      <c r="E1050" s="609"/>
      <c r="F1050" s="807"/>
      <c r="G1050" s="609"/>
    </row>
    <row r="1051" spans="5:7" x14ac:dyDescent="0.25">
      <c r="E1051" s="609"/>
      <c r="F1051" s="807"/>
      <c r="G1051" s="609"/>
    </row>
    <row r="1052" spans="5:7" x14ac:dyDescent="0.25">
      <c r="E1052" s="609"/>
      <c r="F1052" s="807"/>
      <c r="G1052" s="609"/>
    </row>
    <row r="1053" spans="5:7" x14ac:dyDescent="0.25">
      <c r="E1053" s="609"/>
      <c r="F1053" s="807"/>
      <c r="G1053" s="609"/>
    </row>
    <row r="1054" spans="5:7" x14ac:dyDescent="0.25">
      <c r="E1054" s="609"/>
      <c r="F1054" s="807"/>
      <c r="G1054" s="609"/>
    </row>
    <row r="1055" spans="5:7" x14ac:dyDescent="0.25">
      <c r="E1055" s="609"/>
      <c r="F1055" s="807"/>
      <c r="G1055" s="609"/>
    </row>
    <row r="1056" spans="5:7" x14ac:dyDescent="0.25">
      <c r="E1056" s="609"/>
      <c r="F1056" s="807"/>
      <c r="G1056" s="609"/>
    </row>
    <row r="1057" spans="5:7" x14ac:dyDescent="0.25">
      <c r="E1057" s="609"/>
      <c r="F1057" s="807"/>
      <c r="G1057" s="609"/>
    </row>
    <row r="1058" spans="5:7" x14ac:dyDescent="0.25">
      <c r="E1058" s="609"/>
      <c r="F1058" s="807"/>
      <c r="G1058" s="609"/>
    </row>
    <row r="1059" spans="5:7" x14ac:dyDescent="0.25">
      <c r="E1059" s="609"/>
      <c r="F1059" s="807"/>
      <c r="G1059" s="609"/>
    </row>
    <row r="1060" spans="5:7" x14ac:dyDescent="0.25">
      <c r="E1060" s="609"/>
      <c r="F1060" s="807"/>
      <c r="G1060" s="609"/>
    </row>
    <row r="1061" spans="5:7" x14ac:dyDescent="0.25">
      <c r="E1061" s="609"/>
      <c r="F1061" s="807"/>
      <c r="G1061" s="609"/>
    </row>
    <row r="1062" spans="5:7" x14ac:dyDescent="0.25">
      <c r="E1062" s="609"/>
      <c r="F1062" s="807"/>
      <c r="G1062" s="609"/>
    </row>
    <row r="1063" spans="5:7" x14ac:dyDescent="0.25">
      <c r="E1063" s="609"/>
      <c r="F1063" s="807"/>
      <c r="G1063" s="609"/>
    </row>
    <row r="1064" spans="5:7" x14ac:dyDescent="0.25">
      <c r="E1064" s="609"/>
      <c r="F1064" s="807"/>
      <c r="G1064" s="609"/>
    </row>
    <row r="1065" spans="5:7" x14ac:dyDescent="0.25">
      <c r="E1065" s="609"/>
      <c r="F1065" s="807"/>
      <c r="G1065" s="609"/>
    </row>
    <row r="1066" spans="5:7" x14ac:dyDescent="0.25">
      <c r="E1066" s="609"/>
      <c r="F1066" s="807"/>
      <c r="G1066" s="609"/>
    </row>
    <row r="1067" spans="5:7" x14ac:dyDescent="0.25">
      <c r="E1067" s="609"/>
      <c r="F1067" s="807"/>
      <c r="G1067" s="609"/>
    </row>
    <row r="1068" spans="5:7" x14ac:dyDescent="0.25">
      <c r="E1068" s="609"/>
      <c r="F1068" s="807"/>
      <c r="G1068" s="609"/>
    </row>
    <row r="1069" spans="5:7" x14ac:dyDescent="0.25">
      <c r="E1069" s="609"/>
      <c r="F1069" s="807"/>
      <c r="G1069" s="609"/>
    </row>
    <row r="1070" spans="5:7" x14ac:dyDescent="0.25">
      <c r="E1070" s="609"/>
      <c r="F1070" s="807"/>
      <c r="G1070" s="609"/>
    </row>
    <row r="1071" spans="5:7" x14ac:dyDescent="0.25">
      <c r="E1071" s="609"/>
      <c r="F1071" s="807"/>
      <c r="G1071" s="609"/>
    </row>
    <row r="1072" spans="5:7" x14ac:dyDescent="0.25">
      <c r="E1072" s="609"/>
      <c r="F1072" s="807"/>
      <c r="G1072" s="609"/>
    </row>
    <row r="1073" spans="5:7" x14ac:dyDescent="0.25">
      <c r="E1073" s="609"/>
      <c r="F1073" s="807"/>
      <c r="G1073" s="609"/>
    </row>
    <row r="1074" spans="5:7" x14ac:dyDescent="0.25">
      <c r="E1074" s="609"/>
      <c r="F1074" s="807"/>
      <c r="G1074" s="609"/>
    </row>
    <row r="1075" spans="5:7" x14ac:dyDescent="0.25">
      <c r="E1075" s="609"/>
      <c r="F1075" s="807"/>
      <c r="G1075" s="609"/>
    </row>
    <row r="1076" spans="5:7" x14ac:dyDescent="0.25">
      <c r="E1076" s="609"/>
      <c r="F1076" s="807"/>
      <c r="G1076" s="609"/>
    </row>
    <row r="1077" spans="5:7" x14ac:dyDescent="0.25">
      <c r="E1077" s="609"/>
      <c r="F1077" s="807"/>
      <c r="G1077" s="609"/>
    </row>
    <row r="1078" spans="5:7" x14ac:dyDescent="0.25">
      <c r="E1078" s="609"/>
      <c r="F1078" s="807"/>
      <c r="G1078" s="609"/>
    </row>
    <row r="1079" spans="5:7" x14ac:dyDescent="0.25">
      <c r="E1079" s="609"/>
      <c r="F1079" s="807"/>
      <c r="G1079" s="609"/>
    </row>
    <row r="1080" spans="5:7" x14ac:dyDescent="0.25">
      <c r="E1080" s="609"/>
      <c r="F1080" s="807"/>
      <c r="G1080" s="609"/>
    </row>
    <row r="1081" spans="5:7" x14ac:dyDescent="0.25">
      <c r="E1081" s="609"/>
      <c r="F1081" s="807"/>
      <c r="G1081" s="609"/>
    </row>
    <row r="1082" spans="5:7" x14ac:dyDescent="0.25">
      <c r="E1082" s="609"/>
      <c r="F1082" s="807"/>
      <c r="G1082" s="609"/>
    </row>
    <row r="1083" spans="5:7" x14ac:dyDescent="0.25">
      <c r="E1083" s="609"/>
      <c r="F1083" s="807"/>
      <c r="G1083" s="609"/>
    </row>
    <row r="1084" spans="5:7" x14ac:dyDescent="0.25">
      <c r="E1084" s="609"/>
      <c r="F1084" s="807"/>
      <c r="G1084" s="609"/>
    </row>
    <row r="1085" spans="5:7" x14ac:dyDescent="0.25">
      <c r="E1085" s="609"/>
      <c r="F1085" s="807"/>
      <c r="G1085" s="609"/>
    </row>
    <row r="1086" spans="5:7" x14ac:dyDescent="0.25">
      <c r="E1086" s="609"/>
      <c r="F1086" s="807"/>
      <c r="G1086" s="609"/>
    </row>
    <row r="1087" spans="5:7" x14ac:dyDescent="0.25">
      <c r="E1087" s="609"/>
      <c r="F1087" s="807"/>
      <c r="G1087" s="609"/>
    </row>
    <row r="1088" spans="5:7" x14ac:dyDescent="0.25">
      <c r="E1088" s="609"/>
      <c r="F1088" s="807"/>
      <c r="G1088" s="609"/>
    </row>
    <row r="1089" spans="5:7" x14ac:dyDescent="0.25">
      <c r="E1089" s="609"/>
      <c r="F1089" s="807"/>
      <c r="G1089" s="609"/>
    </row>
    <row r="1090" spans="5:7" x14ac:dyDescent="0.25">
      <c r="E1090" s="609"/>
      <c r="F1090" s="807"/>
      <c r="G1090" s="609"/>
    </row>
    <row r="1091" spans="5:7" x14ac:dyDescent="0.25">
      <c r="E1091" s="609"/>
      <c r="F1091" s="807"/>
      <c r="G1091" s="609"/>
    </row>
    <row r="1092" spans="5:7" x14ac:dyDescent="0.25">
      <c r="E1092" s="609"/>
      <c r="F1092" s="807"/>
      <c r="G1092" s="609"/>
    </row>
    <row r="1093" spans="5:7" x14ac:dyDescent="0.25">
      <c r="E1093" s="609"/>
      <c r="F1093" s="807"/>
      <c r="G1093" s="609"/>
    </row>
    <row r="1094" spans="5:7" x14ac:dyDescent="0.25">
      <c r="E1094" s="609"/>
      <c r="F1094" s="807"/>
      <c r="G1094" s="609"/>
    </row>
    <row r="1095" spans="5:7" x14ac:dyDescent="0.25">
      <c r="E1095" s="609"/>
      <c r="F1095" s="807"/>
      <c r="G1095" s="609"/>
    </row>
    <row r="1096" spans="5:7" x14ac:dyDescent="0.25">
      <c r="E1096" s="609"/>
      <c r="F1096" s="807"/>
      <c r="G1096" s="609"/>
    </row>
    <row r="1097" spans="5:7" x14ac:dyDescent="0.25">
      <c r="E1097" s="609"/>
      <c r="F1097" s="807"/>
      <c r="G1097" s="609"/>
    </row>
    <row r="1098" spans="5:7" x14ac:dyDescent="0.25">
      <c r="E1098" s="609"/>
      <c r="F1098" s="807"/>
      <c r="G1098" s="609"/>
    </row>
    <row r="1099" spans="5:7" x14ac:dyDescent="0.25">
      <c r="E1099" s="609"/>
      <c r="F1099" s="807"/>
      <c r="G1099" s="609"/>
    </row>
    <row r="1100" spans="5:7" x14ac:dyDescent="0.25">
      <c r="E1100" s="609"/>
      <c r="F1100" s="807"/>
      <c r="G1100" s="609"/>
    </row>
    <row r="1101" spans="5:7" x14ac:dyDescent="0.25">
      <c r="E1101" s="609"/>
      <c r="F1101" s="807"/>
      <c r="G1101" s="609"/>
    </row>
    <row r="1102" spans="5:7" x14ac:dyDescent="0.25">
      <c r="E1102" s="609"/>
      <c r="F1102" s="807"/>
      <c r="G1102" s="609"/>
    </row>
    <row r="1103" spans="5:7" x14ac:dyDescent="0.25">
      <c r="E1103" s="609"/>
      <c r="F1103" s="807"/>
      <c r="G1103" s="609"/>
    </row>
    <row r="1104" spans="5:7" x14ac:dyDescent="0.25">
      <c r="E1104" s="609"/>
      <c r="F1104" s="807"/>
      <c r="G1104" s="609"/>
    </row>
    <row r="1105" spans="5:7" x14ac:dyDescent="0.25">
      <c r="E1105" s="609"/>
      <c r="F1105" s="807"/>
      <c r="G1105" s="609"/>
    </row>
    <row r="1106" spans="5:7" x14ac:dyDescent="0.25">
      <c r="E1106" s="609"/>
      <c r="F1106" s="807"/>
      <c r="G1106" s="609"/>
    </row>
    <row r="1107" spans="5:7" x14ac:dyDescent="0.25">
      <c r="E1107" s="609"/>
      <c r="F1107" s="807"/>
      <c r="G1107" s="609"/>
    </row>
    <row r="1108" spans="5:7" x14ac:dyDescent="0.25">
      <c r="E1108" s="609"/>
      <c r="F1108" s="807"/>
      <c r="G1108" s="609"/>
    </row>
    <row r="1109" spans="5:7" x14ac:dyDescent="0.25">
      <c r="E1109" s="609"/>
      <c r="F1109" s="807"/>
      <c r="G1109" s="609"/>
    </row>
    <row r="1110" spans="5:7" x14ac:dyDescent="0.25">
      <c r="E1110" s="609"/>
      <c r="F1110" s="807"/>
      <c r="G1110" s="609"/>
    </row>
    <row r="1111" spans="5:7" x14ac:dyDescent="0.25">
      <c r="E1111" s="609"/>
      <c r="F1111" s="807"/>
      <c r="G1111" s="609"/>
    </row>
    <row r="1112" spans="5:7" x14ac:dyDescent="0.25">
      <c r="E1112" s="609"/>
      <c r="F1112" s="807"/>
      <c r="G1112" s="609"/>
    </row>
    <row r="1113" spans="5:7" x14ac:dyDescent="0.25">
      <c r="E1113" s="609"/>
      <c r="F1113" s="807"/>
      <c r="G1113" s="609"/>
    </row>
    <row r="1114" spans="5:7" x14ac:dyDescent="0.25">
      <c r="E1114" s="609"/>
      <c r="F1114" s="807"/>
      <c r="G1114" s="609"/>
    </row>
    <row r="1115" spans="5:7" x14ac:dyDescent="0.25">
      <c r="E1115" s="609"/>
      <c r="F1115" s="807"/>
      <c r="G1115" s="609"/>
    </row>
    <row r="1116" spans="5:7" x14ac:dyDescent="0.25">
      <c r="E1116" s="609"/>
      <c r="F1116" s="807"/>
      <c r="G1116" s="609"/>
    </row>
    <row r="1117" spans="5:7" x14ac:dyDescent="0.25">
      <c r="E1117" s="609"/>
      <c r="F1117" s="807"/>
      <c r="G1117" s="609"/>
    </row>
    <row r="1118" spans="5:7" x14ac:dyDescent="0.25">
      <c r="E1118" s="609"/>
      <c r="F1118" s="807"/>
      <c r="G1118" s="609"/>
    </row>
    <row r="1119" spans="5:7" x14ac:dyDescent="0.25">
      <c r="E1119" s="609"/>
      <c r="F1119" s="807"/>
      <c r="G1119" s="609"/>
    </row>
    <row r="1120" spans="5:7" x14ac:dyDescent="0.25">
      <c r="E1120" s="609"/>
      <c r="F1120" s="807"/>
      <c r="G1120" s="609"/>
    </row>
    <row r="1121" spans="5:7" x14ac:dyDescent="0.25">
      <c r="E1121" s="609"/>
      <c r="F1121" s="807"/>
      <c r="G1121" s="609"/>
    </row>
    <row r="1122" spans="5:7" x14ac:dyDescent="0.25">
      <c r="E1122" s="609"/>
      <c r="F1122" s="807"/>
      <c r="G1122" s="609"/>
    </row>
    <row r="1123" spans="5:7" x14ac:dyDescent="0.25">
      <c r="E1123" s="609"/>
      <c r="F1123" s="807"/>
      <c r="G1123" s="609"/>
    </row>
    <row r="1124" spans="5:7" x14ac:dyDescent="0.25">
      <c r="E1124" s="609"/>
      <c r="F1124" s="807"/>
      <c r="G1124" s="609"/>
    </row>
    <row r="1125" spans="5:7" x14ac:dyDescent="0.25">
      <c r="E1125" s="609"/>
      <c r="F1125" s="807"/>
      <c r="G1125" s="609"/>
    </row>
    <row r="1126" spans="5:7" x14ac:dyDescent="0.25">
      <c r="E1126" s="609"/>
      <c r="F1126" s="807"/>
      <c r="G1126" s="609"/>
    </row>
    <row r="1127" spans="5:7" x14ac:dyDescent="0.25">
      <c r="E1127" s="609"/>
      <c r="F1127" s="807"/>
      <c r="G1127" s="609"/>
    </row>
    <row r="1128" spans="5:7" x14ac:dyDescent="0.25">
      <c r="E1128" s="609"/>
      <c r="F1128" s="807"/>
      <c r="G1128" s="609"/>
    </row>
    <row r="1129" spans="5:7" x14ac:dyDescent="0.25">
      <c r="E1129" s="609"/>
      <c r="F1129" s="807"/>
      <c r="G1129" s="609"/>
    </row>
    <row r="1130" spans="5:7" x14ac:dyDescent="0.25">
      <c r="E1130" s="609"/>
      <c r="F1130" s="807"/>
      <c r="G1130" s="609"/>
    </row>
    <row r="1131" spans="5:7" x14ac:dyDescent="0.25">
      <c r="E1131" s="609"/>
      <c r="F1131" s="807"/>
      <c r="G1131" s="609"/>
    </row>
    <row r="1132" spans="5:7" x14ac:dyDescent="0.25">
      <c r="E1132" s="609"/>
      <c r="F1132" s="807"/>
      <c r="G1132" s="609"/>
    </row>
    <row r="1133" spans="5:7" x14ac:dyDescent="0.25">
      <c r="E1133" s="609"/>
      <c r="F1133" s="807"/>
      <c r="G1133" s="609"/>
    </row>
    <row r="1134" spans="5:7" x14ac:dyDescent="0.25">
      <c r="E1134" s="609"/>
      <c r="F1134" s="807"/>
      <c r="G1134" s="609"/>
    </row>
    <row r="1135" spans="5:7" x14ac:dyDescent="0.25">
      <c r="E1135" s="609"/>
      <c r="F1135" s="807"/>
      <c r="G1135" s="609"/>
    </row>
    <row r="1136" spans="5:7" x14ac:dyDescent="0.25">
      <c r="E1136" s="609"/>
      <c r="F1136" s="807"/>
      <c r="G1136" s="609"/>
    </row>
    <row r="1137" spans="5:7" x14ac:dyDescent="0.25">
      <c r="E1137" s="609"/>
      <c r="F1137" s="807"/>
      <c r="G1137" s="609"/>
    </row>
    <row r="1138" spans="5:7" x14ac:dyDescent="0.25">
      <c r="E1138" s="609"/>
      <c r="F1138" s="807"/>
      <c r="G1138" s="609"/>
    </row>
    <row r="1139" spans="5:7" x14ac:dyDescent="0.25">
      <c r="E1139" s="609"/>
      <c r="F1139" s="807"/>
      <c r="G1139" s="609"/>
    </row>
    <row r="1140" spans="5:7" x14ac:dyDescent="0.25">
      <c r="E1140" s="609"/>
      <c r="F1140" s="807"/>
      <c r="G1140" s="609"/>
    </row>
    <row r="1141" spans="5:7" x14ac:dyDescent="0.25">
      <c r="E1141" s="609"/>
      <c r="F1141" s="807"/>
      <c r="G1141" s="609"/>
    </row>
    <row r="1142" spans="5:7" x14ac:dyDescent="0.25">
      <c r="E1142" s="609"/>
      <c r="F1142" s="807"/>
      <c r="G1142" s="609"/>
    </row>
    <row r="1143" spans="5:7" x14ac:dyDescent="0.25">
      <c r="E1143" s="609"/>
      <c r="F1143" s="807"/>
      <c r="G1143" s="609"/>
    </row>
    <row r="1144" spans="5:7" x14ac:dyDescent="0.25">
      <c r="E1144" s="609"/>
      <c r="F1144" s="807"/>
      <c r="G1144" s="609"/>
    </row>
    <row r="1145" spans="5:7" x14ac:dyDescent="0.25">
      <c r="E1145" s="609"/>
      <c r="F1145" s="807"/>
      <c r="G1145" s="609"/>
    </row>
    <row r="1146" spans="5:7" x14ac:dyDescent="0.25">
      <c r="E1146" s="609"/>
      <c r="F1146" s="807"/>
      <c r="G1146" s="609"/>
    </row>
    <row r="1147" spans="5:7" x14ac:dyDescent="0.25">
      <c r="E1147" s="609"/>
      <c r="F1147" s="807"/>
      <c r="G1147" s="609"/>
    </row>
    <row r="1148" spans="5:7" x14ac:dyDescent="0.25">
      <c r="E1148" s="609"/>
      <c r="F1148" s="807"/>
      <c r="G1148" s="609"/>
    </row>
    <row r="1149" spans="5:7" x14ac:dyDescent="0.25">
      <c r="E1149" s="609"/>
      <c r="F1149" s="807"/>
      <c r="G1149" s="609"/>
    </row>
    <row r="1150" spans="5:7" x14ac:dyDescent="0.25">
      <c r="E1150" s="609"/>
      <c r="F1150" s="807"/>
      <c r="G1150" s="609"/>
    </row>
    <row r="1151" spans="5:7" x14ac:dyDescent="0.25">
      <c r="E1151" s="609"/>
      <c r="F1151" s="807"/>
      <c r="G1151" s="609"/>
    </row>
    <row r="1152" spans="5:7" x14ac:dyDescent="0.25">
      <c r="E1152" s="609"/>
      <c r="F1152" s="807"/>
      <c r="G1152" s="609"/>
    </row>
    <row r="1153" spans="5:7" x14ac:dyDescent="0.25">
      <c r="E1153" s="609"/>
      <c r="F1153" s="807"/>
      <c r="G1153" s="609"/>
    </row>
    <row r="1154" spans="5:7" x14ac:dyDescent="0.25">
      <c r="E1154" s="609"/>
      <c r="F1154" s="807"/>
      <c r="G1154" s="609"/>
    </row>
    <row r="1155" spans="5:7" x14ac:dyDescent="0.25">
      <c r="E1155" s="609"/>
      <c r="F1155" s="807"/>
      <c r="G1155" s="609"/>
    </row>
    <row r="1156" spans="5:7" x14ac:dyDescent="0.25">
      <c r="E1156" s="609"/>
      <c r="F1156" s="807"/>
      <c r="G1156" s="609"/>
    </row>
    <row r="1157" spans="5:7" x14ac:dyDescent="0.25">
      <c r="E1157" s="609"/>
      <c r="F1157" s="807"/>
      <c r="G1157" s="609"/>
    </row>
    <row r="1158" spans="5:7" x14ac:dyDescent="0.25">
      <c r="E1158" s="609"/>
      <c r="F1158" s="807"/>
      <c r="G1158" s="609"/>
    </row>
    <row r="1159" spans="5:7" x14ac:dyDescent="0.25">
      <c r="E1159" s="609"/>
      <c r="F1159" s="807"/>
      <c r="G1159" s="609"/>
    </row>
    <row r="1160" spans="5:7" x14ac:dyDescent="0.25">
      <c r="E1160" s="609"/>
      <c r="F1160" s="807"/>
      <c r="G1160" s="609"/>
    </row>
    <row r="1161" spans="5:7" x14ac:dyDescent="0.25">
      <c r="E1161" s="609"/>
      <c r="F1161" s="807"/>
      <c r="G1161" s="609"/>
    </row>
    <row r="1162" spans="5:7" x14ac:dyDescent="0.25">
      <c r="E1162" s="609"/>
      <c r="F1162" s="807"/>
      <c r="G1162" s="609"/>
    </row>
    <row r="1163" spans="5:7" x14ac:dyDescent="0.25">
      <c r="E1163" s="609"/>
      <c r="F1163" s="807"/>
      <c r="G1163" s="609"/>
    </row>
    <row r="1164" spans="5:7" x14ac:dyDescent="0.25">
      <c r="E1164" s="609"/>
      <c r="F1164" s="807"/>
      <c r="G1164" s="609"/>
    </row>
    <row r="1165" spans="5:7" x14ac:dyDescent="0.25">
      <c r="E1165" s="609"/>
      <c r="F1165" s="807"/>
      <c r="G1165" s="609"/>
    </row>
    <row r="1166" spans="5:7" x14ac:dyDescent="0.25">
      <c r="E1166" s="609"/>
      <c r="F1166" s="807"/>
      <c r="G1166" s="609"/>
    </row>
    <row r="1167" spans="5:7" x14ac:dyDescent="0.25">
      <c r="E1167" s="609"/>
      <c r="F1167" s="807"/>
      <c r="G1167" s="609"/>
    </row>
    <row r="1168" spans="5:7" x14ac:dyDescent="0.25">
      <c r="E1168" s="609"/>
      <c r="F1168" s="807"/>
      <c r="G1168" s="609"/>
    </row>
    <row r="1169" spans="5:7" x14ac:dyDescent="0.25">
      <c r="E1169" s="609"/>
      <c r="F1169" s="807"/>
      <c r="G1169" s="609"/>
    </row>
    <row r="1170" spans="5:7" x14ac:dyDescent="0.25">
      <c r="E1170" s="609"/>
      <c r="F1170" s="807"/>
      <c r="G1170" s="609"/>
    </row>
    <row r="1171" spans="5:7" x14ac:dyDescent="0.25">
      <c r="E1171" s="609"/>
      <c r="F1171" s="807"/>
      <c r="G1171" s="609"/>
    </row>
    <row r="1172" spans="5:7" x14ac:dyDescent="0.25">
      <c r="E1172" s="609"/>
      <c r="F1172" s="807"/>
      <c r="G1172" s="609"/>
    </row>
    <row r="1173" spans="5:7" x14ac:dyDescent="0.25">
      <c r="E1173" s="609"/>
      <c r="F1173" s="807"/>
      <c r="G1173" s="609"/>
    </row>
    <row r="1174" spans="5:7" x14ac:dyDescent="0.25">
      <c r="E1174" s="609"/>
      <c r="F1174" s="807"/>
      <c r="G1174" s="609"/>
    </row>
    <row r="1175" spans="5:7" x14ac:dyDescent="0.25">
      <c r="E1175" s="609"/>
      <c r="F1175" s="807"/>
      <c r="G1175" s="609"/>
    </row>
    <row r="1176" spans="5:7" x14ac:dyDescent="0.25">
      <c r="E1176" s="609"/>
      <c r="F1176" s="807"/>
      <c r="G1176" s="609"/>
    </row>
    <row r="1177" spans="5:7" x14ac:dyDescent="0.25">
      <c r="E1177" s="609"/>
      <c r="F1177" s="807"/>
      <c r="G1177" s="609"/>
    </row>
    <row r="1178" spans="5:7" x14ac:dyDescent="0.25">
      <c r="E1178" s="609"/>
      <c r="F1178" s="807"/>
      <c r="G1178" s="609"/>
    </row>
    <row r="1179" spans="5:7" x14ac:dyDescent="0.25">
      <c r="E1179" s="609"/>
      <c r="F1179" s="807"/>
      <c r="G1179" s="609"/>
    </row>
    <row r="1180" spans="5:7" x14ac:dyDescent="0.25">
      <c r="E1180" s="609"/>
      <c r="F1180" s="807"/>
      <c r="G1180" s="609"/>
    </row>
    <row r="1181" spans="5:7" x14ac:dyDescent="0.25">
      <c r="E1181" s="609"/>
      <c r="F1181" s="807"/>
      <c r="G1181" s="609"/>
    </row>
    <row r="1182" spans="5:7" x14ac:dyDescent="0.25">
      <c r="E1182" s="609"/>
      <c r="F1182" s="807"/>
      <c r="G1182" s="609"/>
    </row>
    <row r="1183" spans="5:7" x14ac:dyDescent="0.25">
      <c r="E1183" s="609"/>
      <c r="F1183" s="807"/>
      <c r="G1183" s="609"/>
    </row>
    <row r="1184" spans="5:7" x14ac:dyDescent="0.25">
      <c r="E1184" s="609"/>
      <c r="F1184" s="807"/>
      <c r="G1184" s="609"/>
    </row>
    <row r="1185" spans="5:7" x14ac:dyDescent="0.25">
      <c r="E1185" s="609"/>
      <c r="F1185" s="807"/>
      <c r="G1185" s="609"/>
    </row>
    <row r="1186" spans="5:7" x14ac:dyDescent="0.25">
      <c r="E1186" s="609"/>
      <c r="F1186" s="807"/>
      <c r="G1186" s="609"/>
    </row>
    <row r="1187" spans="5:7" x14ac:dyDescent="0.25">
      <c r="E1187" s="609"/>
      <c r="F1187" s="807"/>
      <c r="G1187" s="609"/>
    </row>
    <row r="1188" spans="5:7" x14ac:dyDescent="0.25">
      <c r="E1188" s="609"/>
      <c r="F1188" s="807"/>
      <c r="G1188" s="609"/>
    </row>
    <row r="1189" spans="5:7" x14ac:dyDescent="0.25">
      <c r="E1189" s="609"/>
      <c r="F1189" s="807"/>
      <c r="G1189" s="609"/>
    </row>
    <row r="1190" spans="5:7" x14ac:dyDescent="0.25">
      <c r="E1190" s="609"/>
      <c r="F1190" s="807"/>
      <c r="G1190" s="609"/>
    </row>
    <row r="1191" spans="5:7" x14ac:dyDescent="0.25">
      <c r="E1191" s="609"/>
      <c r="F1191" s="807"/>
      <c r="G1191" s="609"/>
    </row>
    <row r="1192" spans="5:7" x14ac:dyDescent="0.25">
      <c r="E1192" s="609"/>
      <c r="F1192" s="807"/>
      <c r="G1192" s="609"/>
    </row>
    <row r="1193" spans="5:7" x14ac:dyDescent="0.25">
      <c r="E1193" s="609"/>
      <c r="F1193" s="807"/>
      <c r="G1193" s="609"/>
    </row>
    <row r="1194" spans="5:7" x14ac:dyDescent="0.25">
      <c r="E1194" s="609"/>
      <c r="F1194" s="807"/>
      <c r="G1194" s="609"/>
    </row>
    <row r="1195" spans="5:7" x14ac:dyDescent="0.25">
      <c r="E1195" s="609"/>
      <c r="F1195" s="807"/>
      <c r="G1195" s="609"/>
    </row>
    <row r="1196" spans="5:7" x14ac:dyDescent="0.25">
      <c r="E1196" s="609"/>
      <c r="F1196" s="807"/>
      <c r="G1196" s="609"/>
    </row>
    <row r="1197" spans="5:7" x14ac:dyDescent="0.25">
      <c r="E1197" s="609"/>
      <c r="F1197" s="807"/>
      <c r="G1197" s="609"/>
    </row>
    <row r="1198" spans="5:7" x14ac:dyDescent="0.25">
      <c r="E1198" s="609"/>
      <c r="F1198" s="807"/>
      <c r="G1198" s="609"/>
    </row>
    <row r="1199" spans="5:7" x14ac:dyDescent="0.25">
      <c r="E1199" s="609"/>
      <c r="F1199" s="807"/>
      <c r="G1199" s="609"/>
    </row>
    <row r="1200" spans="5:7" x14ac:dyDescent="0.25">
      <c r="E1200" s="609"/>
      <c r="F1200" s="807"/>
      <c r="G1200" s="609"/>
    </row>
    <row r="1201" spans="5:7" x14ac:dyDescent="0.25">
      <c r="E1201" s="609"/>
      <c r="F1201" s="807"/>
      <c r="G1201" s="609"/>
    </row>
    <row r="1202" spans="5:7" x14ac:dyDescent="0.25">
      <c r="E1202" s="609"/>
      <c r="F1202" s="807"/>
      <c r="G1202" s="609"/>
    </row>
    <row r="1203" spans="5:7" x14ac:dyDescent="0.25">
      <c r="E1203" s="609"/>
      <c r="F1203" s="807"/>
      <c r="G1203" s="609"/>
    </row>
    <row r="1204" spans="5:7" x14ac:dyDescent="0.25">
      <c r="E1204" s="609"/>
      <c r="F1204" s="807"/>
      <c r="G1204" s="609"/>
    </row>
    <row r="1205" spans="5:7" x14ac:dyDescent="0.25">
      <c r="E1205" s="609"/>
      <c r="F1205" s="807"/>
      <c r="G1205" s="609"/>
    </row>
    <row r="1206" spans="5:7" x14ac:dyDescent="0.25">
      <c r="E1206" s="609"/>
      <c r="F1206" s="807"/>
      <c r="G1206" s="609"/>
    </row>
    <row r="1207" spans="5:7" x14ac:dyDescent="0.25">
      <c r="E1207" s="609"/>
      <c r="F1207" s="807"/>
      <c r="G1207" s="609"/>
    </row>
    <row r="1208" spans="5:7" x14ac:dyDescent="0.25">
      <c r="E1208" s="609"/>
      <c r="F1208" s="807"/>
      <c r="G1208" s="609"/>
    </row>
    <row r="1209" spans="5:7" x14ac:dyDescent="0.25">
      <c r="E1209" s="609"/>
      <c r="F1209" s="807"/>
      <c r="G1209" s="609"/>
    </row>
    <row r="1210" spans="5:7" x14ac:dyDescent="0.25">
      <c r="E1210" s="609"/>
      <c r="F1210" s="807"/>
      <c r="G1210" s="609"/>
    </row>
    <row r="1211" spans="5:7" x14ac:dyDescent="0.25">
      <c r="E1211" s="609"/>
      <c r="F1211" s="807"/>
      <c r="G1211" s="609"/>
    </row>
    <row r="1212" spans="5:7" x14ac:dyDescent="0.25">
      <c r="E1212" s="609"/>
      <c r="F1212" s="807"/>
      <c r="G1212" s="609"/>
    </row>
    <row r="1213" spans="5:7" x14ac:dyDescent="0.25">
      <c r="E1213" s="609"/>
      <c r="F1213" s="807"/>
      <c r="G1213" s="609"/>
    </row>
    <row r="1214" spans="5:7" x14ac:dyDescent="0.25">
      <c r="E1214" s="609"/>
      <c r="F1214" s="807"/>
      <c r="G1214" s="609"/>
    </row>
    <row r="1215" spans="5:7" x14ac:dyDescent="0.25">
      <c r="E1215" s="609"/>
      <c r="F1215" s="807"/>
      <c r="G1215" s="609"/>
    </row>
    <row r="1216" spans="5:7" x14ac:dyDescent="0.25">
      <c r="E1216" s="609"/>
      <c r="F1216" s="807"/>
      <c r="G1216" s="609"/>
    </row>
    <row r="1217" spans="5:7" x14ac:dyDescent="0.25">
      <c r="E1217" s="609"/>
      <c r="F1217" s="807"/>
      <c r="G1217" s="609"/>
    </row>
    <row r="1218" spans="5:7" x14ac:dyDescent="0.25">
      <c r="E1218" s="609"/>
      <c r="F1218" s="807"/>
      <c r="G1218" s="609"/>
    </row>
    <row r="1219" spans="5:7" x14ac:dyDescent="0.25">
      <c r="E1219" s="609"/>
      <c r="F1219" s="807"/>
      <c r="G1219" s="609"/>
    </row>
    <row r="1220" spans="5:7" x14ac:dyDescent="0.25">
      <c r="E1220" s="609"/>
      <c r="F1220" s="807"/>
      <c r="G1220" s="609"/>
    </row>
    <row r="1221" spans="5:7" x14ac:dyDescent="0.25">
      <c r="E1221" s="609"/>
      <c r="F1221" s="807"/>
      <c r="G1221" s="609"/>
    </row>
    <row r="1222" spans="5:7" x14ac:dyDescent="0.25">
      <c r="E1222" s="609"/>
      <c r="F1222" s="807"/>
      <c r="G1222" s="609"/>
    </row>
    <row r="1223" spans="5:7" x14ac:dyDescent="0.25">
      <c r="E1223" s="609"/>
      <c r="F1223" s="807"/>
      <c r="G1223" s="609"/>
    </row>
    <row r="1224" spans="5:7" x14ac:dyDescent="0.25">
      <c r="E1224" s="609"/>
      <c r="F1224" s="807"/>
      <c r="G1224" s="609"/>
    </row>
    <row r="1225" spans="5:7" x14ac:dyDescent="0.25">
      <c r="E1225" s="609"/>
      <c r="F1225" s="807"/>
      <c r="G1225" s="609"/>
    </row>
    <row r="1226" spans="5:7" x14ac:dyDescent="0.25">
      <c r="E1226" s="609"/>
      <c r="F1226" s="807"/>
      <c r="G1226" s="609"/>
    </row>
    <row r="1227" spans="5:7" x14ac:dyDescent="0.25">
      <c r="E1227" s="609"/>
      <c r="F1227" s="807"/>
      <c r="G1227" s="609"/>
    </row>
    <row r="1228" spans="5:7" x14ac:dyDescent="0.25">
      <c r="E1228" s="609"/>
      <c r="F1228" s="807"/>
      <c r="G1228" s="609"/>
    </row>
    <row r="1229" spans="5:7" x14ac:dyDescent="0.25">
      <c r="E1229" s="609"/>
      <c r="F1229" s="807"/>
      <c r="G1229" s="609"/>
    </row>
    <row r="1230" spans="5:7" x14ac:dyDescent="0.25">
      <c r="E1230" s="609"/>
      <c r="F1230" s="807"/>
      <c r="G1230" s="609"/>
    </row>
    <row r="1231" spans="5:7" x14ac:dyDescent="0.25">
      <c r="E1231" s="609"/>
      <c r="F1231" s="807"/>
      <c r="G1231" s="609"/>
    </row>
    <row r="1232" spans="5:7" x14ac:dyDescent="0.25">
      <c r="E1232" s="609"/>
      <c r="F1232" s="807"/>
      <c r="G1232" s="609"/>
    </row>
    <row r="1233" spans="5:7" x14ac:dyDescent="0.25">
      <c r="E1233" s="609"/>
      <c r="F1233" s="807"/>
      <c r="G1233" s="609"/>
    </row>
    <row r="1234" spans="5:7" x14ac:dyDescent="0.25">
      <c r="E1234" s="609"/>
      <c r="F1234" s="807"/>
      <c r="G1234" s="609"/>
    </row>
    <row r="1235" spans="5:7" x14ac:dyDescent="0.25">
      <c r="E1235" s="609"/>
      <c r="F1235" s="807"/>
      <c r="G1235" s="609"/>
    </row>
    <row r="1236" spans="5:7" x14ac:dyDescent="0.25">
      <c r="E1236" s="609"/>
      <c r="F1236" s="807"/>
      <c r="G1236" s="609"/>
    </row>
    <row r="1237" spans="5:7" x14ac:dyDescent="0.25">
      <c r="E1237" s="609"/>
      <c r="F1237" s="807"/>
      <c r="G1237" s="609"/>
    </row>
    <row r="1238" spans="5:7" x14ac:dyDescent="0.25">
      <c r="E1238" s="609"/>
      <c r="F1238" s="807"/>
      <c r="G1238" s="609"/>
    </row>
    <row r="1239" spans="5:7" x14ac:dyDescent="0.25">
      <c r="E1239" s="609"/>
      <c r="F1239" s="807"/>
      <c r="G1239" s="609"/>
    </row>
    <row r="1240" spans="5:7" x14ac:dyDescent="0.25">
      <c r="E1240" s="609"/>
      <c r="F1240" s="807"/>
      <c r="G1240" s="609"/>
    </row>
    <row r="1241" spans="5:7" x14ac:dyDescent="0.25">
      <c r="E1241" s="609"/>
      <c r="F1241" s="807"/>
      <c r="G1241" s="609"/>
    </row>
    <row r="1242" spans="5:7" x14ac:dyDescent="0.25">
      <c r="E1242" s="609"/>
      <c r="F1242" s="807"/>
      <c r="G1242" s="609"/>
    </row>
    <row r="1243" spans="5:7" x14ac:dyDescent="0.25">
      <c r="E1243" s="609"/>
      <c r="F1243" s="807"/>
      <c r="G1243" s="609"/>
    </row>
    <row r="1244" spans="5:7" x14ac:dyDescent="0.25">
      <c r="E1244" s="609"/>
      <c r="F1244" s="807"/>
      <c r="G1244" s="609"/>
    </row>
    <row r="1245" spans="5:7" x14ac:dyDescent="0.25">
      <c r="E1245" s="609"/>
      <c r="F1245" s="807"/>
      <c r="G1245" s="609"/>
    </row>
    <row r="1246" spans="5:7" x14ac:dyDescent="0.25">
      <c r="E1246" s="609"/>
      <c r="F1246" s="807"/>
      <c r="G1246" s="609"/>
    </row>
    <row r="1247" spans="5:7" x14ac:dyDescent="0.25">
      <c r="E1247" s="609"/>
      <c r="F1247" s="807"/>
      <c r="G1247" s="609"/>
    </row>
    <row r="1248" spans="5:7" x14ac:dyDescent="0.25">
      <c r="E1248" s="609"/>
      <c r="F1248" s="807"/>
      <c r="G1248" s="609"/>
    </row>
    <row r="1249" spans="5:7" x14ac:dyDescent="0.25">
      <c r="E1249" s="609"/>
      <c r="F1249" s="807"/>
      <c r="G1249" s="609"/>
    </row>
    <row r="1250" spans="5:7" x14ac:dyDescent="0.25">
      <c r="E1250" s="609"/>
      <c r="F1250" s="807"/>
      <c r="G1250" s="609"/>
    </row>
    <row r="1251" spans="5:7" x14ac:dyDescent="0.25">
      <c r="E1251" s="609"/>
      <c r="F1251" s="807"/>
      <c r="G1251" s="609"/>
    </row>
    <row r="1252" spans="5:7" x14ac:dyDescent="0.25">
      <c r="E1252" s="609"/>
      <c r="F1252" s="807"/>
      <c r="G1252" s="609"/>
    </row>
    <row r="1253" spans="5:7" x14ac:dyDescent="0.25">
      <c r="E1253" s="609"/>
      <c r="F1253" s="807"/>
      <c r="G1253" s="609"/>
    </row>
    <row r="1254" spans="5:7" x14ac:dyDescent="0.25">
      <c r="E1254" s="609"/>
      <c r="F1254" s="807"/>
      <c r="G1254" s="609"/>
    </row>
    <row r="1255" spans="5:7" x14ac:dyDescent="0.25">
      <c r="E1255" s="609"/>
      <c r="F1255" s="807"/>
      <c r="G1255" s="609"/>
    </row>
    <row r="1256" spans="5:7" x14ac:dyDescent="0.25">
      <c r="E1256" s="609"/>
      <c r="F1256" s="807"/>
      <c r="G1256" s="609"/>
    </row>
    <row r="1257" spans="5:7" x14ac:dyDescent="0.25">
      <c r="E1257" s="609"/>
      <c r="F1257" s="807"/>
      <c r="G1257" s="609"/>
    </row>
    <row r="1258" spans="5:7" x14ac:dyDescent="0.25">
      <c r="E1258" s="609"/>
      <c r="F1258" s="807"/>
      <c r="G1258" s="609"/>
    </row>
    <row r="1259" spans="5:7" x14ac:dyDescent="0.25">
      <c r="E1259" s="609"/>
      <c r="F1259" s="807"/>
      <c r="G1259" s="609"/>
    </row>
    <row r="1260" spans="5:7" x14ac:dyDescent="0.25">
      <c r="E1260" s="609"/>
      <c r="F1260" s="807"/>
      <c r="G1260" s="609"/>
    </row>
    <row r="1261" spans="5:7" x14ac:dyDescent="0.25">
      <c r="E1261" s="609"/>
      <c r="F1261" s="807"/>
      <c r="G1261" s="609"/>
    </row>
    <row r="1262" spans="5:7" x14ac:dyDescent="0.25">
      <c r="E1262" s="609"/>
      <c r="F1262" s="807"/>
      <c r="G1262" s="609"/>
    </row>
    <row r="1263" spans="5:7" x14ac:dyDescent="0.25">
      <c r="E1263" s="609"/>
      <c r="F1263" s="807"/>
      <c r="G1263" s="609"/>
    </row>
    <row r="1264" spans="5:7" x14ac:dyDescent="0.25">
      <c r="E1264" s="609"/>
      <c r="F1264" s="807"/>
      <c r="G1264" s="609"/>
    </row>
    <row r="1265" spans="5:7" x14ac:dyDescent="0.25">
      <c r="E1265" s="609"/>
      <c r="F1265" s="807"/>
      <c r="G1265" s="609"/>
    </row>
    <row r="1266" spans="5:7" x14ac:dyDescent="0.25">
      <c r="E1266" s="609"/>
      <c r="F1266" s="807"/>
      <c r="G1266" s="609"/>
    </row>
    <row r="1267" spans="5:7" x14ac:dyDescent="0.25">
      <c r="E1267" s="609"/>
      <c r="F1267" s="807"/>
      <c r="G1267" s="609"/>
    </row>
    <row r="1268" spans="5:7" x14ac:dyDescent="0.25">
      <c r="E1268" s="609"/>
      <c r="F1268" s="807"/>
      <c r="G1268" s="609"/>
    </row>
    <row r="1269" spans="5:7" x14ac:dyDescent="0.25">
      <c r="E1269" s="609"/>
      <c r="F1269" s="807"/>
      <c r="G1269" s="609"/>
    </row>
    <row r="1270" spans="5:7" x14ac:dyDescent="0.25">
      <c r="E1270" s="609"/>
      <c r="F1270" s="807"/>
      <c r="G1270" s="609"/>
    </row>
    <row r="1271" spans="5:7" x14ac:dyDescent="0.25">
      <c r="E1271" s="609"/>
      <c r="F1271" s="807"/>
      <c r="G1271" s="609"/>
    </row>
    <row r="1272" spans="5:7" x14ac:dyDescent="0.25">
      <c r="E1272" s="609"/>
      <c r="F1272" s="807"/>
      <c r="G1272" s="609"/>
    </row>
    <row r="1273" spans="5:7" x14ac:dyDescent="0.25">
      <c r="E1273" s="609"/>
      <c r="F1273" s="807"/>
      <c r="G1273" s="609"/>
    </row>
    <row r="1274" spans="5:7" x14ac:dyDescent="0.25">
      <c r="E1274" s="609"/>
      <c r="F1274" s="807"/>
      <c r="G1274" s="609"/>
    </row>
    <row r="1275" spans="5:7" x14ac:dyDescent="0.25">
      <c r="E1275" s="609"/>
      <c r="F1275" s="807"/>
      <c r="G1275" s="609"/>
    </row>
    <row r="1276" spans="5:7" x14ac:dyDescent="0.25">
      <c r="E1276" s="609"/>
      <c r="F1276" s="807"/>
      <c r="G1276" s="609"/>
    </row>
    <row r="1277" spans="5:7" x14ac:dyDescent="0.25">
      <c r="E1277" s="609"/>
      <c r="F1277" s="807"/>
      <c r="G1277" s="609"/>
    </row>
    <row r="1278" spans="5:7" x14ac:dyDescent="0.25">
      <c r="E1278" s="609"/>
      <c r="F1278" s="807"/>
      <c r="G1278" s="609"/>
    </row>
    <row r="1279" spans="5:7" x14ac:dyDescent="0.25">
      <c r="E1279" s="609"/>
      <c r="F1279" s="807"/>
      <c r="G1279" s="609"/>
    </row>
    <row r="1280" spans="5:7" x14ac:dyDescent="0.25">
      <c r="E1280" s="609"/>
      <c r="F1280" s="807"/>
      <c r="G1280" s="609"/>
    </row>
    <row r="1281" spans="5:7" x14ac:dyDescent="0.25">
      <c r="E1281" s="609"/>
      <c r="F1281" s="807"/>
      <c r="G1281" s="609"/>
    </row>
    <row r="1282" spans="5:7" x14ac:dyDescent="0.25">
      <c r="E1282" s="609"/>
      <c r="F1282" s="807"/>
      <c r="G1282" s="609"/>
    </row>
    <row r="1283" spans="5:7" x14ac:dyDescent="0.25">
      <c r="E1283" s="609"/>
      <c r="F1283" s="807"/>
      <c r="G1283" s="609"/>
    </row>
    <row r="1284" spans="5:7" x14ac:dyDescent="0.25">
      <c r="E1284" s="609"/>
      <c r="F1284" s="807"/>
      <c r="G1284" s="609"/>
    </row>
    <row r="1285" spans="5:7" x14ac:dyDescent="0.25">
      <c r="E1285" s="609"/>
      <c r="F1285" s="807"/>
      <c r="G1285" s="609"/>
    </row>
    <row r="1286" spans="5:7" x14ac:dyDescent="0.25">
      <c r="E1286" s="609"/>
      <c r="F1286" s="807"/>
      <c r="G1286" s="609"/>
    </row>
    <row r="1287" spans="5:7" x14ac:dyDescent="0.25">
      <c r="E1287" s="609"/>
      <c r="F1287" s="807"/>
      <c r="G1287" s="609"/>
    </row>
    <row r="1288" spans="5:7" x14ac:dyDescent="0.25">
      <c r="E1288" s="609"/>
      <c r="F1288" s="807"/>
      <c r="G1288" s="609"/>
    </row>
    <row r="1289" spans="5:7" x14ac:dyDescent="0.25">
      <c r="E1289" s="609"/>
      <c r="F1289" s="807"/>
      <c r="G1289" s="609"/>
    </row>
    <row r="1290" spans="5:7" x14ac:dyDescent="0.25">
      <c r="E1290" s="609"/>
      <c r="F1290" s="807"/>
      <c r="G1290" s="609"/>
    </row>
    <row r="1291" spans="5:7" x14ac:dyDescent="0.25">
      <c r="E1291" s="609"/>
      <c r="F1291" s="807"/>
      <c r="G1291" s="609"/>
    </row>
    <row r="1292" spans="5:7" x14ac:dyDescent="0.25">
      <c r="E1292" s="609"/>
      <c r="F1292" s="807"/>
      <c r="G1292" s="609"/>
    </row>
    <row r="1293" spans="5:7" x14ac:dyDescent="0.25">
      <c r="E1293" s="609"/>
      <c r="F1293" s="807"/>
      <c r="G1293" s="609"/>
    </row>
    <row r="1294" spans="5:7" x14ac:dyDescent="0.25">
      <c r="E1294" s="609"/>
      <c r="F1294" s="807"/>
      <c r="G1294" s="609"/>
    </row>
    <row r="1295" spans="5:7" x14ac:dyDescent="0.25">
      <c r="E1295" s="609"/>
      <c r="F1295" s="807"/>
      <c r="G1295" s="609"/>
    </row>
    <row r="1296" spans="5:7" x14ac:dyDescent="0.25">
      <c r="E1296" s="609"/>
      <c r="F1296" s="807"/>
      <c r="G1296" s="609"/>
    </row>
    <row r="1297" spans="5:7" x14ac:dyDescent="0.25">
      <c r="E1297" s="609"/>
      <c r="F1297" s="807"/>
      <c r="G1297" s="609"/>
    </row>
    <row r="1298" spans="5:7" x14ac:dyDescent="0.25">
      <c r="E1298" s="609"/>
      <c r="F1298" s="807"/>
      <c r="G1298" s="609"/>
    </row>
    <row r="1299" spans="5:7" x14ac:dyDescent="0.25">
      <c r="E1299" s="609"/>
      <c r="F1299" s="807"/>
      <c r="G1299" s="609"/>
    </row>
    <row r="1300" spans="5:7" x14ac:dyDescent="0.25">
      <c r="E1300" s="609"/>
      <c r="F1300" s="807"/>
      <c r="G1300" s="609"/>
    </row>
    <row r="1301" spans="5:7" x14ac:dyDescent="0.25">
      <c r="E1301" s="609"/>
      <c r="F1301" s="807"/>
      <c r="G1301" s="609"/>
    </row>
    <row r="1302" spans="5:7" x14ac:dyDescent="0.25">
      <c r="E1302" s="609"/>
      <c r="F1302" s="807"/>
      <c r="G1302" s="609"/>
    </row>
    <row r="1303" spans="5:7" x14ac:dyDescent="0.25">
      <c r="E1303" s="609"/>
      <c r="F1303" s="807"/>
      <c r="G1303" s="609"/>
    </row>
    <row r="1304" spans="5:7" x14ac:dyDescent="0.25">
      <c r="E1304" s="609"/>
      <c r="F1304" s="807"/>
      <c r="G1304" s="609"/>
    </row>
    <row r="1305" spans="5:7" x14ac:dyDescent="0.25">
      <c r="E1305" s="609"/>
      <c r="F1305" s="807"/>
      <c r="G1305" s="609"/>
    </row>
    <row r="1306" spans="5:7" x14ac:dyDescent="0.25">
      <c r="E1306" s="609"/>
      <c r="F1306" s="807"/>
      <c r="G1306" s="609"/>
    </row>
    <row r="1307" spans="5:7" x14ac:dyDescent="0.25">
      <c r="E1307" s="609"/>
      <c r="F1307" s="807"/>
      <c r="G1307" s="609"/>
    </row>
    <row r="1308" spans="5:7" x14ac:dyDescent="0.25">
      <c r="E1308" s="609"/>
      <c r="F1308" s="807"/>
      <c r="G1308" s="609"/>
    </row>
    <row r="1309" spans="5:7" x14ac:dyDescent="0.25">
      <c r="E1309" s="609"/>
      <c r="F1309" s="807"/>
      <c r="G1309" s="609"/>
    </row>
    <row r="1310" spans="5:7" x14ac:dyDescent="0.25">
      <c r="E1310" s="609"/>
      <c r="F1310" s="807"/>
      <c r="G1310" s="609"/>
    </row>
    <row r="1311" spans="5:7" x14ac:dyDescent="0.25">
      <c r="E1311" s="609"/>
      <c r="F1311" s="807"/>
      <c r="G1311" s="609"/>
    </row>
    <row r="1312" spans="5:7" x14ac:dyDescent="0.25">
      <c r="E1312" s="609"/>
      <c r="F1312" s="807"/>
      <c r="G1312" s="609"/>
    </row>
    <row r="1313" spans="5:7" x14ac:dyDescent="0.25">
      <c r="E1313" s="609"/>
      <c r="F1313" s="807"/>
      <c r="G1313" s="609"/>
    </row>
    <row r="1314" spans="5:7" x14ac:dyDescent="0.25">
      <c r="E1314" s="609"/>
      <c r="F1314" s="807"/>
      <c r="G1314" s="609"/>
    </row>
    <row r="1315" spans="5:7" x14ac:dyDescent="0.25">
      <c r="E1315" s="609"/>
      <c r="F1315" s="807"/>
      <c r="G1315" s="609"/>
    </row>
    <row r="1316" spans="5:7" x14ac:dyDescent="0.25">
      <c r="E1316" s="609"/>
      <c r="F1316" s="807"/>
      <c r="G1316" s="609"/>
    </row>
    <row r="1317" spans="5:7" x14ac:dyDescent="0.25">
      <c r="E1317" s="609"/>
      <c r="F1317" s="807"/>
      <c r="G1317" s="609"/>
    </row>
    <row r="1318" spans="5:7" x14ac:dyDescent="0.25">
      <c r="E1318" s="609"/>
      <c r="F1318" s="807"/>
      <c r="G1318" s="609"/>
    </row>
    <row r="1319" spans="5:7" x14ac:dyDescent="0.25">
      <c r="E1319" s="609"/>
      <c r="F1319" s="807"/>
      <c r="G1319" s="609"/>
    </row>
    <row r="1320" spans="5:7" x14ac:dyDescent="0.25">
      <c r="E1320" s="609"/>
      <c r="F1320" s="807"/>
      <c r="G1320" s="609"/>
    </row>
    <row r="1321" spans="5:7" x14ac:dyDescent="0.25">
      <c r="E1321" s="609"/>
      <c r="F1321" s="807"/>
      <c r="G1321" s="609"/>
    </row>
    <row r="1322" spans="5:7" x14ac:dyDescent="0.25">
      <c r="E1322" s="609"/>
      <c r="F1322" s="807"/>
      <c r="G1322" s="609"/>
    </row>
    <row r="1323" spans="5:7" x14ac:dyDescent="0.25">
      <c r="E1323" s="609"/>
      <c r="F1323" s="807"/>
      <c r="G1323" s="609"/>
    </row>
    <row r="1324" spans="5:7" x14ac:dyDescent="0.25">
      <c r="E1324" s="609"/>
      <c r="F1324" s="807"/>
      <c r="G1324" s="609"/>
    </row>
    <row r="1325" spans="5:7" x14ac:dyDescent="0.25">
      <c r="E1325" s="609"/>
      <c r="F1325" s="807"/>
      <c r="G1325" s="609"/>
    </row>
    <row r="1326" spans="5:7" x14ac:dyDescent="0.25">
      <c r="E1326" s="609"/>
      <c r="F1326" s="807"/>
      <c r="G1326" s="609"/>
    </row>
    <row r="1327" spans="5:7" x14ac:dyDescent="0.25">
      <c r="E1327" s="609"/>
      <c r="F1327" s="807"/>
      <c r="G1327" s="609"/>
    </row>
    <row r="1328" spans="5:7" x14ac:dyDescent="0.25">
      <c r="E1328" s="609"/>
      <c r="F1328" s="807"/>
      <c r="G1328" s="609"/>
    </row>
    <row r="1329" spans="5:7" x14ac:dyDescent="0.25">
      <c r="E1329" s="609"/>
      <c r="F1329" s="807"/>
      <c r="G1329" s="609"/>
    </row>
    <row r="1330" spans="5:7" x14ac:dyDescent="0.25">
      <c r="E1330" s="609"/>
      <c r="F1330" s="807"/>
      <c r="G1330" s="609"/>
    </row>
    <row r="1331" spans="5:7" x14ac:dyDescent="0.25">
      <c r="E1331" s="609"/>
      <c r="F1331" s="807"/>
      <c r="G1331" s="609"/>
    </row>
    <row r="1332" spans="5:7" x14ac:dyDescent="0.25">
      <c r="E1332" s="609"/>
      <c r="F1332" s="807"/>
      <c r="G1332" s="609"/>
    </row>
    <row r="1333" spans="5:7" x14ac:dyDescent="0.25">
      <c r="E1333" s="609"/>
      <c r="F1333" s="807"/>
      <c r="G1333" s="609"/>
    </row>
    <row r="1334" spans="5:7" x14ac:dyDescent="0.25">
      <c r="E1334" s="609"/>
      <c r="F1334" s="807"/>
      <c r="G1334" s="609"/>
    </row>
    <row r="1335" spans="5:7" x14ac:dyDescent="0.25">
      <c r="E1335" s="609"/>
      <c r="F1335" s="807"/>
      <c r="G1335" s="609"/>
    </row>
    <row r="1336" spans="5:7" x14ac:dyDescent="0.25">
      <c r="E1336" s="609"/>
      <c r="F1336" s="807"/>
      <c r="G1336" s="609"/>
    </row>
    <row r="1337" spans="5:7" x14ac:dyDescent="0.25">
      <c r="E1337" s="609"/>
      <c r="F1337" s="807"/>
      <c r="G1337" s="609"/>
    </row>
    <row r="1338" spans="5:7" x14ac:dyDescent="0.25">
      <c r="E1338" s="609"/>
      <c r="F1338" s="807"/>
      <c r="G1338" s="609"/>
    </row>
    <row r="1339" spans="5:7" x14ac:dyDescent="0.25">
      <c r="E1339" s="609"/>
      <c r="F1339" s="807"/>
      <c r="G1339" s="609"/>
    </row>
    <row r="1340" spans="5:7" x14ac:dyDescent="0.25">
      <c r="E1340" s="609"/>
      <c r="F1340" s="807"/>
      <c r="G1340" s="609"/>
    </row>
    <row r="1341" spans="5:7" x14ac:dyDescent="0.25">
      <c r="E1341" s="609"/>
      <c r="F1341" s="807"/>
      <c r="G1341" s="609"/>
    </row>
    <row r="1342" spans="5:7" x14ac:dyDescent="0.25">
      <c r="E1342" s="609"/>
      <c r="F1342" s="807"/>
      <c r="G1342" s="609"/>
    </row>
    <row r="1343" spans="5:7" x14ac:dyDescent="0.25">
      <c r="E1343" s="609"/>
      <c r="F1343" s="807"/>
      <c r="G1343" s="609"/>
    </row>
    <row r="1344" spans="5:7" x14ac:dyDescent="0.25">
      <c r="E1344" s="609"/>
      <c r="F1344" s="807"/>
      <c r="G1344" s="609"/>
    </row>
    <row r="1345" spans="5:7" x14ac:dyDescent="0.25">
      <c r="E1345" s="609"/>
      <c r="F1345" s="807"/>
      <c r="G1345" s="609"/>
    </row>
    <row r="1346" spans="5:7" x14ac:dyDescent="0.25">
      <c r="E1346" s="609"/>
      <c r="F1346" s="807"/>
      <c r="G1346" s="609"/>
    </row>
    <row r="1347" spans="5:7" x14ac:dyDescent="0.25">
      <c r="E1347" s="609"/>
      <c r="F1347" s="807"/>
      <c r="G1347" s="609"/>
    </row>
    <row r="1348" spans="5:7" x14ac:dyDescent="0.25">
      <c r="E1348" s="609"/>
      <c r="F1348" s="807"/>
      <c r="G1348" s="609"/>
    </row>
    <row r="1349" spans="5:7" x14ac:dyDescent="0.25">
      <c r="E1349" s="609"/>
      <c r="F1349" s="807"/>
      <c r="G1349" s="609"/>
    </row>
    <row r="1350" spans="5:7" x14ac:dyDescent="0.25">
      <c r="E1350" s="609"/>
      <c r="F1350" s="807"/>
      <c r="G1350" s="609"/>
    </row>
    <row r="1351" spans="5:7" x14ac:dyDescent="0.25">
      <c r="E1351" s="609"/>
      <c r="F1351" s="807"/>
      <c r="G1351" s="609"/>
    </row>
    <row r="1352" spans="5:7" x14ac:dyDescent="0.25">
      <c r="E1352" s="609"/>
      <c r="F1352" s="807"/>
      <c r="G1352" s="609"/>
    </row>
    <row r="1353" spans="5:7" x14ac:dyDescent="0.25">
      <c r="E1353" s="609"/>
      <c r="F1353" s="807"/>
      <c r="G1353" s="609"/>
    </row>
    <row r="1354" spans="5:7" x14ac:dyDescent="0.25">
      <c r="E1354" s="609"/>
      <c r="F1354" s="807"/>
      <c r="G1354" s="609"/>
    </row>
    <row r="1355" spans="5:7" x14ac:dyDescent="0.25">
      <c r="E1355" s="609"/>
      <c r="F1355" s="807"/>
      <c r="G1355" s="609"/>
    </row>
    <row r="1356" spans="5:7" x14ac:dyDescent="0.25">
      <c r="E1356" s="609"/>
      <c r="F1356" s="807"/>
      <c r="G1356" s="609"/>
    </row>
    <row r="1357" spans="5:7" x14ac:dyDescent="0.25">
      <c r="E1357" s="609"/>
      <c r="F1357" s="807"/>
      <c r="G1357" s="609"/>
    </row>
    <row r="1358" spans="5:7" x14ac:dyDescent="0.25">
      <c r="E1358" s="609"/>
      <c r="F1358" s="807"/>
      <c r="G1358" s="609"/>
    </row>
    <row r="1359" spans="5:7" x14ac:dyDescent="0.25">
      <c r="E1359" s="609"/>
      <c r="F1359" s="807"/>
      <c r="G1359" s="609"/>
    </row>
    <row r="1360" spans="5:7" x14ac:dyDescent="0.25">
      <c r="E1360" s="609"/>
      <c r="F1360" s="807"/>
      <c r="G1360" s="609"/>
    </row>
    <row r="1361" spans="5:7" x14ac:dyDescent="0.25">
      <c r="E1361" s="609"/>
      <c r="F1361" s="807"/>
      <c r="G1361" s="609"/>
    </row>
    <row r="1362" spans="5:7" x14ac:dyDescent="0.25">
      <c r="E1362" s="609"/>
      <c r="F1362" s="807"/>
      <c r="G1362" s="609"/>
    </row>
    <row r="1363" spans="5:7" x14ac:dyDescent="0.25">
      <c r="E1363" s="609"/>
      <c r="F1363" s="807"/>
      <c r="G1363" s="609"/>
    </row>
    <row r="1364" spans="5:7" x14ac:dyDescent="0.25">
      <c r="E1364" s="609"/>
      <c r="F1364" s="807"/>
      <c r="G1364" s="609"/>
    </row>
    <row r="1365" spans="5:7" x14ac:dyDescent="0.25">
      <c r="E1365" s="609"/>
      <c r="F1365" s="807"/>
      <c r="G1365" s="609"/>
    </row>
    <row r="1366" spans="5:7" x14ac:dyDescent="0.25">
      <c r="E1366" s="609"/>
      <c r="F1366" s="807"/>
      <c r="G1366" s="609"/>
    </row>
    <row r="1367" spans="5:7" x14ac:dyDescent="0.25">
      <c r="E1367" s="609"/>
      <c r="F1367" s="807"/>
      <c r="G1367" s="609"/>
    </row>
    <row r="1368" spans="5:7" x14ac:dyDescent="0.25">
      <c r="E1368" s="609"/>
      <c r="F1368" s="807"/>
      <c r="G1368" s="609"/>
    </row>
    <row r="1369" spans="5:7" x14ac:dyDescent="0.25">
      <c r="E1369" s="609"/>
      <c r="F1369" s="807"/>
      <c r="G1369" s="609"/>
    </row>
    <row r="1370" spans="5:7" x14ac:dyDescent="0.25">
      <c r="E1370" s="609"/>
      <c r="F1370" s="807"/>
      <c r="G1370" s="609"/>
    </row>
    <row r="1371" spans="5:7" x14ac:dyDescent="0.25">
      <c r="E1371" s="609"/>
      <c r="F1371" s="807"/>
      <c r="G1371" s="609"/>
    </row>
    <row r="1372" spans="5:7" x14ac:dyDescent="0.25">
      <c r="E1372" s="609"/>
      <c r="F1372" s="807"/>
      <c r="G1372" s="609"/>
    </row>
    <row r="1373" spans="5:7" x14ac:dyDescent="0.25">
      <c r="E1373" s="609"/>
      <c r="F1373" s="807"/>
      <c r="G1373" s="609"/>
    </row>
    <row r="1374" spans="5:7" x14ac:dyDescent="0.25">
      <c r="E1374" s="609"/>
      <c r="F1374" s="807"/>
      <c r="G1374" s="609"/>
    </row>
    <row r="1375" spans="5:7" x14ac:dyDescent="0.25">
      <c r="E1375" s="609"/>
      <c r="F1375" s="807"/>
      <c r="G1375" s="609"/>
    </row>
    <row r="1376" spans="5:7" x14ac:dyDescent="0.25">
      <c r="E1376" s="609"/>
      <c r="F1376" s="807"/>
      <c r="G1376" s="609"/>
    </row>
    <row r="1377" spans="5:7" x14ac:dyDescent="0.25">
      <c r="E1377" s="609"/>
      <c r="F1377" s="807"/>
      <c r="G1377" s="609"/>
    </row>
    <row r="1378" spans="5:7" x14ac:dyDescent="0.25">
      <c r="E1378" s="609"/>
      <c r="F1378" s="807"/>
      <c r="G1378" s="609"/>
    </row>
    <row r="1379" spans="5:7" x14ac:dyDescent="0.25">
      <c r="E1379" s="609"/>
      <c r="F1379" s="807"/>
      <c r="G1379" s="609"/>
    </row>
    <row r="1380" spans="5:7" x14ac:dyDescent="0.25">
      <c r="E1380" s="609"/>
      <c r="F1380" s="807"/>
      <c r="G1380" s="609"/>
    </row>
    <row r="1381" spans="5:7" x14ac:dyDescent="0.25">
      <c r="E1381" s="609"/>
      <c r="F1381" s="807"/>
      <c r="G1381" s="609"/>
    </row>
    <row r="1382" spans="5:7" x14ac:dyDescent="0.25">
      <c r="E1382" s="609"/>
      <c r="F1382" s="807"/>
      <c r="G1382" s="609"/>
    </row>
    <row r="1383" spans="5:7" x14ac:dyDescent="0.25">
      <c r="E1383" s="609"/>
      <c r="F1383" s="807"/>
      <c r="G1383" s="609"/>
    </row>
    <row r="1384" spans="5:7" x14ac:dyDescent="0.25">
      <c r="E1384" s="609"/>
      <c r="F1384" s="807"/>
      <c r="G1384" s="609"/>
    </row>
    <row r="1385" spans="5:7" x14ac:dyDescent="0.25">
      <c r="E1385" s="609"/>
      <c r="F1385" s="807"/>
      <c r="G1385" s="609"/>
    </row>
    <row r="1386" spans="5:7" x14ac:dyDescent="0.25">
      <c r="E1386" s="609"/>
      <c r="F1386" s="807"/>
      <c r="G1386" s="609"/>
    </row>
    <row r="1387" spans="5:7" x14ac:dyDescent="0.25">
      <c r="E1387" s="609"/>
      <c r="F1387" s="807"/>
      <c r="G1387" s="609"/>
    </row>
    <row r="1388" spans="5:7" x14ac:dyDescent="0.25">
      <c r="E1388" s="609"/>
      <c r="F1388" s="807"/>
      <c r="G1388" s="609"/>
    </row>
    <row r="1389" spans="5:7" x14ac:dyDescent="0.25">
      <c r="E1389" s="609"/>
      <c r="F1389" s="807"/>
      <c r="G1389" s="609"/>
    </row>
    <row r="1390" spans="5:7" x14ac:dyDescent="0.25">
      <c r="E1390" s="609"/>
      <c r="F1390" s="807"/>
      <c r="G1390" s="609"/>
    </row>
    <row r="1391" spans="5:7" x14ac:dyDescent="0.25">
      <c r="E1391" s="609"/>
      <c r="F1391" s="807"/>
      <c r="G1391" s="609"/>
    </row>
    <row r="1392" spans="5:7" x14ac:dyDescent="0.25">
      <c r="E1392" s="609"/>
      <c r="F1392" s="807"/>
      <c r="G1392" s="609"/>
    </row>
    <row r="1393" spans="5:7" x14ac:dyDescent="0.25">
      <c r="E1393" s="609"/>
      <c r="F1393" s="807"/>
      <c r="G1393" s="609"/>
    </row>
    <row r="1394" spans="5:7" x14ac:dyDescent="0.25">
      <c r="E1394" s="609"/>
      <c r="F1394" s="807"/>
      <c r="G1394" s="609"/>
    </row>
    <row r="1395" spans="5:7" x14ac:dyDescent="0.25">
      <c r="E1395" s="609"/>
      <c r="F1395" s="807"/>
      <c r="G1395" s="609"/>
    </row>
    <row r="1396" spans="5:7" x14ac:dyDescent="0.25">
      <c r="E1396" s="609"/>
      <c r="F1396" s="807"/>
      <c r="G1396" s="609"/>
    </row>
    <row r="1397" spans="5:7" x14ac:dyDescent="0.25">
      <c r="E1397" s="609"/>
      <c r="F1397" s="807"/>
      <c r="G1397" s="609"/>
    </row>
    <row r="1398" spans="5:7" x14ac:dyDescent="0.25">
      <c r="E1398" s="609"/>
      <c r="F1398" s="807"/>
      <c r="G1398" s="609"/>
    </row>
    <row r="1399" spans="5:7" x14ac:dyDescent="0.25">
      <c r="E1399" s="609"/>
      <c r="F1399" s="807"/>
      <c r="G1399" s="609"/>
    </row>
    <row r="1400" spans="5:7" x14ac:dyDescent="0.25">
      <c r="E1400" s="609"/>
      <c r="F1400" s="807"/>
      <c r="G1400" s="609"/>
    </row>
    <row r="1401" spans="5:7" x14ac:dyDescent="0.25">
      <c r="E1401" s="609"/>
      <c r="F1401" s="807"/>
      <c r="G1401" s="609"/>
    </row>
    <row r="1402" spans="5:7" x14ac:dyDescent="0.25">
      <c r="E1402" s="609"/>
      <c r="F1402" s="807"/>
      <c r="G1402" s="609"/>
    </row>
    <row r="1403" spans="5:7" x14ac:dyDescent="0.25">
      <c r="E1403" s="609"/>
      <c r="F1403" s="807"/>
      <c r="G1403" s="609"/>
    </row>
    <row r="1404" spans="5:7" x14ac:dyDescent="0.25">
      <c r="E1404" s="609"/>
      <c r="F1404" s="807"/>
      <c r="G1404" s="609"/>
    </row>
    <row r="1405" spans="5:7" x14ac:dyDescent="0.25">
      <c r="E1405" s="609"/>
      <c r="F1405" s="807"/>
      <c r="G1405" s="609"/>
    </row>
    <row r="1406" spans="5:7" x14ac:dyDescent="0.25">
      <c r="E1406" s="609"/>
      <c r="F1406" s="807"/>
      <c r="G1406" s="609"/>
    </row>
    <row r="1407" spans="5:7" x14ac:dyDescent="0.25">
      <c r="E1407" s="609"/>
      <c r="F1407" s="807"/>
      <c r="G1407" s="609"/>
    </row>
    <row r="1408" spans="5:7" x14ac:dyDescent="0.25">
      <c r="E1408" s="609"/>
      <c r="F1408" s="807"/>
      <c r="G1408" s="609"/>
    </row>
    <row r="1409" spans="5:7" x14ac:dyDescent="0.25">
      <c r="E1409" s="609"/>
      <c r="F1409" s="807"/>
      <c r="G1409" s="609"/>
    </row>
    <row r="1410" spans="5:7" x14ac:dyDescent="0.25">
      <c r="E1410" s="609"/>
      <c r="F1410" s="807"/>
      <c r="G1410" s="609"/>
    </row>
    <row r="1411" spans="5:7" x14ac:dyDescent="0.25">
      <c r="E1411" s="609"/>
      <c r="F1411" s="807"/>
      <c r="G1411" s="609"/>
    </row>
    <row r="1412" spans="5:7" x14ac:dyDescent="0.25">
      <c r="E1412" s="609"/>
      <c r="F1412" s="807"/>
      <c r="G1412" s="609"/>
    </row>
    <row r="1413" spans="5:7" x14ac:dyDescent="0.25">
      <c r="E1413" s="609"/>
      <c r="F1413" s="807"/>
      <c r="G1413" s="609"/>
    </row>
    <row r="1414" spans="5:7" x14ac:dyDescent="0.25">
      <c r="E1414" s="609"/>
      <c r="F1414" s="807"/>
      <c r="G1414" s="609"/>
    </row>
    <row r="1415" spans="5:7" x14ac:dyDescent="0.25">
      <c r="E1415" s="609"/>
      <c r="F1415" s="807"/>
      <c r="G1415" s="609"/>
    </row>
    <row r="1416" spans="5:7" x14ac:dyDescent="0.25">
      <c r="E1416" s="609"/>
      <c r="F1416" s="807"/>
      <c r="G1416" s="609"/>
    </row>
    <row r="1417" spans="5:7" x14ac:dyDescent="0.25">
      <c r="E1417" s="609"/>
      <c r="F1417" s="807"/>
      <c r="G1417" s="609"/>
    </row>
    <row r="1418" spans="5:7" x14ac:dyDescent="0.25">
      <c r="E1418" s="609"/>
      <c r="F1418" s="807"/>
      <c r="G1418" s="609"/>
    </row>
    <row r="1419" spans="5:7" x14ac:dyDescent="0.25">
      <c r="E1419" s="609"/>
      <c r="F1419" s="807"/>
      <c r="G1419" s="609"/>
    </row>
    <row r="1420" spans="5:7" x14ac:dyDescent="0.25">
      <c r="E1420" s="609"/>
      <c r="F1420" s="807"/>
      <c r="G1420" s="609"/>
    </row>
    <row r="1421" spans="5:7" x14ac:dyDescent="0.25">
      <c r="E1421" s="609"/>
      <c r="F1421" s="807"/>
      <c r="G1421" s="609"/>
    </row>
    <row r="1422" spans="5:7" x14ac:dyDescent="0.25">
      <c r="E1422" s="609"/>
      <c r="F1422" s="807"/>
      <c r="G1422" s="609"/>
    </row>
    <row r="1423" spans="5:7" x14ac:dyDescent="0.25">
      <c r="E1423" s="609"/>
      <c r="F1423" s="807"/>
      <c r="G1423" s="609"/>
    </row>
    <row r="1424" spans="5:7" x14ac:dyDescent="0.25">
      <c r="E1424" s="609"/>
      <c r="F1424" s="807"/>
      <c r="G1424" s="609"/>
    </row>
    <row r="1425" spans="5:7" x14ac:dyDescent="0.25">
      <c r="E1425" s="609"/>
      <c r="F1425" s="807"/>
      <c r="G1425" s="609"/>
    </row>
    <row r="1426" spans="5:7" x14ac:dyDescent="0.25">
      <c r="E1426" s="609"/>
      <c r="F1426" s="807"/>
      <c r="G1426" s="609"/>
    </row>
    <row r="1427" spans="5:7" x14ac:dyDescent="0.25">
      <c r="E1427" s="609"/>
      <c r="F1427" s="807"/>
      <c r="G1427" s="609"/>
    </row>
    <row r="1428" spans="5:7" x14ac:dyDescent="0.25">
      <c r="E1428" s="609"/>
      <c r="F1428" s="807"/>
      <c r="G1428" s="609"/>
    </row>
    <row r="1429" spans="5:7" x14ac:dyDescent="0.25">
      <c r="E1429" s="609"/>
      <c r="F1429" s="807"/>
      <c r="G1429" s="609"/>
    </row>
    <row r="1430" spans="5:7" x14ac:dyDescent="0.25">
      <c r="E1430" s="609"/>
      <c r="F1430" s="807"/>
      <c r="G1430" s="609"/>
    </row>
    <row r="1431" spans="5:7" x14ac:dyDescent="0.25">
      <c r="E1431" s="609"/>
      <c r="F1431" s="807"/>
      <c r="G1431" s="609"/>
    </row>
    <row r="1432" spans="5:7" x14ac:dyDescent="0.25">
      <c r="E1432" s="609"/>
      <c r="F1432" s="807"/>
      <c r="G1432" s="609"/>
    </row>
    <row r="1433" spans="5:7" x14ac:dyDescent="0.25">
      <c r="E1433" s="609"/>
      <c r="F1433" s="807"/>
      <c r="G1433" s="609"/>
    </row>
    <row r="1434" spans="5:7" x14ac:dyDescent="0.25">
      <c r="E1434" s="609"/>
      <c r="F1434" s="807"/>
      <c r="G1434" s="609"/>
    </row>
    <row r="1435" spans="5:7" x14ac:dyDescent="0.25">
      <c r="E1435" s="609"/>
      <c r="F1435" s="807"/>
      <c r="G1435" s="609"/>
    </row>
    <row r="1436" spans="5:7" x14ac:dyDescent="0.25">
      <c r="E1436" s="609"/>
      <c r="F1436" s="807"/>
      <c r="G1436" s="609"/>
    </row>
    <row r="1437" spans="5:7" x14ac:dyDescent="0.25">
      <c r="E1437" s="609"/>
      <c r="F1437" s="807"/>
      <c r="G1437" s="609"/>
    </row>
    <row r="1438" spans="5:7" x14ac:dyDescent="0.25">
      <c r="E1438" s="609"/>
      <c r="F1438" s="807"/>
      <c r="G1438" s="609"/>
    </row>
    <row r="1439" spans="5:7" x14ac:dyDescent="0.25">
      <c r="E1439" s="609"/>
      <c r="F1439" s="807"/>
      <c r="G1439" s="609"/>
    </row>
    <row r="1440" spans="5:7" x14ac:dyDescent="0.25">
      <c r="E1440" s="609"/>
      <c r="F1440" s="807"/>
      <c r="G1440" s="609"/>
    </row>
    <row r="1441" spans="5:7" x14ac:dyDescent="0.25">
      <c r="E1441" s="609"/>
      <c r="F1441" s="807"/>
      <c r="G1441" s="609"/>
    </row>
    <row r="1442" spans="5:7" x14ac:dyDescent="0.25">
      <c r="E1442" s="609"/>
      <c r="F1442" s="807"/>
      <c r="G1442" s="609"/>
    </row>
    <row r="1443" spans="5:7" x14ac:dyDescent="0.25">
      <c r="E1443" s="609"/>
      <c r="F1443" s="807"/>
      <c r="G1443" s="609"/>
    </row>
    <row r="1444" spans="5:7" x14ac:dyDescent="0.25">
      <c r="E1444" s="609"/>
      <c r="F1444" s="807"/>
      <c r="G1444" s="609"/>
    </row>
    <row r="1445" spans="5:7" x14ac:dyDescent="0.25">
      <c r="E1445" s="609"/>
      <c r="F1445" s="807"/>
      <c r="G1445" s="609"/>
    </row>
    <row r="1446" spans="5:7" x14ac:dyDescent="0.25">
      <c r="E1446" s="609"/>
      <c r="F1446" s="807"/>
      <c r="G1446" s="609"/>
    </row>
    <row r="1447" spans="5:7" x14ac:dyDescent="0.25">
      <c r="E1447" s="609"/>
      <c r="F1447" s="807"/>
      <c r="G1447" s="609"/>
    </row>
    <row r="1448" spans="5:7" x14ac:dyDescent="0.25">
      <c r="E1448" s="609"/>
      <c r="F1448" s="807"/>
      <c r="G1448" s="609"/>
    </row>
    <row r="1449" spans="5:7" x14ac:dyDescent="0.25">
      <c r="E1449" s="609"/>
      <c r="F1449" s="807"/>
      <c r="G1449" s="609"/>
    </row>
    <row r="1450" spans="5:7" x14ac:dyDescent="0.25">
      <c r="E1450" s="609"/>
      <c r="F1450" s="807"/>
      <c r="G1450" s="609"/>
    </row>
    <row r="1451" spans="5:7" x14ac:dyDescent="0.25">
      <c r="E1451" s="609"/>
      <c r="F1451" s="807"/>
      <c r="G1451" s="609"/>
    </row>
    <row r="1452" spans="5:7" x14ac:dyDescent="0.25">
      <c r="E1452" s="609"/>
      <c r="F1452" s="807"/>
      <c r="G1452" s="609"/>
    </row>
    <row r="1453" spans="5:7" x14ac:dyDescent="0.25">
      <c r="E1453" s="609"/>
      <c r="F1453" s="807"/>
      <c r="G1453" s="609"/>
    </row>
    <row r="1454" spans="5:7" x14ac:dyDescent="0.25">
      <c r="E1454" s="609"/>
      <c r="F1454" s="807"/>
      <c r="G1454" s="609"/>
    </row>
    <row r="1455" spans="5:7" x14ac:dyDescent="0.25">
      <c r="E1455" s="609"/>
      <c r="F1455" s="807"/>
      <c r="G1455" s="609"/>
    </row>
    <row r="1456" spans="5:7" x14ac:dyDescent="0.25">
      <c r="E1456" s="609"/>
      <c r="F1456" s="807"/>
      <c r="G1456" s="609"/>
    </row>
    <row r="1457" spans="5:7" x14ac:dyDescent="0.25">
      <c r="E1457" s="609"/>
      <c r="F1457" s="807"/>
      <c r="G1457" s="609"/>
    </row>
    <row r="1458" spans="5:7" x14ac:dyDescent="0.25">
      <c r="E1458" s="609"/>
      <c r="F1458" s="807"/>
      <c r="G1458" s="609"/>
    </row>
    <row r="1459" spans="5:7" x14ac:dyDescent="0.25">
      <c r="E1459" s="609"/>
      <c r="F1459" s="807"/>
      <c r="G1459" s="609"/>
    </row>
    <row r="1460" spans="5:7" x14ac:dyDescent="0.25">
      <c r="E1460" s="609"/>
      <c r="F1460" s="807"/>
      <c r="G1460" s="609"/>
    </row>
    <row r="1461" spans="5:7" x14ac:dyDescent="0.25">
      <c r="E1461" s="609"/>
      <c r="F1461" s="807"/>
      <c r="G1461" s="609"/>
    </row>
    <row r="1462" spans="5:7" x14ac:dyDescent="0.25">
      <c r="E1462" s="609"/>
      <c r="F1462" s="807"/>
      <c r="G1462" s="609"/>
    </row>
    <row r="1463" spans="5:7" x14ac:dyDescent="0.25">
      <c r="E1463" s="609"/>
      <c r="F1463" s="807"/>
      <c r="G1463" s="609"/>
    </row>
    <row r="1464" spans="5:7" x14ac:dyDescent="0.25">
      <c r="E1464" s="609"/>
      <c r="F1464" s="807"/>
      <c r="G1464" s="609"/>
    </row>
    <row r="1465" spans="5:7" x14ac:dyDescent="0.25">
      <c r="E1465" s="609"/>
      <c r="F1465" s="807"/>
      <c r="G1465" s="609"/>
    </row>
    <row r="1466" spans="5:7" x14ac:dyDescent="0.25">
      <c r="E1466" s="609"/>
      <c r="F1466" s="807"/>
      <c r="G1466" s="609"/>
    </row>
    <row r="1467" spans="5:7" x14ac:dyDescent="0.25">
      <c r="E1467" s="609"/>
      <c r="F1467" s="807"/>
      <c r="G1467" s="609"/>
    </row>
    <row r="1468" spans="5:7" x14ac:dyDescent="0.25">
      <c r="E1468" s="609"/>
      <c r="F1468" s="807"/>
      <c r="G1468" s="609"/>
    </row>
    <row r="1469" spans="5:7" x14ac:dyDescent="0.25">
      <c r="E1469" s="609"/>
      <c r="F1469" s="807"/>
      <c r="G1469" s="609"/>
    </row>
    <row r="1470" spans="5:7" x14ac:dyDescent="0.25">
      <c r="E1470" s="609"/>
      <c r="F1470" s="807"/>
      <c r="G1470" s="609"/>
    </row>
    <row r="1471" spans="5:7" x14ac:dyDescent="0.25">
      <c r="E1471" s="609"/>
      <c r="F1471" s="807"/>
      <c r="G1471" s="609"/>
    </row>
    <row r="1472" spans="5:7" x14ac:dyDescent="0.25">
      <c r="E1472" s="609"/>
      <c r="F1472" s="807"/>
      <c r="G1472" s="609"/>
    </row>
    <row r="1473" spans="5:7" x14ac:dyDescent="0.25">
      <c r="E1473" s="609"/>
      <c r="F1473" s="807"/>
      <c r="G1473" s="609"/>
    </row>
    <row r="1474" spans="5:7" x14ac:dyDescent="0.25">
      <c r="E1474" s="609"/>
      <c r="F1474" s="807"/>
      <c r="G1474" s="609"/>
    </row>
    <row r="1475" spans="5:7" x14ac:dyDescent="0.25">
      <c r="E1475" s="609"/>
      <c r="F1475" s="807"/>
      <c r="G1475" s="609"/>
    </row>
    <row r="1476" spans="5:7" x14ac:dyDescent="0.25">
      <c r="E1476" s="609"/>
      <c r="F1476" s="807"/>
      <c r="G1476" s="609"/>
    </row>
    <row r="1477" spans="5:7" x14ac:dyDescent="0.25">
      <c r="E1477" s="609"/>
      <c r="F1477" s="807"/>
      <c r="G1477" s="609"/>
    </row>
    <row r="1478" spans="5:7" x14ac:dyDescent="0.25">
      <c r="E1478" s="609"/>
      <c r="F1478" s="807"/>
      <c r="G1478" s="609"/>
    </row>
    <row r="1479" spans="5:7" x14ac:dyDescent="0.25">
      <c r="E1479" s="609"/>
      <c r="F1479" s="807"/>
      <c r="G1479" s="609"/>
    </row>
    <row r="1480" spans="5:7" x14ac:dyDescent="0.25">
      <c r="E1480" s="609"/>
      <c r="F1480" s="807"/>
      <c r="G1480" s="609"/>
    </row>
    <row r="1481" spans="5:7" x14ac:dyDescent="0.25">
      <c r="E1481" s="609"/>
      <c r="F1481" s="807"/>
      <c r="G1481" s="609"/>
    </row>
    <row r="1482" spans="5:7" x14ac:dyDescent="0.25">
      <c r="E1482" s="609"/>
      <c r="F1482" s="807"/>
      <c r="G1482" s="609"/>
    </row>
    <row r="1483" spans="5:7" x14ac:dyDescent="0.25">
      <c r="E1483" s="609"/>
      <c r="F1483" s="807"/>
      <c r="G1483" s="609"/>
    </row>
    <row r="1484" spans="5:7" x14ac:dyDescent="0.25">
      <c r="E1484" s="609"/>
      <c r="F1484" s="807"/>
      <c r="G1484" s="609"/>
    </row>
    <row r="1485" spans="5:7" x14ac:dyDescent="0.25">
      <c r="E1485" s="609"/>
      <c r="F1485" s="807"/>
      <c r="G1485" s="609"/>
    </row>
    <row r="1486" spans="5:7" x14ac:dyDescent="0.25">
      <c r="E1486" s="609"/>
      <c r="F1486" s="807"/>
      <c r="G1486" s="609"/>
    </row>
    <row r="1487" spans="5:7" x14ac:dyDescent="0.25">
      <c r="E1487" s="609"/>
      <c r="F1487" s="807"/>
      <c r="G1487" s="609"/>
    </row>
    <row r="1488" spans="5:7" x14ac:dyDescent="0.25">
      <c r="E1488" s="609"/>
      <c r="F1488" s="807"/>
      <c r="G1488" s="609"/>
    </row>
    <row r="1489" spans="5:7" x14ac:dyDescent="0.25">
      <c r="E1489" s="609"/>
      <c r="F1489" s="807"/>
      <c r="G1489" s="609"/>
    </row>
    <row r="1490" spans="5:7" x14ac:dyDescent="0.25">
      <c r="E1490" s="609"/>
      <c r="F1490" s="807"/>
      <c r="G1490" s="609"/>
    </row>
    <row r="1491" spans="5:7" x14ac:dyDescent="0.25">
      <c r="E1491" s="609"/>
      <c r="F1491" s="807"/>
      <c r="G1491" s="609"/>
    </row>
    <row r="1492" spans="5:7" x14ac:dyDescent="0.25">
      <c r="E1492" s="609"/>
      <c r="F1492" s="807"/>
      <c r="G1492" s="609"/>
    </row>
    <row r="1493" spans="5:7" x14ac:dyDescent="0.25">
      <c r="E1493" s="609"/>
      <c r="F1493" s="807"/>
      <c r="G1493" s="609"/>
    </row>
    <row r="1494" spans="5:7" x14ac:dyDescent="0.25">
      <c r="E1494" s="609"/>
      <c r="F1494" s="807"/>
      <c r="G1494" s="609"/>
    </row>
    <row r="1495" spans="5:7" x14ac:dyDescent="0.25">
      <c r="E1495" s="609"/>
      <c r="F1495" s="807"/>
      <c r="G1495" s="609"/>
    </row>
    <row r="1496" spans="5:7" x14ac:dyDescent="0.25">
      <c r="E1496" s="609"/>
      <c r="F1496" s="807"/>
      <c r="G1496" s="609"/>
    </row>
    <row r="1497" spans="5:7" x14ac:dyDescent="0.25">
      <c r="E1497" s="609"/>
      <c r="F1497" s="807"/>
      <c r="G1497" s="609"/>
    </row>
    <row r="1498" spans="5:7" x14ac:dyDescent="0.25">
      <c r="E1498" s="609"/>
      <c r="F1498" s="807"/>
      <c r="G1498" s="609"/>
    </row>
    <row r="1499" spans="5:7" x14ac:dyDescent="0.25">
      <c r="E1499" s="609"/>
      <c r="F1499" s="807"/>
      <c r="G1499" s="609"/>
    </row>
    <row r="1500" spans="5:7" x14ac:dyDescent="0.25">
      <c r="E1500" s="609"/>
      <c r="F1500" s="807"/>
      <c r="G1500" s="609"/>
    </row>
    <row r="1501" spans="5:7" x14ac:dyDescent="0.25">
      <c r="E1501" s="609"/>
      <c r="F1501" s="807"/>
      <c r="G1501" s="609"/>
    </row>
    <row r="1502" spans="5:7" x14ac:dyDescent="0.25">
      <c r="E1502" s="609"/>
      <c r="F1502" s="807"/>
      <c r="G1502" s="609"/>
    </row>
    <row r="1503" spans="5:7" x14ac:dyDescent="0.25">
      <c r="E1503" s="609"/>
      <c r="F1503" s="807"/>
      <c r="G1503" s="609"/>
    </row>
    <row r="1504" spans="5:7" x14ac:dyDescent="0.25">
      <c r="E1504" s="609"/>
      <c r="F1504" s="807"/>
      <c r="G1504" s="609"/>
    </row>
    <row r="1505" spans="5:7" x14ac:dyDescent="0.25">
      <c r="E1505" s="609"/>
      <c r="F1505" s="807"/>
      <c r="G1505" s="609"/>
    </row>
    <row r="1506" spans="5:7" x14ac:dyDescent="0.25">
      <c r="E1506" s="609"/>
      <c r="F1506" s="807"/>
      <c r="G1506" s="609"/>
    </row>
    <row r="1507" spans="5:7" x14ac:dyDescent="0.25">
      <c r="E1507" s="609"/>
      <c r="F1507" s="807"/>
      <c r="G1507" s="609"/>
    </row>
    <row r="1508" spans="5:7" x14ac:dyDescent="0.25">
      <c r="E1508" s="609"/>
      <c r="F1508" s="807"/>
      <c r="G1508" s="609"/>
    </row>
    <row r="1509" spans="5:7" x14ac:dyDescent="0.25">
      <c r="E1509" s="609"/>
      <c r="F1509" s="807"/>
      <c r="G1509" s="609"/>
    </row>
    <row r="1510" spans="5:7" x14ac:dyDescent="0.25">
      <c r="E1510" s="609"/>
      <c r="F1510" s="807"/>
      <c r="G1510" s="609"/>
    </row>
    <row r="1511" spans="5:7" x14ac:dyDescent="0.25">
      <c r="E1511" s="609"/>
      <c r="F1511" s="807"/>
      <c r="G1511" s="609"/>
    </row>
    <row r="1512" spans="5:7" x14ac:dyDescent="0.25">
      <c r="E1512" s="609"/>
      <c r="F1512" s="807"/>
      <c r="G1512" s="609"/>
    </row>
    <row r="1513" spans="5:7" x14ac:dyDescent="0.25">
      <c r="E1513" s="609"/>
      <c r="F1513" s="807"/>
      <c r="G1513" s="609"/>
    </row>
    <row r="1514" spans="5:7" x14ac:dyDescent="0.25">
      <c r="E1514" s="609"/>
      <c r="F1514" s="807"/>
      <c r="G1514" s="609"/>
    </row>
    <row r="1515" spans="5:7" x14ac:dyDescent="0.25">
      <c r="E1515" s="609"/>
      <c r="F1515" s="807"/>
      <c r="G1515" s="609"/>
    </row>
    <row r="1516" spans="5:7" x14ac:dyDescent="0.25">
      <c r="E1516" s="609"/>
      <c r="F1516" s="807"/>
      <c r="G1516" s="609"/>
    </row>
    <row r="1517" spans="5:7" x14ac:dyDescent="0.25">
      <c r="E1517" s="609"/>
      <c r="F1517" s="807"/>
      <c r="G1517" s="609"/>
    </row>
    <row r="1518" spans="5:7" x14ac:dyDescent="0.25">
      <c r="E1518" s="609"/>
      <c r="F1518" s="807"/>
      <c r="G1518" s="609"/>
    </row>
    <row r="1519" spans="5:7" x14ac:dyDescent="0.25">
      <c r="E1519" s="609"/>
      <c r="F1519" s="807"/>
      <c r="G1519" s="609"/>
    </row>
    <row r="1520" spans="5:7" x14ac:dyDescent="0.25">
      <c r="E1520" s="609"/>
      <c r="F1520" s="807"/>
      <c r="G1520" s="609"/>
    </row>
    <row r="1521" spans="5:7" x14ac:dyDescent="0.25">
      <c r="E1521" s="609"/>
      <c r="F1521" s="807"/>
      <c r="G1521" s="609"/>
    </row>
    <row r="1522" spans="5:7" x14ac:dyDescent="0.25">
      <c r="E1522" s="609"/>
      <c r="F1522" s="807"/>
      <c r="G1522" s="609"/>
    </row>
    <row r="1523" spans="5:7" x14ac:dyDescent="0.25">
      <c r="E1523" s="609"/>
      <c r="F1523" s="807"/>
      <c r="G1523" s="609"/>
    </row>
    <row r="1524" spans="5:7" x14ac:dyDescent="0.25">
      <c r="E1524" s="609"/>
      <c r="F1524" s="807"/>
      <c r="G1524" s="609"/>
    </row>
    <row r="1525" spans="5:7" x14ac:dyDescent="0.25">
      <c r="E1525" s="609"/>
      <c r="F1525" s="807"/>
      <c r="G1525" s="609"/>
    </row>
    <row r="1526" spans="5:7" x14ac:dyDescent="0.25">
      <c r="E1526" s="609"/>
      <c r="F1526" s="807"/>
      <c r="G1526" s="609"/>
    </row>
    <row r="1527" spans="5:7" x14ac:dyDescent="0.25">
      <c r="E1527" s="609"/>
      <c r="F1527" s="807"/>
      <c r="G1527" s="609"/>
    </row>
    <row r="1528" spans="5:7" x14ac:dyDescent="0.25">
      <c r="E1528" s="609"/>
      <c r="F1528" s="807"/>
      <c r="G1528" s="609"/>
    </row>
    <row r="1529" spans="5:7" x14ac:dyDescent="0.25">
      <c r="E1529" s="609"/>
      <c r="F1529" s="807"/>
      <c r="G1529" s="609"/>
    </row>
    <row r="1530" spans="5:7" x14ac:dyDescent="0.25">
      <c r="E1530" s="609"/>
      <c r="F1530" s="807"/>
      <c r="G1530" s="609"/>
    </row>
    <row r="1531" spans="5:7" x14ac:dyDescent="0.25">
      <c r="E1531" s="609"/>
      <c r="F1531" s="807"/>
      <c r="G1531" s="609"/>
    </row>
    <row r="1532" spans="5:7" x14ac:dyDescent="0.25">
      <c r="E1532" s="609"/>
      <c r="F1532" s="807"/>
      <c r="G1532" s="609"/>
    </row>
    <row r="1533" spans="5:7" x14ac:dyDescent="0.25">
      <c r="E1533" s="609"/>
      <c r="F1533" s="807"/>
      <c r="G1533" s="609"/>
    </row>
    <row r="1534" spans="5:7" x14ac:dyDescent="0.25">
      <c r="E1534" s="609"/>
      <c r="F1534" s="807"/>
      <c r="G1534" s="609"/>
    </row>
    <row r="1535" spans="5:7" x14ac:dyDescent="0.25">
      <c r="E1535" s="609"/>
      <c r="F1535" s="807"/>
      <c r="G1535" s="609"/>
    </row>
    <row r="1536" spans="5:7" x14ac:dyDescent="0.25">
      <c r="E1536" s="609"/>
      <c r="F1536" s="807"/>
      <c r="G1536" s="609"/>
    </row>
    <row r="1537" spans="5:7" x14ac:dyDescent="0.25">
      <c r="E1537" s="609"/>
      <c r="F1537" s="807"/>
      <c r="G1537" s="609"/>
    </row>
    <row r="1538" spans="5:7" x14ac:dyDescent="0.25">
      <c r="E1538" s="609"/>
      <c r="F1538" s="807"/>
      <c r="G1538" s="609"/>
    </row>
    <row r="1539" spans="5:7" x14ac:dyDescent="0.25">
      <c r="E1539" s="609"/>
      <c r="F1539" s="807"/>
      <c r="G1539" s="609"/>
    </row>
    <row r="1540" spans="5:7" x14ac:dyDescent="0.25">
      <c r="E1540" s="609"/>
      <c r="F1540" s="807"/>
      <c r="G1540" s="609"/>
    </row>
    <row r="1541" spans="5:7" x14ac:dyDescent="0.25">
      <c r="E1541" s="609"/>
      <c r="F1541" s="807"/>
      <c r="G1541" s="609"/>
    </row>
    <row r="1542" spans="5:7" x14ac:dyDescent="0.25">
      <c r="E1542" s="609"/>
      <c r="F1542" s="807"/>
      <c r="G1542" s="609"/>
    </row>
    <row r="1543" spans="5:7" x14ac:dyDescent="0.25">
      <c r="E1543" s="609"/>
      <c r="F1543" s="807"/>
      <c r="G1543" s="609"/>
    </row>
    <row r="1544" spans="5:7" x14ac:dyDescent="0.25">
      <c r="E1544" s="609"/>
      <c r="F1544" s="807"/>
      <c r="G1544" s="609"/>
    </row>
    <row r="1545" spans="5:7" x14ac:dyDescent="0.25">
      <c r="E1545" s="609"/>
      <c r="F1545" s="807"/>
      <c r="G1545" s="609"/>
    </row>
    <row r="1546" spans="5:7" x14ac:dyDescent="0.25">
      <c r="E1546" s="609"/>
      <c r="F1546" s="807"/>
      <c r="G1546" s="609"/>
    </row>
    <row r="1547" spans="5:7" x14ac:dyDescent="0.25">
      <c r="E1547" s="609"/>
      <c r="F1547" s="807"/>
      <c r="G1547" s="609"/>
    </row>
    <row r="1548" spans="5:7" x14ac:dyDescent="0.25">
      <c r="E1548" s="609"/>
      <c r="F1548" s="807"/>
      <c r="G1548" s="609"/>
    </row>
    <row r="1549" spans="5:7" x14ac:dyDescent="0.25">
      <c r="E1549" s="609"/>
      <c r="F1549" s="807"/>
      <c r="G1549" s="609"/>
    </row>
    <row r="1550" spans="5:7" x14ac:dyDescent="0.25">
      <c r="E1550" s="609"/>
      <c r="F1550" s="807"/>
      <c r="G1550" s="609"/>
    </row>
    <row r="1551" spans="5:7" x14ac:dyDescent="0.25">
      <c r="E1551" s="609"/>
      <c r="F1551" s="807"/>
      <c r="G1551" s="609"/>
    </row>
    <row r="1552" spans="5:7" x14ac:dyDescent="0.25">
      <c r="E1552" s="609"/>
      <c r="F1552" s="807"/>
      <c r="G1552" s="609"/>
    </row>
    <row r="1553" spans="5:7" x14ac:dyDescent="0.25">
      <c r="E1553" s="609"/>
      <c r="F1553" s="807"/>
      <c r="G1553" s="609"/>
    </row>
    <row r="1554" spans="5:7" x14ac:dyDescent="0.25">
      <c r="E1554" s="609"/>
      <c r="F1554" s="807"/>
      <c r="G1554" s="609"/>
    </row>
    <row r="1555" spans="5:7" x14ac:dyDescent="0.25">
      <c r="E1555" s="609"/>
      <c r="F1555" s="807"/>
      <c r="G1555" s="609"/>
    </row>
    <row r="1556" spans="5:7" x14ac:dyDescent="0.25">
      <c r="E1556" s="609"/>
      <c r="F1556" s="807"/>
      <c r="G1556" s="609"/>
    </row>
    <row r="1557" spans="5:7" x14ac:dyDescent="0.25">
      <c r="E1557" s="609"/>
      <c r="F1557" s="807"/>
      <c r="G1557" s="609"/>
    </row>
    <row r="1558" spans="5:7" x14ac:dyDescent="0.25">
      <c r="E1558" s="609"/>
      <c r="F1558" s="807"/>
      <c r="G1558" s="609"/>
    </row>
    <row r="1559" spans="5:7" x14ac:dyDescent="0.25">
      <c r="E1559" s="609"/>
      <c r="F1559" s="807"/>
      <c r="G1559" s="609"/>
    </row>
    <row r="1560" spans="5:7" x14ac:dyDescent="0.25">
      <c r="E1560" s="609"/>
      <c r="F1560" s="807"/>
      <c r="G1560" s="609"/>
    </row>
    <row r="1561" spans="5:7" x14ac:dyDescent="0.25">
      <c r="E1561" s="609"/>
      <c r="F1561" s="807"/>
      <c r="G1561" s="609"/>
    </row>
    <row r="1562" spans="5:7" x14ac:dyDescent="0.25">
      <c r="E1562" s="609"/>
      <c r="F1562" s="807"/>
      <c r="G1562" s="609"/>
    </row>
    <row r="1563" spans="5:7" x14ac:dyDescent="0.25">
      <c r="E1563" s="609"/>
      <c r="F1563" s="807"/>
      <c r="G1563" s="609"/>
    </row>
    <row r="1564" spans="5:7" x14ac:dyDescent="0.25">
      <c r="E1564" s="609"/>
      <c r="F1564" s="807"/>
      <c r="G1564" s="609"/>
    </row>
    <row r="1565" spans="5:7" x14ac:dyDescent="0.25">
      <c r="E1565" s="609"/>
      <c r="F1565" s="807"/>
      <c r="G1565" s="609"/>
    </row>
    <row r="1566" spans="5:7" x14ac:dyDescent="0.25">
      <c r="E1566" s="609"/>
      <c r="F1566" s="807"/>
      <c r="G1566" s="609"/>
    </row>
    <row r="1567" spans="5:7" x14ac:dyDescent="0.25">
      <c r="E1567" s="609"/>
      <c r="F1567" s="807"/>
      <c r="G1567" s="609"/>
    </row>
    <row r="1568" spans="5:7" x14ac:dyDescent="0.25">
      <c r="E1568" s="609"/>
      <c r="F1568" s="807"/>
      <c r="G1568" s="609"/>
    </row>
    <row r="1569" spans="5:7" x14ac:dyDescent="0.25">
      <c r="E1569" s="609"/>
      <c r="F1569" s="807"/>
      <c r="G1569" s="609"/>
    </row>
    <row r="1570" spans="5:7" x14ac:dyDescent="0.25">
      <c r="E1570" s="609"/>
      <c r="F1570" s="807"/>
      <c r="G1570" s="609"/>
    </row>
    <row r="1571" spans="5:7" x14ac:dyDescent="0.25">
      <c r="E1571" s="609"/>
      <c r="F1571" s="807"/>
      <c r="G1571" s="609"/>
    </row>
    <row r="1572" spans="5:7" x14ac:dyDescent="0.25">
      <c r="E1572" s="609"/>
      <c r="F1572" s="807"/>
      <c r="G1572" s="609"/>
    </row>
    <row r="1573" spans="5:7" x14ac:dyDescent="0.25">
      <c r="E1573" s="609"/>
      <c r="F1573" s="807"/>
      <c r="G1573" s="609"/>
    </row>
    <row r="1574" spans="5:7" x14ac:dyDescent="0.25">
      <c r="E1574" s="609"/>
      <c r="F1574" s="807"/>
      <c r="G1574" s="609"/>
    </row>
    <row r="1575" spans="5:7" x14ac:dyDescent="0.25">
      <c r="E1575" s="609"/>
      <c r="F1575" s="807"/>
      <c r="G1575" s="609"/>
    </row>
    <row r="1576" spans="5:7" x14ac:dyDescent="0.25">
      <c r="E1576" s="609"/>
      <c r="F1576" s="807"/>
      <c r="G1576" s="609"/>
    </row>
    <row r="1577" spans="5:7" x14ac:dyDescent="0.25">
      <c r="E1577" s="609"/>
      <c r="F1577" s="807"/>
      <c r="G1577" s="609"/>
    </row>
    <row r="1578" spans="5:7" x14ac:dyDescent="0.25">
      <c r="E1578" s="609"/>
      <c r="F1578" s="807"/>
      <c r="G1578" s="609"/>
    </row>
    <row r="1579" spans="5:7" x14ac:dyDescent="0.25">
      <c r="E1579" s="609"/>
      <c r="F1579" s="807"/>
      <c r="G1579" s="609"/>
    </row>
    <row r="1580" spans="5:7" x14ac:dyDescent="0.25">
      <c r="E1580" s="609"/>
      <c r="F1580" s="807"/>
      <c r="G1580" s="609"/>
    </row>
    <row r="1581" spans="5:7" x14ac:dyDescent="0.25">
      <c r="E1581" s="609"/>
      <c r="F1581" s="807"/>
      <c r="G1581" s="609"/>
    </row>
    <row r="1582" spans="5:7" x14ac:dyDescent="0.25">
      <c r="E1582" s="609"/>
      <c r="F1582" s="807"/>
      <c r="G1582" s="609"/>
    </row>
    <row r="1583" spans="5:7" x14ac:dyDescent="0.25">
      <c r="E1583" s="609"/>
      <c r="F1583" s="807"/>
      <c r="G1583" s="609"/>
    </row>
    <row r="1584" spans="5:7" x14ac:dyDescent="0.25">
      <c r="E1584" s="609"/>
      <c r="F1584" s="807"/>
      <c r="G1584" s="609"/>
    </row>
    <row r="1585" spans="5:7" x14ac:dyDescent="0.25">
      <c r="E1585" s="609"/>
      <c r="F1585" s="807"/>
      <c r="G1585" s="609"/>
    </row>
    <row r="1586" spans="5:7" x14ac:dyDescent="0.25">
      <c r="E1586" s="609"/>
      <c r="F1586" s="807"/>
      <c r="G1586" s="609"/>
    </row>
    <row r="1587" spans="5:7" x14ac:dyDescent="0.25">
      <c r="E1587" s="609"/>
      <c r="F1587" s="807"/>
      <c r="G1587" s="609"/>
    </row>
    <row r="1588" spans="5:7" x14ac:dyDescent="0.25">
      <c r="E1588" s="609"/>
      <c r="F1588" s="807"/>
      <c r="G1588" s="609"/>
    </row>
    <row r="1589" spans="5:7" x14ac:dyDescent="0.25">
      <c r="E1589" s="609"/>
      <c r="F1589" s="807"/>
      <c r="G1589" s="609"/>
    </row>
    <row r="1590" spans="5:7" x14ac:dyDescent="0.25">
      <c r="E1590" s="609"/>
      <c r="F1590" s="807"/>
      <c r="G1590" s="609"/>
    </row>
    <row r="1591" spans="5:7" x14ac:dyDescent="0.25">
      <c r="E1591" s="609"/>
      <c r="F1591" s="807"/>
      <c r="G1591" s="609"/>
    </row>
    <row r="1592" spans="5:7" x14ac:dyDescent="0.25">
      <c r="E1592" s="609"/>
      <c r="F1592" s="807"/>
      <c r="G1592" s="609"/>
    </row>
    <row r="1593" spans="5:7" x14ac:dyDescent="0.25">
      <c r="E1593" s="609"/>
      <c r="F1593" s="807"/>
      <c r="G1593" s="609"/>
    </row>
    <row r="1594" spans="5:7" x14ac:dyDescent="0.25">
      <c r="E1594" s="609"/>
      <c r="F1594" s="807"/>
      <c r="G1594" s="609"/>
    </row>
    <row r="1595" spans="5:7" x14ac:dyDescent="0.25">
      <c r="E1595" s="609"/>
      <c r="F1595" s="807"/>
      <c r="G1595" s="609"/>
    </row>
    <row r="1596" spans="5:7" x14ac:dyDescent="0.25">
      <c r="E1596" s="609"/>
      <c r="F1596" s="807"/>
      <c r="G1596" s="609"/>
    </row>
    <row r="1597" spans="5:7" x14ac:dyDescent="0.25">
      <c r="E1597" s="609"/>
      <c r="F1597" s="807"/>
      <c r="G1597" s="609"/>
    </row>
    <row r="1598" spans="5:7" x14ac:dyDescent="0.25">
      <c r="E1598" s="609"/>
      <c r="F1598" s="807"/>
      <c r="G1598" s="609"/>
    </row>
    <row r="1599" spans="5:7" x14ac:dyDescent="0.25">
      <c r="E1599" s="609"/>
      <c r="F1599" s="807"/>
      <c r="G1599" s="609"/>
    </row>
    <row r="1600" spans="5:7" x14ac:dyDescent="0.25">
      <c r="E1600" s="609"/>
      <c r="F1600" s="807"/>
      <c r="G1600" s="609"/>
    </row>
    <row r="1601" spans="5:7" x14ac:dyDescent="0.25">
      <c r="E1601" s="609"/>
      <c r="F1601" s="807"/>
      <c r="G1601" s="609"/>
    </row>
    <row r="1602" spans="5:7" x14ac:dyDescent="0.25">
      <c r="E1602" s="609"/>
      <c r="F1602" s="807"/>
      <c r="G1602" s="609"/>
    </row>
    <row r="1603" spans="5:7" x14ac:dyDescent="0.25">
      <c r="E1603" s="609"/>
      <c r="F1603" s="807"/>
      <c r="G1603" s="609"/>
    </row>
    <row r="1604" spans="5:7" x14ac:dyDescent="0.25">
      <c r="E1604" s="609"/>
      <c r="F1604" s="807"/>
      <c r="G1604" s="609"/>
    </row>
    <row r="1605" spans="5:7" x14ac:dyDescent="0.25">
      <c r="E1605" s="609"/>
      <c r="F1605" s="807"/>
      <c r="G1605" s="609"/>
    </row>
    <row r="1606" spans="5:7" x14ac:dyDescent="0.25">
      <c r="E1606" s="609"/>
      <c r="F1606" s="807"/>
      <c r="G1606" s="609"/>
    </row>
    <row r="1607" spans="5:7" x14ac:dyDescent="0.25">
      <c r="E1607" s="609"/>
      <c r="F1607" s="807"/>
      <c r="G1607" s="609"/>
    </row>
    <row r="1608" spans="5:7" x14ac:dyDescent="0.25">
      <c r="E1608" s="609"/>
      <c r="F1608" s="807"/>
      <c r="G1608" s="609"/>
    </row>
    <row r="1609" spans="5:7" x14ac:dyDescent="0.25">
      <c r="E1609" s="609"/>
      <c r="F1609" s="807"/>
      <c r="G1609" s="609"/>
    </row>
    <row r="1610" spans="5:7" x14ac:dyDescent="0.25">
      <c r="E1610" s="609"/>
      <c r="F1610" s="807"/>
      <c r="G1610" s="609"/>
    </row>
    <row r="1611" spans="5:7" x14ac:dyDescent="0.25">
      <c r="E1611" s="609"/>
      <c r="F1611" s="807"/>
      <c r="G1611" s="609"/>
    </row>
    <row r="1612" spans="5:7" x14ac:dyDescent="0.25">
      <c r="E1612" s="609"/>
      <c r="F1612" s="807"/>
      <c r="G1612" s="609"/>
    </row>
    <row r="1613" spans="5:7" x14ac:dyDescent="0.25">
      <c r="E1613" s="609"/>
      <c r="F1613" s="807"/>
      <c r="G1613" s="609"/>
    </row>
    <row r="1614" spans="5:7" x14ac:dyDescent="0.25">
      <c r="E1614" s="609"/>
      <c r="F1614" s="807"/>
      <c r="G1614" s="609"/>
    </row>
    <row r="1615" spans="5:7" x14ac:dyDescent="0.25">
      <c r="E1615" s="609"/>
      <c r="F1615" s="807"/>
      <c r="G1615" s="609"/>
    </row>
    <row r="1616" spans="5:7" x14ac:dyDescent="0.25">
      <c r="E1616" s="609"/>
      <c r="F1616" s="807"/>
      <c r="G1616" s="609"/>
    </row>
    <row r="1617" spans="5:7" x14ac:dyDescent="0.25">
      <c r="E1617" s="609"/>
      <c r="F1617" s="807"/>
      <c r="G1617" s="609"/>
    </row>
    <row r="1618" spans="5:7" x14ac:dyDescent="0.25">
      <c r="E1618" s="609"/>
      <c r="F1618" s="807"/>
      <c r="G1618" s="609"/>
    </row>
    <row r="1619" spans="5:7" x14ac:dyDescent="0.25">
      <c r="E1619" s="609"/>
      <c r="F1619" s="807"/>
      <c r="G1619" s="609"/>
    </row>
    <row r="1620" spans="5:7" x14ac:dyDescent="0.25">
      <c r="E1620" s="609"/>
      <c r="F1620" s="807"/>
      <c r="G1620" s="609"/>
    </row>
    <row r="1621" spans="5:7" x14ac:dyDescent="0.25">
      <c r="E1621" s="609"/>
      <c r="F1621" s="807"/>
      <c r="G1621" s="609"/>
    </row>
    <row r="1622" spans="5:7" x14ac:dyDescent="0.25">
      <c r="E1622" s="609"/>
      <c r="F1622" s="807"/>
      <c r="G1622" s="609"/>
    </row>
    <row r="1623" spans="5:7" x14ac:dyDescent="0.25">
      <c r="E1623" s="609"/>
      <c r="F1623" s="807"/>
      <c r="G1623" s="609"/>
    </row>
    <row r="1624" spans="5:7" x14ac:dyDescent="0.25">
      <c r="E1624" s="609"/>
      <c r="F1624" s="807"/>
      <c r="G1624" s="609"/>
    </row>
    <row r="1625" spans="5:7" x14ac:dyDescent="0.25">
      <c r="E1625" s="609"/>
      <c r="F1625" s="807"/>
      <c r="G1625" s="609"/>
    </row>
    <row r="1626" spans="5:7" x14ac:dyDescent="0.25">
      <c r="E1626" s="609"/>
      <c r="F1626" s="807"/>
      <c r="G1626" s="609"/>
    </row>
    <row r="1627" spans="5:7" x14ac:dyDescent="0.25">
      <c r="E1627" s="609"/>
      <c r="F1627" s="807"/>
      <c r="G1627" s="609"/>
    </row>
    <row r="1628" spans="5:7" x14ac:dyDescent="0.25">
      <c r="E1628" s="609"/>
      <c r="F1628" s="807"/>
      <c r="G1628" s="609"/>
    </row>
    <row r="1629" spans="5:7" x14ac:dyDescent="0.25">
      <c r="E1629" s="609"/>
      <c r="F1629" s="807"/>
      <c r="G1629" s="609"/>
    </row>
    <row r="1630" spans="5:7" x14ac:dyDescent="0.25">
      <c r="E1630" s="609"/>
      <c r="F1630" s="807"/>
      <c r="G1630" s="609"/>
    </row>
    <row r="1631" spans="5:7" x14ac:dyDescent="0.25">
      <c r="E1631" s="609"/>
      <c r="F1631" s="807"/>
      <c r="G1631" s="609"/>
    </row>
    <row r="1632" spans="5:7" x14ac:dyDescent="0.25">
      <c r="E1632" s="609"/>
      <c r="F1632" s="807"/>
      <c r="G1632" s="609"/>
    </row>
    <row r="1633" spans="5:7" x14ac:dyDescent="0.25">
      <c r="E1633" s="609"/>
      <c r="F1633" s="807"/>
      <c r="G1633" s="609"/>
    </row>
    <row r="1634" spans="5:7" x14ac:dyDescent="0.25">
      <c r="E1634" s="609"/>
      <c r="F1634" s="807"/>
      <c r="G1634" s="609"/>
    </row>
    <row r="1635" spans="5:7" x14ac:dyDescent="0.25">
      <c r="E1635" s="609"/>
      <c r="F1635" s="807"/>
      <c r="G1635" s="609"/>
    </row>
    <row r="1636" spans="5:7" x14ac:dyDescent="0.25">
      <c r="E1636" s="609"/>
      <c r="F1636" s="807"/>
      <c r="G1636" s="609"/>
    </row>
    <row r="1637" spans="5:7" x14ac:dyDescent="0.25">
      <c r="E1637" s="609"/>
      <c r="F1637" s="807"/>
      <c r="G1637" s="609"/>
    </row>
    <row r="1638" spans="5:7" x14ac:dyDescent="0.25">
      <c r="E1638" s="609"/>
      <c r="F1638" s="807"/>
      <c r="G1638" s="609"/>
    </row>
    <row r="1639" spans="5:7" x14ac:dyDescent="0.25">
      <c r="E1639" s="609"/>
      <c r="F1639" s="807"/>
      <c r="G1639" s="609"/>
    </row>
    <row r="1640" spans="5:7" x14ac:dyDescent="0.25">
      <c r="E1640" s="609"/>
      <c r="F1640" s="807"/>
      <c r="G1640" s="609"/>
    </row>
    <row r="1641" spans="5:7" x14ac:dyDescent="0.25">
      <c r="E1641" s="609"/>
      <c r="F1641" s="807"/>
      <c r="G1641" s="609"/>
    </row>
    <row r="1642" spans="5:7" x14ac:dyDescent="0.25">
      <c r="E1642" s="609"/>
      <c r="F1642" s="807"/>
      <c r="G1642" s="609"/>
    </row>
    <row r="1643" spans="5:7" x14ac:dyDescent="0.25">
      <c r="E1643" s="609"/>
      <c r="F1643" s="807"/>
      <c r="G1643" s="609"/>
    </row>
    <row r="1644" spans="5:7" x14ac:dyDescent="0.25">
      <c r="E1644" s="609"/>
      <c r="F1644" s="807"/>
      <c r="G1644" s="609"/>
    </row>
    <row r="1645" spans="5:7" x14ac:dyDescent="0.25">
      <c r="E1645" s="609"/>
      <c r="F1645" s="807"/>
      <c r="G1645" s="609"/>
    </row>
    <row r="1646" spans="5:7" x14ac:dyDescent="0.25">
      <c r="E1646" s="609"/>
      <c r="F1646" s="807"/>
      <c r="G1646" s="609"/>
    </row>
    <row r="1647" spans="5:7" x14ac:dyDescent="0.25">
      <c r="E1647" s="609"/>
      <c r="F1647" s="807"/>
      <c r="G1647" s="609"/>
    </row>
    <row r="1648" spans="5:7" x14ac:dyDescent="0.25">
      <c r="E1648" s="609"/>
      <c r="F1648" s="807"/>
      <c r="G1648" s="609"/>
    </row>
    <row r="1649" spans="5:7" x14ac:dyDescent="0.25">
      <c r="E1649" s="609"/>
      <c r="F1649" s="807"/>
      <c r="G1649" s="609"/>
    </row>
    <row r="1650" spans="5:7" x14ac:dyDescent="0.25">
      <c r="E1650" s="609"/>
      <c r="F1650" s="807"/>
      <c r="G1650" s="609"/>
    </row>
    <row r="1651" spans="5:7" x14ac:dyDescent="0.25">
      <c r="E1651" s="609"/>
      <c r="F1651" s="807"/>
      <c r="G1651" s="609"/>
    </row>
    <row r="1652" spans="5:7" x14ac:dyDescent="0.25">
      <c r="E1652" s="609"/>
      <c r="F1652" s="807"/>
      <c r="G1652" s="609"/>
    </row>
    <row r="1653" spans="5:7" x14ac:dyDescent="0.25">
      <c r="E1653" s="609"/>
      <c r="F1653" s="807"/>
      <c r="G1653" s="609"/>
    </row>
    <row r="1654" spans="5:7" x14ac:dyDescent="0.25">
      <c r="E1654" s="609"/>
      <c r="F1654" s="807"/>
      <c r="G1654" s="609"/>
    </row>
    <row r="1655" spans="5:7" x14ac:dyDescent="0.25">
      <c r="E1655" s="609"/>
      <c r="F1655" s="807"/>
      <c r="G1655" s="609"/>
    </row>
    <row r="1656" spans="5:7" x14ac:dyDescent="0.25">
      <c r="E1656" s="609"/>
      <c r="F1656" s="807"/>
      <c r="G1656" s="609"/>
    </row>
    <row r="1657" spans="5:7" x14ac:dyDescent="0.25">
      <c r="E1657" s="609"/>
      <c r="F1657" s="807"/>
      <c r="G1657" s="609"/>
    </row>
    <row r="1658" spans="5:7" x14ac:dyDescent="0.25">
      <c r="E1658" s="609"/>
      <c r="F1658" s="807"/>
      <c r="G1658" s="609"/>
    </row>
    <row r="1659" spans="5:7" x14ac:dyDescent="0.25">
      <c r="E1659" s="609"/>
      <c r="F1659" s="807"/>
      <c r="G1659" s="609"/>
    </row>
    <row r="1660" spans="5:7" x14ac:dyDescent="0.25">
      <c r="E1660" s="609"/>
      <c r="F1660" s="807"/>
      <c r="G1660" s="609"/>
    </row>
    <row r="1661" spans="5:7" x14ac:dyDescent="0.25">
      <c r="E1661" s="609"/>
      <c r="F1661" s="807"/>
      <c r="G1661" s="609"/>
    </row>
    <row r="1662" spans="5:7" x14ac:dyDescent="0.25">
      <c r="E1662" s="609"/>
      <c r="F1662" s="807"/>
      <c r="G1662" s="609"/>
    </row>
    <row r="1663" spans="5:7" x14ac:dyDescent="0.25">
      <c r="E1663" s="609"/>
      <c r="F1663" s="807"/>
      <c r="G1663" s="609"/>
    </row>
    <row r="1664" spans="5:7" x14ac:dyDescent="0.25">
      <c r="E1664" s="609"/>
      <c r="F1664" s="807"/>
      <c r="G1664" s="609"/>
    </row>
    <row r="1665" spans="5:7" x14ac:dyDescent="0.25">
      <c r="E1665" s="609"/>
      <c r="F1665" s="807"/>
      <c r="G1665" s="609"/>
    </row>
    <row r="1666" spans="5:7" x14ac:dyDescent="0.25">
      <c r="E1666" s="609"/>
      <c r="F1666" s="807"/>
      <c r="G1666" s="609"/>
    </row>
    <row r="1667" spans="5:7" x14ac:dyDescent="0.25">
      <c r="E1667" s="609"/>
      <c r="F1667" s="807"/>
      <c r="G1667" s="609"/>
    </row>
    <row r="1668" spans="5:7" x14ac:dyDescent="0.25">
      <c r="E1668" s="609"/>
      <c r="F1668" s="807"/>
      <c r="G1668" s="609"/>
    </row>
    <row r="1669" spans="5:7" x14ac:dyDescent="0.25">
      <c r="E1669" s="609"/>
      <c r="F1669" s="807"/>
      <c r="G1669" s="609"/>
    </row>
    <row r="1670" spans="5:7" x14ac:dyDescent="0.25">
      <c r="E1670" s="609"/>
      <c r="F1670" s="807"/>
      <c r="G1670" s="609"/>
    </row>
    <row r="1671" spans="5:7" x14ac:dyDescent="0.25">
      <c r="E1671" s="609"/>
      <c r="F1671" s="807"/>
      <c r="G1671" s="609"/>
    </row>
    <row r="1672" spans="5:7" x14ac:dyDescent="0.25">
      <c r="E1672" s="609"/>
      <c r="F1672" s="807"/>
      <c r="G1672" s="609"/>
    </row>
    <row r="1673" spans="5:7" x14ac:dyDescent="0.25">
      <c r="E1673" s="609"/>
      <c r="F1673" s="807"/>
      <c r="G1673" s="609"/>
    </row>
    <row r="1674" spans="5:7" x14ac:dyDescent="0.25">
      <c r="E1674" s="609"/>
      <c r="F1674" s="807"/>
      <c r="G1674" s="609"/>
    </row>
    <row r="1675" spans="5:7" x14ac:dyDescent="0.25">
      <c r="E1675" s="609"/>
      <c r="F1675" s="807"/>
      <c r="G1675" s="609"/>
    </row>
    <row r="1676" spans="5:7" x14ac:dyDescent="0.25">
      <c r="E1676" s="609"/>
      <c r="F1676" s="807"/>
      <c r="G1676" s="609"/>
    </row>
    <row r="1677" spans="5:7" x14ac:dyDescent="0.25">
      <c r="E1677" s="609"/>
      <c r="F1677" s="807"/>
      <c r="G1677" s="609"/>
    </row>
    <row r="1678" spans="5:7" x14ac:dyDescent="0.25">
      <c r="E1678" s="609"/>
      <c r="F1678" s="807"/>
      <c r="G1678" s="609"/>
    </row>
    <row r="1679" spans="5:7" x14ac:dyDescent="0.25">
      <c r="E1679" s="609"/>
      <c r="F1679" s="807"/>
      <c r="G1679" s="609"/>
    </row>
    <row r="1680" spans="5:7" x14ac:dyDescent="0.25">
      <c r="E1680" s="609"/>
      <c r="F1680" s="807"/>
      <c r="G1680" s="609"/>
    </row>
    <row r="1681" spans="5:7" x14ac:dyDescent="0.25">
      <c r="E1681" s="609"/>
      <c r="F1681" s="807"/>
      <c r="G1681" s="609"/>
    </row>
    <row r="1682" spans="5:7" x14ac:dyDescent="0.25">
      <c r="E1682" s="609"/>
      <c r="F1682" s="807"/>
      <c r="G1682" s="609"/>
    </row>
    <row r="1683" spans="5:7" x14ac:dyDescent="0.25">
      <c r="E1683" s="609"/>
      <c r="F1683" s="807"/>
      <c r="G1683" s="609"/>
    </row>
    <row r="1684" spans="5:7" x14ac:dyDescent="0.25">
      <c r="E1684" s="609"/>
      <c r="F1684" s="807"/>
      <c r="G1684" s="609"/>
    </row>
    <row r="1685" spans="5:7" x14ac:dyDescent="0.25">
      <c r="E1685" s="609"/>
      <c r="F1685" s="807"/>
      <c r="G1685" s="609"/>
    </row>
    <row r="1686" spans="5:7" x14ac:dyDescent="0.25">
      <c r="E1686" s="609"/>
      <c r="F1686" s="807"/>
      <c r="G1686" s="609"/>
    </row>
    <row r="1687" spans="5:7" x14ac:dyDescent="0.25">
      <c r="E1687" s="609"/>
      <c r="F1687" s="807"/>
      <c r="G1687" s="609"/>
    </row>
    <row r="1688" spans="5:7" x14ac:dyDescent="0.25">
      <c r="E1688" s="609"/>
      <c r="F1688" s="807"/>
      <c r="G1688" s="609"/>
    </row>
    <row r="1689" spans="5:7" x14ac:dyDescent="0.25">
      <c r="E1689" s="609"/>
      <c r="F1689" s="807"/>
      <c r="G1689" s="609"/>
    </row>
    <row r="1690" spans="5:7" x14ac:dyDescent="0.25">
      <c r="E1690" s="609"/>
      <c r="F1690" s="807"/>
      <c r="G1690" s="609"/>
    </row>
    <row r="1691" spans="5:7" x14ac:dyDescent="0.25">
      <c r="E1691" s="609"/>
      <c r="F1691" s="807"/>
      <c r="G1691" s="609"/>
    </row>
    <row r="1692" spans="5:7" x14ac:dyDescent="0.25">
      <c r="E1692" s="609"/>
      <c r="F1692" s="807"/>
      <c r="G1692" s="609"/>
    </row>
    <row r="1693" spans="5:7" x14ac:dyDescent="0.25">
      <c r="E1693" s="609"/>
      <c r="F1693" s="807"/>
      <c r="G1693" s="609"/>
    </row>
    <row r="1694" spans="5:7" x14ac:dyDescent="0.25">
      <c r="E1694" s="609"/>
      <c r="F1694" s="807"/>
      <c r="G1694" s="609"/>
    </row>
    <row r="1695" spans="5:7" x14ac:dyDescent="0.25">
      <c r="E1695" s="609"/>
      <c r="F1695" s="807"/>
      <c r="G1695" s="609"/>
    </row>
    <row r="1696" spans="5:7" x14ac:dyDescent="0.25">
      <c r="E1696" s="609"/>
      <c r="F1696" s="807"/>
      <c r="G1696" s="609"/>
    </row>
    <row r="1697" spans="5:7" x14ac:dyDescent="0.25">
      <c r="E1697" s="609"/>
      <c r="F1697" s="807"/>
      <c r="G1697" s="609"/>
    </row>
    <row r="1698" spans="5:7" x14ac:dyDescent="0.25">
      <c r="E1698" s="609"/>
      <c r="F1698" s="807"/>
      <c r="G1698" s="609"/>
    </row>
    <row r="1699" spans="5:7" x14ac:dyDescent="0.25">
      <c r="E1699" s="609"/>
      <c r="F1699" s="807"/>
      <c r="G1699" s="609"/>
    </row>
    <row r="1700" spans="5:7" x14ac:dyDescent="0.25">
      <c r="E1700" s="609"/>
      <c r="F1700" s="807"/>
      <c r="G1700" s="609"/>
    </row>
    <row r="1701" spans="5:7" x14ac:dyDescent="0.25">
      <c r="E1701" s="609"/>
      <c r="F1701" s="807"/>
      <c r="G1701" s="609"/>
    </row>
    <row r="1702" spans="5:7" x14ac:dyDescent="0.25">
      <c r="E1702" s="609"/>
      <c r="F1702" s="807"/>
      <c r="G1702" s="609"/>
    </row>
    <row r="1703" spans="5:7" x14ac:dyDescent="0.25">
      <c r="E1703" s="609"/>
      <c r="F1703" s="807"/>
      <c r="G1703" s="609"/>
    </row>
    <row r="1704" spans="5:7" x14ac:dyDescent="0.25">
      <c r="E1704" s="609"/>
      <c r="F1704" s="807"/>
      <c r="G1704" s="609"/>
    </row>
    <row r="1705" spans="5:7" x14ac:dyDescent="0.25">
      <c r="E1705" s="609"/>
      <c r="F1705" s="807"/>
      <c r="G1705" s="609"/>
    </row>
    <row r="1706" spans="5:7" x14ac:dyDescent="0.25">
      <c r="E1706" s="609"/>
      <c r="F1706" s="807"/>
      <c r="G1706" s="609"/>
    </row>
    <row r="1707" spans="5:7" x14ac:dyDescent="0.25">
      <c r="E1707" s="609"/>
      <c r="F1707" s="807"/>
      <c r="G1707" s="609"/>
    </row>
    <row r="1708" spans="5:7" x14ac:dyDescent="0.25">
      <c r="E1708" s="609"/>
      <c r="F1708" s="807"/>
      <c r="G1708" s="609"/>
    </row>
    <row r="1709" spans="5:7" x14ac:dyDescent="0.25">
      <c r="E1709" s="609"/>
      <c r="F1709" s="807"/>
      <c r="G1709" s="609"/>
    </row>
    <row r="1710" spans="5:7" x14ac:dyDescent="0.25">
      <c r="E1710" s="609"/>
      <c r="F1710" s="807"/>
      <c r="G1710" s="609"/>
    </row>
    <row r="1711" spans="5:7" x14ac:dyDescent="0.25">
      <c r="E1711" s="609"/>
      <c r="F1711" s="807"/>
      <c r="G1711" s="609"/>
    </row>
    <row r="1712" spans="5:7" x14ac:dyDescent="0.25">
      <c r="E1712" s="609"/>
      <c r="F1712" s="807"/>
      <c r="G1712" s="609"/>
    </row>
    <row r="1713" spans="5:7" x14ac:dyDescent="0.25">
      <c r="E1713" s="609"/>
      <c r="F1713" s="807"/>
      <c r="G1713" s="609"/>
    </row>
    <row r="1714" spans="5:7" x14ac:dyDescent="0.25">
      <c r="E1714" s="609"/>
      <c r="F1714" s="807"/>
      <c r="G1714" s="609"/>
    </row>
    <row r="1715" spans="5:7" x14ac:dyDescent="0.25">
      <c r="E1715" s="609"/>
      <c r="F1715" s="807"/>
      <c r="G1715" s="609"/>
    </row>
    <row r="1716" spans="5:7" x14ac:dyDescent="0.25">
      <c r="E1716" s="609"/>
      <c r="F1716" s="807"/>
      <c r="G1716" s="609"/>
    </row>
    <row r="1717" spans="5:7" x14ac:dyDescent="0.25">
      <c r="E1717" s="609"/>
      <c r="F1717" s="807"/>
      <c r="G1717" s="609"/>
    </row>
    <row r="1718" spans="5:7" x14ac:dyDescent="0.25">
      <c r="E1718" s="609"/>
      <c r="F1718" s="807"/>
      <c r="G1718" s="609"/>
    </row>
    <row r="1719" spans="5:7" x14ac:dyDescent="0.25">
      <c r="E1719" s="609"/>
      <c r="F1719" s="807"/>
      <c r="G1719" s="609"/>
    </row>
    <row r="1720" spans="5:7" x14ac:dyDescent="0.25">
      <c r="E1720" s="609"/>
      <c r="F1720" s="807"/>
      <c r="G1720" s="609"/>
    </row>
    <row r="1721" spans="5:7" x14ac:dyDescent="0.25">
      <c r="E1721" s="609"/>
      <c r="F1721" s="807"/>
      <c r="G1721" s="609"/>
    </row>
    <row r="1722" spans="5:7" x14ac:dyDescent="0.25">
      <c r="E1722" s="609"/>
      <c r="F1722" s="807"/>
      <c r="G1722" s="609"/>
    </row>
    <row r="1723" spans="5:7" x14ac:dyDescent="0.25">
      <c r="E1723" s="609"/>
      <c r="F1723" s="807"/>
      <c r="G1723" s="609"/>
    </row>
    <row r="1724" spans="5:7" x14ac:dyDescent="0.25">
      <c r="E1724" s="609"/>
      <c r="F1724" s="807"/>
      <c r="G1724" s="609"/>
    </row>
    <row r="1725" spans="5:7" x14ac:dyDescent="0.25">
      <c r="E1725" s="609"/>
      <c r="F1725" s="807"/>
      <c r="G1725" s="609"/>
    </row>
    <row r="1726" spans="5:7" x14ac:dyDescent="0.25">
      <c r="E1726" s="609"/>
      <c r="F1726" s="807"/>
      <c r="G1726" s="609"/>
    </row>
    <row r="1727" spans="5:7" x14ac:dyDescent="0.25">
      <c r="E1727" s="609"/>
      <c r="F1727" s="807"/>
      <c r="G1727" s="609"/>
    </row>
    <row r="1728" spans="5:7" x14ac:dyDescent="0.25">
      <c r="E1728" s="609"/>
      <c r="F1728" s="807"/>
      <c r="G1728" s="609"/>
    </row>
    <row r="1729" spans="5:7" x14ac:dyDescent="0.25">
      <c r="E1729" s="609"/>
      <c r="F1729" s="807"/>
      <c r="G1729" s="609"/>
    </row>
    <row r="1730" spans="5:7" x14ac:dyDescent="0.25">
      <c r="E1730" s="609"/>
      <c r="F1730" s="807"/>
      <c r="G1730" s="609"/>
    </row>
    <row r="1731" spans="5:7" x14ac:dyDescent="0.25">
      <c r="E1731" s="609"/>
      <c r="F1731" s="807"/>
      <c r="G1731" s="609"/>
    </row>
    <row r="1732" spans="5:7" x14ac:dyDescent="0.25">
      <c r="E1732" s="609"/>
      <c r="F1732" s="807"/>
      <c r="G1732" s="609"/>
    </row>
    <row r="1733" spans="5:7" x14ac:dyDescent="0.25">
      <c r="E1733" s="609"/>
      <c r="F1733" s="807"/>
      <c r="G1733" s="609"/>
    </row>
    <row r="1734" spans="5:7" x14ac:dyDescent="0.25">
      <c r="E1734" s="609"/>
      <c r="F1734" s="807"/>
      <c r="G1734" s="609"/>
    </row>
    <row r="1735" spans="5:7" x14ac:dyDescent="0.25">
      <c r="E1735" s="609"/>
      <c r="F1735" s="807"/>
      <c r="G1735" s="609"/>
    </row>
    <row r="1736" spans="5:7" x14ac:dyDescent="0.25">
      <c r="E1736" s="609"/>
      <c r="F1736" s="807"/>
      <c r="G1736" s="609"/>
    </row>
    <row r="1737" spans="5:7" x14ac:dyDescent="0.25">
      <c r="E1737" s="609"/>
      <c r="F1737" s="807"/>
      <c r="G1737" s="609"/>
    </row>
    <row r="1738" spans="5:7" x14ac:dyDescent="0.25">
      <c r="E1738" s="609"/>
      <c r="F1738" s="807"/>
      <c r="G1738" s="609"/>
    </row>
    <row r="1739" spans="5:7" x14ac:dyDescent="0.25">
      <c r="E1739" s="609"/>
      <c r="F1739" s="807"/>
      <c r="G1739" s="609"/>
    </row>
    <row r="1740" spans="5:7" x14ac:dyDescent="0.25">
      <c r="E1740" s="609"/>
      <c r="F1740" s="807"/>
      <c r="G1740" s="609"/>
    </row>
    <row r="1741" spans="5:7" x14ac:dyDescent="0.25">
      <c r="E1741" s="609"/>
      <c r="F1741" s="807"/>
      <c r="G1741" s="609"/>
    </row>
    <row r="1742" spans="5:7" x14ac:dyDescent="0.25">
      <c r="E1742" s="609"/>
      <c r="F1742" s="807"/>
      <c r="G1742" s="609"/>
    </row>
    <row r="1743" spans="5:7" x14ac:dyDescent="0.25">
      <c r="E1743" s="609"/>
      <c r="F1743" s="807"/>
      <c r="G1743" s="609"/>
    </row>
    <row r="1744" spans="5:7" x14ac:dyDescent="0.25">
      <c r="E1744" s="609"/>
      <c r="F1744" s="807"/>
      <c r="G1744" s="609"/>
    </row>
    <row r="1745" spans="5:7" x14ac:dyDescent="0.25">
      <c r="E1745" s="609"/>
      <c r="F1745" s="807"/>
      <c r="G1745" s="609"/>
    </row>
    <row r="1746" spans="5:7" x14ac:dyDescent="0.25">
      <c r="E1746" s="609"/>
      <c r="F1746" s="807"/>
      <c r="G1746" s="609"/>
    </row>
    <row r="1747" spans="5:7" x14ac:dyDescent="0.25">
      <c r="E1747" s="609"/>
      <c r="F1747" s="807"/>
      <c r="G1747" s="609"/>
    </row>
    <row r="1748" spans="5:7" x14ac:dyDescent="0.25">
      <c r="E1748" s="609"/>
      <c r="F1748" s="807"/>
      <c r="G1748" s="609"/>
    </row>
    <row r="1749" spans="5:7" x14ac:dyDescent="0.25">
      <c r="E1749" s="609"/>
      <c r="F1749" s="807"/>
      <c r="G1749" s="609"/>
    </row>
    <row r="1750" spans="5:7" x14ac:dyDescent="0.25">
      <c r="E1750" s="609"/>
      <c r="F1750" s="807"/>
      <c r="G1750" s="609"/>
    </row>
    <row r="1751" spans="5:7" x14ac:dyDescent="0.25">
      <c r="E1751" s="609"/>
      <c r="F1751" s="807"/>
      <c r="G1751" s="609"/>
    </row>
    <row r="1752" spans="5:7" x14ac:dyDescent="0.25">
      <c r="E1752" s="609"/>
      <c r="F1752" s="807"/>
      <c r="G1752" s="609"/>
    </row>
    <row r="1753" spans="5:7" x14ac:dyDescent="0.25">
      <c r="E1753" s="609"/>
      <c r="F1753" s="807"/>
      <c r="G1753" s="609"/>
    </row>
    <row r="1754" spans="5:7" x14ac:dyDescent="0.25">
      <c r="E1754" s="609"/>
      <c r="F1754" s="807"/>
      <c r="G1754" s="609"/>
    </row>
    <row r="1755" spans="5:7" x14ac:dyDescent="0.25">
      <c r="E1755" s="609"/>
      <c r="F1755" s="807"/>
      <c r="G1755" s="609"/>
    </row>
    <row r="1756" spans="5:7" x14ac:dyDescent="0.25">
      <c r="E1756" s="609"/>
      <c r="F1756" s="807"/>
      <c r="G1756" s="609"/>
    </row>
    <row r="1757" spans="5:7" x14ac:dyDescent="0.25">
      <c r="E1757" s="609"/>
      <c r="F1757" s="807"/>
      <c r="G1757" s="609"/>
    </row>
    <row r="1758" spans="5:7" x14ac:dyDescent="0.25">
      <c r="E1758" s="609"/>
      <c r="F1758" s="807"/>
      <c r="G1758" s="609"/>
    </row>
    <row r="1759" spans="5:7" x14ac:dyDescent="0.25">
      <c r="E1759" s="609"/>
      <c r="F1759" s="807"/>
      <c r="G1759" s="609"/>
    </row>
    <row r="1760" spans="5:7" x14ac:dyDescent="0.25">
      <c r="E1760" s="609"/>
      <c r="F1760" s="807"/>
      <c r="G1760" s="609"/>
    </row>
    <row r="1761" spans="5:7" x14ac:dyDescent="0.25">
      <c r="E1761" s="609"/>
      <c r="F1761" s="807"/>
      <c r="G1761" s="609"/>
    </row>
    <row r="1762" spans="5:7" x14ac:dyDescent="0.25">
      <c r="E1762" s="609"/>
      <c r="F1762" s="807"/>
      <c r="G1762" s="609"/>
    </row>
    <row r="1763" spans="5:7" x14ac:dyDescent="0.25">
      <c r="E1763" s="609"/>
      <c r="F1763" s="807"/>
      <c r="G1763" s="609"/>
    </row>
    <row r="1764" spans="5:7" x14ac:dyDescent="0.25">
      <c r="E1764" s="609"/>
      <c r="F1764" s="807"/>
      <c r="G1764" s="609"/>
    </row>
    <row r="1765" spans="5:7" x14ac:dyDescent="0.25">
      <c r="E1765" s="609"/>
      <c r="F1765" s="807"/>
      <c r="G1765" s="609"/>
    </row>
    <row r="1766" spans="5:7" x14ac:dyDescent="0.25">
      <c r="E1766" s="609"/>
      <c r="F1766" s="807"/>
      <c r="G1766" s="609"/>
    </row>
    <row r="1767" spans="5:7" x14ac:dyDescent="0.25">
      <c r="E1767" s="609"/>
      <c r="F1767" s="807"/>
      <c r="G1767" s="609"/>
    </row>
    <row r="1768" spans="5:7" x14ac:dyDescent="0.25">
      <c r="E1768" s="609"/>
      <c r="F1768" s="807"/>
      <c r="G1768" s="609"/>
    </row>
    <row r="1769" spans="5:7" x14ac:dyDescent="0.25">
      <c r="E1769" s="609"/>
      <c r="F1769" s="807"/>
      <c r="G1769" s="609"/>
    </row>
    <row r="1770" spans="5:7" x14ac:dyDescent="0.25">
      <c r="E1770" s="609"/>
      <c r="F1770" s="807"/>
      <c r="G1770" s="609"/>
    </row>
    <row r="1771" spans="5:7" x14ac:dyDescent="0.25">
      <c r="E1771" s="609"/>
      <c r="F1771" s="807"/>
      <c r="G1771" s="609"/>
    </row>
    <row r="1772" spans="5:7" x14ac:dyDescent="0.25">
      <c r="E1772" s="609"/>
      <c r="F1772" s="807"/>
      <c r="G1772" s="609"/>
    </row>
    <row r="1773" spans="5:7" x14ac:dyDescent="0.25">
      <c r="E1773" s="609"/>
      <c r="F1773" s="807"/>
      <c r="G1773" s="609"/>
    </row>
    <row r="1774" spans="5:7" x14ac:dyDescent="0.25">
      <c r="E1774" s="609"/>
      <c r="F1774" s="807"/>
      <c r="G1774" s="609"/>
    </row>
    <row r="1775" spans="5:7" x14ac:dyDescent="0.25">
      <c r="E1775" s="609"/>
      <c r="F1775" s="807"/>
      <c r="G1775" s="609"/>
    </row>
    <row r="1776" spans="5:7" x14ac:dyDescent="0.25">
      <c r="E1776" s="609"/>
      <c r="F1776" s="807"/>
      <c r="G1776" s="609"/>
    </row>
    <row r="1777" spans="5:7" x14ac:dyDescent="0.25">
      <c r="E1777" s="609"/>
      <c r="F1777" s="807"/>
      <c r="G1777" s="609"/>
    </row>
    <row r="1778" spans="5:7" x14ac:dyDescent="0.25">
      <c r="E1778" s="609"/>
      <c r="F1778" s="807"/>
      <c r="G1778" s="609"/>
    </row>
    <row r="1779" spans="5:7" x14ac:dyDescent="0.25">
      <c r="E1779" s="609"/>
      <c r="F1779" s="807"/>
      <c r="G1779" s="609"/>
    </row>
    <row r="1780" spans="5:7" x14ac:dyDescent="0.25">
      <c r="E1780" s="609"/>
      <c r="F1780" s="807"/>
      <c r="G1780" s="609"/>
    </row>
    <row r="1781" spans="5:7" x14ac:dyDescent="0.25">
      <c r="E1781" s="609"/>
      <c r="F1781" s="807"/>
      <c r="G1781" s="609"/>
    </row>
    <row r="1782" spans="5:7" x14ac:dyDescent="0.25">
      <c r="E1782" s="609"/>
      <c r="F1782" s="807"/>
      <c r="G1782" s="609"/>
    </row>
    <row r="1783" spans="5:7" x14ac:dyDescent="0.25">
      <c r="E1783" s="609"/>
      <c r="F1783" s="807"/>
      <c r="G1783" s="609"/>
    </row>
    <row r="1784" spans="5:7" x14ac:dyDescent="0.25">
      <c r="E1784" s="609"/>
      <c r="F1784" s="807"/>
      <c r="G1784" s="609"/>
    </row>
    <row r="1785" spans="5:7" x14ac:dyDescent="0.25">
      <c r="E1785" s="609"/>
      <c r="F1785" s="807"/>
      <c r="G1785" s="609"/>
    </row>
    <row r="1786" spans="5:7" x14ac:dyDescent="0.25">
      <c r="E1786" s="609"/>
      <c r="F1786" s="807"/>
      <c r="G1786" s="609"/>
    </row>
    <row r="1787" spans="5:7" x14ac:dyDescent="0.25">
      <c r="E1787" s="609"/>
      <c r="F1787" s="807"/>
      <c r="G1787" s="609"/>
    </row>
    <row r="1788" spans="5:7" x14ac:dyDescent="0.25">
      <c r="E1788" s="609"/>
      <c r="F1788" s="807"/>
      <c r="G1788" s="609"/>
    </row>
    <row r="1789" spans="5:7" x14ac:dyDescent="0.25">
      <c r="E1789" s="609"/>
      <c r="F1789" s="807"/>
      <c r="G1789" s="609"/>
    </row>
    <row r="1790" spans="5:7" x14ac:dyDescent="0.25">
      <c r="E1790" s="609"/>
      <c r="F1790" s="807"/>
      <c r="G1790" s="609"/>
    </row>
    <row r="1791" spans="5:7" x14ac:dyDescent="0.25">
      <c r="E1791" s="609"/>
      <c r="F1791" s="807"/>
      <c r="G1791" s="609"/>
    </row>
    <row r="1792" spans="5:7" x14ac:dyDescent="0.25">
      <c r="E1792" s="609"/>
      <c r="F1792" s="807"/>
      <c r="G1792" s="609"/>
    </row>
    <row r="1793" spans="5:7" x14ac:dyDescent="0.25">
      <c r="E1793" s="609"/>
      <c r="F1793" s="807"/>
      <c r="G1793" s="609"/>
    </row>
    <row r="1794" spans="5:7" x14ac:dyDescent="0.25">
      <c r="E1794" s="609"/>
      <c r="F1794" s="807"/>
      <c r="G1794" s="609"/>
    </row>
    <row r="1795" spans="5:7" x14ac:dyDescent="0.25">
      <c r="E1795" s="609"/>
      <c r="F1795" s="807"/>
      <c r="G1795" s="609"/>
    </row>
    <row r="1796" spans="5:7" x14ac:dyDescent="0.25">
      <c r="E1796" s="609"/>
      <c r="F1796" s="807"/>
      <c r="G1796" s="609"/>
    </row>
    <row r="1797" spans="5:7" x14ac:dyDescent="0.25">
      <c r="E1797" s="609"/>
      <c r="F1797" s="807"/>
      <c r="G1797" s="609"/>
    </row>
    <row r="1798" spans="5:7" x14ac:dyDescent="0.25">
      <c r="E1798" s="609"/>
      <c r="F1798" s="807"/>
      <c r="G1798" s="609"/>
    </row>
    <row r="1799" spans="5:7" x14ac:dyDescent="0.25">
      <c r="E1799" s="609"/>
      <c r="F1799" s="807"/>
      <c r="G1799" s="609"/>
    </row>
    <row r="1800" spans="5:7" x14ac:dyDescent="0.25">
      <c r="E1800" s="609"/>
      <c r="F1800" s="807"/>
      <c r="G1800" s="609"/>
    </row>
    <row r="1801" spans="5:7" x14ac:dyDescent="0.25">
      <c r="E1801" s="609"/>
      <c r="F1801" s="807"/>
      <c r="G1801" s="609"/>
    </row>
    <row r="1802" spans="5:7" x14ac:dyDescent="0.25">
      <c r="E1802" s="609"/>
      <c r="F1802" s="807"/>
      <c r="G1802" s="609"/>
    </row>
    <row r="1803" spans="5:7" x14ac:dyDescent="0.25">
      <c r="E1803" s="609"/>
      <c r="F1803" s="807"/>
      <c r="G1803" s="609"/>
    </row>
    <row r="1804" spans="5:7" x14ac:dyDescent="0.25">
      <c r="E1804" s="609"/>
      <c r="F1804" s="807"/>
      <c r="G1804" s="609"/>
    </row>
    <row r="1805" spans="5:7" x14ac:dyDescent="0.25">
      <c r="E1805" s="609"/>
      <c r="F1805" s="807"/>
      <c r="G1805" s="609"/>
    </row>
    <row r="1806" spans="5:7" x14ac:dyDescent="0.25">
      <c r="E1806" s="609"/>
      <c r="F1806" s="807"/>
      <c r="G1806" s="609"/>
    </row>
    <row r="1807" spans="5:7" x14ac:dyDescent="0.25">
      <c r="E1807" s="609"/>
      <c r="F1807" s="807"/>
      <c r="G1807" s="609"/>
    </row>
    <row r="1808" spans="5:7" x14ac:dyDescent="0.25">
      <c r="E1808" s="609"/>
      <c r="F1808" s="807"/>
      <c r="G1808" s="609"/>
    </row>
    <row r="1809" spans="5:7" x14ac:dyDescent="0.25">
      <c r="E1809" s="609"/>
      <c r="F1809" s="807"/>
      <c r="G1809" s="609"/>
    </row>
    <row r="1810" spans="5:7" x14ac:dyDescent="0.25">
      <c r="E1810" s="609"/>
      <c r="F1810" s="807"/>
      <c r="G1810" s="609"/>
    </row>
    <row r="1811" spans="5:7" x14ac:dyDescent="0.25">
      <c r="E1811" s="609"/>
      <c r="F1811" s="807"/>
      <c r="G1811" s="609"/>
    </row>
    <row r="1812" spans="5:7" x14ac:dyDescent="0.25">
      <c r="E1812" s="609"/>
      <c r="F1812" s="807"/>
      <c r="G1812" s="609"/>
    </row>
    <row r="1813" spans="5:7" x14ac:dyDescent="0.25">
      <c r="E1813" s="609"/>
      <c r="F1813" s="807"/>
      <c r="G1813" s="609"/>
    </row>
    <row r="1814" spans="5:7" x14ac:dyDescent="0.25">
      <c r="E1814" s="609"/>
      <c r="F1814" s="807"/>
      <c r="G1814" s="609"/>
    </row>
    <row r="1815" spans="5:7" x14ac:dyDescent="0.25">
      <c r="E1815" s="609"/>
      <c r="F1815" s="807"/>
      <c r="G1815" s="609"/>
    </row>
    <row r="1816" spans="5:7" x14ac:dyDescent="0.25">
      <c r="E1816" s="609"/>
      <c r="F1816" s="807"/>
      <c r="G1816" s="609"/>
    </row>
    <row r="1817" spans="5:7" x14ac:dyDescent="0.25">
      <c r="E1817" s="609"/>
      <c r="F1817" s="807"/>
      <c r="G1817" s="609"/>
    </row>
    <row r="1818" spans="5:7" x14ac:dyDescent="0.25">
      <c r="E1818" s="609"/>
      <c r="F1818" s="807"/>
      <c r="G1818" s="609"/>
    </row>
    <row r="1819" spans="5:7" x14ac:dyDescent="0.25">
      <c r="E1819" s="609"/>
      <c r="F1819" s="807"/>
      <c r="G1819" s="609"/>
    </row>
    <row r="1820" spans="5:7" x14ac:dyDescent="0.25">
      <c r="E1820" s="609"/>
      <c r="F1820" s="807"/>
      <c r="G1820" s="609"/>
    </row>
    <row r="1821" spans="5:7" x14ac:dyDescent="0.25">
      <c r="E1821" s="609"/>
      <c r="F1821" s="807"/>
      <c r="G1821" s="609"/>
    </row>
    <row r="1822" spans="5:7" x14ac:dyDescent="0.25">
      <c r="E1822" s="609"/>
      <c r="F1822" s="807"/>
      <c r="G1822" s="609"/>
    </row>
    <row r="1823" spans="5:7" x14ac:dyDescent="0.25">
      <c r="E1823" s="609"/>
      <c r="F1823" s="807"/>
      <c r="G1823" s="609"/>
    </row>
    <row r="1824" spans="5:7" x14ac:dyDescent="0.25">
      <c r="E1824" s="609"/>
      <c r="F1824" s="807"/>
      <c r="G1824" s="609"/>
    </row>
    <row r="1825" spans="5:7" x14ac:dyDescent="0.25">
      <c r="E1825" s="609"/>
      <c r="F1825" s="807"/>
      <c r="G1825" s="609"/>
    </row>
    <row r="1826" spans="5:7" x14ac:dyDescent="0.25">
      <c r="E1826" s="609"/>
      <c r="F1826" s="807"/>
      <c r="G1826" s="609"/>
    </row>
    <row r="1827" spans="5:7" x14ac:dyDescent="0.25">
      <c r="E1827" s="609"/>
      <c r="F1827" s="807"/>
      <c r="G1827" s="609"/>
    </row>
    <row r="1828" spans="5:7" x14ac:dyDescent="0.25">
      <c r="E1828" s="609"/>
      <c r="F1828" s="807"/>
      <c r="G1828" s="609"/>
    </row>
    <row r="1829" spans="5:7" x14ac:dyDescent="0.25">
      <c r="E1829" s="609"/>
      <c r="F1829" s="807"/>
      <c r="G1829" s="609"/>
    </row>
    <row r="1830" spans="5:7" x14ac:dyDescent="0.25">
      <c r="E1830" s="609"/>
      <c r="F1830" s="807"/>
      <c r="G1830" s="609"/>
    </row>
    <row r="1831" spans="5:7" x14ac:dyDescent="0.25">
      <c r="E1831" s="609"/>
      <c r="F1831" s="807"/>
      <c r="G1831" s="609"/>
    </row>
    <row r="1832" spans="5:7" x14ac:dyDescent="0.25">
      <c r="E1832" s="609"/>
      <c r="F1832" s="807"/>
      <c r="G1832" s="609"/>
    </row>
    <row r="1833" spans="5:7" x14ac:dyDescent="0.25">
      <c r="E1833" s="609"/>
      <c r="F1833" s="807"/>
      <c r="G1833" s="609"/>
    </row>
    <row r="1834" spans="5:7" x14ac:dyDescent="0.25">
      <c r="E1834" s="609"/>
      <c r="F1834" s="807"/>
      <c r="G1834" s="609"/>
    </row>
    <row r="1835" spans="5:7" x14ac:dyDescent="0.25">
      <c r="E1835" s="609"/>
      <c r="F1835" s="807"/>
      <c r="G1835" s="609"/>
    </row>
    <row r="1836" spans="5:7" x14ac:dyDescent="0.25">
      <c r="E1836" s="609"/>
      <c r="F1836" s="807"/>
      <c r="G1836" s="609"/>
    </row>
    <row r="1837" spans="5:7" x14ac:dyDescent="0.25">
      <c r="E1837" s="609"/>
      <c r="F1837" s="807"/>
      <c r="G1837" s="609"/>
    </row>
    <row r="1838" spans="5:7" x14ac:dyDescent="0.25">
      <c r="E1838" s="609"/>
      <c r="F1838" s="807"/>
      <c r="G1838" s="609"/>
    </row>
    <row r="1839" spans="5:7" x14ac:dyDescent="0.25">
      <c r="E1839" s="609"/>
      <c r="F1839" s="807"/>
      <c r="G1839" s="609"/>
    </row>
    <row r="1840" spans="5:7" x14ac:dyDescent="0.25">
      <c r="E1840" s="609"/>
      <c r="F1840" s="807"/>
      <c r="G1840" s="609"/>
    </row>
    <row r="1841" spans="5:7" x14ac:dyDescent="0.25">
      <c r="E1841" s="609"/>
      <c r="F1841" s="807"/>
      <c r="G1841" s="609"/>
    </row>
    <row r="1842" spans="5:7" x14ac:dyDescent="0.25">
      <c r="E1842" s="609"/>
      <c r="F1842" s="807"/>
      <c r="G1842" s="609"/>
    </row>
    <row r="1843" spans="5:7" x14ac:dyDescent="0.25">
      <c r="E1843" s="609"/>
      <c r="F1843" s="807"/>
      <c r="G1843" s="609"/>
    </row>
    <row r="1844" spans="5:7" x14ac:dyDescent="0.25">
      <c r="E1844" s="609"/>
      <c r="F1844" s="807"/>
      <c r="G1844" s="609"/>
    </row>
    <row r="1845" spans="5:7" x14ac:dyDescent="0.25">
      <c r="E1845" s="609"/>
      <c r="F1845" s="807"/>
      <c r="G1845" s="609"/>
    </row>
    <row r="1846" spans="5:7" x14ac:dyDescent="0.25">
      <c r="E1846" s="609"/>
      <c r="F1846" s="807"/>
      <c r="G1846" s="609"/>
    </row>
    <row r="1847" spans="5:7" x14ac:dyDescent="0.25">
      <c r="E1847" s="609"/>
      <c r="F1847" s="807"/>
      <c r="G1847" s="609"/>
    </row>
    <row r="1848" spans="5:7" x14ac:dyDescent="0.25">
      <c r="E1848" s="609"/>
      <c r="F1848" s="807"/>
      <c r="G1848" s="609"/>
    </row>
    <row r="1849" spans="5:7" x14ac:dyDescent="0.25">
      <c r="E1849" s="609"/>
      <c r="F1849" s="807"/>
      <c r="G1849" s="609"/>
    </row>
    <row r="1850" spans="5:7" x14ac:dyDescent="0.25">
      <c r="E1850" s="609"/>
      <c r="F1850" s="807"/>
      <c r="G1850" s="609"/>
    </row>
    <row r="1851" spans="5:7" x14ac:dyDescent="0.25">
      <c r="E1851" s="609"/>
      <c r="F1851" s="807"/>
      <c r="G1851" s="609"/>
    </row>
    <row r="1852" spans="5:7" x14ac:dyDescent="0.25">
      <c r="E1852" s="609"/>
      <c r="F1852" s="807"/>
      <c r="G1852" s="609"/>
    </row>
    <row r="1853" spans="5:7" x14ac:dyDescent="0.25">
      <c r="E1853" s="609"/>
      <c r="F1853" s="807"/>
      <c r="G1853" s="609"/>
    </row>
    <row r="1854" spans="5:7" x14ac:dyDescent="0.25">
      <c r="E1854" s="609"/>
      <c r="F1854" s="807"/>
      <c r="G1854" s="609"/>
    </row>
    <row r="1855" spans="5:7" x14ac:dyDescent="0.25">
      <c r="E1855" s="609"/>
      <c r="F1855" s="807"/>
      <c r="G1855" s="609"/>
    </row>
    <row r="1856" spans="5:7" x14ac:dyDescent="0.25">
      <c r="E1856" s="609"/>
      <c r="F1856" s="807"/>
      <c r="G1856" s="609"/>
    </row>
    <row r="1857" spans="5:7" x14ac:dyDescent="0.25">
      <c r="E1857" s="609"/>
      <c r="F1857" s="807"/>
      <c r="G1857" s="609"/>
    </row>
    <row r="1858" spans="5:7" x14ac:dyDescent="0.25">
      <c r="E1858" s="609"/>
      <c r="F1858" s="807"/>
      <c r="G1858" s="609"/>
    </row>
    <row r="1859" spans="5:7" x14ac:dyDescent="0.25">
      <c r="E1859" s="609"/>
      <c r="F1859" s="807"/>
      <c r="G1859" s="609"/>
    </row>
    <row r="1860" spans="5:7" x14ac:dyDescent="0.25">
      <c r="E1860" s="609"/>
      <c r="F1860" s="807"/>
      <c r="G1860" s="609"/>
    </row>
    <row r="1861" spans="5:7" x14ac:dyDescent="0.25">
      <c r="E1861" s="609"/>
      <c r="F1861" s="807"/>
      <c r="G1861" s="609"/>
    </row>
    <row r="1862" spans="5:7" x14ac:dyDescent="0.25">
      <c r="E1862" s="609"/>
      <c r="F1862" s="807"/>
      <c r="G1862" s="609"/>
    </row>
    <row r="1863" spans="5:7" x14ac:dyDescent="0.25">
      <c r="E1863" s="609"/>
      <c r="F1863" s="807"/>
      <c r="G1863" s="609"/>
    </row>
    <row r="1864" spans="5:7" x14ac:dyDescent="0.25">
      <c r="E1864" s="609"/>
      <c r="F1864" s="807"/>
      <c r="G1864" s="609"/>
    </row>
    <row r="1865" spans="5:7" x14ac:dyDescent="0.25">
      <c r="E1865" s="609"/>
      <c r="F1865" s="807"/>
      <c r="G1865" s="609"/>
    </row>
    <row r="1866" spans="5:7" x14ac:dyDescent="0.25">
      <c r="E1866" s="609"/>
      <c r="F1866" s="807"/>
      <c r="G1866" s="609"/>
    </row>
    <row r="1867" spans="5:7" x14ac:dyDescent="0.25">
      <c r="E1867" s="609"/>
      <c r="F1867" s="807"/>
      <c r="G1867" s="609"/>
    </row>
    <row r="1868" spans="5:7" x14ac:dyDescent="0.25">
      <c r="E1868" s="609"/>
      <c r="F1868" s="807"/>
      <c r="G1868" s="609"/>
    </row>
    <row r="1869" spans="5:7" x14ac:dyDescent="0.25">
      <c r="E1869" s="609"/>
      <c r="F1869" s="807"/>
      <c r="G1869" s="609"/>
    </row>
    <row r="1870" spans="5:7" x14ac:dyDescent="0.25">
      <c r="E1870" s="609"/>
      <c r="F1870" s="807"/>
      <c r="G1870" s="609"/>
    </row>
    <row r="1871" spans="5:7" x14ac:dyDescent="0.25">
      <c r="E1871" s="609"/>
      <c r="F1871" s="807"/>
      <c r="G1871" s="609"/>
    </row>
    <row r="1872" spans="5:7" x14ac:dyDescent="0.25">
      <c r="E1872" s="609"/>
      <c r="F1872" s="807"/>
      <c r="G1872" s="609"/>
    </row>
    <row r="1873" spans="5:7" x14ac:dyDescent="0.25">
      <c r="E1873" s="609"/>
      <c r="F1873" s="807"/>
      <c r="G1873" s="609"/>
    </row>
    <row r="1874" spans="5:7" x14ac:dyDescent="0.25">
      <c r="E1874" s="609"/>
      <c r="F1874" s="807"/>
      <c r="G1874" s="609"/>
    </row>
    <row r="1875" spans="5:7" x14ac:dyDescent="0.25">
      <c r="E1875" s="609"/>
      <c r="F1875" s="807"/>
      <c r="G1875" s="609"/>
    </row>
    <row r="1876" spans="5:7" x14ac:dyDescent="0.25">
      <c r="E1876" s="609"/>
      <c r="F1876" s="807"/>
      <c r="G1876" s="609"/>
    </row>
    <row r="1877" spans="5:7" x14ac:dyDescent="0.25">
      <c r="E1877" s="609"/>
      <c r="F1877" s="807"/>
      <c r="G1877" s="609"/>
    </row>
    <row r="1878" spans="5:7" x14ac:dyDescent="0.25">
      <c r="E1878" s="609"/>
      <c r="F1878" s="807"/>
      <c r="G1878" s="609"/>
    </row>
    <row r="1879" spans="5:7" x14ac:dyDescent="0.25">
      <c r="E1879" s="609"/>
      <c r="F1879" s="807"/>
      <c r="G1879" s="609"/>
    </row>
    <row r="1880" spans="5:7" x14ac:dyDescent="0.25">
      <c r="E1880" s="609"/>
      <c r="F1880" s="807"/>
      <c r="G1880" s="609"/>
    </row>
    <row r="1881" spans="5:7" x14ac:dyDescent="0.25">
      <c r="E1881" s="609"/>
      <c r="F1881" s="807"/>
      <c r="G1881" s="609"/>
    </row>
    <row r="1882" spans="5:7" x14ac:dyDescent="0.25">
      <c r="E1882" s="609"/>
      <c r="F1882" s="807"/>
      <c r="G1882" s="609"/>
    </row>
    <row r="1883" spans="5:7" x14ac:dyDescent="0.25">
      <c r="E1883" s="609"/>
      <c r="F1883" s="807"/>
      <c r="G1883" s="609"/>
    </row>
    <row r="1884" spans="5:7" x14ac:dyDescent="0.25">
      <c r="E1884" s="609"/>
      <c r="F1884" s="807"/>
      <c r="G1884" s="609"/>
    </row>
    <row r="1885" spans="5:7" x14ac:dyDescent="0.25">
      <c r="E1885" s="609"/>
      <c r="F1885" s="807"/>
      <c r="G1885" s="609"/>
    </row>
    <row r="1886" spans="5:7" x14ac:dyDescent="0.25">
      <c r="E1886" s="609"/>
      <c r="F1886" s="807"/>
      <c r="G1886" s="609"/>
    </row>
    <row r="1887" spans="5:7" x14ac:dyDescent="0.25">
      <c r="E1887" s="609"/>
      <c r="F1887" s="807"/>
      <c r="G1887" s="609"/>
    </row>
    <row r="1888" spans="5:7" x14ac:dyDescent="0.25">
      <c r="E1888" s="609"/>
      <c r="F1888" s="807"/>
      <c r="G1888" s="609"/>
    </row>
    <row r="1889" spans="5:7" x14ac:dyDescent="0.25">
      <c r="E1889" s="609"/>
      <c r="F1889" s="807"/>
      <c r="G1889" s="609"/>
    </row>
    <row r="1890" spans="5:7" x14ac:dyDescent="0.25">
      <c r="E1890" s="609"/>
      <c r="F1890" s="807"/>
      <c r="G1890" s="609"/>
    </row>
    <row r="1891" spans="5:7" x14ac:dyDescent="0.25">
      <c r="E1891" s="609"/>
      <c r="F1891" s="807"/>
      <c r="G1891" s="609"/>
    </row>
    <row r="1892" spans="5:7" x14ac:dyDescent="0.25">
      <c r="E1892" s="609"/>
      <c r="F1892" s="807"/>
      <c r="G1892" s="609"/>
    </row>
    <row r="1893" spans="5:7" x14ac:dyDescent="0.25">
      <c r="E1893" s="609"/>
      <c r="F1893" s="807"/>
      <c r="G1893" s="609"/>
    </row>
    <row r="1894" spans="5:7" x14ac:dyDescent="0.25">
      <c r="E1894" s="609"/>
      <c r="F1894" s="807"/>
      <c r="G1894" s="609"/>
    </row>
    <row r="1895" spans="5:7" x14ac:dyDescent="0.25">
      <c r="E1895" s="609"/>
      <c r="F1895" s="807"/>
      <c r="G1895" s="609"/>
    </row>
    <row r="1896" spans="5:7" x14ac:dyDescent="0.25">
      <c r="E1896" s="609"/>
      <c r="F1896" s="807"/>
      <c r="G1896" s="609"/>
    </row>
    <row r="1897" spans="5:7" x14ac:dyDescent="0.25">
      <c r="E1897" s="609"/>
      <c r="F1897" s="807"/>
      <c r="G1897" s="609"/>
    </row>
    <row r="1898" spans="5:7" x14ac:dyDescent="0.25">
      <c r="E1898" s="609"/>
      <c r="F1898" s="807"/>
      <c r="G1898" s="609"/>
    </row>
    <row r="1899" spans="5:7" x14ac:dyDescent="0.25">
      <c r="E1899" s="609"/>
      <c r="F1899" s="807"/>
      <c r="G1899" s="609"/>
    </row>
    <row r="1900" spans="5:7" x14ac:dyDescent="0.25">
      <c r="E1900" s="609"/>
      <c r="F1900" s="807"/>
      <c r="G1900" s="609"/>
    </row>
    <row r="1901" spans="5:7" x14ac:dyDescent="0.25">
      <c r="E1901" s="609"/>
      <c r="F1901" s="807"/>
      <c r="G1901" s="609"/>
    </row>
    <row r="1902" spans="5:7" x14ac:dyDescent="0.25">
      <c r="E1902" s="609"/>
      <c r="F1902" s="807"/>
      <c r="G1902" s="609"/>
    </row>
    <row r="1903" spans="5:7" x14ac:dyDescent="0.25">
      <c r="E1903" s="609"/>
      <c r="F1903" s="807"/>
      <c r="G1903" s="609"/>
    </row>
    <row r="1904" spans="5:7" x14ac:dyDescent="0.25">
      <c r="E1904" s="609"/>
      <c r="F1904" s="807"/>
      <c r="G1904" s="609"/>
    </row>
    <row r="1905" spans="5:7" x14ac:dyDescent="0.25">
      <c r="E1905" s="609"/>
      <c r="F1905" s="807"/>
      <c r="G1905" s="609"/>
    </row>
    <row r="1906" spans="5:7" x14ac:dyDescent="0.25">
      <c r="E1906" s="609"/>
      <c r="F1906" s="807"/>
      <c r="G1906" s="609"/>
    </row>
    <row r="1907" spans="5:7" x14ac:dyDescent="0.25">
      <c r="E1907" s="609"/>
      <c r="F1907" s="807"/>
      <c r="G1907" s="609"/>
    </row>
    <row r="1908" spans="5:7" x14ac:dyDescent="0.25">
      <c r="E1908" s="609"/>
      <c r="F1908" s="807"/>
      <c r="G1908" s="609"/>
    </row>
    <row r="1909" spans="5:7" x14ac:dyDescent="0.25">
      <c r="E1909" s="609"/>
      <c r="F1909" s="807"/>
      <c r="G1909" s="609"/>
    </row>
    <row r="1910" spans="5:7" x14ac:dyDescent="0.25">
      <c r="E1910" s="609"/>
      <c r="F1910" s="807"/>
      <c r="G1910" s="609"/>
    </row>
    <row r="1911" spans="5:7" x14ac:dyDescent="0.25">
      <c r="E1911" s="609"/>
      <c r="F1911" s="807"/>
      <c r="G1911" s="609"/>
    </row>
    <row r="1912" spans="5:7" x14ac:dyDescent="0.25">
      <c r="E1912" s="609"/>
      <c r="F1912" s="807"/>
      <c r="G1912" s="609"/>
    </row>
    <row r="1913" spans="5:7" x14ac:dyDescent="0.25">
      <c r="E1913" s="609"/>
      <c r="F1913" s="807"/>
      <c r="G1913" s="609"/>
    </row>
    <row r="1914" spans="5:7" x14ac:dyDescent="0.25">
      <c r="E1914" s="609"/>
      <c r="F1914" s="807"/>
      <c r="G1914" s="609"/>
    </row>
    <row r="1915" spans="5:7" x14ac:dyDescent="0.25">
      <c r="E1915" s="609"/>
      <c r="F1915" s="807"/>
      <c r="G1915" s="609"/>
    </row>
    <row r="1916" spans="5:7" x14ac:dyDescent="0.25">
      <c r="E1916" s="609"/>
      <c r="F1916" s="807"/>
      <c r="G1916" s="609"/>
    </row>
    <row r="1917" spans="5:7" x14ac:dyDescent="0.25">
      <c r="E1917" s="609"/>
      <c r="F1917" s="807"/>
      <c r="G1917" s="609"/>
    </row>
    <row r="1918" spans="5:7" x14ac:dyDescent="0.25">
      <c r="E1918" s="609"/>
      <c r="F1918" s="807"/>
      <c r="G1918" s="609"/>
    </row>
    <row r="1919" spans="5:7" x14ac:dyDescent="0.25">
      <c r="E1919" s="609"/>
      <c r="F1919" s="807"/>
      <c r="G1919" s="609"/>
    </row>
    <row r="1920" spans="5:7" x14ac:dyDescent="0.25">
      <c r="E1920" s="609"/>
      <c r="F1920" s="807"/>
      <c r="G1920" s="609"/>
    </row>
    <row r="1921" spans="5:7" x14ac:dyDescent="0.25">
      <c r="E1921" s="609"/>
      <c r="F1921" s="807"/>
      <c r="G1921" s="609"/>
    </row>
    <row r="1922" spans="5:7" x14ac:dyDescent="0.25">
      <c r="E1922" s="609"/>
      <c r="F1922" s="807"/>
      <c r="G1922" s="609"/>
    </row>
    <row r="1923" spans="5:7" x14ac:dyDescent="0.25">
      <c r="E1923" s="609"/>
      <c r="F1923" s="807"/>
      <c r="G1923" s="609"/>
    </row>
    <row r="1924" spans="5:7" x14ac:dyDescent="0.25">
      <c r="E1924" s="609"/>
      <c r="F1924" s="807"/>
      <c r="G1924" s="609"/>
    </row>
    <row r="1925" spans="5:7" x14ac:dyDescent="0.25">
      <c r="E1925" s="609"/>
      <c r="F1925" s="807"/>
      <c r="G1925" s="609"/>
    </row>
    <row r="1926" spans="5:7" x14ac:dyDescent="0.25">
      <c r="E1926" s="609"/>
      <c r="F1926" s="807"/>
      <c r="G1926" s="609"/>
    </row>
    <row r="1927" spans="5:7" x14ac:dyDescent="0.25">
      <c r="E1927" s="609"/>
      <c r="F1927" s="807"/>
      <c r="G1927" s="609"/>
    </row>
    <row r="1928" spans="5:7" x14ac:dyDescent="0.25">
      <c r="E1928" s="609"/>
      <c r="F1928" s="807"/>
      <c r="G1928" s="609"/>
    </row>
    <row r="1929" spans="5:7" x14ac:dyDescent="0.25">
      <c r="E1929" s="609"/>
      <c r="F1929" s="807"/>
      <c r="G1929" s="609"/>
    </row>
    <row r="1930" spans="5:7" x14ac:dyDescent="0.25">
      <c r="E1930" s="609"/>
      <c r="F1930" s="807"/>
      <c r="G1930" s="609"/>
    </row>
    <row r="1931" spans="5:7" x14ac:dyDescent="0.25">
      <c r="E1931" s="609"/>
      <c r="F1931" s="807"/>
      <c r="G1931" s="609"/>
    </row>
    <row r="1932" spans="5:7" x14ac:dyDescent="0.25">
      <c r="E1932" s="609"/>
      <c r="F1932" s="807"/>
      <c r="G1932" s="609"/>
    </row>
    <row r="1933" spans="5:7" x14ac:dyDescent="0.25">
      <c r="E1933" s="609"/>
      <c r="F1933" s="807"/>
      <c r="G1933" s="609"/>
    </row>
    <row r="1934" spans="5:7" x14ac:dyDescent="0.25">
      <c r="E1934" s="609"/>
      <c r="F1934" s="807"/>
      <c r="G1934" s="609"/>
    </row>
    <row r="1935" spans="5:7" x14ac:dyDescent="0.25">
      <c r="E1935" s="609"/>
      <c r="F1935" s="807"/>
      <c r="G1935" s="609"/>
    </row>
    <row r="1936" spans="5:7" x14ac:dyDescent="0.25">
      <c r="E1936" s="609"/>
      <c r="F1936" s="807"/>
      <c r="G1936" s="609"/>
    </row>
    <row r="1937" spans="5:7" x14ac:dyDescent="0.25">
      <c r="E1937" s="609"/>
      <c r="F1937" s="807"/>
      <c r="G1937" s="609"/>
    </row>
    <row r="1938" spans="5:7" x14ac:dyDescent="0.25">
      <c r="E1938" s="609"/>
      <c r="F1938" s="807"/>
      <c r="G1938" s="609"/>
    </row>
    <row r="1939" spans="5:7" x14ac:dyDescent="0.25">
      <c r="E1939" s="609"/>
      <c r="F1939" s="807"/>
      <c r="G1939" s="609"/>
    </row>
    <row r="1940" spans="5:7" x14ac:dyDescent="0.25">
      <c r="E1940" s="609"/>
      <c r="F1940" s="807"/>
      <c r="G1940" s="609"/>
    </row>
    <row r="1941" spans="5:7" x14ac:dyDescent="0.25">
      <c r="E1941" s="609"/>
      <c r="F1941" s="807"/>
      <c r="G1941" s="609"/>
    </row>
    <row r="1942" spans="5:7" x14ac:dyDescent="0.25">
      <c r="E1942" s="609"/>
      <c r="F1942" s="807"/>
      <c r="G1942" s="609"/>
    </row>
    <row r="1943" spans="5:7" x14ac:dyDescent="0.25">
      <c r="E1943" s="609"/>
      <c r="F1943" s="807"/>
      <c r="G1943" s="609"/>
    </row>
    <row r="1944" spans="5:7" x14ac:dyDescent="0.25">
      <c r="E1944" s="609"/>
      <c r="F1944" s="807"/>
      <c r="G1944" s="609"/>
    </row>
    <row r="1945" spans="5:7" x14ac:dyDescent="0.25">
      <c r="E1945" s="609"/>
      <c r="F1945" s="807"/>
      <c r="G1945" s="609"/>
    </row>
    <row r="1946" spans="5:7" x14ac:dyDescent="0.25">
      <c r="E1946" s="609"/>
      <c r="F1946" s="807"/>
      <c r="G1946" s="609"/>
    </row>
    <row r="1947" spans="5:7" x14ac:dyDescent="0.25">
      <c r="E1947" s="609"/>
      <c r="F1947" s="807"/>
      <c r="G1947" s="609"/>
    </row>
    <row r="1948" spans="5:7" x14ac:dyDescent="0.25">
      <c r="E1948" s="609"/>
      <c r="F1948" s="807"/>
      <c r="G1948" s="609"/>
    </row>
    <row r="1949" spans="5:7" x14ac:dyDescent="0.25">
      <c r="E1949" s="609"/>
      <c r="F1949" s="807"/>
      <c r="G1949" s="609"/>
    </row>
    <row r="1950" spans="5:7" x14ac:dyDescent="0.25">
      <c r="E1950" s="609"/>
      <c r="F1950" s="807"/>
      <c r="G1950" s="609"/>
    </row>
    <row r="1951" spans="5:7" x14ac:dyDescent="0.25">
      <c r="E1951" s="609"/>
      <c r="F1951" s="807"/>
      <c r="G1951" s="609"/>
    </row>
    <row r="1952" spans="5:7" x14ac:dyDescent="0.25">
      <c r="E1952" s="609"/>
      <c r="F1952" s="807"/>
      <c r="G1952" s="609"/>
    </row>
    <row r="1953" spans="5:7" x14ac:dyDescent="0.25">
      <c r="E1953" s="609"/>
      <c r="F1953" s="807"/>
      <c r="G1953" s="609"/>
    </row>
    <row r="1954" spans="5:7" x14ac:dyDescent="0.25">
      <c r="E1954" s="609"/>
      <c r="F1954" s="807"/>
      <c r="G1954" s="609"/>
    </row>
    <row r="1955" spans="5:7" x14ac:dyDescent="0.25">
      <c r="E1955" s="609"/>
      <c r="F1955" s="807"/>
      <c r="G1955" s="609"/>
    </row>
    <row r="1956" spans="5:7" x14ac:dyDescent="0.25">
      <c r="E1956" s="609"/>
      <c r="F1956" s="807"/>
      <c r="G1956" s="609"/>
    </row>
    <row r="1957" spans="5:7" x14ac:dyDescent="0.25">
      <c r="E1957" s="609"/>
      <c r="F1957" s="807"/>
      <c r="G1957" s="609"/>
    </row>
    <row r="1958" spans="5:7" x14ac:dyDescent="0.25">
      <c r="E1958" s="609"/>
      <c r="F1958" s="807"/>
      <c r="G1958" s="609"/>
    </row>
    <row r="1959" spans="5:7" x14ac:dyDescent="0.25">
      <c r="E1959" s="609"/>
      <c r="F1959" s="807"/>
      <c r="G1959" s="609"/>
    </row>
    <row r="1960" spans="5:7" x14ac:dyDescent="0.25">
      <c r="E1960" s="609"/>
      <c r="F1960" s="807"/>
      <c r="G1960" s="609"/>
    </row>
    <row r="1961" spans="5:7" x14ac:dyDescent="0.25">
      <c r="E1961" s="609"/>
      <c r="F1961" s="807"/>
      <c r="G1961" s="609"/>
    </row>
    <row r="1962" spans="5:7" x14ac:dyDescent="0.25">
      <c r="E1962" s="609"/>
      <c r="F1962" s="807"/>
      <c r="G1962" s="609"/>
    </row>
    <row r="1963" spans="5:7" x14ac:dyDescent="0.25">
      <c r="E1963" s="609"/>
      <c r="F1963" s="807"/>
      <c r="G1963" s="609"/>
    </row>
    <row r="1964" spans="5:7" x14ac:dyDescent="0.25">
      <c r="E1964" s="609"/>
      <c r="F1964" s="807"/>
      <c r="G1964" s="609"/>
    </row>
    <row r="1965" spans="5:7" x14ac:dyDescent="0.25">
      <c r="E1965" s="609"/>
      <c r="F1965" s="807"/>
      <c r="G1965" s="609"/>
    </row>
    <row r="1966" spans="5:7" x14ac:dyDescent="0.25">
      <c r="E1966" s="609"/>
      <c r="F1966" s="807"/>
      <c r="G1966" s="609"/>
    </row>
    <row r="1967" spans="5:7" x14ac:dyDescent="0.25">
      <c r="E1967" s="609"/>
      <c r="F1967" s="807"/>
      <c r="G1967" s="609"/>
    </row>
    <row r="1968" spans="5:7" x14ac:dyDescent="0.25">
      <c r="E1968" s="609"/>
      <c r="F1968" s="807"/>
      <c r="G1968" s="609"/>
    </row>
    <row r="1969" spans="5:7" x14ac:dyDescent="0.25">
      <c r="E1969" s="609"/>
      <c r="F1969" s="807"/>
      <c r="G1969" s="609"/>
    </row>
    <row r="1970" spans="5:7" x14ac:dyDescent="0.25">
      <c r="E1970" s="609"/>
      <c r="F1970" s="807"/>
      <c r="G1970" s="609"/>
    </row>
    <row r="1971" spans="5:7" x14ac:dyDescent="0.25">
      <c r="E1971" s="609"/>
      <c r="F1971" s="807"/>
      <c r="G1971" s="609"/>
    </row>
    <row r="1972" spans="5:7" x14ac:dyDescent="0.25">
      <c r="E1972" s="609"/>
      <c r="F1972" s="807"/>
      <c r="G1972" s="609"/>
    </row>
    <row r="1973" spans="5:7" x14ac:dyDescent="0.25">
      <c r="E1973" s="609"/>
      <c r="F1973" s="807"/>
      <c r="G1973" s="609"/>
    </row>
    <row r="1974" spans="5:7" x14ac:dyDescent="0.25">
      <c r="E1974" s="609"/>
      <c r="F1974" s="807"/>
      <c r="G1974" s="609"/>
    </row>
    <row r="1975" spans="5:7" x14ac:dyDescent="0.25">
      <c r="E1975" s="609"/>
      <c r="F1975" s="807"/>
      <c r="G1975" s="609"/>
    </row>
    <row r="1976" spans="5:7" x14ac:dyDescent="0.25">
      <c r="E1976" s="609"/>
      <c r="F1976" s="807"/>
      <c r="G1976" s="609"/>
    </row>
    <row r="1977" spans="5:7" x14ac:dyDescent="0.25">
      <c r="E1977" s="609"/>
      <c r="F1977" s="807"/>
      <c r="G1977" s="609"/>
    </row>
    <row r="1978" spans="5:7" x14ac:dyDescent="0.25">
      <c r="E1978" s="609"/>
      <c r="F1978" s="807"/>
      <c r="G1978" s="609"/>
    </row>
    <row r="1979" spans="5:7" x14ac:dyDescent="0.25">
      <c r="E1979" s="609"/>
      <c r="F1979" s="807"/>
      <c r="G1979" s="609"/>
    </row>
    <row r="1980" spans="5:7" x14ac:dyDescent="0.25">
      <c r="E1980" s="609"/>
      <c r="F1980" s="807"/>
      <c r="G1980" s="609"/>
    </row>
    <row r="1981" spans="5:7" x14ac:dyDescent="0.25">
      <c r="E1981" s="609"/>
      <c r="F1981" s="807"/>
      <c r="G1981" s="609"/>
    </row>
    <row r="1982" spans="5:7" x14ac:dyDescent="0.25">
      <c r="E1982" s="609"/>
      <c r="F1982" s="807"/>
      <c r="G1982" s="609"/>
    </row>
    <row r="1983" spans="5:7" x14ac:dyDescent="0.25">
      <c r="E1983" s="609"/>
      <c r="F1983" s="807"/>
      <c r="G1983" s="609"/>
    </row>
    <row r="1984" spans="5:7" x14ac:dyDescent="0.25">
      <c r="E1984" s="609"/>
      <c r="F1984" s="807"/>
      <c r="G1984" s="609"/>
    </row>
    <row r="1985" spans="5:7" x14ac:dyDescent="0.25">
      <c r="E1985" s="609"/>
      <c r="F1985" s="807"/>
      <c r="G1985" s="609"/>
    </row>
    <row r="1986" spans="5:7" x14ac:dyDescent="0.25">
      <c r="E1986" s="609"/>
      <c r="F1986" s="807"/>
      <c r="G1986" s="609"/>
    </row>
    <row r="1987" spans="5:7" x14ac:dyDescent="0.25">
      <c r="E1987" s="609"/>
      <c r="F1987" s="807"/>
      <c r="G1987" s="609"/>
    </row>
    <row r="1988" spans="5:7" x14ac:dyDescent="0.25">
      <c r="E1988" s="609"/>
      <c r="F1988" s="807"/>
      <c r="G1988" s="609"/>
    </row>
    <row r="1989" spans="5:7" x14ac:dyDescent="0.25">
      <c r="E1989" s="609"/>
      <c r="F1989" s="807"/>
      <c r="G1989" s="609"/>
    </row>
    <row r="1990" spans="5:7" x14ac:dyDescent="0.25">
      <c r="E1990" s="609"/>
      <c r="F1990" s="807"/>
      <c r="G1990" s="609"/>
    </row>
    <row r="1991" spans="5:7" x14ac:dyDescent="0.25">
      <c r="E1991" s="609"/>
      <c r="F1991" s="807"/>
      <c r="G1991" s="609"/>
    </row>
    <row r="1992" spans="5:7" x14ac:dyDescent="0.25">
      <c r="E1992" s="609"/>
      <c r="F1992" s="807"/>
      <c r="G1992" s="609"/>
    </row>
    <row r="1993" spans="5:7" x14ac:dyDescent="0.25">
      <c r="E1993" s="609"/>
      <c r="F1993" s="807"/>
      <c r="G1993" s="609"/>
    </row>
    <row r="1994" spans="5:7" x14ac:dyDescent="0.25">
      <c r="E1994" s="609"/>
      <c r="F1994" s="807"/>
      <c r="G1994" s="609"/>
    </row>
    <row r="1995" spans="5:7" x14ac:dyDescent="0.25">
      <c r="E1995" s="609"/>
      <c r="F1995" s="807"/>
      <c r="G1995" s="609"/>
    </row>
    <row r="1996" spans="5:7" x14ac:dyDescent="0.25">
      <c r="E1996" s="609"/>
      <c r="F1996" s="807"/>
      <c r="G1996" s="609"/>
    </row>
    <row r="1997" spans="5:7" x14ac:dyDescent="0.25">
      <c r="E1997" s="609"/>
      <c r="F1997" s="807"/>
      <c r="G1997" s="609"/>
    </row>
    <row r="1998" spans="5:7" x14ac:dyDescent="0.25">
      <c r="E1998" s="609"/>
      <c r="F1998" s="807"/>
      <c r="G1998" s="609"/>
    </row>
    <row r="1999" spans="5:7" x14ac:dyDescent="0.25">
      <c r="E1999" s="609"/>
      <c r="F1999" s="807"/>
      <c r="G1999" s="609"/>
    </row>
    <row r="2000" spans="5:7" x14ac:dyDescent="0.25">
      <c r="E2000" s="609"/>
      <c r="F2000" s="807"/>
      <c r="G2000" s="609"/>
    </row>
    <row r="2001" spans="5:7" x14ac:dyDescent="0.25">
      <c r="E2001" s="609"/>
      <c r="F2001" s="807"/>
      <c r="G2001" s="609"/>
    </row>
    <row r="2002" spans="5:7" x14ac:dyDescent="0.25">
      <c r="E2002" s="609"/>
      <c r="F2002" s="807"/>
      <c r="G2002" s="609"/>
    </row>
    <row r="2003" spans="5:7" x14ac:dyDescent="0.25">
      <c r="E2003" s="609"/>
      <c r="F2003" s="807"/>
      <c r="G2003" s="609"/>
    </row>
    <row r="2004" spans="5:7" x14ac:dyDescent="0.25">
      <c r="E2004" s="609"/>
      <c r="F2004" s="807"/>
      <c r="G2004" s="609"/>
    </row>
    <row r="2005" spans="5:7" x14ac:dyDescent="0.25">
      <c r="E2005" s="609"/>
      <c r="F2005" s="807"/>
      <c r="G2005" s="609"/>
    </row>
    <row r="2006" spans="5:7" x14ac:dyDescent="0.25">
      <c r="E2006" s="609"/>
      <c r="F2006" s="807"/>
      <c r="G2006" s="609"/>
    </row>
    <row r="2007" spans="5:7" x14ac:dyDescent="0.25">
      <c r="E2007" s="609"/>
      <c r="F2007" s="807"/>
      <c r="G2007" s="609"/>
    </row>
    <row r="2008" spans="5:7" x14ac:dyDescent="0.25">
      <c r="E2008" s="609"/>
      <c r="F2008" s="807"/>
      <c r="G2008" s="609"/>
    </row>
    <row r="2009" spans="5:7" x14ac:dyDescent="0.25">
      <c r="E2009" s="609"/>
      <c r="F2009" s="807"/>
      <c r="G2009" s="609"/>
    </row>
    <row r="2010" spans="5:7" x14ac:dyDescent="0.25">
      <c r="E2010" s="609"/>
      <c r="F2010" s="807"/>
      <c r="G2010" s="609"/>
    </row>
    <row r="2011" spans="5:7" x14ac:dyDescent="0.25">
      <c r="E2011" s="609"/>
      <c r="F2011" s="807"/>
      <c r="G2011" s="609"/>
    </row>
    <row r="2012" spans="5:7" x14ac:dyDescent="0.25">
      <c r="E2012" s="609"/>
      <c r="F2012" s="807"/>
      <c r="G2012" s="609"/>
    </row>
    <row r="2013" spans="5:7" x14ac:dyDescent="0.25">
      <c r="E2013" s="609"/>
      <c r="F2013" s="807"/>
      <c r="G2013" s="609"/>
    </row>
    <row r="2014" spans="5:7" x14ac:dyDescent="0.25">
      <c r="E2014" s="609"/>
      <c r="F2014" s="807"/>
      <c r="G2014" s="609"/>
    </row>
    <row r="2015" spans="5:7" x14ac:dyDescent="0.25">
      <c r="E2015" s="609"/>
      <c r="F2015" s="807"/>
      <c r="G2015" s="609"/>
    </row>
    <row r="2016" spans="5:7" x14ac:dyDescent="0.25">
      <c r="E2016" s="609"/>
      <c r="F2016" s="807"/>
      <c r="G2016" s="609"/>
    </row>
    <row r="2017" spans="5:7" x14ac:dyDescent="0.25">
      <c r="E2017" s="609"/>
      <c r="F2017" s="807"/>
      <c r="G2017" s="609"/>
    </row>
    <row r="2018" spans="5:7" x14ac:dyDescent="0.25">
      <c r="E2018" s="609"/>
      <c r="F2018" s="807"/>
      <c r="G2018" s="609"/>
    </row>
    <row r="2019" spans="5:7" x14ac:dyDescent="0.25">
      <c r="E2019" s="609"/>
      <c r="F2019" s="807"/>
      <c r="G2019" s="609"/>
    </row>
    <row r="2020" spans="5:7" x14ac:dyDescent="0.25">
      <c r="E2020" s="609"/>
      <c r="F2020" s="807"/>
      <c r="G2020" s="609"/>
    </row>
    <row r="2021" spans="5:7" x14ac:dyDescent="0.25">
      <c r="E2021" s="609"/>
      <c r="F2021" s="807"/>
      <c r="G2021" s="609"/>
    </row>
    <row r="2022" spans="5:7" x14ac:dyDescent="0.25">
      <c r="E2022" s="609"/>
      <c r="F2022" s="807"/>
      <c r="G2022" s="609"/>
    </row>
    <row r="2023" spans="5:7" x14ac:dyDescent="0.25">
      <c r="E2023" s="609"/>
      <c r="F2023" s="807"/>
      <c r="G2023" s="609"/>
    </row>
    <row r="2024" spans="5:7" x14ac:dyDescent="0.25">
      <c r="E2024" s="609"/>
      <c r="F2024" s="807"/>
      <c r="G2024" s="609"/>
    </row>
    <row r="2025" spans="5:7" x14ac:dyDescent="0.25">
      <c r="E2025" s="609"/>
      <c r="F2025" s="807"/>
      <c r="G2025" s="609"/>
    </row>
    <row r="2026" spans="5:7" x14ac:dyDescent="0.25">
      <c r="E2026" s="609"/>
      <c r="F2026" s="807"/>
      <c r="G2026" s="609"/>
    </row>
    <row r="2027" spans="5:7" x14ac:dyDescent="0.25">
      <c r="E2027" s="609"/>
      <c r="F2027" s="807"/>
      <c r="G2027" s="609"/>
    </row>
    <row r="2028" spans="5:7" x14ac:dyDescent="0.25">
      <c r="E2028" s="609"/>
      <c r="F2028" s="807"/>
      <c r="G2028" s="609"/>
    </row>
    <row r="2029" spans="5:7" x14ac:dyDescent="0.25">
      <c r="E2029" s="609"/>
      <c r="F2029" s="807"/>
      <c r="G2029" s="609"/>
    </row>
    <row r="2030" spans="5:7" x14ac:dyDescent="0.25">
      <c r="E2030" s="609"/>
      <c r="F2030" s="807"/>
      <c r="G2030" s="609"/>
    </row>
    <row r="2031" spans="5:7" x14ac:dyDescent="0.25">
      <c r="E2031" s="609"/>
      <c r="F2031" s="807"/>
      <c r="G2031" s="609"/>
    </row>
    <row r="2032" spans="5:7" x14ac:dyDescent="0.25">
      <c r="E2032" s="609"/>
      <c r="F2032" s="807"/>
      <c r="G2032" s="609"/>
    </row>
    <row r="2033" spans="5:7" x14ac:dyDescent="0.25">
      <c r="E2033" s="609"/>
      <c r="F2033" s="807"/>
      <c r="G2033" s="609"/>
    </row>
    <row r="2034" spans="5:7" x14ac:dyDescent="0.25">
      <c r="E2034" s="609"/>
      <c r="F2034" s="807"/>
      <c r="G2034" s="609"/>
    </row>
    <row r="2035" spans="5:7" x14ac:dyDescent="0.25">
      <c r="E2035" s="609"/>
      <c r="F2035" s="807"/>
      <c r="G2035" s="609"/>
    </row>
    <row r="2036" spans="5:7" x14ac:dyDescent="0.25">
      <c r="E2036" s="609"/>
      <c r="F2036" s="807"/>
      <c r="G2036" s="609"/>
    </row>
    <row r="2037" spans="5:7" x14ac:dyDescent="0.25">
      <c r="E2037" s="609"/>
      <c r="F2037" s="807"/>
      <c r="G2037" s="609"/>
    </row>
    <row r="2038" spans="5:7" x14ac:dyDescent="0.25">
      <c r="E2038" s="609"/>
      <c r="F2038" s="807"/>
      <c r="G2038" s="609"/>
    </row>
    <row r="2039" spans="5:7" x14ac:dyDescent="0.25">
      <c r="E2039" s="609"/>
      <c r="F2039" s="807"/>
      <c r="G2039" s="609"/>
    </row>
    <row r="2040" spans="5:7" x14ac:dyDescent="0.25">
      <c r="E2040" s="609"/>
      <c r="F2040" s="807"/>
      <c r="G2040" s="609"/>
    </row>
    <row r="2041" spans="5:7" x14ac:dyDescent="0.25">
      <c r="E2041" s="609"/>
      <c r="F2041" s="807"/>
      <c r="G2041" s="609"/>
    </row>
    <row r="2042" spans="5:7" x14ac:dyDescent="0.25">
      <c r="E2042" s="609"/>
      <c r="F2042" s="807"/>
      <c r="G2042" s="609"/>
    </row>
    <row r="2043" spans="5:7" x14ac:dyDescent="0.25">
      <c r="E2043" s="609"/>
      <c r="F2043" s="807"/>
      <c r="G2043" s="609"/>
    </row>
    <row r="2044" spans="5:7" x14ac:dyDescent="0.25">
      <c r="E2044" s="609"/>
      <c r="F2044" s="807"/>
      <c r="G2044" s="609"/>
    </row>
    <row r="2045" spans="5:7" x14ac:dyDescent="0.25">
      <c r="E2045" s="609"/>
      <c r="F2045" s="807"/>
      <c r="G2045" s="609"/>
    </row>
    <row r="2046" spans="5:7" x14ac:dyDescent="0.25">
      <c r="E2046" s="609"/>
      <c r="F2046" s="807"/>
      <c r="G2046" s="609"/>
    </row>
    <row r="2047" spans="5:7" x14ac:dyDescent="0.25">
      <c r="E2047" s="609"/>
      <c r="F2047" s="807"/>
      <c r="G2047" s="609"/>
    </row>
    <row r="2048" spans="5:7" x14ac:dyDescent="0.25">
      <c r="E2048" s="609"/>
      <c r="F2048" s="807"/>
      <c r="G2048" s="609"/>
    </row>
    <row r="2049" spans="5:7" x14ac:dyDescent="0.25">
      <c r="E2049" s="609"/>
      <c r="F2049" s="807"/>
      <c r="G2049" s="609"/>
    </row>
    <row r="2050" spans="5:7" x14ac:dyDescent="0.25">
      <c r="E2050" s="609"/>
      <c r="F2050" s="807"/>
      <c r="G2050" s="609"/>
    </row>
    <row r="2051" spans="5:7" x14ac:dyDescent="0.25">
      <c r="E2051" s="609"/>
      <c r="F2051" s="807"/>
      <c r="G2051" s="609"/>
    </row>
    <row r="2052" spans="5:7" x14ac:dyDescent="0.25">
      <c r="E2052" s="609"/>
      <c r="F2052" s="807"/>
      <c r="G2052" s="609"/>
    </row>
    <row r="2053" spans="5:7" x14ac:dyDescent="0.25">
      <c r="E2053" s="609"/>
      <c r="F2053" s="807"/>
      <c r="G2053" s="609"/>
    </row>
    <row r="2054" spans="5:7" x14ac:dyDescent="0.25">
      <c r="E2054" s="609"/>
      <c r="F2054" s="807"/>
      <c r="G2054" s="609"/>
    </row>
    <row r="2055" spans="5:7" x14ac:dyDescent="0.25">
      <c r="E2055" s="609"/>
      <c r="F2055" s="807"/>
      <c r="G2055" s="609"/>
    </row>
    <row r="2056" spans="5:7" x14ac:dyDescent="0.25">
      <c r="E2056" s="609"/>
      <c r="F2056" s="807"/>
      <c r="G2056" s="609"/>
    </row>
    <row r="2057" spans="5:7" x14ac:dyDescent="0.25">
      <c r="E2057" s="609"/>
      <c r="F2057" s="807"/>
      <c r="G2057" s="609"/>
    </row>
    <row r="2058" spans="5:7" x14ac:dyDescent="0.25">
      <c r="E2058" s="609"/>
      <c r="F2058" s="807"/>
      <c r="G2058" s="609"/>
    </row>
    <row r="2059" spans="5:7" x14ac:dyDescent="0.25">
      <c r="E2059" s="609"/>
      <c r="F2059" s="807"/>
      <c r="G2059" s="609"/>
    </row>
    <row r="2060" spans="5:7" x14ac:dyDescent="0.25">
      <c r="E2060" s="609"/>
      <c r="F2060" s="807"/>
      <c r="G2060" s="609"/>
    </row>
    <row r="2061" spans="5:7" x14ac:dyDescent="0.25">
      <c r="E2061" s="609"/>
      <c r="F2061" s="807"/>
      <c r="G2061" s="609"/>
    </row>
    <row r="2062" spans="5:7" x14ac:dyDescent="0.25">
      <c r="E2062" s="609"/>
      <c r="F2062" s="807"/>
      <c r="G2062" s="609"/>
    </row>
    <row r="2063" spans="5:7" x14ac:dyDescent="0.25">
      <c r="E2063" s="609"/>
      <c r="F2063" s="807"/>
      <c r="G2063" s="609"/>
    </row>
    <row r="2064" spans="5:7" x14ac:dyDescent="0.25">
      <c r="E2064" s="609"/>
      <c r="F2064" s="807"/>
      <c r="G2064" s="609"/>
    </row>
    <row r="2065" spans="5:7" x14ac:dyDescent="0.25">
      <c r="E2065" s="609"/>
      <c r="F2065" s="807"/>
      <c r="G2065" s="609"/>
    </row>
    <row r="2066" spans="5:7" x14ac:dyDescent="0.25">
      <c r="E2066" s="609"/>
      <c r="F2066" s="807"/>
      <c r="G2066" s="609"/>
    </row>
    <row r="2067" spans="5:7" x14ac:dyDescent="0.25">
      <c r="E2067" s="609"/>
      <c r="F2067" s="807"/>
      <c r="G2067" s="609"/>
    </row>
    <row r="2068" spans="5:7" x14ac:dyDescent="0.25">
      <c r="E2068" s="609"/>
      <c r="F2068" s="807"/>
      <c r="G2068" s="609"/>
    </row>
    <row r="2069" spans="5:7" x14ac:dyDescent="0.25">
      <c r="E2069" s="609"/>
      <c r="F2069" s="807"/>
      <c r="G2069" s="609"/>
    </row>
    <row r="2070" spans="5:7" x14ac:dyDescent="0.25">
      <c r="E2070" s="609"/>
      <c r="F2070" s="807"/>
      <c r="G2070" s="609"/>
    </row>
    <row r="2071" spans="5:7" x14ac:dyDescent="0.25">
      <c r="E2071" s="609"/>
      <c r="F2071" s="807"/>
      <c r="G2071" s="609"/>
    </row>
    <row r="2072" spans="5:7" x14ac:dyDescent="0.25">
      <c r="E2072" s="609"/>
      <c r="F2072" s="807"/>
      <c r="G2072" s="609"/>
    </row>
    <row r="2073" spans="5:7" x14ac:dyDescent="0.25">
      <c r="E2073" s="609"/>
      <c r="F2073" s="807"/>
      <c r="G2073" s="609"/>
    </row>
    <row r="2074" spans="5:7" x14ac:dyDescent="0.25">
      <c r="E2074" s="609"/>
      <c r="F2074" s="807"/>
      <c r="G2074" s="609"/>
    </row>
    <row r="2075" spans="5:7" x14ac:dyDescent="0.25">
      <c r="E2075" s="609"/>
      <c r="F2075" s="807"/>
      <c r="G2075" s="609"/>
    </row>
    <row r="2076" spans="5:7" x14ac:dyDescent="0.25">
      <c r="E2076" s="609"/>
      <c r="F2076" s="807"/>
      <c r="G2076" s="609"/>
    </row>
    <row r="2077" spans="5:7" x14ac:dyDescent="0.25">
      <c r="E2077" s="609"/>
      <c r="F2077" s="807"/>
      <c r="G2077" s="609"/>
    </row>
    <row r="2078" spans="5:7" x14ac:dyDescent="0.25">
      <c r="E2078" s="609"/>
      <c r="F2078" s="807"/>
      <c r="G2078" s="609"/>
    </row>
    <row r="2079" spans="5:7" x14ac:dyDescent="0.25">
      <c r="E2079" s="609"/>
      <c r="F2079" s="807"/>
      <c r="G2079" s="609"/>
    </row>
    <row r="2080" spans="5:7" x14ac:dyDescent="0.25">
      <c r="E2080" s="609"/>
      <c r="F2080" s="807"/>
      <c r="G2080" s="609"/>
    </row>
    <row r="2081" spans="5:7" x14ac:dyDescent="0.25">
      <c r="E2081" s="609"/>
      <c r="F2081" s="807"/>
      <c r="G2081" s="609"/>
    </row>
    <row r="2082" spans="5:7" x14ac:dyDescent="0.25">
      <c r="E2082" s="609"/>
      <c r="F2082" s="807"/>
      <c r="G2082" s="609"/>
    </row>
    <row r="2083" spans="5:7" x14ac:dyDescent="0.25">
      <c r="E2083" s="609"/>
      <c r="F2083" s="807"/>
      <c r="G2083" s="609"/>
    </row>
    <row r="2084" spans="5:7" x14ac:dyDescent="0.25">
      <c r="E2084" s="609"/>
      <c r="F2084" s="807"/>
      <c r="G2084" s="609"/>
    </row>
    <row r="2085" spans="5:7" x14ac:dyDescent="0.25">
      <c r="E2085" s="609"/>
      <c r="F2085" s="807"/>
      <c r="G2085" s="609"/>
    </row>
    <row r="2086" spans="5:7" x14ac:dyDescent="0.25">
      <c r="E2086" s="609"/>
      <c r="F2086" s="807"/>
      <c r="G2086" s="609"/>
    </row>
    <row r="2087" spans="5:7" x14ac:dyDescent="0.25">
      <c r="E2087" s="609"/>
      <c r="F2087" s="807"/>
      <c r="G2087" s="609"/>
    </row>
    <row r="2088" spans="5:7" x14ac:dyDescent="0.25">
      <c r="E2088" s="609"/>
      <c r="F2088" s="807"/>
      <c r="G2088" s="609"/>
    </row>
    <row r="2089" spans="5:7" x14ac:dyDescent="0.25">
      <c r="E2089" s="609"/>
      <c r="F2089" s="807"/>
      <c r="G2089" s="609"/>
    </row>
    <row r="2090" spans="5:7" x14ac:dyDescent="0.25">
      <c r="E2090" s="609"/>
      <c r="F2090" s="807"/>
      <c r="G2090" s="609"/>
    </row>
    <row r="2091" spans="5:7" x14ac:dyDescent="0.25">
      <c r="E2091" s="609"/>
      <c r="F2091" s="807"/>
      <c r="G2091" s="609"/>
    </row>
    <row r="2092" spans="5:7" x14ac:dyDescent="0.25">
      <c r="E2092" s="609"/>
      <c r="F2092" s="807"/>
      <c r="G2092" s="609"/>
    </row>
    <row r="2093" spans="5:7" x14ac:dyDescent="0.25">
      <c r="E2093" s="609"/>
      <c r="F2093" s="807"/>
      <c r="G2093" s="609"/>
    </row>
    <row r="2094" spans="5:7" x14ac:dyDescent="0.25">
      <c r="E2094" s="609"/>
      <c r="F2094" s="807"/>
      <c r="G2094" s="609"/>
    </row>
    <row r="2095" spans="5:7" x14ac:dyDescent="0.25">
      <c r="E2095" s="609"/>
      <c r="F2095" s="807"/>
      <c r="G2095" s="609"/>
    </row>
    <row r="2096" spans="5:7" x14ac:dyDescent="0.25">
      <c r="E2096" s="609"/>
      <c r="F2096" s="807"/>
      <c r="G2096" s="609"/>
    </row>
    <row r="2097" spans="5:7" x14ac:dyDescent="0.25">
      <c r="E2097" s="609"/>
      <c r="F2097" s="807"/>
      <c r="G2097" s="609"/>
    </row>
    <row r="2098" spans="5:7" x14ac:dyDescent="0.25">
      <c r="E2098" s="609"/>
      <c r="F2098" s="807"/>
      <c r="G2098" s="609"/>
    </row>
    <row r="2099" spans="5:7" x14ac:dyDescent="0.25">
      <c r="E2099" s="609"/>
      <c r="F2099" s="807"/>
      <c r="G2099" s="609"/>
    </row>
    <row r="2100" spans="5:7" x14ac:dyDescent="0.25">
      <c r="E2100" s="609"/>
      <c r="F2100" s="807"/>
      <c r="G2100" s="609"/>
    </row>
    <row r="2101" spans="5:7" x14ac:dyDescent="0.25">
      <c r="E2101" s="609"/>
      <c r="F2101" s="807"/>
      <c r="G2101" s="609"/>
    </row>
    <row r="2102" spans="5:7" x14ac:dyDescent="0.25">
      <c r="E2102" s="609"/>
      <c r="F2102" s="807"/>
      <c r="G2102" s="609"/>
    </row>
    <row r="2103" spans="5:7" x14ac:dyDescent="0.25">
      <c r="E2103" s="609"/>
      <c r="F2103" s="807"/>
      <c r="G2103" s="609"/>
    </row>
    <row r="2104" spans="5:7" x14ac:dyDescent="0.25">
      <c r="E2104" s="609"/>
      <c r="F2104" s="807"/>
      <c r="G2104" s="609"/>
    </row>
    <row r="2105" spans="5:7" x14ac:dyDescent="0.25">
      <c r="E2105" s="609"/>
      <c r="F2105" s="807"/>
      <c r="G2105" s="609"/>
    </row>
    <row r="2106" spans="5:7" x14ac:dyDescent="0.25">
      <c r="E2106" s="609"/>
      <c r="F2106" s="807"/>
      <c r="G2106" s="609"/>
    </row>
    <row r="2107" spans="5:7" x14ac:dyDescent="0.25">
      <c r="E2107" s="609"/>
      <c r="F2107" s="807"/>
      <c r="G2107" s="609"/>
    </row>
    <row r="2108" spans="5:7" x14ac:dyDescent="0.25">
      <c r="E2108" s="609"/>
      <c r="F2108" s="807"/>
      <c r="G2108" s="609"/>
    </row>
    <row r="2109" spans="5:7" x14ac:dyDescent="0.25">
      <c r="E2109" s="609"/>
      <c r="F2109" s="807"/>
      <c r="G2109" s="609"/>
    </row>
    <row r="2110" spans="5:7" x14ac:dyDescent="0.25">
      <c r="E2110" s="609"/>
      <c r="F2110" s="807"/>
      <c r="G2110" s="609"/>
    </row>
    <row r="2111" spans="5:7" x14ac:dyDescent="0.25">
      <c r="E2111" s="609"/>
      <c r="F2111" s="807"/>
      <c r="G2111" s="609"/>
    </row>
    <row r="2112" spans="5:7" x14ac:dyDescent="0.25">
      <c r="E2112" s="609"/>
      <c r="F2112" s="807"/>
      <c r="G2112" s="609"/>
    </row>
    <row r="2113" spans="5:7" x14ac:dyDescent="0.25">
      <c r="E2113" s="609"/>
      <c r="F2113" s="807"/>
      <c r="G2113" s="609"/>
    </row>
    <row r="2114" spans="5:7" x14ac:dyDescent="0.25">
      <c r="E2114" s="609"/>
      <c r="F2114" s="807"/>
      <c r="G2114" s="609"/>
    </row>
    <row r="2115" spans="5:7" x14ac:dyDescent="0.25">
      <c r="E2115" s="609"/>
      <c r="F2115" s="807"/>
      <c r="G2115" s="609"/>
    </row>
    <row r="2116" spans="5:7" x14ac:dyDescent="0.25">
      <c r="E2116" s="609"/>
      <c r="F2116" s="807"/>
      <c r="G2116" s="609"/>
    </row>
    <row r="2117" spans="5:7" x14ac:dyDescent="0.25">
      <c r="E2117" s="609"/>
      <c r="F2117" s="807"/>
      <c r="G2117" s="609"/>
    </row>
    <row r="2118" spans="5:7" x14ac:dyDescent="0.25">
      <c r="E2118" s="609"/>
      <c r="F2118" s="807"/>
      <c r="G2118" s="609"/>
    </row>
    <row r="2119" spans="5:7" x14ac:dyDescent="0.25">
      <c r="E2119" s="609"/>
      <c r="F2119" s="807"/>
      <c r="G2119" s="609"/>
    </row>
    <row r="2120" spans="5:7" x14ac:dyDescent="0.25">
      <c r="E2120" s="609"/>
      <c r="F2120" s="807"/>
      <c r="G2120" s="609"/>
    </row>
    <row r="2121" spans="5:7" x14ac:dyDescent="0.25">
      <c r="E2121" s="609"/>
      <c r="F2121" s="807"/>
      <c r="G2121" s="609"/>
    </row>
    <row r="2122" spans="5:7" x14ac:dyDescent="0.25">
      <c r="E2122" s="609"/>
      <c r="F2122" s="807"/>
      <c r="G2122" s="609"/>
    </row>
    <row r="2123" spans="5:7" x14ac:dyDescent="0.25">
      <c r="E2123" s="609"/>
      <c r="F2123" s="807"/>
      <c r="G2123" s="609"/>
    </row>
    <row r="2124" spans="5:7" x14ac:dyDescent="0.25">
      <c r="E2124" s="609"/>
      <c r="F2124" s="807"/>
      <c r="G2124" s="609"/>
    </row>
    <row r="2125" spans="5:7" x14ac:dyDescent="0.25">
      <c r="E2125" s="609"/>
      <c r="F2125" s="807"/>
      <c r="G2125" s="609"/>
    </row>
    <row r="2126" spans="5:7" x14ac:dyDescent="0.25">
      <c r="E2126" s="609"/>
      <c r="F2126" s="807"/>
      <c r="G2126" s="609"/>
    </row>
    <row r="2127" spans="5:7" x14ac:dyDescent="0.25">
      <c r="E2127" s="609"/>
      <c r="F2127" s="807"/>
      <c r="G2127" s="609"/>
    </row>
    <row r="2128" spans="5:7" x14ac:dyDescent="0.25">
      <c r="E2128" s="609"/>
      <c r="F2128" s="807"/>
      <c r="G2128" s="609"/>
    </row>
    <row r="2129" spans="5:7" x14ac:dyDescent="0.25">
      <c r="E2129" s="609"/>
      <c r="F2129" s="807"/>
      <c r="G2129" s="609"/>
    </row>
    <row r="2130" spans="5:7" x14ac:dyDescent="0.25">
      <c r="E2130" s="609"/>
      <c r="F2130" s="807"/>
      <c r="G2130" s="609"/>
    </row>
    <row r="2131" spans="5:7" x14ac:dyDescent="0.25">
      <c r="E2131" s="609"/>
      <c r="F2131" s="807"/>
      <c r="G2131" s="609"/>
    </row>
    <row r="2132" spans="5:7" x14ac:dyDescent="0.25">
      <c r="E2132" s="609"/>
      <c r="F2132" s="807"/>
      <c r="G2132" s="609"/>
    </row>
    <row r="2133" spans="5:7" x14ac:dyDescent="0.25">
      <c r="E2133" s="609"/>
      <c r="F2133" s="807"/>
      <c r="G2133" s="609"/>
    </row>
    <row r="2134" spans="5:7" x14ac:dyDescent="0.25">
      <c r="E2134" s="609"/>
      <c r="F2134" s="807"/>
      <c r="G2134" s="609"/>
    </row>
    <row r="2135" spans="5:7" x14ac:dyDescent="0.25">
      <c r="E2135" s="609"/>
      <c r="F2135" s="807"/>
      <c r="G2135" s="609"/>
    </row>
    <row r="2136" spans="5:7" x14ac:dyDescent="0.25">
      <c r="E2136" s="609"/>
      <c r="F2136" s="807"/>
      <c r="G2136" s="609"/>
    </row>
    <row r="2137" spans="5:7" x14ac:dyDescent="0.25">
      <c r="E2137" s="609"/>
      <c r="F2137" s="807"/>
      <c r="G2137" s="609"/>
    </row>
    <row r="2138" spans="5:7" x14ac:dyDescent="0.25">
      <c r="E2138" s="609"/>
      <c r="F2138" s="807"/>
      <c r="G2138" s="609"/>
    </row>
    <row r="2139" spans="5:7" x14ac:dyDescent="0.25">
      <c r="E2139" s="609"/>
      <c r="F2139" s="807"/>
      <c r="G2139" s="609"/>
    </row>
    <row r="2140" spans="5:7" x14ac:dyDescent="0.25">
      <c r="E2140" s="609"/>
      <c r="F2140" s="807"/>
      <c r="G2140" s="609"/>
    </row>
    <row r="2141" spans="5:7" x14ac:dyDescent="0.25">
      <c r="E2141" s="609"/>
      <c r="F2141" s="807"/>
      <c r="G2141" s="609"/>
    </row>
    <row r="2142" spans="5:7" x14ac:dyDescent="0.25">
      <c r="E2142" s="609"/>
      <c r="F2142" s="807"/>
      <c r="G2142" s="609"/>
    </row>
    <row r="2143" spans="5:7" x14ac:dyDescent="0.25">
      <c r="E2143" s="609"/>
      <c r="F2143" s="807"/>
      <c r="G2143" s="609"/>
    </row>
    <row r="2144" spans="5:7" x14ac:dyDescent="0.25">
      <c r="E2144" s="609"/>
      <c r="F2144" s="807"/>
      <c r="G2144" s="609"/>
    </row>
    <row r="2145" spans="5:7" x14ac:dyDescent="0.25">
      <c r="E2145" s="609"/>
      <c r="F2145" s="807"/>
      <c r="G2145" s="609"/>
    </row>
    <row r="2146" spans="5:7" x14ac:dyDescent="0.25">
      <c r="E2146" s="609"/>
      <c r="F2146" s="807"/>
      <c r="G2146" s="609"/>
    </row>
    <row r="2147" spans="5:7" x14ac:dyDescent="0.25">
      <c r="E2147" s="609"/>
      <c r="F2147" s="807"/>
      <c r="G2147" s="609"/>
    </row>
    <row r="2148" spans="5:7" x14ac:dyDescent="0.25">
      <c r="E2148" s="609"/>
      <c r="F2148" s="807"/>
      <c r="G2148" s="609"/>
    </row>
    <row r="2149" spans="5:7" x14ac:dyDescent="0.25">
      <c r="E2149" s="609"/>
      <c r="F2149" s="807"/>
      <c r="G2149" s="609"/>
    </row>
    <row r="2150" spans="5:7" x14ac:dyDescent="0.25">
      <c r="E2150" s="609"/>
      <c r="F2150" s="807"/>
      <c r="G2150" s="609"/>
    </row>
    <row r="2151" spans="5:7" x14ac:dyDescent="0.25">
      <c r="E2151" s="609"/>
      <c r="F2151" s="807"/>
      <c r="G2151" s="609"/>
    </row>
    <row r="2152" spans="5:7" x14ac:dyDescent="0.25">
      <c r="E2152" s="609"/>
      <c r="F2152" s="807"/>
      <c r="G2152" s="609"/>
    </row>
    <row r="2153" spans="5:7" x14ac:dyDescent="0.25">
      <c r="E2153" s="609"/>
      <c r="F2153" s="807"/>
      <c r="G2153" s="609"/>
    </row>
    <row r="2154" spans="5:7" x14ac:dyDescent="0.25">
      <c r="E2154" s="609"/>
      <c r="F2154" s="807"/>
      <c r="G2154" s="609"/>
    </row>
    <row r="2155" spans="5:7" x14ac:dyDescent="0.25">
      <c r="E2155" s="609"/>
      <c r="F2155" s="807"/>
      <c r="G2155" s="609"/>
    </row>
    <row r="2156" spans="5:7" x14ac:dyDescent="0.25">
      <c r="E2156" s="609"/>
      <c r="F2156" s="807"/>
      <c r="G2156" s="609"/>
    </row>
    <row r="2157" spans="5:7" x14ac:dyDescent="0.25">
      <c r="E2157" s="609"/>
      <c r="F2157" s="807"/>
      <c r="G2157" s="609"/>
    </row>
    <row r="2158" spans="5:7" x14ac:dyDescent="0.25">
      <c r="E2158" s="609"/>
      <c r="F2158" s="807"/>
      <c r="G2158" s="609"/>
    </row>
    <row r="2159" spans="5:7" x14ac:dyDescent="0.25">
      <c r="E2159" s="609"/>
      <c r="F2159" s="807"/>
      <c r="G2159" s="609"/>
    </row>
    <row r="2160" spans="5:7" x14ac:dyDescent="0.25">
      <c r="E2160" s="609"/>
      <c r="F2160" s="807"/>
      <c r="G2160" s="609"/>
    </row>
    <row r="2161" spans="5:7" x14ac:dyDescent="0.25">
      <c r="E2161" s="609"/>
      <c r="F2161" s="807"/>
      <c r="G2161" s="609"/>
    </row>
    <row r="2162" spans="5:7" x14ac:dyDescent="0.25">
      <c r="E2162" s="609"/>
      <c r="F2162" s="807"/>
      <c r="G2162" s="609"/>
    </row>
    <row r="2163" spans="5:7" x14ac:dyDescent="0.25">
      <c r="E2163" s="609"/>
      <c r="F2163" s="807"/>
      <c r="G2163" s="609"/>
    </row>
    <row r="2164" spans="5:7" x14ac:dyDescent="0.25">
      <c r="E2164" s="609"/>
      <c r="F2164" s="807"/>
      <c r="G2164" s="609"/>
    </row>
    <row r="2165" spans="5:7" x14ac:dyDescent="0.25">
      <c r="E2165" s="609"/>
      <c r="F2165" s="807"/>
      <c r="G2165" s="609"/>
    </row>
    <row r="2166" spans="5:7" x14ac:dyDescent="0.25">
      <c r="E2166" s="609"/>
      <c r="F2166" s="807"/>
      <c r="G2166" s="609"/>
    </row>
    <row r="2167" spans="5:7" x14ac:dyDescent="0.25">
      <c r="E2167" s="609"/>
      <c r="F2167" s="807"/>
      <c r="G2167" s="609"/>
    </row>
    <row r="2168" spans="5:7" x14ac:dyDescent="0.25">
      <c r="E2168" s="609"/>
      <c r="F2168" s="807"/>
      <c r="G2168" s="609"/>
    </row>
    <row r="2169" spans="5:7" x14ac:dyDescent="0.25">
      <c r="E2169" s="609"/>
      <c r="F2169" s="807"/>
      <c r="G2169" s="609"/>
    </row>
    <row r="2170" spans="5:7" x14ac:dyDescent="0.25">
      <c r="E2170" s="609"/>
      <c r="F2170" s="807"/>
      <c r="G2170" s="609"/>
    </row>
    <row r="2171" spans="5:7" x14ac:dyDescent="0.25">
      <c r="E2171" s="609"/>
      <c r="F2171" s="807"/>
      <c r="G2171" s="609"/>
    </row>
    <row r="2172" spans="5:7" x14ac:dyDescent="0.25">
      <c r="E2172" s="609"/>
      <c r="F2172" s="807"/>
      <c r="G2172" s="609"/>
    </row>
    <row r="2173" spans="5:7" x14ac:dyDescent="0.25">
      <c r="E2173" s="609"/>
      <c r="F2173" s="807"/>
      <c r="G2173" s="609"/>
    </row>
    <row r="2174" spans="5:7" x14ac:dyDescent="0.25">
      <c r="E2174" s="609"/>
      <c r="F2174" s="807"/>
      <c r="G2174" s="609"/>
    </row>
    <row r="2175" spans="5:7" x14ac:dyDescent="0.25">
      <c r="E2175" s="609"/>
      <c r="F2175" s="807"/>
      <c r="G2175" s="609"/>
    </row>
    <row r="2176" spans="5:7" x14ac:dyDescent="0.25">
      <c r="E2176" s="609"/>
      <c r="F2176" s="807"/>
      <c r="G2176" s="609"/>
    </row>
    <row r="2177" spans="5:7" x14ac:dyDescent="0.25">
      <c r="E2177" s="609"/>
      <c r="F2177" s="807"/>
      <c r="G2177" s="609"/>
    </row>
    <row r="2178" spans="5:7" x14ac:dyDescent="0.25">
      <c r="E2178" s="609"/>
      <c r="F2178" s="807"/>
      <c r="G2178" s="609"/>
    </row>
    <row r="2179" spans="5:7" x14ac:dyDescent="0.25">
      <c r="E2179" s="609"/>
      <c r="F2179" s="807"/>
      <c r="G2179" s="609"/>
    </row>
    <row r="2180" spans="5:7" x14ac:dyDescent="0.25">
      <c r="E2180" s="609"/>
      <c r="F2180" s="807"/>
      <c r="G2180" s="609"/>
    </row>
    <row r="2181" spans="5:7" x14ac:dyDescent="0.25">
      <c r="E2181" s="609"/>
      <c r="F2181" s="807"/>
      <c r="G2181" s="609"/>
    </row>
    <row r="2182" spans="5:7" x14ac:dyDescent="0.25">
      <c r="E2182" s="609"/>
      <c r="F2182" s="807"/>
      <c r="G2182" s="609"/>
    </row>
    <row r="2183" spans="5:7" x14ac:dyDescent="0.25">
      <c r="E2183" s="609"/>
      <c r="F2183" s="807"/>
      <c r="G2183" s="609"/>
    </row>
    <row r="2184" spans="5:7" x14ac:dyDescent="0.25">
      <c r="E2184" s="609"/>
      <c r="F2184" s="807"/>
      <c r="G2184" s="609"/>
    </row>
    <row r="2185" spans="5:7" x14ac:dyDescent="0.25">
      <c r="E2185" s="609"/>
      <c r="F2185" s="807"/>
      <c r="G2185" s="609"/>
    </row>
    <row r="2186" spans="5:7" x14ac:dyDescent="0.25">
      <c r="E2186" s="609"/>
      <c r="F2186" s="807"/>
      <c r="G2186" s="609"/>
    </row>
    <row r="2187" spans="5:7" x14ac:dyDescent="0.25">
      <c r="E2187" s="609"/>
      <c r="F2187" s="807"/>
      <c r="G2187" s="609"/>
    </row>
    <row r="2188" spans="5:7" x14ac:dyDescent="0.25">
      <c r="E2188" s="609"/>
      <c r="F2188" s="807"/>
      <c r="G2188" s="609"/>
    </row>
    <row r="2189" spans="5:7" x14ac:dyDescent="0.25">
      <c r="E2189" s="609"/>
      <c r="F2189" s="807"/>
      <c r="G2189" s="609"/>
    </row>
    <row r="2190" spans="5:7" x14ac:dyDescent="0.25">
      <c r="E2190" s="609"/>
      <c r="F2190" s="807"/>
      <c r="G2190" s="609"/>
    </row>
    <row r="2191" spans="5:7" x14ac:dyDescent="0.25">
      <c r="E2191" s="609"/>
      <c r="F2191" s="807"/>
      <c r="G2191" s="609"/>
    </row>
    <row r="2192" spans="5:7" x14ac:dyDescent="0.25">
      <c r="E2192" s="609"/>
      <c r="F2192" s="807"/>
      <c r="G2192" s="609"/>
    </row>
    <row r="2193" spans="5:7" x14ac:dyDescent="0.25">
      <c r="E2193" s="609"/>
      <c r="F2193" s="807"/>
      <c r="G2193" s="609"/>
    </row>
    <row r="2194" spans="5:7" x14ac:dyDescent="0.25">
      <c r="E2194" s="609"/>
      <c r="F2194" s="807"/>
      <c r="G2194" s="609"/>
    </row>
    <row r="2195" spans="5:7" x14ac:dyDescent="0.25">
      <c r="E2195" s="609"/>
      <c r="F2195" s="807"/>
      <c r="G2195" s="609"/>
    </row>
    <row r="2196" spans="5:7" x14ac:dyDescent="0.25">
      <c r="E2196" s="609"/>
      <c r="F2196" s="807"/>
      <c r="G2196" s="609"/>
    </row>
    <row r="2197" spans="5:7" x14ac:dyDescent="0.25">
      <c r="E2197" s="609"/>
      <c r="F2197" s="807"/>
      <c r="G2197" s="609"/>
    </row>
    <row r="2198" spans="5:7" x14ac:dyDescent="0.25">
      <c r="E2198" s="609"/>
      <c r="F2198" s="807"/>
      <c r="G2198" s="609"/>
    </row>
    <row r="2199" spans="5:7" x14ac:dyDescent="0.25">
      <c r="E2199" s="609"/>
      <c r="F2199" s="807"/>
      <c r="G2199" s="609"/>
    </row>
    <row r="2200" spans="5:7" x14ac:dyDescent="0.25">
      <c r="E2200" s="609"/>
      <c r="F2200" s="807"/>
      <c r="G2200" s="609"/>
    </row>
    <row r="2201" spans="5:7" x14ac:dyDescent="0.25">
      <c r="E2201" s="609"/>
      <c r="F2201" s="807"/>
      <c r="G2201" s="609"/>
    </row>
    <row r="2202" spans="5:7" x14ac:dyDescent="0.25">
      <c r="E2202" s="609"/>
      <c r="F2202" s="807"/>
      <c r="G2202" s="609"/>
    </row>
    <row r="2203" spans="5:7" x14ac:dyDescent="0.25">
      <c r="E2203" s="609"/>
      <c r="F2203" s="807"/>
      <c r="G2203" s="609"/>
    </row>
    <row r="2204" spans="5:7" x14ac:dyDescent="0.25">
      <c r="E2204" s="609"/>
      <c r="F2204" s="807"/>
      <c r="G2204" s="609"/>
    </row>
    <row r="2205" spans="5:7" x14ac:dyDescent="0.25">
      <c r="E2205" s="609"/>
      <c r="F2205" s="807"/>
      <c r="G2205" s="609"/>
    </row>
    <row r="2206" spans="5:7" x14ac:dyDescent="0.25">
      <c r="E2206" s="609"/>
      <c r="F2206" s="807"/>
      <c r="G2206" s="609"/>
    </row>
    <row r="2207" spans="5:7" x14ac:dyDescent="0.25">
      <c r="E2207" s="609"/>
      <c r="F2207" s="807"/>
      <c r="G2207" s="609"/>
    </row>
    <row r="2208" spans="5:7" x14ac:dyDescent="0.25">
      <c r="E2208" s="609"/>
      <c r="F2208" s="807"/>
      <c r="G2208" s="609"/>
    </row>
    <row r="2209" spans="5:7" x14ac:dyDescent="0.25">
      <c r="E2209" s="609"/>
      <c r="F2209" s="807"/>
      <c r="G2209" s="609"/>
    </row>
    <row r="2210" spans="5:7" x14ac:dyDescent="0.25">
      <c r="E2210" s="609"/>
      <c r="F2210" s="807"/>
      <c r="G2210" s="609"/>
    </row>
    <row r="2211" spans="5:7" x14ac:dyDescent="0.25">
      <c r="E2211" s="609"/>
      <c r="F2211" s="807"/>
      <c r="G2211" s="609"/>
    </row>
    <row r="2212" spans="5:7" x14ac:dyDescent="0.25">
      <c r="E2212" s="609"/>
      <c r="F2212" s="807"/>
      <c r="G2212" s="609"/>
    </row>
    <row r="2213" spans="5:7" x14ac:dyDescent="0.25">
      <c r="E2213" s="609"/>
      <c r="F2213" s="807"/>
      <c r="G2213" s="609"/>
    </row>
    <row r="2214" spans="5:7" x14ac:dyDescent="0.25">
      <c r="E2214" s="609"/>
      <c r="F2214" s="807"/>
      <c r="G2214" s="609"/>
    </row>
    <row r="2215" spans="5:7" x14ac:dyDescent="0.25">
      <c r="E2215" s="609"/>
      <c r="F2215" s="807"/>
      <c r="G2215" s="609"/>
    </row>
    <row r="2216" spans="5:7" x14ac:dyDescent="0.25">
      <c r="E2216" s="609"/>
      <c r="F2216" s="807"/>
      <c r="G2216" s="609"/>
    </row>
    <row r="2217" spans="5:7" x14ac:dyDescent="0.25">
      <c r="E2217" s="609"/>
      <c r="F2217" s="807"/>
      <c r="G2217" s="609"/>
    </row>
    <row r="2218" spans="5:7" x14ac:dyDescent="0.25">
      <c r="E2218" s="609"/>
      <c r="F2218" s="807"/>
      <c r="G2218" s="609"/>
    </row>
    <row r="2219" spans="5:7" x14ac:dyDescent="0.25">
      <c r="E2219" s="609"/>
      <c r="F2219" s="807"/>
      <c r="G2219" s="609"/>
    </row>
    <row r="2220" spans="5:7" x14ac:dyDescent="0.25">
      <c r="E2220" s="609"/>
      <c r="F2220" s="807"/>
      <c r="G2220" s="609"/>
    </row>
    <row r="2221" spans="5:7" x14ac:dyDescent="0.25">
      <c r="E2221" s="609"/>
      <c r="F2221" s="807"/>
      <c r="G2221" s="609"/>
    </row>
    <row r="2222" spans="5:7" x14ac:dyDescent="0.25">
      <c r="E2222" s="609"/>
      <c r="F2222" s="807"/>
      <c r="G2222" s="609"/>
    </row>
    <row r="2223" spans="5:7" x14ac:dyDescent="0.25">
      <c r="E2223" s="609"/>
      <c r="F2223" s="807"/>
      <c r="G2223" s="609"/>
    </row>
    <row r="2224" spans="5:7" x14ac:dyDescent="0.25">
      <c r="E2224" s="609"/>
      <c r="F2224" s="807"/>
      <c r="G2224" s="609"/>
    </row>
    <row r="2225" spans="5:7" x14ac:dyDescent="0.25">
      <c r="E2225" s="609"/>
      <c r="F2225" s="807"/>
      <c r="G2225" s="609"/>
    </row>
    <row r="2226" spans="5:7" x14ac:dyDescent="0.25">
      <c r="E2226" s="609"/>
      <c r="F2226" s="807"/>
      <c r="G2226" s="609"/>
    </row>
    <row r="2227" spans="5:7" x14ac:dyDescent="0.25">
      <c r="E2227" s="609"/>
      <c r="F2227" s="807"/>
      <c r="G2227" s="609"/>
    </row>
    <row r="2228" spans="5:7" x14ac:dyDescent="0.25">
      <c r="E2228" s="609"/>
      <c r="F2228" s="807"/>
      <c r="G2228" s="609"/>
    </row>
    <row r="2229" spans="5:7" x14ac:dyDescent="0.25">
      <c r="E2229" s="609"/>
      <c r="F2229" s="807"/>
      <c r="G2229" s="609"/>
    </row>
    <row r="2230" spans="5:7" x14ac:dyDescent="0.25">
      <c r="E2230" s="609"/>
      <c r="F2230" s="807"/>
      <c r="G2230" s="609"/>
    </row>
    <row r="2231" spans="5:7" x14ac:dyDescent="0.25">
      <c r="E2231" s="609"/>
      <c r="F2231" s="807"/>
      <c r="G2231" s="609"/>
    </row>
    <row r="2232" spans="5:7" x14ac:dyDescent="0.25">
      <c r="E2232" s="609"/>
      <c r="F2232" s="807"/>
      <c r="G2232" s="609"/>
    </row>
    <row r="2233" spans="5:7" x14ac:dyDescent="0.25">
      <c r="E2233" s="609"/>
      <c r="F2233" s="807"/>
      <c r="G2233" s="609"/>
    </row>
    <row r="2234" spans="5:7" x14ac:dyDescent="0.25">
      <c r="E2234" s="609"/>
      <c r="F2234" s="807"/>
      <c r="G2234" s="609"/>
    </row>
    <row r="2235" spans="5:7" x14ac:dyDescent="0.25">
      <c r="E2235" s="609"/>
      <c r="F2235" s="807"/>
      <c r="G2235" s="609"/>
    </row>
    <row r="2236" spans="5:7" x14ac:dyDescent="0.25">
      <c r="E2236" s="609"/>
      <c r="F2236" s="807"/>
      <c r="G2236" s="609"/>
    </row>
    <row r="2237" spans="5:7" x14ac:dyDescent="0.25">
      <c r="E2237" s="609"/>
      <c r="F2237" s="807"/>
      <c r="G2237" s="609"/>
    </row>
    <row r="2238" spans="5:7" x14ac:dyDescent="0.25">
      <c r="E2238" s="609"/>
      <c r="F2238" s="807"/>
      <c r="G2238" s="609"/>
    </row>
    <row r="2239" spans="5:7" x14ac:dyDescent="0.25">
      <c r="E2239" s="609"/>
      <c r="F2239" s="807"/>
      <c r="G2239" s="609"/>
    </row>
    <row r="2240" spans="5:7" x14ac:dyDescent="0.25">
      <c r="E2240" s="609"/>
      <c r="F2240" s="807"/>
      <c r="G2240" s="609"/>
    </row>
    <row r="2241" spans="5:7" x14ac:dyDescent="0.25">
      <c r="E2241" s="609"/>
      <c r="F2241" s="807"/>
      <c r="G2241" s="609"/>
    </row>
    <row r="2242" spans="5:7" x14ac:dyDescent="0.25">
      <c r="E2242" s="609"/>
      <c r="F2242" s="807"/>
      <c r="G2242" s="609"/>
    </row>
    <row r="2243" spans="5:7" x14ac:dyDescent="0.25">
      <c r="E2243" s="609"/>
      <c r="F2243" s="807"/>
      <c r="G2243" s="609"/>
    </row>
    <row r="2244" spans="5:7" x14ac:dyDescent="0.25">
      <c r="E2244" s="609"/>
      <c r="F2244" s="807"/>
      <c r="G2244" s="609"/>
    </row>
    <row r="2245" spans="5:7" x14ac:dyDescent="0.25">
      <c r="E2245" s="609"/>
      <c r="F2245" s="807"/>
      <c r="G2245" s="609"/>
    </row>
    <row r="2246" spans="5:7" x14ac:dyDescent="0.25">
      <c r="E2246" s="609"/>
      <c r="F2246" s="807"/>
      <c r="G2246" s="609"/>
    </row>
    <row r="2247" spans="5:7" x14ac:dyDescent="0.25">
      <c r="E2247" s="609"/>
      <c r="F2247" s="807"/>
      <c r="G2247" s="609"/>
    </row>
    <row r="2248" spans="5:7" x14ac:dyDescent="0.25">
      <c r="E2248" s="609"/>
      <c r="F2248" s="807"/>
      <c r="G2248" s="609"/>
    </row>
    <row r="2249" spans="5:7" x14ac:dyDescent="0.25">
      <c r="E2249" s="609"/>
      <c r="F2249" s="807"/>
      <c r="G2249" s="609"/>
    </row>
    <row r="2250" spans="5:7" x14ac:dyDescent="0.25">
      <c r="E2250" s="609"/>
      <c r="F2250" s="807"/>
      <c r="G2250" s="609"/>
    </row>
    <row r="2251" spans="5:7" x14ac:dyDescent="0.25">
      <c r="E2251" s="609"/>
      <c r="F2251" s="807"/>
      <c r="G2251" s="609"/>
    </row>
    <row r="2252" spans="5:7" x14ac:dyDescent="0.25">
      <c r="E2252" s="609"/>
      <c r="F2252" s="807"/>
      <c r="G2252" s="609"/>
    </row>
    <row r="2253" spans="5:7" x14ac:dyDescent="0.25">
      <c r="E2253" s="609"/>
      <c r="F2253" s="807"/>
      <c r="G2253" s="609"/>
    </row>
    <row r="2254" spans="5:7" x14ac:dyDescent="0.25">
      <c r="E2254" s="609"/>
      <c r="F2254" s="807"/>
      <c r="G2254" s="609"/>
    </row>
    <row r="2255" spans="5:7" x14ac:dyDescent="0.25">
      <c r="E2255" s="609"/>
      <c r="F2255" s="807"/>
      <c r="G2255" s="609"/>
    </row>
    <row r="2256" spans="5:7" x14ac:dyDescent="0.25">
      <c r="E2256" s="609"/>
      <c r="F2256" s="807"/>
      <c r="G2256" s="609"/>
    </row>
    <row r="2257" spans="5:7" x14ac:dyDescent="0.25">
      <c r="E2257" s="609"/>
      <c r="F2257" s="807"/>
      <c r="G2257" s="609"/>
    </row>
    <row r="2258" spans="5:7" x14ac:dyDescent="0.25">
      <c r="E2258" s="609"/>
      <c r="F2258" s="807"/>
      <c r="G2258" s="609"/>
    </row>
    <row r="2259" spans="5:7" x14ac:dyDescent="0.25">
      <c r="E2259" s="609"/>
      <c r="F2259" s="807"/>
      <c r="G2259" s="609"/>
    </row>
    <row r="2260" spans="5:7" x14ac:dyDescent="0.25">
      <c r="E2260" s="609"/>
      <c r="F2260" s="807"/>
      <c r="G2260" s="609"/>
    </row>
    <row r="2261" spans="5:7" x14ac:dyDescent="0.25">
      <c r="E2261" s="609"/>
      <c r="F2261" s="807"/>
      <c r="G2261" s="609"/>
    </row>
    <row r="2262" spans="5:7" x14ac:dyDescent="0.25">
      <c r="E2262" s="609"/>
      <c r="F2262" s="807"/>
      <c r="G2262" s="609"/>
    </row>
    <row r="2263" spans="5:7" x14ac:dyDescent="0.25">
      <c r="E2263" s="609"/>
      <c r="F2263" s="807"/>
      <c r="G2263" s="609"/>
    </row>
    <row r="2264" spans="5:7" x14ac:dyDescent="0.25">
      <c r="E2264" s="609"/>
      <c r="F2264" s="807"/>
      <c r="G2264" s="609"/>
    </row>
    <row r="2265" spans="5:7" x14ac:dyDescent="0.25">
      <c r="E2265" s="609"/>
      <c r="F2265" s="807"/>
      <c r="G2265" s="609"/>
    </row>
    <row r="2266" spans="5:7" x14ac:dyDescent="0.25">
      <c r="E2266" s="609"/>
      <c r="F2266" s="807"/>
      <c r="G2266" s="609"/>
    </row>
    <row r="2267" spans="5:7" x14ac:dyDescent="0.25">
      <c r="E2267" s="609"/>
      <c r="F2267" s="807"/>
      <c r="G2267" s="609"/>
    </row>
    <row r="2268" spans="5:7" x14ac:dyDescent="0.25">
      <c r="E2268" s="609"/>
      <c r="F2268" s="807"/>
      <c r="G2268" s="609"/>
    </row>
    <row r="2269" spans="5:7" x14ac:dyDescent="0.25">
      <c r="E2269" s="609"/>
      <c r="F2269" s="807"/>
      <c r="G2269" s="609"/>
    </row>
    <row r="2270" spans="5:7" x14ac:dyDescent="0.25">
      <c r="E2270" s="609"/>
      <c r="F2270" s="807"/>
      <c r="G2270" s="609"/>
    </row>
    <row r="2271" spans="5:7" x14ac:dyDescent="0.25">
      <c r="E2271" s="609"/>
      <c r="F2271" s="807"/>
      <c r="G2271" s="609"/>
    </row>
    <row r="2272" spans="5:7" x14ac:dyDescent="0.25">
      <c r="E2272" s="609"/>
      <c r="F2272" s="807"/>
      <c r="G2272" s="609"/>
    </row>
    <row r="2273" spans="5:7" x14ac:dyDescent="0.25">
      <c r="E2273" s="609"/>
      <c r="F2273" s="807"/>
      <c r="G2273" s="609"/>
    </row>
    <row r="2274" spans="5:7" x14ac:dyDescent="0.25">
      <c r="E2274" s="609"/>
      <c r="F2274" s="807"/>
      <c r="G2274" s="609"/>
    </row>
    <row r="2275" spans="5:7" x14ac:dyDescent="0.25">
      <c r="E2275" s="609"/>
      <c r="F2275" s="807"/>
      <c r="G2275" s="609"/>
    </row>
    <row r="2276" spans="5:7" x14ac:dyDescent="0.25">
      <c r="E2276" s="609"/>
      <c r="F2276" s="807"/>
      <c r="G2276" s="609"/>
    </row>
    <row r="2277" spans="5:7" x14ac:dyDescent="0.25">
      <c r="E2277" s="609"/>
      <c r="F2277" s="807"/>
      <c r="G2277" s="609"/>
    </row>
    <row r="2278" spans="5:7" x14ac:dyDescent="0.25">
      <c r="E2278" s="609"/>
      <c r="F2278" s="807"/>
      <c r="G2278" s="609"/>
    </row>
    <row r="2279" spans="5:7" x14ac:dyDescent="0.25">
      <c r="E2279" s="609"/>
      <c r="F2279" s="807"/>
      <c r="G2279" s="609"/>
    </row>
    <row r="2280" spans="5:7" x14ac:dyDescent="0.25">
      <c r="E2280" s="609"/>
      <c r="F2280" s="807"/>
      <c r="G2280" s="609"/>
    </row>
    <row r="2281" spans="5:7" x14ac:dyDescent="0.25">
      <c r="E2281" s="609"/>
      <c r="F2281" s="807"/>
      <c r="G2281" s="609"/>
    </row>
    <row r="2282" spans="5:7" x14ac:dyDescent="0.25">
      <c r="E2282" s="609"/>
      <c r="F2282" s="807"/>
      <c r="G2282" s="609"/>
    </row>
    <row r="2283" spans="5:7" x14ac:dyDescent="0.25">
      <c r="E2283" s="609"/>
      <c r="F2283" s="807"/>
      <c r="G2283" s="609"/>
    </row>
    <row r="2284" spans="5:7" x14ac:dyDescent="0.25">
      <c r="E2284" s="609"/>
      <c r="F2284" s="807"/>
      <c r="G2284" s="609"/>
    </row>
    <row r="2285" spans="5:7" x14ac:dyDescent="0.25">
      <c r="E2285" s="609"/>
      <c r="F2285" s="807"/>
      <c r="G2285" s="609"/>
    </row>
    <row r="2286" spans="5:7" x14ac:dyDescent="0.25">
      <c r="E2286" s="609"/>
      <c r="F2286" s="807"/>
      <c r="G2286" s="609"/>
    </row>
    <row r="2287" spans="5:7" x14ac:dyDescent="0.25">
      <c r="E2287" s="609"/>
      <c r="F2287" s="807"/>
      <c r="G2287" s="609"/>
    </row>
    <row r="2288" spans="5:7" x14ac:dyDescent="0.25">
      <c r="E2288" s="609"/>
      <c r="F2288" s="807"/>
      <c r="G2288" s="609"/>
    </row>
    <row r="2289" spans="5:7" x14ac:dyDescent="0.25">
      <c r="E2289" s="609"/>
      <c r="F2289" s="807"/>
      <c r="G2289" s="609"/>
    </row>
    <row r="2290" spans="5:7" x14ac:dyDescent="0.25">
      <c r="E2290" s="609"/>
      <c r="F2290" s="807"/>
      <c r="G2290" s="609"/>
    </row>
    <row r="2291" spans="5:7" x14ac:dyDescent="0.25">
      <c r="E2291" s="609"/>
      <c r="F2291" s="807"/>
      <c r="G2291" s="609"/>
    </row>
    <row r="2292" spans="5:7" x14ac:dyDescent="0.25">
      <c r="E2292" s="609"/>
      <c r="F2292" s="807"/>
      <c r="G2292" s="609"/>
    </row>
    <row r="2293" spans="5:7" x14ac:dyDescent="0.25">
      <c r="E2293" s="609"/>
      <c r="F2293" s="807"/>
      <c r="G2293" s="609"/>
    </row>
    <row r="2294" spans="5:7" x14ac:dyDescent="0.25">
      <c r="E2294" s="609"/>
      <c r="F2294" s="807"/>
      <c r="G2294" s="609"/>
    </row>
    <row r="2295" spans="5:7" x14ac:dyDescent="0.25">
      <c r="E2295" s="609"/>
      <c r="F2295" s="807"/>
      <c r="G2295" s="609"/>
    </row>
    <row r="2296" spans="5:7" x14ac:dyDescent="0.25">
      <c r="E2296" s="609"/>
      <c r="F2296" s="807"/>
      <c r="G2296" s="609"/>
    </row>
    <row r="2297" spans="5:7" x14ac:dyDescent="0.25">
      <c r="E2297" s="609"/>
      <c r="F2297" s="807"/>
      <c r="G2297" s="609"/>
    </row>
    <row r="2298" spans="5:7" x14ac:dyDescent="0.25">
      <c r="E2298" s="609"/>
      <c r="F2298" s="807"/>
      <c r="G2298" s="609"/>
    </row>
    <row r="2299" spans="5:7" x14ac:dyDescent="0.25">
      <c r="E2299" s="609"/>
      <c r="F2299" s="807"/>
      <c r="G2299" s="609"/>
    </row>
    <row r="2300" spans="5:7" x14ac:dyDescent="0.25">
      <c r="E2300" s="609"/>
      <c r="F2300" s="807"/>
      <c r="G2300" s="609"/>
    </row>
    <row r="2301" spans="5:7" x14ac:dyDescent="0.25">
      <c r="E2301" s="609"/>
      <c r="F2301" s="807"/>
      <c r="G2301" s="609"/>
    </row>
    <row r="2302" spans="5:7" x14ac:dyDescent="0.25">
      <c r="E2302" s="609"/>
      <c r="F2302" s="807"/>
      <c r="G2302" s="609"/>
    </row>
    <row r="2303" spans="5:7" x14ac:dyDescent="0.25">
      <c r="E2303" s="609"/>
      <c r="F2303" s="807"/>
      <c r="G2303" s="609"/>
    </row>
    <row r="2304" spans="5:7" x14ac:dyDescent="0.25">
      <c r="E2304" s="609"/>
      <c r="F2304" s="807"/>
      <c r="G2304" s="609"/>
    </row>
    <row r="2305" spans="5:7" x14ac:dyDescent="0.25">
      <c r="E2305" s="609"/>
      <c r="F2305" s="807"/>
      <c r="G2305" s="609"/>
    </row>
    <row r="2306" spans="5:7" x14ac:dyDescent="0.25">
      <c r="E2306" s="609"/>
      <c r="F2306" s="807"/>
      <c r="G2306" s="609"/>
    </row>
    <row r="2307" spans="5:7" x14ac:dyDescent="0.25">
      <c r="E2307" s="609"/>
      <c r="F2307" s="807"/>
      <c r="G2307" s="609"/>
    </row>
    <row r="2308" spans="5:7" x14ac:dyDescent="0.25">
      <c r="E2308" s="609"/>
      <c r="F2308" s="807"/>
      <c r="G2308" s="609"/>
    </row>
    <row r="2309" spans="5:7" x14ac:dyDescent="0.25">
      <c r="E2309" s="609"/>
      <c r="F2309" s="807"/>
      <c r="G2309" s="609"/>
    </row>
    <row r="2310" spans="5:7" x14ac:dyDescent="0.25">
      <c r="E2310" s="609"/>
      <c r="F2310" s="807"/>
      <c r="G2310" s="609"/>
    </row>
    <row r="2311" spans="5:7" x14ac:dyDescent="0.25">
      <c r="E2311" s="609"/>
      <c r="F2311" s="807"/>
      <c r="G2311" s="609"/>
    </row>
    <row r="2312" spans="5:7" x14ac:dyDescent="0.25">
      <c r="E2312" s="609"/>
      <c r="F2312" s="807"/>
      <c r="G2312" s="609"/>
    </row>
    <row r="2313" spans="5:7" x14ac:dyDescent="0.25">
      <c r="E2313" s="609"/>
      <c r="F2313" s="807"/>
      <c r="G2313" s="609"/>
    </row>
    <row r="2314" spans="5:7" x14ac:dyDescent="0.25">
      <c r="E2314" s="609"/>
      <c r="F2314" s="807"/>
      <c r="G2314" s="609"/>
    </row>
    <row r="2315" spans="5:7" x14ac:dyDescent="0.25">
      <c r="E2315" s="609"/>
      <c r="F2315" s="807"/>
      <c r="G2315" s="609"/>
    </row>
    <row r="2316" spans="5:7" x14ac:dyDescent="0.25">
      <c r="E2316" s="609"/>
      <c r="F2316" s="807"/>
      <c r="G2316" s="609"/>
    </row>
    <row r="2317" spans="5:7" x14ac:dyDescent="0.25">
      <c r="E2317" s="609"/>
      <c r="F2317" s="807"/>
      <c r="G2317" s="609"/>
    </row>
    <row r="2318" spans="5:7" x14ac:dyDescent="0.25">
      <c r="E2318" s="609"/>
      <c r="F2318" s="807"/>
      <c r="G2318" s="609"/>
    </row>
    <row r="2319" spans="5:7" x14ac:dyDescent="0.25">
      <c r="E2319" s="609"/>
      <c r="F2319" s="807"/>
      <c r="G2319" s="609"/>
    </row>
    <row r="2320" spans="5:7" x14ac:dyDescent="0.25">
      <c r="E2320" s="609"/>
      <c r="F2320" s="807"/>
      <c r="G2320" s="609"/>
    </row>
    <row r="2321" spans="5:7" x14ac:dyDescent="0.25">
      <c r="E2321" s="609"/>
      <c r="F2321" s="807"/>
      <c r="G2321" s="609"/>
    </row>
    <row r="2322" spans="5:7" x14ac:dyDescent="0.25">
      <c r="E2322" s="609"/>
      <c r="F2322" s="807"/>
      <c r="G2322" s="609"/>
    </row>
    <row r="2323" spans="5:7" x14ac:dyDescent="0.25">
      <c r="E2323" s="609"/>
      <c r="F2323" s="807"/>
      <c r="G2323" s="609"/>
    </row>
    <row r="2324" spans="5:7" x14ac:dyDescent="0.25">
      <c r="E2324" s="609"/>
      <c r="F2324" s="807"/>
      <c r="G2324" s="609"/>
    </row>
    <row r="2325" spans="5:7" x14ac:dyDescent="0.25">
      <c r="E2325" s="609"/>
      <c r="F2325" s="807"/>
      <c r="G2325" s="609"/>
    </row>
    <row r="2326" spans="5:7" x14ac:dyDescent="0.25">
      <c r="E2326" s="609"/>
      <c r="F2326" s="807"/>
      <c r="G2326" s="609"/>
    </row>
    <row r="2327" spans="5:7" x14ac:dyDescent="0.25">
      <c r="E2327" s="609"/>
      <c r="F2327" s="807"/>
      <c r="G2327" s="609"/>
    </row>
    <row r="2328" spans="5:7" x14ac:dyDescent="0.25">
      <c r="E2328" s="609"/>
      <c r="F2328" s="807"/>
      <c r="G2328" s="609"/>
    </row>
    <row r="2329" spans="5:7" x14ac:dyDescent="0.25">
      <c r="E2329" s="609"/>
      <c r="F2329" s="807"/>
      <c r="G2329" s="609"/>
    </row>
    <row r="2330" spans="5:7" x14ac:dyDescent="0.25">
      <c r="E2330" s="609"/>
      <c r="F2330" s="807"/>
      <c r="G2330" s="609"/>
    </row>
    <row r="2331" spans="5:7" x14ac:dyDescent="0.25">
      <c r="E2331" s="609"/>
      <c r="F2331" s="807"/>
      <c r="G2331" s="609"/>
    </row>
    <row r="2332" spans="5:7" x14ac:dyDescent="0.25">
      <c r="E2332" s="609"/>
      <c r="F2332" s="807"/>
      <c r="G2332" s="609"/>
    </row>
    <row r="2333" spans="5:7" x14ac:dyDescent="0.25">
      <c r="E2333" s="609"/>
      <c r="F2333" s="807"/>
      <c r="G2333" s="609"/>
    </row>
    <row r="2334" spans="5:7" x14ac:dyDescent="0.25">
      <c r="E2334" s="609"/>
      <c r="F2334" s="807"/>
      <c r="G2334" s="609"/>
    </row>
    <row r="2335" spans="5:7" x14ac:dyDescent="0.25">
      <c r="E2335" s="609"/>
      <c r="F2335" s="807"/>
      <c r="G2335" s="609"/>
    </row>
    <row r="2336" spans="5:7" x14ac:dyDescent="0.25">
      <c r="E2336" s="609"/>
      <c r="F2336" s="807"/>
      <c r="G2336" s="609"/>
    </row>
    <row r="2337" spans="5:7" x14ac:dyDescent="0.25">
      <c r="E2337" s="609"/>
      <c r="F2337" s="807"/>
      <c r="G2337" s="609"/>
    </row>
    <row r="2338" spans="5:7" x14ac:dyDescent="0.25">
      <c r="E2338" s="609"/>
      <c r="F2338" s="807"/>
      <c r="G2338" s="609"/>
    </row>
    <row r="2339" spans="5:7" x14ac:dyDescent="0.25">
      <c r="E2339" s="609"/>
      <c r="F2339" s="807"/>
      <c r="G2339" s="609"/>
    </row>
    <row r="2340" spans="5:7" x14ac:dyDescent="0.25">
      <c r="E2340" s="609"/>
      <c r="F2340" s="807"/>
      <c r="G2340" s="609"/>
    </row>
    <row r="2341" spans="5:7" x14ac:dyDescent="0.25">
      <c r="E2341" s="609"/>
      <c r="F2341" s="807"/>
      <c r="G2341" s="609"/>
    </row>
    <row r="2342" spans="5:7" x14ac:dyDescent="0.25">
      <c r="E2342" s="609"/>
      <c r="F2342" s="807"/>
      <c r="G2342" s="609"/>
    </row>
    <row r="2343" spans="5:7" x14ac:dyDescent="0.25">
      <c r="E2343" s="609"/>
      <c r="F2343" s="807"/>
      <c r="G2343" s="609"/>
    </row>
    <row r="2344" spans="5:7" x14ac:dyDescent="0.25">
      <c r="E2344" s="609"/>
      <c r="F2344" s="807"/>
      <c r="G2344" s="609"/>
    </row>
    <row r="2345" spans="5:7" x14ac:dyDescent="0.25">
      <c r="E2345" s="609"/>
      <c r="F2345" s="807"/>
      <c r="G2345" s="609"/>
    </row>
    <row r="2346" spans="5:7" x14ac:dyDescent="0.25">
      <c r="E2346" s="609"/>
      <c r="F2346" s="807"/>
      <c r="G2346" s="609"/>
    </row>
  </sheetData>
  <mergeCells count="8">
    <mergeCell ref="A234:E234"/>
    <mergeCell ref="A1:F1"/>
    <mergeCell ref="A2:F2"/>
    <mergeCell ref="A4:B4"/>
    <mergeCell ref="A62:E62"/>
    <mergeCell ref="A118:E118"/>
    <mergeCell ref="A170:E170"/>
    <mergeCell ref="A3:F3"/>
  </mergeCells>
  <pageMargins left="0.74803149606299213" right="0.35433070866141736" top="0.98425196850393704" bottom="0.98425196850393704" header="0.51181102362204722" footer="0.51181102362204722"/>
  <pageSetup paperSize="9" scale="78" fitToHeight="3" orientation="portrait" r:id="rId1"/>
  <headerFooter alignWithMargins="0">
    <oddFooter>&amp;A&amp;RPage &amp;P</oddFooter>
  </headerFooter>
  <rowBreaks count="3" manualBreakCount="3">
    <brk id="62" max="5" man="1"/>
    <brk id="118" max="5" man="1"/>
    <brk id="170"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3"/>
  <sheetViews>
    <sheetView view="pageBreakPreview" zoomScaleNormal="100" zoomScaleSheetLayoutView="100" workbookViewId="0">
      <pane ySplit="5" topLeftCell="A246" activePane="bottomLeft" state="frozen"/>
      <selection activeCell="D63" sqref="D63"/>
      <selection pane="bottomLeft" activeCell="E180" sqref="E180:E215"/>
    </sheetView>
  </sheetViews>
  <sheetFormatPr defaultColWidth="8.81640625" defaultRowHeight="14.5" x14ac:dyDescent="0.35"/>
  <cols>
    <col min="1" max="1" width="10.7265625" style="922" customWidth="1"/>
    <col min="2" max="2" width="51.26953125" style="922" customWidth="1"/>
    <col min="3" max="3" width="7.1796875" style="922" customWidth="1"/>
    <col min="4" max="4" width="12.7265625" style="922" customWidth="1"/>
    <col min="5" max="5" width="15.7265625" style="922" customWidth="1"/>
    <col min="6" max="6" width="17" style="946" customWidth="1"/>
    <col min="7" max="7" width="13.1796875" style="921" customWidth="1"/>
    <col min="8" max="8" width="8.7265625" style="921" customWidth="1"/>
    <col min="9" max="9" width="8.81640625" style="921"/>
    <col min="10" max="16384" width="8.81640625" style="922"/>
  </cols>
  <sheetData>
    <row r="1" spans="1:9" s="104" customFormat="1" ht="13" x14ac:dyDescent="0.25">
      <c r="A1" s="1067" t="s">
        <v>0</v>
      </c>
      <c r="B1" s="1067"/>
      <c r="C1" s="1067"/>
      <c r="D1" s="1067"/>
      <c r="E1" s="1067"/>
      <c r="F1" s="1067"/>
      <c r="G1" s="625"/>
      <c r="H1" s="626"/>
      <c r="I1" s="626"/>
    </row>
    <row r="2" spans="1:9" s="104" customFormat="1" ht="13" x14ac:dyDescent="0.25">
      <c r="A2" s="1067" t="s">
        <v>1477</v>
      </c>
      <c r="B2" s="1067"/>
      <c r="C2" s="1067"/>
      <c r="D2" s="1067"/>
      <c r="E2" s="1067"/>
      <c r="F2" s="1067"/>
      <c r="G2" s="625"/>
      <c r="H2" s="626"/>
      <c r="I2" s="626"/>
    </row>
    <row r="3" spans="1:9" s="106" customFormat="1" ht="14" x14ac:dyDescent="0.3">
      <c r="A3" s="200" t="s">
        <v>1248</v>
      </c>
      <c r="B3" s="270"/>
      <c r="C3" s="270"/>
      <c r="D3" s="270"/>
      <c r="E3" s="270"/>
      <c r="F3" s="270"/>
      <c r="G3" s="624"/>
      <c r="H3" s="626"/>
      <c r="I3" s="626"/>
    </row>
    <row r="4" spans="1:9" s="104" customFormat="1" ht="12.75" customHeight="1" x14ac:dyDescent="0.25">
      <c r="A4" s="1092" t="s">
        <v>1318</v>
      </c>
      <c r="B4" s="1092"/>
      <c r="C4" s="1092"/>
      <c r="D4" s="1092"/>
      <c r="E4" s="1092"/>
      <c r="F4" s="1092"/>
      <c r="G4" s="627"/>
      <c r="H4" s="626"/>
      <c r="I4" s="626"/>
    </row>
    <row r="5" spans="1:9" s="104" customFormat="1" ht="13" x14ac:dyDescent="0.25">
      <c r="A5" s="275" t="s">
        <v>307</v>
      </c>
      <c r="B5" s="275" t="s">
        <v>308</v>
      </c>
      <c r="C5" s="275" t="s">
        <v>309</v>
      </c>
      <c r="D5" s="275" t="s">
        <v>310</v>
      </c>
      <c r="E5" s="275" t="s">
        <v>311</v>
      </c>
      <c r="F5" s="919" t="s">
        <v>312</v>
      </c>
      <c r="G5" s="627"/>
      <c r="H5" s="626"/>
      <c r="I5" s="626"/>
    </row>
    <row r="6" spans="1:9" x14ac:dyDescent="0.35">
      <c r="A6" s="194"/>
      <c r="B6" s="185" t="s">
        <v>82</v>
      </c>
      <c r="C6" s="194"/>
      <c r="D6" s="195"/>
      <c r="E6" s="195"/>
      <c r="F6" s="920"/>
    </row>
    <row r="7" spans="1:9" ht="37.5" x14ac:dyDescent="0.35">
      <c r="A7" s="194"/>
      <c r="B7" s="923" t="s">
        <v>1249</v>
      </c>
      <c r="C7" s="194"/>
      <c r="D7" s="195"/>
      <c r="E7" s="195"/>
      <c r="F7" s="920"/>
    </row>
    <row r="8" spans="1:9" x14ac:dyDescent="0.35">
      <c r="A8" s="194"/>
      <c r="B8" s="194"/>
      <c r="C8" s="194"/>
      <c r="D8" s="195"/>
      <c r="E8" s="195"/>
      <c r="F8" s="920"/>
    </row>
    <row r="9" spans="1:9" x14ac:dyDescent="0.35">
      <c r="A9" s="131"/>
      <c r="B9" s="132" t="s">
        <v>161</v>
      </c>
      <c r="C9" s="131"/>
      <c r="D9" s="133"/>
      <c r="E9" s="134"/>
      <c r="F9" s="924"/>
    </row>
    <row r="10" spans="1:9" x14ac:dyDescent="0.35">
      <c r="A10" s="131"/>
      <c r="B10" s="135"/>
      <c r="C10" s="131"/>
      <c r="D10" s="133"/>
      <c r="E10" s="134"/>
      <c r="F10" s="924"/>
    </row>
    <row r="11" spans="1:9" x14ac:dyDescent="0.35">
      <c r="A11" s="131"/>
      <c r="B11" s="132" t="s">
        <v>140</v>
      </c>
      <c r="C11" s="131"/>
      <c r="D11" s="133"/>
      <c r="E11" s="134"/>
      <c r="F11" s="924"/>
    </row>
    <row r="12" spans="1:9" x14ac:dyDescent="0.35">
      <c r="A12" s="131" t="s">
        <v>141</v>
      </c>
      <c r="B12" s="136" t="s">
        <v>942</v>
      </c>
      <c r="C12" s="131" t="s">
        <v>321</v>
      </c>
      <c r="D12" s="137">
        <f>1.2*6</f>
        <v>7.1999999999999993</v>
      </c>
      <c r="E12" s="134"/>
      <c r="F12" s="924">
        <f>D12*E12</f>
        <v>0</v>
      </c>
    </row>
    <row r="13" spans="1:9" x14ac:dyDescent="0.35">
      <c r="A13" s="131"/>
      <c r="B13" s="135"/>
      <c r="C13" s="131"/>
      <c r="D13" s="133"/>
      <c r="E13" s="134"/>
      <c r="F13" s="924"/>
    </row>
    <row r="14" spans="1:9" x14ac:dyDescent="0.35">
      <c r="A14" s="131"/>
      <c r="B14" s="132" t="s">
        <v>142</v>
      </c>
      <c r="C14" s="131"/>
      <c r="D14" s="133"/>
      <c r="E14" s="134"/>
      <c r="F14" s="924"/>
    </row>
    <row r="15" spans="1:9" x14ac:dyDescent="0.35">
      <c r="A15" s="131" t="s">
        <v>143</v>
      </c>
      <c r="B15" s="138" t="s">
        <v>144</v>
      </c>
      <c r="C15" s="131" t="s">
        <v>16</v>
      </c>
      <c r="D15" s="133">
        <v>4</v>
      </c>
      <c r="E15" s="134"/>
      <c r="F15" s="924">
        <f>D15*E15</f>
        <v>0</v>
      </c>
    </row>
    <row r="16" spans="1:9" x14ac:dyDescent="0.35">
      <c r="A16" s="131"/>
      <c r="B16" s="139"/>
      <c r="C16" s="131"/>
      <c r="D16" s="133"/>
      <c r="E16" s="134"/>
      <c r="F16" s="924"/>
    </row>
    <row r="17" spans="1:9" x14ac:dyDescent="0.35">
      <c r="A17" s="131"/>
      <c r="B17" s="132" t="s">
        <v>145</v>
      </c>
      <c r="C17" s="131"/>
      <c r="D17" s="133"/>
      <c r="E17" s="134"/>
      <c r="F17" s="924"/>
    </row>
    <row r="18" spans="1:9" x14ac:dyDescent="0.35">
      <c r="A18" s="131" t="s">
        <v>147</v>
      </c>
      <c r="B18" s="138" t="s">
        <v>148</v>
      </c>
      <c r="C18" s="131" t="s">
        <v>16</v>
      </c>
      <c r="D18" s="133">
        <v>4</v>
      </c>
      <c r="E18" s="134"/>
      <c r="F18" s="924">
        <f>D18*E18</f>
        <v>0</v>
      </c>
    </row>
    <row r="19" spans="1:9" x14ac:dyDescent="0.35">
      <c r="A19" s="131" t="s">
        <v>149</v>
      </c>
      <c r="B19" s="138" t="s">
        <v>150</v>
      </c>
      <c r="C19" s="131" t="s">
        <v>16</v>
      </c>
      <c r="D19" s="133">
        <v>4</v>
      </c>
      <c r="E19" s="134"/>
      <c r="F19" s="924">
        <f>D19*E19</f>
        <v>0</v>
      </c>
    </row>
    <row r="20" spans="1:9" x14ac:dyDescent="0.35">
      <c r="A20" s="131"/>
      <c r="B20" s="138"/>
      <c r="C20" s="131"/>
      <c r="D20" s="133"/>
      <c r="E20" s="134"/>
      <c r="F20" s="924"/>
    </row>
    <row r="21" spans="1:9" x14ac:dyDescent="0.35">
      <c r="A21" s="131"/>
      <c r="B21" s="140" t="s">
        <v>314</v>
      </c>
      <c r="C21" s="131"/>
      <c r="D21" s="133"/>
      <c r="E21" s="134"/>
      <c r="F21" s="924"/>
    </row>
    <row r="22" spans="1:9" x14ac:dyDescent="0.35">
      <c r="A22" s="131"/>
      <c r="B22" s="138"/>
      <c r="C22" s="131"/>
      <c r="D22" s="133"/>
      <c r="E22" s="134"/>
      <c r="F22" s="924"/>
    </row>
    <row r="23" spans="1:9" ht="39" x14ac:dyDescent="0.35">
      <c r="A23" s="131"/>
      <c r="B23" s="141" t="s">
        <v>1250</v>
      </c>
      <c r="C23" s="131"/>
      <c r="D23" s="133"/>
      <c r="E23" s="134"/>
      <c r="F23" s="925"/>
      <c r="G23" s="926"/>
      <c r="H23" s="927"/>
      <c r="I23" s="927"/>
    </row>
    <row r="24" spans="1:9" x14ac:dyDescent="0.35">
      <c r="A24" s="131"/>
      <c r="B24" s="141"/>
      <c r="C24" s="131"/>
      <c r="D24" s="133"/>
      <c r="E24" s="134"/>
      <c r="F24" s="925"/>
      <c r="G24" s="926"/>
      <c r="H24" s="927"/>
      <c r="I24" s="927"/>
    </row>
    <row r="25" spans="1:9" x14ac:dyDescent="0.35">
      <c r="A25" s="131"/>
      <c r="B25" s="928" t="s">
        <v>1251</v>
      </c>
      <c r="C25" s="184"/>
      <c r="D25" s="133"/>
      <c r="E25" s="134"/>
      <c r="F25" s="925"/>
      <c r="G25" s="926"/>
      <c r="H25" s="927"/>
      <c r="I25" s="927"/>
    </row>
    <row r="26" spans="1:9" x14ac:dyDescent="0.35">
      <c r="A26" s="181" t="s">
        <v>169</v>
      </c>
      <c r="B26" s="113" t="s">
        <v>152</v>
      </c>
      <c r="C26" s="131" t="s">
        <v>114</v>
      </c>
      <c r="D26" s="133">
        <v>0</v>
      </c>
      <c r="E26" s="134"/>
      <c r="F26" s="924">
        <f>D26*E26</f>
        <v>0</v>
      </c>
      <c r="G26" s="926"/>
      <c r="H26" s="927"/>
      <c r="I26" s="927"/>
    </row>
    <row r="27" spans="1:9" x14ac:dyDescent="0.35">
      <c r="A27" s="181" t="s">
        <v>170</v>
      </c>
      <c r="B27" s="113" t="s">
        <v>239</v>
      </c>
      <c r="C27" s="131" t="s">
        <v>114</v>
      </c>
      <c r="D27" s="133">
        <v>0</v>
      </c>
      <c r="E27" s="134"/>
      <c r="F27" s="924">
        <f>D27*E27</f>
        <v>0</v>
      </c>
      <c r="G27" s="926"/>
      <c r="H27" s="927"/>
      <c r="I27" s="927"/>
    </row>
    <row r="28" spans="1:9" x14ac:dyDescent="0.35">
      <c r="A28" s="181"/>
      <c r="B28" s="113"/>
      <c r="C28" s="131"/>
      <c r="D28" s="581"/>
      <c r="E28" s="561"/>
      <c r="F28" s="929"/>
      <c r="G28" s="926"/>
      <c r="H28" s="927"/>
      <c r="I28" s="927"/>
    </row>
    <row r="29" spans="1:9" x14ac:dyDescent="0.35">
      <c r="A29" s="131"/>
      <c r="B29" s="928" t="s">
        <v>1252</v>
      </c>
      <c r="C29" s="184"/>
      <c r="D29" s="133"/>
      <c r="E29" s="134"/>
      <c r="F29" s="925"/>
      <c r="G29" s="926"/>
      <c r="H29" s="927"/>
      <c r="I29" s="927"/>
    </row>
    <row r="30" spans="1:9" x14ac:dyDescent="0.35">
      <c r="A30" s="181" t="s">
        <v>171</v>
      </c>
      <c r="B30" s="113" t="s">
        <v>152</v>
      </c>
      <c r="C30" s="131" t="s">
        <v>114</v>
      </c>
      <c r="D30" s="133">
        <v>7562</v>
      </c>
      <c r="E30" s="134"/>
      <c r="F30" s="924">
        <f>D30*E30</f>
        <v>0</v>
      </c>
      <c r="G30" s="926"/>
      <c r="H30" s="927"/>
      <c r="I30" s="927"/>
    </row>
    <row r="31" spans="1:9" x14ac:dyDescent="0.35">
      <c r="A31" s="181" t="s">
        <v>172</v>
      </c>
      <c r="B31" s="113" t="s">
        <v>239</v>
      </c>
      <c r="C31" s="131" t="s">
        <v>114</v>
      </c>
      <c r="D31" s="133">
        <v>840</v>
      </c>
      <c r="E31" s="134"/>
      <c r="F31" s="924">
        <f>D31*E31</f>
        <v>0</v>
      </c>
      <c r="G31" s="926"/>
      <c r="H31" s="927"/>
      <c r="I31" s="927"/>
    </row>
    <row r="32" spans="1:9" x14ac:dyDescent="0.35">
      <c r="A32" s="181"/>
      <c r="B32" s="113"/>
      <c r="C32" s="131"/>
      <c r="D32" s="133"/>
      <c r="E32" s="134"/>
      <c r="F32" s="925"/>
      <c r="G32" s="926"/>
      <c r="H32" s="927"/>
      <c r="I32" s="927"/>
    </row>
    <row r="33" spans="1:9" x14ac:dyDescent="0.35">
      <c r="A33" s="131"/>
      <c r="B33" s="928" t="s">
        <v>1253</v>
      </c>
      <c r="C33" s="184"/>
      <c r="D33" s="133"/>
      <c r="E33" s="134"/>
      <c r="F33" s="925"/>
      <c r="G33" s="926"/>
      <c r="H33" s="927"/>
      <c r="I33" s="927"/>
    </row>
    <row r="34" spans="1:9" x14ac:dyDescent="0.35">
      <c r="A34" s="181" t="s">
        <v>849</v>
      </c>
      <c r="B34" s="113" t="s">
        <v>152</v>
      </c>
      <c r="C34" s="131" t="s">
        <v>114</v>
      </c>
      <c r="D34" s="133">
        <v>3565</v>
      </c>
      <c r="E34" s="134"/>
      <c r="F34" s="924">
        <f>D34*E34</f>
        <v>0</v>
      </c>
      <c r="G34" s="926"/>
      <c r="H34" s="927"/>
      <c r="I34" s="927"/>
    </row>
    <row r="35" spans="1:9" x14ac:dyDescent="0.35">
      <c r="A35" s="181" t="s">
        <v>850</v>
      </c>
      <c r="B35" s="113" t="s">
        <v>239</v>
      </c>
      <c r="C35" s="131" t="s">
        <v>114</v>
      </c>
      <c r="D35" s="133">
        <v>396</v>
      </c>
      <c r="E35" s="134"/>
      <c r="F35" s="924">
        <f>D35*E35</f>
        <v>0</v>
      </c>
      <c r="G35" s="926"/>
      <c r="H35" s="927"/>
      <c r="I35" s="927"/>
    </row>
    <row r="36" spans="1:9" x14ac:dyDescent="0.35">
      <c r="A36" s="181"/>
      <c r="B36" s="113"/>
      <c r="C36" s="131"/>
      <c r="D36" s="133"/>
      <c r="E36" s="134"/>
      <c r="F36" s="925"/>
      <c r="G36" s="926"/>
      <c r="H36" s="927"/>
      <c r="I36" s="927"/>
    </row>
    <row r="37" spans="1:9" x14ac:dyDescent="0.35">
      <c r="A37" s="131"/>
      <c r="B37" s="928" t="s">
        <v>1254</v>
      </c>
      <c r="C37" s="184"/>
      <c r="D37" s="133"/>
      <c r="E37" s="134"/>
      <c r="F37" s="925"/>
      <c r="G37" s="926"/>
      <c r="H37" s="927"/>
      <c r="I37" s="927"/>
    </row>
    <row r="38" spans="1:9" x14ac:dyDescent="0.35">
      <c r="A38" s="181" t="s">
        <v>907</v>
      </c>
      <c r="B38" s="113" t="s">
        <v>152</v>
      </c>
      <c r="C38" s="131" t="s">
        <v>114</v>
      </c>
      <c r="D38" s="133">
        <v>0</v>
      </c>
      <c r="E38" s="134"/>
      <c r="F38" s="924">
        <f>D38*E38</f>
        <v>0</v>
      </c>
      <c r="G38" s="926"/>
      <c r="H38" s="927"/>
      <c r="I38" s="927"/>
    </row>
    <row r="39" spans="1:9" x14ac:dyDescent="0.35">
      <c r="A39" s="181" t="s">
        <v>1255</v>
      </c>
      <c r="B39" s="113" t="s">
        <v>239</v>
      </c>
      <c r="C39" s="131" t="s">
        <v>114</v>
      </c>
      <c r="D39" s="133">
        <v>0</v>
      </c>
      <c r="E39" s="134"/>
      <c r="F39" s="924">
        <f>D39*E39</f>
        <v>0</v>
      </c>
      <c r="G39" s="926"/>
      <c r="H39" s="927"/>
      <c r="I39" s="927"/>
    </row>
    <row r="40" spans="1:9" x14ac:dyDescent="0.35">
      <c r="A40" s="181"/>
      <c r="B40" s="113"/>
      <c r="C40" s="131"/>
      <c r="D40" s="133"/>
      <c r="E40" s="134"/>
      <c r="F40" s="925"/>
      <c r="G40" s="926"/>
      <c r="H40" s="927"/>
      <c r="I40" s="927"/>
    </row>
    <row r="41" spans="1:9" ht="39" x14ac:dyDescent="0.35">
      <c r="A41" s="131"/>
      <c r="B41" s="180" t="s">
        <v>995</v>
      </c>
      <c r="C41" s="131"/>
      <c r="D41" s="133"/>
      <c r="E41" s="134"/>
      <c r="F41" s="925"/>
      <c r="G41" s="926"/>
      <c r="H41" s="927"/>
      <c r="I41" s="927"/>
    </row>
    <row r="42" spans="1:9" x14ac:dyDescent="0.35">
      <c r="A42" s="131"/>
      <c r="B42" s="141"/>
      <c r="C42" s="131"/>
      <c r="D42" s="133"/>
      <c r="E42" s="134"/>
      <c r="F42" s="925"/>
      <c r="G42" s="926"/>
      <c r="H42" s="927"/>
      <c r="I42" s="927"/>
    </row>
    <row r="43" spans="1:9" x14ac:dyDescent="0.35">
      <c r="A43" s="181" t="s">
        <v>844</v>
      </c>
      <c r="B43" s="113" t="s">
        <v>1256</v>
      </c>
      <c r="C43" s="131" t="s">
        <v>114</v>
      </c>
      <c r="D43" s="133">
        <v>0</v>
      </c>
      <c r="E43" s="134"/>
      <c r="F43" s="924">
        <f t="shared" ref="F43:F51" si="0">D43*E43</f>
        <v>0</v>
      </c>
      <c r="G43" s="926"/>
      <c r="H43" s="927"/>
      <c r="I43" s="927"/>
    </row>
    <row r="44" spans="1:9" x14ac:dyDescent="0.35">
      <c r="A44" s="181" t="s">
        <v>845</v>
      </c>
      <c r="B44" s="113" t="s">
        <v>1257</v>
      </c>
      <c r="C44" s="131" t="s">
        <v>114</v>
      </c>
      <c r="D44" s="133">
        <v>0</v>
      </c>
      <c r="E44" s="134"/>
      <c r="F44" s="924">
        <f t="shared" si="0"/>
        <v>0</v>
      </c>
      <c r="G44" s="926"/>
      <c r="H44" s="927"/>
      <c r="I44" s="927"/>
    </row>
    <row r="45" spans="1:9" x14ac:dyDescent="0.35">
      <c r="A45" s="181" t="s">
        <v>846</v>
      </c>
      <c r="B45" s="190" t="s">
        <v>1258</v>
      </c>
      <c r="C45" s="131" t="s">
        <v>114</v>
      </c>
      <c r="D45" s="133">
        <v>0</v>
      </c>
      <c r="E45" s="134"/>
      <c r="F45" s="924">
        <f t="shared" si="0"/>
        <v>0</v>
      </c>
      <c r="G45" s="926"/>
      <c r="H45" s="927"/>
      <c r="I45" s="927"/>
    </row>
    <row r="46" spans="1:9" x14ac:dyDescent="0.35">
      <c r="A46" s="181" t="s">
        <v>1259</v>
      </c>
      <c r="B46" s="113" t="s">
        <v>1260</v>
      </c>
      <c r="C46" s="131" t="s">
        <v>114</v>
      </c>
      <c r="D46" s="133">
        <v>100</v>
      </c>
      <c r="E46" s="134"/>
      <c r="F46" s="924">
        <f t="shared" si="0"/>
        <v>0</v>
      </c>
      <c r="G46" s="926"/>
      <c r="H46" s="927"/>
      <c r="I46" s="927"/>
    </row>
    <row r="47" spans="1:9" x14ac:dyDescent="0.35">
      <c r="A47" s="181" t="s">
        <v>1261</v>
      </c>
      <c r="B47" s="190" t="s">
        <v>1262</v>
      </c>
      <c r="C47" s="131" t="s">
        <v>114</v>
      </c>
      <c r="D47" s="133">
        <v>200</v>
      </c>
      <c r="E47" s="134"/>
      <c r="F47" s="924">
        <f t="shared" si="0"/>
        <v>0</v>
      </c>
      <c r="G47" s="926"/>
      <c r="H47" s="927"/>
      <c r="I47" s="927"/>
    </row>
    <row r="48" spans="1:9" x14ac:dyDescent="0.35">
      <c r="A48" s="181" t="s">
        <v>1263</v>
      </c>
      <c r="B48" s="113" t="s">
        <v>1264</v>
      </c>
      <c r="C48" s="131" t="s">
        <v>114</v>
      </c>
      <c r="D48" s="133">
        <v>300</v>
      </c>
      <c r="E48" s="134"/>
      <c r="F48" s="924">
        <f t="shared" si="0"/>
        <v>0</v>
      </c>
      <c r="G48" s="926"/>
      <c r="H48" s="927"/>
      <c r="I48" s="927"/>
    </row>
    <row r="49" spans="1:9" x14ac:dyDescent="0.35">
      <c r="A49" s="181" t="s">
        <v>1265</v>
      </c>
      <c r="B49" s="113" t="s">
        <v>1266</v>
      </c>
      <c r="C49" s="131" t="s">
        <v>114</v>
      </c>
      <c r="D49" s="133">
        <v>500</v>
      </c>
      <c r="E49" s="134"/>
      <c r="F49" s="924">
        <f t="shared" si="0"/>
        <v>0</v>
      </c>
      <c r="G49" s="926"/>
      <c r="H49" s="927"/>
      <c r="I49" s="927"/>
    </row>
    <row r="50" spans="1:9" x14ac:dyDescent="0.35">
      <c r="A50" s="181" t="s">
        <v>1267</v>
      </c>
      <c r="B50" s="190" t="s">
        <v>1268</v>
      </c>
      <c r="C50" s="131" t="s">
        <v>114</v>
      </c>
      <c r="D50" s="133">
        <v>600</v>
      </c>
      <c r="E50" s="134"/>
      <c r="F50" s="924">
        <f t="shared" si="0"/>
        <v>0</v>
      </c>
      <c r="G50" s="926"/>
      <c r="H50" s="927"/>
      <c r="I50" s="927"/>
    </row>
    <row r="51" spans="1:9" x14ac:dyDescent="0.35">
      <c r="A51" s="181" t="s">
        <v>1269</v>
      </c>
      <c r="B51" s="113" t="s">
        <v>1270</v>
      </c>
      <c r="C51" s="131" t="s">
        <v>114</v>
      </c>
      <c r="D51" s="133">
        <v>8000</v>
      </c>
      <c r="E51" s="134"/>
      <c r="F51" s="924">
        <f t="shared" si="0"/>
        <v>0</v>
      </c>
      <c r="G51" s="926"/>
      <c r="H51" s="927"/>
      <c r="I51" s="927"/>
    </row>
    <row r="52" spans="1:9" x14ac:dyDescent="0.35">
      <c r="A52" s="181"/>
      <c r="B52" s="113"/>
      <c r="C52" s="131"/>
      <c r="D52" s="133"/>
      <c r="E52" s="134"/>
      <c r="F52" s="924"/>
      <c r="G52" s="927"/>
      <c r="H52" s="927"/>
      <c r="I52" s="927"/>
    </row>
    <row r="53" spans="1:9" x14ac:dyDescent="0.35">
      <c r="A53" s="181"/>
      <c r="B53" s="113"/>
      <c r="C53" s="131"/>
      <c r="D53" s="133"/>
      <c r="E53" s="134"/>
      <c r="F53" s="924"/>
      <c r="G53" s="927"/>
      <c r="H53" s="927"/>
      <c r="I53" s="927"/>
    </row>
    <row r="54" spans="1:9" s="921" customFormat="1" ht="12.5" x14ac:dyDescent="0.25">
      <c r="A54" s="131"/>
      <c r="B54" s="138"/>
      <c r="C54" s="131"/>
      <c r="D54" s="148"/>
      <c r="E54" s="134"/>
      <c r="F54" s="924"/>
    </row>
    <row r="55" spans="1:9" s="921" customFormat="1" ht="18" customHeight="1" x14ac:dyDescent="0.25">
      <c r="A55" s="1096" t="s">
        <v>99</v>
      </c>
      <c r="B55" s="1097"/>
      <c r="C55" s="1097"/>
      <c r="D55" s="1097"/>
      <c r="E55" s="1098"/>
      <c r="F55" s="930">
        <f>SUM(F9:F51)</f>
        <v>0</v>
      </c>
    </row>
    <row r="56" spans="1:9" s="921" customFormat="1" ht="13" x14ac:dyDescent="0.25">
      <c r="A56" s="152"/>
      <c r="B56" s="152"/>
      <c r="C56" s="152"/>
      <c r="D56" s="152"/>
      <c r="E56" s="152"/>
      <c r="F56" s="931"/>
    </row>
    <row r="57" spans="1:9" s="921" customFormat="1" ht="13" x14ac:dyDescent="0.25">
      <c r="A57" s="144"/>
      <c r="B57" s="132" t="s">
        <v>127</v>
      </c>
      <c r="C57" s="131"/>
      <c r="D57" s="133"/>
      <c r="E57" s="134"/>
      <c r="F57" s="924"/>
    </row>
    <row r="58" spans="1:9" s="921" customFormat="1" ht="13" x14ac:dyDescent="0.25">
      <c r="A58" s="153"/>
      <c r="B58" s="154"/>
      <c r="C58" s="131"/>
      <c r="D58" s="133"/>
      <c r="E58" s="134"/>
      <c r="F58" s="924"/>
    </row>
    <row r="59" spans="1:9" s="921" customFormat="1" ht="26" x14ac:dyDescent="0.25">
      <c r="A59" s="131"/>
      <c r="B59" s="155" t="s">
        <v>947</v>
      </c>
      <c r="C59" s="131"/>
      <c r="D59" s="133"/>
      <c r="E59" s="134"/>
      <c r="F59" s="924"/>
    </row>
    <row r="60" spans="1:9" s="921" customFormat="1" ht="13" x14ac:dyDescent="0.25">
      <c r="A60" s="131"/>
      <c r="B60" s="155"/>
      <c r="C60" s="131"/>
      <c r="D60" s="133"/>
      <c r="E60" s="134"/>
      <c r="F60" s="924"/>
    </row>
    <row r="61" spans="1:9" s="921" customFormat="1" ht="12.5" x14ac:dyDescent="0.25">
      <c r="A61" s="131"/>
      <c r="B61" s="932" t="s">
        <v>1271</v>
      </c>
      <c r="C61" s="131"/>
      <c r="D61" s="182"/>
      <c r="E61" s="149"/>
      <c r="F61" s="924"/>
    </row>
    <row r="62" spans="1:9" s="921" customFormat="1" ht="12.5" x14ac:dyDescent="0.25">
      <c r="A62" s="131" t="s">
        <v>1272</v>
      </c>
      <c r="B62" s="190" t="s">
        <v>1273</v>
      </c>
      <c r="C62" s="131" t="s">
        <v>16</v>
      </c>
      <c r="D62" s="182">
        <v>0</v>
      </c>
      <c r="E62" s="134"/>
      <c r="F62" s="924">
        <f>D62*E62</f>
        <v>0</v>
      </c>
    </row>
    <row r="63" spans="1:9" s="921" customFormat="1" ht="12.5" x14ac:dyDescent="0.25">
      <c r="A63" s="131" t="s">
        <v>1274</v>
      </c>
      <c r="B63" s="190" t="s">
        <v>1275</v>
      </c>
      <c r="C63" s="131" t="s">
        <v>16</v>
      </c>
      <c r="D63" s="182">
        <v>0</v>
      </c>
      <c r="E63" s="134"/>
      <c r="F63" s="924">
        <f>D63*E63</f>
        <v>0</v>
      </c>
    </row>
    <row r="64" spans="1:9" s="921" customFormat="1" ht="12.5" x14ac:dyDescent="0.25">
      <c r="A64" s="131" t="s">
        <v>1276</v>
      </c>
      <c r="B64" s="190" t="s">
        <v>1320</v>
      </c>
      <c r="C64" s="131" t="s">
        <v>16</v>
      </c>
      <c r="D64" s="182">
        <v>2</v>
      </c>
      <c r="E64" s="134"/>
      <c r="F64" s="924">
        <f>D64*E64</f>
        <v>0</v>
      </c>
    </row>
    <row r="65" spans="1:6" s="921" customFormat="1" ht="12.5" x14ac:dyDescent="0.25">
      <c r="A65" s="131" t="s">
        <v>1278</v>
      </c>
      <c r="B65" s="190" t="s">
        <v>1279</v>
      </c>
      <c r="C65" s="131" t="s">
        <v>16</v>
      </c>
      <c r="D65" s="182">
        <v>0</v>
      </c>
      <c r="E65" s="134"/>
      <c r="F65" s="924">
        <f>D65*E65</f>
        <v>0</v>
      </c>
    </row>
    <row r="66" spans="1:6" s="921" customFormat="1" ht="12.5" x14ac:dyDescent="0.25">
      <c r="A66" s="131" t="s">
        <v>1280</v>
      </c>
      <c r="B66" s="190" t="s">
        <v>1319</v>
      </c>
      <c r="C66" s="131" t="s">
        <v>16</v>
      </c>
      <c r="D66" s="182">
        <v>2</v>
      </c>
      <c r="E66" s="134"/>
      <c r="F66" s="924">
        <f>D66*E66</f>
        <v>0</v>
      </c>
    </row>
    <row r="67" spans="1:6" s="921" customFormat="1" ht="13" x14ac:dyDescent="0.25">
      <c r="A67" s="131"/>
      <c r="B67" s="155"/>
      <c r="C67" s="131"/>
      <c r="D67" s="133"/>
      <c r="E67" s="134"/>
      <c r="F67" s="924"/>
    </row>
    <row r="68" spans="1:6" s="921" customFormat="1" ht="13" x14ac:dyDescent="0.25">
      <c r="A68" s="131"/>
      <c r="B68" s="151" t="s">
        <v>948</v>
      </c>
      <c r="C68" s="131"/>
      <c r="D68" s="133"/>
      <c r="E68" s="134"/>
      <c r="F68" s="924"/>
    </row>
    <row r="69" spans="1:6" s="921" customFormat="1" ht="12.5" x14ac:dyDescent="0.25">
      <c r="A69" s="131" t="s">
        <v>943</v>
      </c>
      <c r="B69" s="135" t="s">
        <v>950</v>
      </c>
      <c r="C69" s="131" t="s">
        <v>16</v>
      </c>
      <c r="D69" s="133">
        <v>0</v>
      </c>
      <c r="E69" s="134"/>
      <c r="F69" s="924">
        <f t="shared" ref="F69:F74" si="1">D69*E69</f>
        <v>0</v>
      </c>
    </row>
    <row r="70" spans="1:6" s="921" customFormat="1" ht="12.5" x14ac:dyDescent="0.25">
      <c r="A70" s="131" t="s">
        <v>944</v>
      </c>
      <c r="B70" s="135" t="s">
        <v>951</v>
      </c>
      <c r="C70" s="131" t="s">
        <v>16</v>
      </c>
      <c r="D70" s="133">
        <v>0</v>
      </c>
      <c r="E70" s="149"/>
      <c r="F70" s="924">
        <f t="shared" si="1"/>
        <v>0</v>
      </c>
    </row>
    <row r="71" spans="1:6" s="921" customFormat="1" ht="12.5" x14ac:dyDescent="0.25">
      <c r="A71" s="131" t="s">
        <v>1030</v>
      </c>
      <c r="B71" s="135" t="s">
        <v>952</v>
      </c>
      <c r="C71" s="131" t="s">
        <v>16</v>
      </c>
      <c r="D71" s="133">
        <v>0</v>
      </c>
      <c r="E71" s="134"/>
      <c r="F71" s="924">
        <f t="shared" si="1"/>
        <v>0</v>
      </c>
    </row>
    <row r="72" spans="1:6" s="921" customFormat="1" ht="12.5" x14ac:dyDescent="0.25">
      <c r="A72" s="131" t="s">
        <v>946</v>
      </c>
      <c r="B72" s="135" t="s">
        <v>953</v>
      </c>
      <c r="C72" s="131" t="s">
        <v>16</v>
      </c>
      <c r="D72" s="133">
        <v>3</v>
      </c>
      <c r="E72" s="149"/>
      <c r="F72" s="924">
        <f t="shared" si="1"/>
        <v>0</v>
      </c>
    </row>
    <row r="73" spans="1:6" s="921" customFormat="1" ht="12.5" x14ac:dyDescent="0.25">
      <c r="A73" s="131" t="s">
        <v>1095</v>
      </c>
      <c r="B73" s="135" t="s">
        <v>954</v>
      </c>
      <c r="C73" s="131" t="s">
        <v>16</v>
      </c>
      <c r="D73" s="133">
        <v>3</v>
      </c>
      <c r="E73" s="149"/>
      <c r="F73" s="924">
        <f t="shared" si="1"/>
        <v>0</v>
      </c>
    </row>
    <row r="74" spans="1:6" s="921" customFormat="1" ht="12.5" x14ac:dyDescent="0.25">
      <c r="A74" s="131" t="s">
        <v>1096</v>
      </c>
      <c r="B74" s="135" t="s">
        <v>955</v>
      </c>
      <c r="C74" s="131" t="s">
        <v>16</v>
      </c>
      <c r="D74" s="133">
        <v>0</v>
      </c>
      <c r="E74" s="149"/>
      <c r="F74" s="924">
        <f t="shared" si="1"/>
        <v>0</v>
      </c>
    </row>
    <row r="75" spans="1:6" s="921" customFormat="1" ht="12.5" x14ac:dyDescent="0.25">
      <c r="A75" s="131"/>
      <c r="B75" s="135"/>
      <c r="C75" s="131"/>
      <c r="D75" s="133"/>
      <c r="E75" s="149"/>
      <c r="F75" s="924"/>
    </row>
    <row r="76" spans="1:6" s="921" customFormat="1" ht="12.5" x14ac:dyDescent="0.25">
      <c r="A76" s="131"/>
      <c r="B76" s="932" t="s">
        <v>1282</v>
      </c>
      <c r="C76" s="131"/>
      <c r="D76" s="133"/>
      <c r="E76" s="149"/>
      <c r="F76" s="924"/>
    </row>
    <row r="77" spans="1:6" s="921" customFormat="1" ht="12.5" x14ac:dyDescent="0.25">
      <c r="A77" s="131" t="s">
        <v>1283</v>
      </c>
      <c r="B77" s="135" t="s">
        <v>952</v>
      </c>
      <c r="C77" s="131" t="s">
        <v>16</v>
      </c>
      <c r="D77" s="182">
        <v>0</v>
      </c>
      <c r="E77" s="149"/>
      <c r="F77" s="924">
        <f>D77*E77</f>
        <v>0</v>
      </c>
    </row>
    <row r="78" spans="1:6" s="921" customFormat="1" ht="12.5" x14ac:dyDescent="0.25">
      <c r="A78" s="131" t="s">
        <v>1284</v>
      </c>
      <c r="B78" s="190" t="s">
        <v>1285</v>
      </c>
      <c r="C78" s="131" t="s">
        <v>16</v>
      </c>
      <c r="D78" s="182">
        <v>1</v>
      </c>
      <c r="E78" s="149"/>
      <c r="F78" s="924">
        <f>D78*E78</f>
        <v>0</v>
      </c>
    </row>
    <row r="79" spans="1:6" s="921" customFormat="1" ht="12.5" x14ac:dyDescent="0.25">
      <c r="A79" s="131"/>
      <c r="B79" s="135"/>
      <c r="C79" s="131"/>
      <c r="D79" s="133"/>
      <c r="E79" s="149"/>
      <c r="F79" s="924"/>
    </row>
    <row r="80" spans="1:6" s="921" customFormat="1" ht="26" x14ac:dyDescent="0.25">
      <c r="A80" s="131"/>
      <c r="B80" s="180" t="s">
        <v>1286</v>
      </c>
      <c r="C80" s="131"/>
      <c r="D80" s="179"/>
      <c r="E80" s="126"/>
      <c r="F80" s="924"/>
    </row>
    <row r="81" spans="1:6" s="921" customFormat="1" ht="12.5" x14ac:dyDescent="0.25">
      <c r="A81" s="131"/>
      <c r="B81" s="190"/>
      <c r="C81" s="131"/>
      <c r="D81" s="179"/>
      <c r="E81" s="126"/>
      <c r="F81" s="924"/>
    </row>
    <row r="82" spans="1:6" s="921" customFormat="1" ht="12.5" x14ac:dyDescent="0.25">
      <c r="A82" s="131"/>
      <c r="B82" s="932" t="s">
        <v>1287</v>
      </c>
      <c r="C82" s="131"/>
      <c r="D82" s="179"/>
      <c r="E82" s="126"/>
      <c r="F82" s="924"/>
    </row>
    <row r="83" spans="1:6" s="921" customFormat="1" ht="12.5" x14ac:dyDescent="0.25">
      <c r="A83" s="131" t="s">
        <v>1288</v>
      </c>
      <c r="B83" s="190" t="s">
        <v>949</v>
      </c>
      <c r="C83" s="131" t="s">
        <v>16</v>
      </c>
      <c r="D83" s="179">
        <v>1</v>
      </c>
      <c r="E83" s="126"/>
      <c r="F83" s="924">
        <f>D83*E83</f>
        <v>0</v>
      </c>
    </row>
    <row r="84" spans="1:6" s="921" customFormat="1" ht="12.5" x14ac:dyDescent="0.25">
      <c r="A84" s="131" t="s">
        <v>1289</v>
      </c>
      <c r="B84" s="190" t="s">
        <v>956</v>
      </c>
      <c r="C84" s="131" t="s">
        <v>16</v>
      </c>
      <c r="D84" s="179">
        <v>1</v>
      </c>
      <c r="E84" s="126"/>
      <c r="F84" s="924">
        <f>D84*E84</f>
        <v>0</v>
      </c>
    </row>
    <row r="85" spans="1:6" s="921" customFormat="1" ht="12.5" x14ac:dyDescent="0.25">
      <c r="A85" s="131" t="s">
        <v>1290</v>
      </c>
      <c r="B85" s="190" t="s">
        <v>1291</v>
      </c>
      <c r="C85" s="131" t="s">
        <v>16</v>
      </c>
      <c r="D85" s="179">
        <v>2</v>
      </c>
      <c r="E85" s="126"/>
      <c r="F85" s="924">
        <f>D85*E85</f>
        <v>0</v>
      </c>
    </row>
    <row r="86" spans="1:6" s="921" customFormat="1" ht="12.5" x14ac:dyDescent="0.25">
      <c r="A86" s="131" t="s">
        <v>1292</v>
      </c>
      <c r="B86" s="190" t="s">
        <v>1293</v>
      </c>
      <c r="C86" s="131" t="s">
        <v>16</v>
      </c>
      <c r="D86" s="179">
        <v>2</v>
      </c>
      <c r="E86" s="126"/>
      <c r="F86" s="924">
        <f>D86*E86</f>
        <v>0</v>
      </c>
    </row>
    <row r="87" spans="1:6" s="921" customFormat="1" ht="12.5" x14ac:dyDescent="0.25">
      <c r="A87" s="131"/>
      <c r="B87" s="190"/>
      <c r="C87" s="131"/>
      <c r="D87" s="179"/>
      <c r="E87" s="126"/>
      <c r="F87" s="924"/>
    </row>
    <row r="88" spans="1:6" s="921" customFormat="1" ht="12.5" x14ac:dyDescent="0.25">
      <c r="A88" s="131"/>
      <c r="B88" s="932" t="s">
        <v>1294</v>
      </c>
      <c r="C88" s="131"/>
      <c r="D88" s="179"/>
      <c r="E88" s="126"/>
      <c r="F88" s="924"/>
    </row>
    <row r="89" spans="1:6" s="921" customFormat="1" ht="12.5" x14ac:dyDescent="0.25">
      <c r="A89" s="131" t="s">
        <v>1295</v>
      </c>
      <c r="B89" s="190" t="s">
        <v>949</v>
      </c>
      <c r="C89" s="131" t="s">
        <v>16</v>
      </c>
      <c r="D89" s="179">
        <v>1</v>
      </c>
      <c r="E89" s="126"/>
      <c r="F89" s="924">
        <f>D89*E89</f>
        <v>0</v>
      </c>
    </row>
    <row r="90" spans="1:6" s="921" customFormat="1" ht="12.5" x14ac:dyDescent="0.25">
      <c r="A90" s="131" t="s">
        <v>1296</v>
      </c>
      <c r="B90" s="190" t="s">
        <v>956</v>
      </c>
      <c r="C90" s="131" t="s">
        <v>16</v>
      </c>
      <c r="D90" s="179">
        <v>1</v>
      </c>
      <c r="E90" s="126"/>
      <c r="F90" s="924">
        <f>D90*E90</f>
        <v>0</v>
      </c>
    </row>
    <row r="91" spans="1:6" s="921" customFormat="1" ht="12.5" x14ac:dyDescent="0.25">
      <c r="A91" s="131" t="s">
        <v>1297</v>
      </c>
      <c r="B91" s="190" t="s">
        <v>1291</v>
      </c>
      <c r="C91" s="131" t="s">
        <v>16</v>
      </c>
      <c r="D91" s="179">
        <v>2</v>
      </c>
      <c r="E91" s="126"/>
      <c r="F91" s="924">
        <f>D91*E91</f>
        <v>0</v>
      </c>
    </row>
    <row r="92" spans="1:6" s="921" customFormat="1" ht="12.5" x14ac:dyDescent="0.25">
      <c r="A92" s="131" t="s">
        <v>1298</v>
      </c>
      <c r="B92" s="190" t="s">
        <v>1293</v>
      </c>
      <c r="C92" s="131" t="s">
        <v>16</v>
      </c>
      <c r="D92" s="179">
        <v>2</v>
      </c>
      <c r="E92" s="126"/>
      <c r="F92" s="924">
        <f>D92*E92</f>
        <v>0</v>
      </c>
    </row>
    <row r="93" spans="1:6" s="921" customFormat="1" ht="12.5" x14ac:dyDescent="0.25">
      <c r="A93" s="131"/>
      <c r="B93" s="190"/>
      <c r="C93" s="131"/>
      <c r="D93" s="179"/>
      <c r="E93" s="126"/>
      <c r="F93" s="924"/>
    </row>
    <row r="94" spans="1:6" s="921" customFormat="1" ht="12.5" x14ac:dyDescent="0.25">
      <c r="A94" s="131"/>
      <c r="B94" s="932" t="s">
        <v>1299</v>
      </c>
      <c r="C94" s="131"/>
      <c r="D94" s="179"/>
      <c r="E94" s="126"/>
      <c r="F94" s="924"/>
    </row>
    <row r="95" spans="1:6" s="921" customFormat="1" ht="12.5" x14ac:dyDescent="0.25">
      <c r="A95" s="933" t="s">
        <v>1300</v>
      </c>
      <c r="B95" s="934" t="s">
        <v>1301</v>
      </c>
      <c r="C95" s="933" t="s">
        <v>16</v>
      </c>
      <c r="D95" s="935">
        <v>1</v>
      </c>
      <c r="E95" s="936"/>
      <c r="F95" s="924">
        <f>D95*E95</f>
        <v>0</v>
      </c>
    </row>
    <row r="96" spans="1:6" s="921" customFormat="1" ht="12.5" x14ac:dyDescent="0.25">
      <c r="A96" s="131" t="s">
        <v>1302</v>
      </c>
      <c r="B96" s="190" t="s">
        <v>1303</v>
      </c>
      <c r="C96" s="131" t="s">
        <v>16</v>
      </c>
      <c r="D96" s="179">
        <v>1</v>
      </c>
      <c r="E96" s="126"/>
      <c r="F96" s="924">
        <f>D96*E96</f>
        <v>0</v>
      </c>
    </row>
    <row r="97" spans="1:6" s="921" customFormat="1" ht="12.5" x14ac:dyDescent="0.25">
      <c r="A97" s="131" t="s">
        <v>1304</v>
      </c>
      <c r="B97" s="190" t="s">
        <v>1305</v>
      </c>
      <c r="C97" s="131" t="s">
        <v>16</v>
      </c>
      <c r="D97" s="179">
        <v>3</v>
      </c>
      <c r="E97" s="126"/>
      <c r="F97" s="924">
        <f>D97*E97</f>
        <v>0</v>
      </c>
    </row>
    <row r="98" spans="1:6" s="921" customFormat="1" ht="12.5" x14ac:dyDescent="0.25">
      <c r="A98" s="131" t="s">
        <v>1306</v>
      </c>
      <c r="B98" s="190" t="s">
        <v>1307</v>
      </c>
      <c r="C98" s="131" t="s">
        <v>16</v>
      </c>
      <c r="D98" s="179">
        <v>5</v>
      </c>
      <c r="E98" s="126"/>
      <c r="F98" s="924">
        <f>D98*E98</f>
        <v>0</v>
      </c>
    </row>
    <row r="99" spans="1:6" s="921" customFormat="1" ht="12.5" x14ac:dyDescent="0.25">
      <c r="A99" s="131"/>
      <c r="B99" s="190"/>
      <c r="C99" s="131"/>
      <c r="D99" s="179"/>
      <c r="E99" s="126"/>
      <c r="F99" s="924"/>
    </row>
    <row r="100" spans="1:6" s="921" customFormat="1" ht="12.5" x14ac:dyDescent="0.25">
      <c r="A100" s="131"/>
      <c r="B100" s="932" t="s">
        <v>1282</v>
      </c>
      <c r="C100" s="131"/>
      <c r="D100" s="179"/>
      <c r="E100" s="126"/>
      <c r="F100" s="924"/>
    </row>
    <row r="101" spans="1:6" s="921" customFormat="1" ht="12.5" x14ac:dyDescent="0.25">
      <c r="A101" s="131" t="s">
        <v>1308</v>
      </c>
      <c r="B101" s="190" t="s">
        <v>951</v>
      </c>
      <c r="C101" s="131" t="s">
        <v>16</v>
      </c>
      <c r="D101" s="179">
        <v>0</v>
      </c>
      <c r="E101" s="126"/>
      <c r="F101" s="924">
        <f t="shared" ref="F101:F106" si="2">D101*E101</f>
        <v>0</v>
      </c>
    </row>
    <row r="102" spans="1:6" s="921" customFormat="1" ht="12.5" x14ac:dyDescent="0.25">
      <c r="A102" s="131" t="s">
        <v>1309</v>
      </c>
      <c r="B102" s="190" t="s">
        <v>950</v>
      </c>
      <c r="C102" s="131" t="s">
        <v>16</v>
      </c>
      <c r="D102" s="179">
        <v>0</v>
      </c>
      <c r="E102" s="126"/>
      <c r="F102" s="924">
        <f t="shared" si="2"/>
        <v>0</v>
      </c>
    </row>
    <row r="103" spans="1:6" s="921" customFormat="1" ht="12.5" x14ac:dyDescent="0.25">
      <c r="A103" s="131" t="s">
        <v>1310</v>
      </c>
      <c r="B103" s="190" t="s">
        <v>949</v>
      </c>
      <c r="C103" s="131" t="s">
        <v>16</v>
      </c>
      <c r="D103" s="179">
        <v>2</v>
      </c>
      <c r="E103" s="126"/>
      <c r="F103" s="924">
        <f t="shared" si="2"/>
        <v>0</v>
      </c>
    </row>
    <row r="104" spans="1:6" s="921" customFormat="1" ht="12.5" x14ac:dyDescent="0.25">
      <c r="A104" s="131" t="s">
        <v>1311</v>
      </c>
      <c r="B104" s="190" t="s">
        <v>956</v>
      </c>
      <c r="C104" s="131" t="s">
        <v>16</v>
      </c>
      <c r="D104" s="179">
        <v>2</v>
      </c>
      <c r="E104" s="126"/>
      <c r="F104" s="924">
        <f t="shared" si="2"/>
        <v>0</v>
      </c>
    </row>
    <row r="105" spans="1:6" s="921" customFormat="1" ht="12.5" x14ac:dyDescent="0.25">
      <c r="A105" s="131" t="s">
        <v>1312</v>
      </c>
      <c r="B105" s="190" t="s">
        <v>1291</v>
      </c>
      <c r="C105" s="131" t="s">
        <v>16</v>
      </c>
      <c r="D105" s="179">
        <v>2</v>
      </c>
      <c r="E105" s="126"/>
      <c r="F105" s="924">
        <f t="shared" si="2"/>
        <v>0</v>
      </c>
    </row>
    <row r="106" spans="1:6" s="921" customFormat="1" ht="12.5" x14ac:dyDescent="0.25">
      <c r="A106" s="131" t="s">
        <v>1313</v>
      </c>
      <c r="B106" s="190" t="s">
        <v>1293</v>
      </c>
      <c r="C106" s="131" t="s">
        <v>16</v>
      </c>
      <c r="D106" s="179">
        <v>3</v>
      </c>
      <c r="E106" s="126"/>
      <c r="F106" s="924">
        <f t="shared" si="2"/>
        <v>0</v>
      </c>
    </row>
    <row r="107" spans="1:6" s="921" customFormat="1" ht="12.5" x14ac:dyDescent="0.25">
      <c r="A107" s="131"/>
      <c r="B107" s="135"/>
      <c r="C107" s="131"/>
      <c r="D107" s="148"/>
      <c r="E107" s="134"/>
      <c r="F107" s="924"/>
    </row>
    <row r="108" spans="1:6" s="921" customFormat="1" ht="13" x14ac:dyDescent="0.25">
      <c r="A108" s="131"/>
      <c r="B108" s="132" t="s">
        <v>134</v>
      </c>
      <c r="C108" s="131"/>
      <c r="D108" s="156"/>
      <c r="E108" s="134"/>
      <c r="F108" s="924"/>
    </row>
    <row r="109" spans="1:6" s="921" customFormat="1" ht="25" x14ac:dyDescent="0.25">
      <c r="A109" s="131"/>
      <c r="B109" s="157" t="s">
        <v>957</v>
      </c>
      <c r="C109" s="131"/>
      <c r="D109" s="156"/>
      <c r="E109" s="134"/>
      <c r="F109" s="924"/>
    </row>
    <row r="110" spans="1:6" s="921" customFormat="1" ht="12.5" x14ac:dyDescent="0.25">
      <c r="A110" s="131" t="s">
        <v>207</v>
      </c>
      <c r="B110" s="138" t="s">
        <v>1097</v>
      </c>
      <c r="C110" s="131" t="s">
        <v>16</v>
      </c>
      <c r="D110" s="133">
        <v>0</v>
      </c>
      <c r="E110" s="134"/>
      <c r="F110" s="924">
        <f t="shared" ref="F110:F115" si="3">D110*E110</f>
        <v>0</v>
      </c>
    </row>
    <row r="111" spans="1:6" s="921" customFormat="1" ht="12.5" x14ac:dyDescent="0.25">
      <c r="A111" s="131" t="s">
        <v>208</v>
      </c>
      <c r="B111" s="138" t="s">
        <v>1098</v>
      </c>
      <c r="C111" s="131" t="s">
        <v>16</v>
      </c>
      <c r="D111" s="133">
        <v>0</v>
      </c>
      <c r="E111" s="134"/>
      <c r="F111" s="924">
        <f t="shared" si="3"/>
        <v>0</v>
      </c>
    </row>
    <row r="112" spans="1:6" s="921" customFormat="1" ht="12.5" x14ac:dyDescent="0.25">
      <c r="A112" s="131" t="s">
        <v>220</v>
      </c>
      <c r="B112" s="138" t="s">
        <v>346</v>
      </c>
      <c r="C112" s="131" t="s">
        <v>16</v>
      </c>
      <c r="D112" s="133">
        <v>0</v>
      </c>
      <c r="E112" s="134"/>
      <c r="F112" s="924">
        <f t="shared" si="3"/>
        <v>0</v>
      </c>
    </row>
    <row r="113" spans="1:6" s="921" customFormat="1" ht="12.5" x14ac:dyDescent="0.25">
      <c r="A113" s="131" t="s">
        <v>224</v>
      </c>
      <c r="B113" s="138" t="s">
        <v>945</v>
      </c>
      <c r="C113" s="131" t="s">
        <v>16</v>
      </c>
      <c r="D113" s="133">
        <v>1</v>
      </c>
      <c r="E113" s="134"/>
      <c r="F113" s="924">
        <f t="shared" si="3"/>
        <v>0</v>
      </c>
    </row>
    <row r="114" spans="1:6" s="921" customFormat="1" ht="12.5" x14ac:dyDescent="0.25">
      <c r="A114" s="131" t="s">
        <v>1099</v>
      </c>
      <c r="B114" s="138" t="s">
        <v>919</v>
      </c>
      <c r="C114" s="131" t="s">
        <v>16</v>
      </c>
      <c r="D114" s="133">
        <v>2</v>
      </c>
      <c r="E114" s="134"/>
      <c r="F114" s="924">
        <f t="shared" si="3"/>
        <v>0</v>
      </c>
    </row>
    <row r="115" spans="1:6" s="921" customFormat="1" ht="12.5" x14ac:dyDescent="0.25">
      <c r="A115" s="131" t="s">
        <v>1100</v>
      </c>
      <c r="B115" s="138" t="s">
        <v>343</v>
      </c>
      <c r="C115" s="131" t="s">
        <v>16</v>
      </c>
      <c r="D115" s="133">
        <v>0</v>
      </c>
      <c r="E115" s="134"/>
      <c r="F115" s="924">
        <f t="shared" si="3"/>
        <v>0</v>
      </c>
    </row>
    <row r="116" spans="1:6" s="921" customFormat="1" ht="12.5" x14ac:dyDescent="0.25">
      <c r="A116" s="131"/>
      <c r="B116" s="138"/>
      <c r="C116" s="131"/>
      <c r="D116" s="133"/>
      <c r="E116" s="134"/>
      <c r="F116" s="924"/>
    </row>
    <row r="117" spans="1:6" s="921" customFormat="1" ht="12.5" x14ac:dyDescent="0.25">
      <c r="A117" s="131"/>
      <c r="B117" s="159" t="s">
        <v>958</v>
      </c>
      <c r="C117" s="131"/>
      <c r="D117" s="133"/>
      <c r="E117" s="134"/>
      <c r="F117" s="924"/>
    </row>
    <row r="118" spans="1:6" s="921" customFormat="1" ht="12.5" x14ac:dyDescent="0.25">
      <c r="A118" s="131" t="s">
        <v>209</v>
      </c>
      <c r="B118" s="138" t="s">
        <v>346</v>
      </c>
      <c r="C118" s="131" t="s">
        <v>337</v>
      </c>
      <c r="D118" s="133">
        <v>1</v>
      </c>
      <c r="E118" s="134"/>
      <c r="F118" s="924">
        <f>D118*E118</f>
        <v>0</v>
      </c>
    </row>
    <row r="119" spans="1:6" s="921" customFormat="1" ht="12.5" x14ac:dyDescent="0.25">
      <c r="A119" s="131" t="s">
        <v>210</v>
      </c>
      <c r="B119" s="135" t="s">
        <v>959</v>
      </c>
      <c r="C119" s="131" t="s">
        <v>16</v>
      </c>
      <c r="D119" s="133">
        <v>0</v>
      </c>
      <c r="E119" s="134"/>
      <c r="F119" s="924">
        <f>D119*E119</f>
        <v>0</v>
      </c>
    </row>
    <row r="120" spans="1:6" s="921" customFormat="1" ht="12.5" x14ac:dyDescent="0.25">
      <c r="A120" s="131"/>
      <c r="B120" s="135"/>
      <c r="C120" s="131"/>
      <c r="D120" s="133"/>
      <c r="E120" s="733"/>
      <c r="F120" s="924"/>
    </row>
    <row r="121" spans="1:6" s="921" customFormat="1" ht="18" customHeight="1" x14ac:dyDescent="0.25">
      <c r="A121" s="1096" t="s">
        <v>99</v>
      </c>
      <c r="B121" s="1097"/>
      <c r="C121" s="1097"/>
      <c r="D121" s="1097"/>
      <c r="E121" s="1098"/>
      <c r="F121" s="930">
        <f>SUM(F60:F119)</f>
        <v>0</v>
      </c>
    </row>
    <row r="122" spans="1:6" s="921" customFormat="1" ht="12.5" x14ac:dyDescent="0.25">
      <c r="A122" s="131"/>
      <c r="B122" s="135"/>
      <c r="C122" s="131"/>
      <c r="D122" s="133"/>
      <c r="E122" s="733"/>
      <c r="F122" s="924"/>
    </row>
    <row r="123" spans="1:6" s="921" customFormat="1" ht="18.75" customHeight="1" x14ac:dyDescent="0.25">
      <c r="A123" s="131"/>
      <c r="B123" s="160" t="s">
        <v>187</v>
      </c>
      <c r="C123" s="131"/>
      <c r="D123" s="156"/>
      <c r="E123" s="134"/>
      <c r="F123" s="924"/>
    </row>
    <row r="124" spans="1:6" s="921" customFormat="1" ht="12.5" x14ac:dyDescent="0.25">
      <c r="A124" s="161"/>
      <c r="B124" s="138"/>
      <c r="C124" s="131"/>
      <c r="D124" s="133"/>
      <c r="E124" s="134"/>
      <c r="F124" s="924"/>
    </row>
    <row r="125" spans="1:6" s="921" customFormat="1" ht="13" x14ac:dyDescent="0.25">
      <c r="A125" s="161"/>
      <c r="B125" s="132" t="s">
        <v>960</v>
      </c>
      <c r="C125" s="131"/>
      <c r="D125" s="133"/>
      <c r="E125" s="134"/>
      <c r="F125" s="924"/>
    </row>
    <row r="126" spans="1:6" s="921" customFormat="1" ht="12.5" x14ac:dyDescent="0.25">
      <c r="A126" s="131" t="s">
        <v>158</v>
      </c>
      <c r="B126" s="138" t="s">
        <v>961</v>
      </c>
      <c r="C126" s="131" t="s">
        <v>16</v>
      </c>
      <c r="D126" s="133">
        <f>D118</f>
        <v>1</v>
      </c>
      <c r="E126" s="134"/>
      <c r="F126" s="924">
        <f>D126*E126</f>
        <v>0</v>
      </c>
    </row>
    <row r="127" spans="1:6" s="921" customFormat="1" ht="12.5" x14ac:dyDescent="0.25">
      <c r="A127" s="131" t="s">
        <v>814</v>
      </c>
      <c r="B127" s="158" t="s">
        <v>962</v>
      </c>
      <c r="C127" s="131" t="s">
        <v>16</v>
      </c>
      <c r="D127" s="133">
        <f>D126</f>
        <v>1</v>
      </c>
      <c r="E127" s="134"/>
      <c r="F127" s="924">
        <f>D127*E127</f>
        <v>0</v>
      </c>
    </row>
    <row r="128" spans="1:6" s="921" customFormat="1" ht="12.5" x14ac:dyDescent="0.25">
      <c r="A128" s="161" t="s">
        <v>929</v>
      </c>
      <c r="B128" s="162" t="s">
        <v>963</v>
      </c>
      <c r="C128" s="131" t="s">
        <v>16</v>
      </c>
      <c r="D128" s="133">
        <f>SUM(D110:D116)</f>
        <v>3</v>
      </c>
      <c r="E128" s="134"/>
      <c r="F128" s="924">
        <f>D128*E128</f>
        <v>0</v>
      </c>
    </row>
    <row r="129" spans="1:6" s="921" customFormat="1" ht="12.5" x14ac:dyDescent="0.25">
      <c r="A129" s="161"/>
      <c r="B129" s="162"/>
      <c r="C129" s="131"/>
      <c r="D129" s="133"/>
      <c r="E129" s="134"/>
      <c r="F129" s="924"/>
    </row>
    <row r="130" spans="1:6" s="921" customFormat="1" ht="13" x14ac:dyDescent="0.25">
      <c r="A130" s="161"/>
      <c r="B130" s="140" t="s">
        <v>964</v>
      </c>
      <c r="C130" s="131"/>
      <c r="D130" s="133"/>
      <c r="E130" s="134"/>
      <c r="F130" s="924"/>
    </row>
    <row r="131" spans="1:6" s="921" customFormat="1" x14ac:dyDescent="0.25">
      <c r="A131" s="131" t="s">
        <v>317</v>
      </c>
      <c r="B131" s="138" t="s">
        <v>965</v>
      </c>
      <c r="C131" s="131" t="s">
        <v>114</v>
      </c>
      <c r="D131" s="133">
        <v>12</v>
      </c>
      <c r="E131" s="134"/>
      <c r="F131" s="924">
        <f>D131*E131</f>
        <v>0</v>
      </c>
    </row>
    <row r="132" spans="1:6" s="921" customFormat="1" x14ac:dyDescent="0.25">
      <c r="A132" s="131" t="s">
        <v>318</v>
      </c>
      <c r="B132" s="138" t="s">
        <v>316</v>
      </c>
      <c r="C132" s="131" t="s">
        <v>114</v>
      </c>
      <c r="D132" s="133">
        <v>8</v>
      </c>
      <c r="E132" s="134"/>
      <c r="F132" s="924">
        <f>D132*E132</f>
        <v>0</v>
      </c>
    </row>
    <row r="133" spans="1:6" s="921" customFormat="1" ht="12.5" x14ac:dyDescent="0.25">
      <c r="A133" s="131"/>
      <c r="B133" s="138"/>
      <c r="C133" s="131"/>
      <c r="D133" s="133"/>
      <c r="E133" s="134"/>
      <c r="F133" s="924"/>
    </row>
    <row r="134" spans="1:6" s="921" customFormat="1" ht="13" x14ac:dyDescent="0.25">
      <c r="A134" s="131"/>
      <c r="B134" s="132" t="s">
        <v>966</v>
      </c>
      <c r="C134" s="131"/>
      <c r="D134" s="133"/>
      <c r="E134" s="134"/>
      <c r="F134" s="924"/>
    </row>
    <row r="135" spans="1:6" s="921" customFormat="1" ht="12.5" x14ac:dyDescent="0.25">
      <c r="A135" s="131" t="s">
        <v>967</v>
      </c>
      <c r="B135" s="135" t="s">
        <v>968</v>
      </c>
      <c r="C135" s="131" t="s">
        <v>16</v>
      </c>
      <c r="D135" s="133">
        <v>2</v>
      </c>
      <c r="E135" s="134"/>
      <c r="F135" s="924">
        <f>D135*E135</f>
        <v>0</v>
      </c>
    </row>
    <row r="136" spans="1:6" s="921" customFormat="1" ht="12.5" x14ac:dyDescent="0.25">
      <c r="A136" s="131" t="s">
        <v>969</v>
      </c>
      <c r="B136" s="135" t="s">
        <v>970</v>
      </c>
      <c r="C136" s="131" t="s">
        <v>16</v>
      </c>
      <c r="D136" s="133">
        <v>2</v>
      </c>
      <c r="E136" s="134"/>
      <c r="F136" s="924">
        <f>D136*E136</f>
        <v>0</v>
      </c>
    </row>
    <row r="137" spans="1:6" s="921" customFormat="1" ht="12.5" x14ac:dyDescent="0.25">
      <c r="A137" s="131" t="s">
        <v>971</v>
      </c>
      <c r="B137" s="135" t="s">
        <v>593</v>
      </c>
      <c r="C137" s="131" t="s">
        <v>16</v>
      </c>
      <c r="D137" s="133">
        <v>2</v>
      </c>
      <c r="E137" s="134"/>
      <c r="F137" s="924">
        <f>D137*E137</f>
        <v>0</v>
      </c>
    </row>
    <row r="138" spans="1:6" s="921" customFormat="1" ht="12.5" x14ac:dyDescent="0.25">
      <c r="A138" s="131"/>
      <c r="B138" s="135"/>
      <c r="C138" s="131"/>
      <c r="D138" s="133"/>
      <c r="E138" s="134"/>
      <c r="F138" s="924"/>
    </row>
    <row r="139" spans="1:6" s="921" customFormat="1" ht="26" x14ac:dyDescent="0.25">
      <c r="A139" s="131"/>
      <c r="B139" s="155" t="s">
        <v>972</v>
      </c>
      <c r="C139" s="131"/>
      <c r="D139" s="133"/>
      <c r="E139" s="134"/>
      <c r="F139" s="924"/>
    </row>
    <row r="140" spans="1:6" s="921" customFormat="1" ht="12.5" x14ac:dyDescent="0.25">
      <c r="A140" s="161" t="s">
        <v>364</v>
      </c>
      <c r="B140" s="158" t="s">
        <v>973</v>
      </c>
      <c r="C140" s="131" t="s">
        <v>114</v>
      </c>
      <c r="D140" s="133">
        <v>14</v>
      </c>
      <c r="E140" s="134"/>
      <c r="F140" s="924">
        <f>D140*E140</f>
        <v>0</v>
      </c>
    </row>
    <row r="141" spans="1:6" s="921" customFormat="1" ht="12.5" x14ac:dyDescent="0.25">
      <c r="A141" s="161" t="s">
        <v>365</v>
      </c>
      <c r="B141" s="158" t="s">
        <v>974</v>
      </c>
      <c r="C141" s="131" t="s">
        <v>114</v>
      </c>
      <c r="D141" s="133">
        <v>0</v>
      </c>
      <c r="E141" s="134"/>
      <c r="F141" s="924">
        <f>D141*E141</f>
        <v>0</v>
      </c>
    </row>
    <row r="142" spans="1:6" s="921" customFormat="1" ht="12.5" x14ac:dyDescent="0.25">
      <c r="A142" s="131" t="s">
        <v>975</v>
      </c>
      <c r="B142" s="158" t="s">
        <v>976</v>
      </c>
      <c r="C142" s="131" t="s">
        <v>114</v>
      </c>
      <c r="D142" s="133">
        <v>10</v>
      </c>
      <c r="E142" s="134"/>
      <c r="F142" s="924">
        <f>D142*E142</f>
        <v>0</v>
      </c>
    </row>
    <row r="143" spans="1:6" s="921" customFormat="1" ht="12.5" x14ac:dyDescent="0.25">
      <c r="A143" s="131" t="s">
        <v>977</v>
      </c>
      <c r="B143" s="158" t="s">
        <v>373</v>
      </c>
      <c r="C143" s="131" t="s">
        <v>114</v>
      </c>
      <c r="D143" s="133">
        <v>0</v>
      </c>
      <c r="E143" s="134"/>
      <c r="F143" s="924">
        <f>D143*E143</f>
        <v>0</v>
      </c>
    </row>
    <row r="144" spans="1:6" s="921" customFormat="1" ht="12.5" x14ac:dyDescent="0.25">
      <c r="A144" s="161"/>
      <c r="B144" s="138"/>
      <c r="C144" s="131"/>
      <c r="D144" s="133"/>
      <c r="E144" s="134"/>
      <c r="F144" s="924"/>
    </row>
    <row r="145" spans="1:6" s="921" customFormat="1" ht="13" x14ac:dyDescent="0.25">
      <c r="A145" s="161"/>
      <c r="B145" s="140" t="s">
        <v>159</v>
      </c>
      <c r="C145" s="131"/>
      <c r="D145" s="133"/>
      <c r="E145" s="134"/>
      <c r="F145" s="924"/>
    </row>
    <row r="146" spans="1:6" s="921" customFormat="1" ht="12.5" x14ac:dyDescent="0.25">
      <c r="A146" s="161" t="s">
        <v>376</v>
      </c>
      <c r="B146" s="163" t="s">
        <v>978</v>
      </c>
      <c r="C146" s="131" t="s">
        <v>16</v>
      </c>
      <c r="D146" s="133">
        <v>1</v>
      </c>
      <c r="E146" s="134"/>
      <c r="F146" s="924">
        <f>D146*E146</f>
        <v>0</v>
      </c>
    </row>
    <row r="147" spans="1:6" s="921" customFormat="1" ht="12.5" x14ac:dyDescent="0.25">
      <c r="A147" s="150" t="s">
        <v>378</v>
      </c>
      <c r="B147" s="163" t="s">
        <v>979</v>
      </c>
      <c r="C147" s="131" t="s">
        <v>16</v>
      </c>
      <c r="D147" s="133">
        <v>4</v>
      </c>
      <c r="E147" s="134"/>
      <c r="F147" s="924">
        <f>D147*E147</f>
        <v>0</v>
      </c>
    </row>
    <row r="148" spans="1:6" s="921" customFormat="1" ht="12.5" x14ac:dyDescent="0.25">
      <c r="A148" s="161"/>
      <c r="B148" s="138"/>
      <c r="C148" s="131"/>
      <c r="D148" s="133"/>
      <c r="E148" s="134"/>
      <c r="F148" s="924"/>
    </row>
    <row r="149" spans="1:6" s="921" customFormat="1" ht="13" x14ac:dyDescent="0.25">
      <c r="A149" s="161"/>
      <c r="B149" s="154" t="s">
        <v>996</v>
      </c>
      <c r="C149" s="120"/>
      <c r="D149" s="179"/>
      <c r="E149" s="126"/>
      <c r="F149" s="937"/>
    </row>
    <row r="150" spans="1:6" s="921" customFormat="1" ht="13" x14ac:dyDescent="0.25">
      <c r="A150" s="161"/>
      <c r="B150" s="154"/>
      <c r="C150" s="120"/>
      <c r="D150" s="179"/>
      <c r="E150" s="126"/>
      <c r="F150" s="937"/>
    </row>
    <row r="151" spans="1:6" s="921" customFormat="1" ht="37.5" x14ac:dyDescent="0.25">
      <c r="A151" s="120"/>
      <c r="B151" s="159" t="s">
        <v>1178</v>
      </c>
      <c r="C151" s="120"/>
      <c r="D151" s="938"/>
      <c r="E151" s="126"/>
      <c r="F151" s="937"/>
    </row>
    <row r="152" spans="1:6" s="921" customFormat="1" ht="12.5" x14ac:dyDescent="0.25">
      <c r="A152" s="120" t="s">
        <v>997</v>
      </c>
      <c r="B152" s="183" t="s">
        <v>954</v>
      </c>
      <c r="C152" s="131" t="s">
        <v>16</v>
      </c>
      <c r="D152" s="179">
        <v>40</v>
      </c>
      <c r="E152" s="126"/>
      <c r="F152" s="937">
        <f t="shared" ref="F152:F158" si="4">D152*E152</f>
        <v>0</v>
      </c>
    </row>
    <row r="153" spans="1:6" s="921" customFormat="1" ht="12.5" x14ac:dyDescent="0.25">
      <c r="A153" s="120" t="s">
        <v>998</v>
      </c>
      <c r="B153" s="183" t="s">
        <v>953</v>
      </c>
      <c r="C153" s="131" t="s">
        <v>16</v>
      </c>
      <c r="D153" s="179">
        <v>0</v>
      </c>
      <c r="E153" s="126"/>
      <c r="F153" s="937">
        <f t="shared" si="4"/>
        <v>0</v>
      </c>
    </row>
    <row r="154" spans="1:6" s="921" customFormat="1" ht="12.5" x14ac:dyDescent="0.25">
      <c r="A154" s="120" t="s">
        <v>999</v>
      </c>
      <c r="B154" s="138" t="s">
        <v>952</v>
      </c>
      <c r="C154" s="131" t="s">
        <v>16</v>
      </c>
      <c r="D154" s="179">
        <v>0</v>
      </c>
      <c r="E154" s="126"/>
      <c r="F154" s="937">
        <f t="shared" si="4"/>
        <v>0</v>
      </c>
    </row>
    <row r="155" spans="1:6" s="921" customFormat="1" ht="12.5" x14ac:dyDescent="0.25">
      <c r="A155" s="120" t="s">
        <v>1000</v>
      </c>
      <c r="B155" s="183" t="s">
        <v>951</v>
      </c>
      <c r="C155" s="131" t="s">
        <v>16</v>
      </c>
      <c r="D155" s="179">
        <v>0</v>
      </c>
      <c r="E155" s="126"/>
      <c r="F155" s="937">
        <f t="shared" si="4"/>
        <v>0</v>
      </c>
    </row>
    <row r="156" spans="1:6" s="921" customFormat="1" ht="12.5" x14ac:dyDescent="0.25">
      <c r="A156" s="120" t="s">
        <v>1001</v>
      </c>
      <c r="B156" s="138" t="s">
        <v>950</v>
      </c>
      <c r="C156" s="131" t="s">
        <v>16</v>
      </c>
      <c r="D156" s="179">
        <v>15</v>
      </c>
      <c r="E156" s="126"/>
      <c r="F156" s="937">
        <f t="shared" si="4"/>
        <v>0</v>
      </c>
    </row>
    <row r="157" spans="1:6" s="921" customFormat="1" ht="12.5" x14ac:dyDescent="0.25">
      <c r="A157" s="120" t="s">
        <v>1002</v>
      </c>
      <c r="B157" s="138" t="s">
        <v>949</v>
      </c>
      <c r="C157" s="131" t="s">
        <v>16</v>
      </c>
      <c r="D157" s="179">
        <v>15</v>
      </c>
      <c r="E157" s="126"/>
      <c r="F157" s="937">
        <f t="shared" si="4"/>
        <v>0</v>
      </c>
    </row>
    <row r="158" spans="1:6" s="921" customFormat="1" ht="12.5" x14ac:dyDescent="0.25">
      <c r="A158" s="120" t="s">
        <v>1003</v>
      </c>
      <c r="B158" s="138" t="s">
        <v>956</v>
      </c>
      <c r="C158" s="131" t="s">
        <v>16</v>
      </c>
      <c r="D158" s="179">
        <v>15</v>
      </c>
      <c r="E158" s="126"/>
      <c r="F158" s="937">
        <f t="shared" si="4"/>
        <v>0</v>
      </c>
    </row>
    <row r="159" spans="1:6" s="921" customFormat="1" ht="12.5" x14ac:dyDescent="0.25">
      <c r="A159" s="120"/>
      <c r="B159" s="138"/>
      <c r="C159" s="131"/>
      <c r="D159" s="179"/>
      <c r="E159" s="126"/>
      <c r="F159" s="937"/>
    </row>
    <row r="160" spans="1:6" s="921" customFormat="1" ht="37.5" x14ac:dyDescent="0.25">
      <c r="A160" s="120"/>
      <c r="B160" s="159" t="s">
        <v>1004</v>
      </c>
      <c r="C160" s="131"/>
      <c r="D160" s="179"/>
      <c r="E160" s="126"/>
      <c r="F160" s="937"/>
    </row>
    <row r="161" spans="1:6" s="921" customFormat="1" ht="12.5" x14ac:dyDescent="0.25">
      <c r="A161" s="120" t="s">
        <v>1005</v>
      </c>
      <c r="B161" s="183" t="s">
        <v>954</v>
      </c>
      <c r="C161" s="131" t="s">
        <v>16</v>
      </c>
      <c r="D161" s="179">
        <v>30</v>
      </c>
      <c r="E161" s="126"/>
      <c r="F161" s="937">
        <f t="shared" ref="F161:F167" si="5">D161*E161</f>
        <v>0</v>
      </c>
    </row>
    <row r="162" spans="1:6" s="921" customFormat="1" ht="12.5" x14ac:dyDescent="0.25">
      <c r="A162" s="120" t="s">
        <v>1006</v>
      </c>
      <c r="B162" s="183" t="s">
        <v>953</v>
      </c>
      <c r="C162" s="131" t="s">
        <v>16</v>
      </c>
      <c r="D162" s="179">
        <v>0</v>
      </c>
      <c r="E162" s="126"/>
      <c r="F162" s="937">
        <f t="shared" si="5"/>
        <v>0</v>
      </c>
    </row>
    <row r="163" spans="1:6" s="921" customFormat="1" ht="12.5" x14ac:dyDescent="0.25">
      <c r="A163" s="120" t="s">
        <v>1007</v>
      </c>
      <c r="B163" s="138" t="s">
        <v>952</v>
      </c>
      <c r="C163" s="131" t="s">
        <v>16</v>
      </c>
      <c r="D163" s="179">
        <v>0</v>
      </c>
      <c r="E163" s="126"/>
      <c r="F163" s="937">
        <f t="shared" si="5"/>
        <v>0</v>
      </c>
    </row>
    <row r="164" spans="1:6" s="921" customFormat="1" ht="12.5" x14ac:dyDescent="0.25">
      <c r="A164" s="120" t="s">
        <v>1008</v>
      </c>
      <c r="B164" s="183" t="s">
        <v>951</v>
      </c>
      <c r="C164" s="131" t="s">
        <v>16</v>
      </c>
      <c r="D164" s="179">
        <v>0</v>
      </c>
      <c r="E164" s="126"/>
      <c r="F164" s="937">
        <f t="shared" si="5"/>
        <v>0</v>
      </c>
    </row>
    <row r="165" spans="1:6" s="921" customFormat="1" ht="12.5" x14ac:dyDescent="0.25">
      <c r="A165" s="120" t="s">
        <v>1009</v>
      </c>
      <c r="B165" s="138" t="s">
        <v>950</v>
      </c>
      <c r="C165" s="131" t="s">
        <v>16</v>
      </c>
      <c r="D165" s="179">
        <v>15</v>
      </c>
      <c r="E165" s="126"/>
      <c r="F165" s="937">
        <f t="shared" si="5"/>
        <v>0</v>
      </c>
    </row>
    <row r="166" spans="1:6" s="921" customFormat="1" ht="12.5" x14ac:dyDescent="0.25">
      <c r="A166" s="120" t="s">
        <v>1010</v>
      </c>
      <c r="B166" s="138" t="s">
        <v>949</v>
      </c>
      <c r="C166" s="131" t="s">
        <v>16</v>
      </c>
      <c r="D166" s="179">
        <v>15</v>
      </c>
      <c r="E166" s="126"/>
      <c r="F166" s="937">
        <f t="shared" si="5"/>
        <v>0</v>
      </c>
    </row>
    <row r="167" spans="1:6" s="921" customFormat="1" ht="12.5" x14ac:dyDescent="0.25">
      <c r="A167" s="120" t="s">
        <v>1179</v>
      </c>
      <c r="B167" s="138" t="s">
        <v>956</v>
      </c>
      <c r="C167" s="131" t="s">
        <v>16</v>
      </c>
      <c r="D167" s="179">
        <v>15</v>
      </c>
      <c r="E167" s="126"/>
      <c r="F167" s="937">
        <f t="shared" si="5"/>
        <v>0</v>
      </c>
    </row>
    <row r="168" spans="1:6" s="921" customFormat="1" ht="12.5" x14ac:dyDescent="0.25">
      <c r="A168" s="120"/>
      <c r="B168" s="138"/>
      <c r="C168" s="131"/>
      <c r="D168" s="179"/>
      <c r="E168" s="126"/>
      <c r="F168" s="937"/>
    </row>
    <row r="169" spans="1:6" s="921" customFormat="1" ht="13" x14ac:dyDescent="0.25">
      <c r="A169" s="120"/>
      <c r="B169" s="165" t="s">
        <v>1011</v>
      </c>
      <c r="C169" s="120"/>
      <c r="D169" s="179"/>
      <c r="E169" s="126"/>
      <c r="F169" s="937"/>
    </row>
    <row r="170" spans="1:6" s="921" customFormat="1" ht="13" x14ac:dyDescent="0.25">
      <c r="A170" s="120"/>
      <c r="B170" s="165"/>
      <c r="C170" s="120"/>
      <c r="D170" s="179"/>
      <c r="E170" s="126"/>
      <c r="F170" s="937"/>
    </row>
    <row r="171" spans="1:6" s="921" customFormat="1" ht="37.5" x14ac:dyDescent="0.25">
      <c r="A171" s="120" t="s">
        <v>380</v>
      </c>
      <c r="B171" s="183" t="s">
        <v>1180</v>
      </c>
      <c r="C171" s="790" t="s">
        <v>16</v>
      </c>
      <c r="D171" s="146">
        <f>SUM(D152:D170)</f>
        <v>160</v>
      </c>
      <c r="E171" s="147"/>
      <c r="F171" s="939">
        <f>D171*E171</f>
        <v>0</v>
      </c>
    </row>
    <row r="172" spans="1:6" s="921" customFormat="1" ht="12.5" x14ac:dyDescent="0.25">
      <c r="A172" s="120"/>
      <c r="B172" s="190"/>
      <c r="C172" s="120"/>
      <c r="D172" s="938"/>
      <c r="E172" s="126"/>
      <c r="F172" s="937"/>
    </row>
    <row r="173" spans="1:6" s="921" customFormat="1" ht="50" x14ac:dyDescent="0.25">
      <c r="A173" s="120" t="s">
        <v>1012</v>
      </c>
      <c r="B173" s="183" t="s">
        <v>1013</v>
      </c>
      <c r="C173" s="790" t="s">
        <v>16</v>
      </c>
      <c r="D173" s="791">
        <v>11</v>
      </c>
      <c r="E173" s="147"/>
      <c r="F173" s="939">
        <f>D173*E173</f>
        <v>0</v>
      </c>
    </row>
    <row r="174" spans="1:6" s="921" customFormat="1" ht="12.5" x14ac:dyDescent="0.25">
      <c r="A174" s="120"/>
      <c r="B174" s="183"/>
      <c r="C174" s="790"/>
      <c r="D174" s="940"/>
      <c r="E174" s="147"/>
      <c r="F174" s="939"/>
    </row>
    <row r="175" spans="1:6" s="921" customFormat="1" ht="12.5" x14ac:dyDescent="0.25">
      <c r="A175" s="120"/>
      <c r="B175" s="183"/>
      <c r="C175" s="790"/>
      <c r="D175" s="146"/>
      <c r="E175" s="147"/>
      <c r="F175" s="939"/>
    </row>
    <row r="176" spans="1:6" s="921" customFormat="1" ht="18" customHeight="1" x14ac:dyDescent="0.25">
      <c r="A176" s="1096" t="s">
        <v>99</v>
      </c>
      <c r="B176" s="1097"/>
      <c r="C176" s="1097"/>
      <c r="D176" s="1097"/>
      <c r="E176" s="1098"/>
      <c r="F176" s="930">
        <f>SUM(F123:F173)</f>
        <v>0</v>
      </c>
    </row>
    <row r="177" spans="1:6" s="921" customFormat="1" ht="12.5" x14ac:dyDescent="0.25">
      <c r="A177" s="120"/>
      <c r="B177" s="183"/>
      <c r="C177" s="790"/>
      <c r="D177" s="146"/>
      <c r="E177" s="147"/>
      <c r="F177" s="939"/>
    </row>
    <row r="178" spans="1:6" s="921" customFormat="1" ht="26" x14ac:dyDescent="0.25">
      <c r="A178" s="131"/>
      <c r="B178" s="160" t="s">
        <v>980</v>
      </c>
      <c r="C178" s="131"/>
      <c r="D178" s="156"/>
      <c r="E178" s="134"/>
      <c r="F178" s="924"/>
    </row>
    <row r="179" spans="1:6" s="921" customFormat="1" ht="12.5" x14ac:dyDescent="0.25">
      <c r="A179" s="131"/>
      <c r="B179" s="135"/>
      <c r="C179" s="131"/>
      <c r="D179" s="156"/>
      <c r="E179" s="134"/>
      <c r="F179" s="924"/>
    </row>
    <row r="180" spans="1:6" s="921" customFormat="1" ht="13" x14ac:dyDescent="0.25">
      <c r="A180" s="131"/>
      <c r="B180" s="132" t="s">
        <v>981</v>
      </c>
      <c r="C180" s="131"/>
      <c r="D180" s="156"/>
      <c r="E180" s="134"/>
      <c r="F180" s="924"/>
    </row>
    <row r="181" spans="1:6" s="921" customFormat="1" ht="12.5" x14ac:dyDescent="0.25">
      <c r="A181" s="131" t="s">
        <v>160</v>
      </c>
      <c r="B181" s="135" t="s">
        <v>982</v>
      </c>
      <c r="C181" s="131" t="s">
        <v>39</v>
      </c>
      <c r="D181" s="133">
        <v>37</v>
      </c>
      <c r="E181" s="134"/>
      <c r="F181" s="924">
        <f>D181*E181</f>
        <v>0</v>
      </c>
    </row>
    <row r="182" spans="1:6" s="921" customFormat="1" ht="12.5" x14ac:dyDescent="0.25">
      <c r="A182" s="131"/>
      <c r="B182" s="135"/>
      <c r="C182" s="131"/>
      <c r="D182" s="133"/>
      <c r="E182" s="134"/>
      <c r="F182" s="924"/>
    </row>
    <row r="183" spans="1:6" s="921" customFormat="1" ht="25" x14ac:dyDescent="0.25">
      <c r="A183" s="131" t="s">
        <v>983</v>
      </c>
      <c r="B183" s="158" t="s">
        <v>984</v>
      </c>
      <c r="C183" s="145" t="s">
        <v>39</v>
      </c>
      <c r="D183" s="146">
        <f>D181*2</f>
        <v>74</v>
      </c>
      <c r="E183" s="147"/>
      <c r="F183" s="941">
        <f>D183*E183</f>
        <v>0</v>
      </c>
    </row>
    <row r="184" spans="1:6" s="921" customFormat="1" ht="12.5" x14ac:dyDescent="0.25">
      <c r="A184" s="131"/>
      <c r="B184" s="135"/>
      <c r="C184" s="131"/>
      <c r="D184" s="156"/>
      <c r="E184" s="134"/>
      <c r="F184" s="924"/>
    </row>
    <row r="185" spans="1:6" s="921" customFormat="1" ht="13" x14ac:dyDescent="0.25">
      <c r="A185" s="131"/>
      <c r="B185" s="132" t="s">
        <v>985</v>
      </c>
      <c r="C185" s="131"/>
      <c r="D185" s="156"/>
      <c r="E185" s="134"/>
      <c r="F185" s="924"/>
    </row>
    <row r="186" spans="1:6" s="921" customFormat="1" ht="12.5" x14ac:dyDescent="0.25">
      <c r="A186" s="131" t="s">
        <v>986</v>
      </c>
      <c r="B186" s="138" t="s">
        <v>987</v>
      </c>
      <c r="C186" s="131" t="s">
        <v>114</v>
      </c>
      <c r="D186" s="164">
        <v>247</v>
      </c>
      <c r="E186" s="134"/>
      <c r="F186" s="924">
        <f>D186*E186</f>
        <v>0</v>
      </c>
    </row>
    <row r="187" spans="1:6" s="921" customFormat="1" ht="12.5" x14ac:dyDescent="0.25">
      <c r="A187" s="161" t="s">
        <v>848</v>
      </c>
      <c r="B187" s="138" t="s">
        <v>988</v>
      </c>
      <c r="C187" s="131" t="s">
        <v>114</v>
      </c>
      <c r="D187" s="164">
        <v>62</v>
      </c>
      <c r="E187" s="134"/>
      <c r="F187" s="924">
        <f>D187*E187</f>
        <v>0</v>
      </c>
    </row>
    <row r="188" spans="1:6" s="921" customFormat="1" ht="12.5" x14ac:dyDescent="0.25">
      <c r="A188" s="131"/>
      <c r="B188" s="135"/>
      <c r="C188" s="131"/>
      <c r="D188" s="156"/>
      <c r="E188" s="134"/>
      <c r="F188" s="924"/>
    </row>
    <row r="189" spans="1:6" s="921" customFormat="1" ht="26" x14ac:dyDescent="0.25">
      <c r="A189" s="131"/>
      <c r="B189" s="155" t="s">
        <v>989</v>
      </c>
      <c r="C189" s="131"/>
      <c r="D189" s="156"/>
      <c r="E189" s="134"/>
      <c r="F189" s="924"/>
    </row>
    <row r="190" spans="1:6" s="921" customFormat="1" ht="12.5" x14ac:dyDescent="0.25">
      <c r="A190" s="131" t="s">
        <v>990</v>
      </c>
      <c r="B190" s="138" t="s">
        <v>991</v>
      </c>
      <c r="C190" s="131" t="s">
        <v>16</v>
      </c>
      <c r="D190" s="133">
        <v>0</v>
      </c>
      <c r="E190" s="134"/>
      <c r="F190" s="924">
        <f>D190*E190</f>
        <v>0</v>
      </c>
    </row>
    <row r="191" spans="1:6" s="921" customFormat="1" ht="13" x14ac:dyDescent="0.25">
      <c r="A191" s="131"/>
      <c r="B191" s="165"/>
      <c r="C191" s="131"/>
      <c r="D191" s="156"/>
      <c r="E191" s="134"/>
      <c r="F191" s="924"/>
    </row>
    <row r="192" spans="1:6" s="921" customFormat="1" ht="13" x14ac:dyDescent="0.25">
      <c r="A192" s="131"/>
      <c r="B192" s="140" t="s">
        <v>992</v>
      </c>
      <c r="C192" s="131"/>
      <c r="D192" s="133"/>
      <c r="E192" s="134"/>
      <c r="F192" s="924"/>
    </row>
    <row r="193" spans="1:6" s="921" customFormat="1" ht="12.5" x14ac:dyDescent="0.25">
      <c r="A193" s="131" t="s">
        <v>993</v>
      </c>
      <c r="B193" s="138" t="s">
        <v>1177</v>
      </c>
      <c r="C193" s="131" t="s">
        <v>114</v>
      </c>
      <c r="D193" s="133">
        <v>0</v>
      </c>
      <c r="E193" s="134"/>
      <c r="F193" s="924">
        <f>D193*E193</f>
        <v>0</v>
      </c>
    </row>
    <row r="194" spans="1:6" s="921" customFormat="1" ht="12.5" x14ac:dyDescent="0.25">
      <c r="A194" s="131" t="s">
        <v>994</v>
      </c>
      <c r="B194" s="138" t="s">
        <v>1031</v>
      </c>
      <c r="C194" s="131" t="s">
        <v>114</v>
      </c>
      <c r="D194" s="133">
        <v>0</v>
      </c>
      <c r="E194" s="134"/>
      <c r="F194" s="924">
        <f>D194*E194</f>
        <v>0</v>
      </c>
    </row>
    <row r="195" spans="1:6" s="921" customFormat="1" ht="12.5" x14ac:dyDescent="0.25">
      <c r="A195" s="131"/>
      <c r="B195" s="138"/>
      <c r="C195" s="131"/>
      <c r="D195" s="133"/>
      <c r="E195" s="134"/>
      <c r="F195" s="924"/>
    </row>
    <row r="196" spans="1:6" s="921" customFormat="1" ht="12.5" x14ac:dyDescent="0.25">
      <c r="A196" s="131"/>
      <c r="B196" s="138"/>
      <c r="C196" s="131"/>
      <c r="D196" s="133"/>
      <c r="E196" s="134"/>
      <c r="F196" s="924"/>
    </row>
    <row r="197" spans="1:6" s="921" customFormat="1" ht="12.5" x14ac:dyDescent="0.25">
      <c r="A197" s="131"/>
      <c r="B197" s="138"/>
      <c r="C197" s="131"/>
      <c r="D197" s="133"/>
      <c r="E197" s="134"/>
      <c r="F197" s="924"/>
    </row>
    <row r="198" spans="1:6" s="921" customFormat="1" ht="12.5" x14ac:dyDescent="0.25">
      <c r="A198" s="131"/>
      <c r="B198" s="138"/>
      <c r="C198" s="131"/>
      <c r="D198" s="133"/>
      <c r="E198" s="134"/>
      <c r="F198" s="924"/>
    </row>
    <row r="199" spans="1:6" s="921" customFormat="1" ht="12.5" x14ac:dyDescent="0.25">
      <c r="A199" s="131"/>
      <c r="B199" s="138"/>
      <c r="C199" s="131"/>
      <c r="D199" s="133"/>
      <c r="E199" s="134"/>
      <c r="F199" s="924"/>
    </row>
    <row r="200" spans="1:6" s="921" customFormat="1" ht="12.5" x14ac:dyDescent="0.25">
      <c r="A200" s="131"/>
      <c r="B200" s="138"/>
      <c r="C200" s="131"/>
      <c r="D200" s="133"/>
      <c r="E200" s="134"/>
      <c r="F200" s="924"/>
    </row>
    <row r="201" spans="1:6" s="921" customFormat="1" ht="12.5" x14ac:dyDescent="0.25">
      <c r="A201" s="131"/>
      <c r="B201" s="138"/>
      <c r="C201" s="131"/>
      <c r="D201" s="133"/>
      <c r="E201" s="134"/>
      <c r="F201" s="924"/>
    </row>
    <row r="202" spans="1:6" s="921" customFormat="1" ht="12.5" x14ac:dyDescent="0.25">
      <c r="A202" s="131"/>
      <c r="B202" s="138"/>
      <c r="C202" s="131"/>
      <c r="D202" s="133"/>
      <c r="E202" s="134"/>
      <c r="F202" s="924"/>
    </row>
    <row r="203" spans="1:6" s="921" customFormat="1" ht="12.5" x14ac:dyDescent="0.25">
      <c r="A203" s="131"/>
      <c r="B203" s="138"/>
      <c r="C203" s="131"/>
      <c r="D203" s="133"/>
      <c r="E203" s="134"/>
      <c r="F203" s="924"/>
    </row>
    <row r="204" spans="1:6" s="921" customFormat="1" ht="12.5" x14ac:dyDescent="0.25">
      <c r="A204" s="131"/>
      <c r="B204" s="138"/>
      <c r="C204" s="131"/>
      <c r="D204" s="133"/>
      <c r="E204" s="134"/>
      <c r="F204" s="924"/>
    </row>
    <row r="205" spans="1:6" s="921" customFormat="1" ht="12.5" x14ac:dyDescent="0.25">
      <c r="A205" s="131"/>
      <c r="B205" s="138"/>
      <c r="C205" s="131"/>
      <c r="D205" s="133"/>
      <c r="E205" s="134"/>
      <c r="F205" s="924"/>
    </row>
    <row r="206" spans="1:6" s="921" customFormat="1" ht="12.5" x14ac:dyDescent="0.25">
      <c r="A206" s="131"/>
      <c r="B206" s="138"/>
      <c r="C206" s="131"/>
      <c r="D206" s="133"/>
      <c r="E206" s="134"/>
      <c r="F206" s="924"/>
    </row>
    <row r="207" spans="1:6" s="921" customFormat="1" ht="12.5" x14ac:dyDescent="0.25">
      <c r="A207" s="131"/>
      <c r="B207" s="138"/>
      <c r="C207" s="131"/>
      <c r="D207" s="133"/>
      <c r="E207" s="134"/>
      <c r="F207" s="924"/>
    </row>
    <row r="208" spans="1:6" s="921" customFormat="1" ht="12.5" x14ac:dyDescent="0.25">
      <c r="A208" s="131"/>
      <c r="B208" s="138"/>
      <c r="C208" s="131"/>
      <c r="D208" s="133"/>
      <c r="E208" s="134"/>
      <c r="F208" s="924"/>
    </row>
    <row r="209" spans="1:6" s="921" customFormat="1" ht="12.5" x14ac:dyDescent="0.25">
      <c r="A209" s="131"/>
      <c r="B209" s="138"/>
      <c r="C209" s="131"/>
      <c r="D209" s="133"/>
      <c r="E209" s="134"/>
      <c r="F209" s="924"/>
    </row>
    <row r="210" spans="1:6" s="921" customFormat="1" ht="12.5" x14ac:dyDescent="0.25">
      <c r="A210" s="131"/>
      <c r="B210" s="138"/>
      <c r="C210" s="131"/>
      <c r="D210" s="133"/>
      <c r="E210" s="134"/>
      <c r="F210" s="924"/>
    </row>
    <row r="211" spans="1:6" s="921" customFormat="1" ht="12.5" x14ac:dyDescent="0.25">
      <c r="A211" s="131"/>
      <c r="B211" s="138"/>
      <c r="C211" s="131"/>
      <c r="D211" s="133"/>
      <c r="E211" s="134"/>
      <c r="F211" s="924"/>
    </row>
    <row r="212" spans="1:6" s="921" customFormat="1" ht="12.5" x14ac:dyDescent="0.25">
      <c r="A212" s="131"/>
      <c r="B212" s="138"/>
      <c r="C212" s="131"/>
      <c r="D212" s="133"/>
      <c r="E212" s="134"/>
      <c r="F212" s="924"/>
    </row>
    <row r="213" spans="1:6" s="921" customFormat="1" ht="12.5" x14ac:dyDescent="0.25">
      <c r="A213" s="131"/>
      <c r="B213" s="138"/>
      <c r="C213" s="131"/>
      <c r="D213" s="133"/>
      <c r="E213" s="134"/>
      <c r="F213" s="924"/>
    </row>
    <row r="214" spans="1:6" s="921" customFormat="1" ht="12.5" x14ac:dyDescent="0.25">
      <c r="A214" s="131"/>
      <c r="B214" s="138"/>
      <c r="C214" s="131"/>
      <c r="D214" s="133"/>
      <c r="E214" s="134"/>
      <c r="F214" s="924"/>
    </row>
    <row r="215" spans="1:6" s="921" customFormat="1" ht="12.5" x14ac:dyDescent="0.25">
      <c r="A215" s="131"/>
      <c r="B215" s="138"/>
      <c r="C215" s="131"/>
      <c r="D215" s="133"/>
      <c r="E215" s="134"/>
      <c r="F215" s="924"/>
    </row>
    <row r="216" spans="1:6" s="921" customFormat="1" ht="12.5" x14ac:dyDescent="0.25">
      <c r="A216" s="131"/>
      <c r="B216" s="138"/>
      <c r="C216" s="131"/>
      <c r="D216" s="133"/>
      <c r="E216" s="134"/>
      <c r="F216" s="924"/>
    </row>
    <row r="217" spans="1:6" s="921" customFormat="1" ht="12.5" x14ac:dyDescent="0.25">
      <c r="A217" s="131"/>
      <c r="B217" s="138"/>
      <c r="C217" s="131"/>
      <c r="D217" s="133"/>
      <c r="E217" s="134"/>
      <c r="F217" s="924"/>
    </row>
    <row r="218" spans="1:6" s="921" customFormat="1" ht="12.5" x14ac:dyDescent="0.25">
      <c r="A218" s="131"/>
      <c r="B218" s="138"/>
      <c r="C218" s="131"/>
      <c r="D218" s="133"/>
      <c r="E218" s="134"/>
      <c r="F218" s="924"/>
    </row>
    <row r="219" spans="1:6" s="921" customFormat="1" ht="12.5" x14ac:dyDescent="0.25">
      <c r="A219" s="131"/>
      <c r="B219" s="138"/>
      <c r="C219" s="131"/>
      <c r="D219" s="133"/>
      <c r="E219" s="134"/>
      <c r="F219" s="924"/>
    </row>
    <row r="220" spans="1:6" s="921" customFormat="1" ht="12.5" x14ac:dyDescent="0.25">
      <c r="A220" s="131"/>
      <c r="B220" s="138"/>
      <c r="C220" s="131"/>
      <c r="D220" s="133"/>
      <c r="E220" s="134"/>
      <c r="F220" s="924"/>
    </row>
    <row r="221" spans="1:6" s="921" customFormat="1" ht="12.5" x14ac:dyDescent="0.25">
      <c r="A221" s="131"/>
      <c r="B221" s="138"/>
      <c r="C221" s="131"/>
      <c r="D221" s="133"/>
      <c r="E221" s="134"/>
      <c r="F221" s="924"/>
    </row>
    <row r="222" spans="1:6" s="921" customFormat="1" ht="12.5" x14ac:dyDescent="0.25">
      <c r="A222" s="131"/>
      <c r="B222" s="138"/>
      <c r="C222" s="131"/>
      <c r="D222" s="133"/>
      <c r="E222" s="134"/>
      <c r="F222" s="924"/>
    </row>
    <row r="223" spans="1:6" s="921" customFormat="1" ht="12.5" x14ac:dyDescent="0.25">
      <c r="A223" s="131"/>
      <c r="B223" s="138"/>
      <c r="C223" s="131"/>
      <c r="D223" s="133"/>
      <c r="E223" s="134"/>
      <c r="F223" s="924"/>
    </row>
    <row r="224" spans="1:6" s="921" customFormat="1" ht="12.5" x14ac:dyDescent="0.25">
      <c r="A224" s="131"/>
      <c r="B224" s="138"/>
      <c r="C224" s="131"/>
      <c r="D224" s="133"/>
      <c r="E224" s="134"/>
      <c r="F224" s="924"/>
    </row>
    <row r="225" spans="1:6" s="921" customFormat="1" ht="12.5" x14ac:dyDescent="0.25">
      <c r="A225" s="131"/>
      <c r="B225" s="138"/>
      <c r="C225" s="131"/>
      <c r="D225" s="133"/>
      <c r="E225" s="134"/>
      <c r="F225" s="924"/>
    </row>
    <row r="226" spans="1:6" s="921" customFormat="1" ht="12.5" x14ac:dyDescent="0.25">
      <c r="A226" s="131"/>
      <c r="B226" s="138"/>
      <c r="C226" s="131"/>
      <c r="D226" s="133"/>
      <c r="E226" s="134"/>
      <c r="F226" s="924"/>
    </row>
    <row r="227" spans="1:6" s="921" customFormat="1" ht="12.5" x14ac:dyDescent="0.25">
      <c r="A227" s="131"/>
      <c r="B227" s="138"/>
      <c r="C227" s="131"/>
      <c r="D227" s="133"/>
      <c r="E227" s="134"/>
      <c r="F227" s="924"/>
    </row>
    <row r="228" spans="1:6" s="921" customFormat="1" ht="12.5" x14ac:dyDescent="0.25">
      <c r="A228" s="131"/>
      <c r="B228" s="138"/>
      <c r="C228" s="131"/>
      <c r="D228" s="133"/>
      <c r="E228" s="134"/>
      <c r="F228" s="924"/>
    </row>
    <row r="229" spans="1:6" s="921" customFormat="1" ht="12.5" x14ac:dyDescent="0.25">
      <c r="A229" s="131"/>
      <c r="B229" s="138"/>
      <c r="C229" s="131"/>
      <c r="D229" s="133"/>
      <c r="E229" s="134"/>
      <c r="F229" s="924"/>
    </row>
    <row r="230" spans="1:6" s="921" customFormat="1" ht="12.5" x14ac:dyDescent="0.25">
      <c r="A230" s="131"/>
      <c r="B230" s="138"/>
      <c r="C230" s="131"/>
      <c r="D230" s="133"/>
      <c r="E230" s="134"/>
      <c r="F230" s="924"/>
    </row>
    <row r="231" spans="1:6" s="921" customFormat="1" ht="12.5" x14ac:dyDescent="0.25">
      <c r="A231" s="131"/>
      <c r="B231" s="138"/>
      <c r="C231" s="131"/>
      <c r="D231" s="133"/>
      <c r="E231" s="134"/>
      <c r="F231" s="924"/>
    </row>
    <row r="232" spans="1:6" s="921" customFormat="1" ht="12.5" x14ac:dyDescent="0.25">
      <c r="A232" s="131"/>
      <c r="B232" s="138"/>
      <c r="C232" s="131"/>
      <c r="D232" s="133"/>
      <c r="E232" s="134"/>
      <c r="F232" s="924"/>
    </row>
    <row r="233" spans="1:6" s="921" customFormat="1" ht="12.5" x14ac:dyDescent="0.25">
      <c r="A233" s="131"/>
      <c r="B233" s="138"/>
      <c r="C233" s="131"/>
      <c r="D233" s="133"/>
      <c r="E233" s="134"/>
      <c r="F233" s="924"/>
    </row>
    <row r="234" spans="1:6" s="921" customFormat="1" ht="12.5" x14ac:dyDescent="0.25">
      <c r="A234" s="131"/>
      <c r="B234" s="138"/>
      <c r="C234" s="131"/>
      <c r="D234" s="133"/>
      <c r="E234" s="134"/>
      <c r="F234" s="924"/>
    </row>
    <row r="235" spans="1:6" s="921" customFormat="1" ht="12.5" x14ac:dyDescent="0.25">
      <c r="A235" s="131"/>
      <c r="B235" s="138"/>
      <c r="C235" s="131"/>
      <c r="D235" s="133"/>
      <c r="E235" s="134"/>
      <c r="F235" s="924"/>
    </row>
    <row r="236" spans="1:6" s="921" customFormat="1" ht="12.5" x14ac:dyDescent="0.25">
      <c r="A236" s="131"/>
      <c r="B236" s="138"/>
      <c r="C236" s="131"/>
      <c r="D236" s="133"/>
      <c r="E236" s="134"/>
      <c r="F236" s="924"/>
    </row>
    <row r="237" spans="1:6" s="921" customFormat="1" ht="12.5" x14ac:dyDescent="0.25">
      <c r="A237" s="131"/>
      <c r="B237" s="138"/>
      <c r="C237" s="131"/>
      <c r="D237" s="133"/>
      <c r="E237" s="134"/>
      <c r="F237" s="924"/>
    </row>
    <row r="238" spans="1:6" s="921" customFormat="1" ht="12.5" x14ac:dyDescent="0.25">
      <c r="A238" s="131"/>
      <c r="B238" s="138"/>
      <c r="C238" s="131"/>
      <c r="D238" s="133"/>
      <c r="E238" s="134"/>
      <c r="F238" s="924"/>
    </row>
    <row r="239" spans="1:6" s="921" customFormat="1" ht="12.5" x14ac:dyDescent="0.25">
      <c r="A239" s="131"/>
      <c r="B239" s="138"/>
      <c r="C239" s="131"/>
      <c r="D239" s="133"/>
      <c r="E239" s="134"/>
      <c r="F239" s="924"/>
    </row>
    <row r="240" spans="1:6" s="921" customFormat="1" ht="12.5" x14ac:dyDescent="0.25">
      <c r="A240" s="131"/>
      <c r="B240" s="138"/>
      <c r="C240" s="131"/>
      <c r="D240" s="133"/>
      <c r="E240" s="134"/>
      <c r="F240" s="924"/>
    </row>
    <row r="241" spans="1:6" s="921" customFormat="1" ht="18" customHeight="1" x14ac:dyDescent="0.25">
      <c r="A241" s="1096" t="s">
        <v>99</v>
      </c>
      <c r="B241" s="1097"/>
      <c r="C241" s="1097"/>
      <c r="D241" s="1097"/>
      <c r="E241" s="1098"/>
      <c r="F241" s="930">
        <f>SUM(F179:F240)</f>
        <v>0</v>
      </c>
    </row>
    <row r="242" spans="1:6" s="921" customFormat="1" ht="13" x14ac:dyDescent="0.25">
      <c r="A242" s="166"/>
      <c r="B242" s="167"/>
      <c r="C242" s="166"/>
      <c r="D242" s="168"/>
      <c r="E242" s="169"/>
      <c r="F242" s="942"/>
    </row>
    <row r="243" spans="1:6" s="921" customFormat="1" ht="12.5" x14ac:dyDescent="0.25">
      <c r="A243" s="166"/>
      <c r="B243" s="170"/>
      <c r="C243" s="166"/>
      <c r="D243" s="168"/>
      <c r="E243" s="169"/>
      <c r="F243" s="942"/>
    </row>
    <row r="244" spans="1:6" s="921" customFormat="1" ht="13" x14ac:dyDescent="0.25">
      <c r="A244" s="142"/>
      <c r="B244" s="171" t="s">
        <v>1399</v>
      </c>
      <c r="C244" s="142"/>
      <c r="D244" s="172"/>
      <c r="E244" s="173"/>
      <c r="F244" s="943"/>
    </row>
    <row r="245" spans="1:6" s="921" customFormat="1" ht="13" x14ac:dyDescent="0.25">
      <c r="A245" s="142"/>
      <c r="B245" s="171"/>
      <c r="C245" s="142"/>
      <c r="D245" s="172"/>
      <c r="E245" s="173"/>
      <c r="F245" s="943"/>
    </row>
    <row r="246" spans="1:6" s="921" customFormat="1" ht="13" x14ac:dyDescent="0.25">
      <c r="A246" s="142"/>
      <c r="B246" s="174" t="s">
        <v>319</v>
      </c>
      <c r="C246" s="142"/>
      <c r="D246" s="172"/>
      <c r="E246" s="173"/>
      <c r="F246" s="943"/>
    </row>
    <row r="247" spans="1:6" s="921" customFormat="1" ht="12.5" x14ac:dyDescent="0.25">
      <c r="A247" s="142"/>
      <c r="B247" s="135"/>
      <c r="C247" s="142"/>
      <c r="D247" s="172"/>
      <c r="E247" s="173"/>
      <c r="F247" s="943"/>
    </row>
    <row r="248" spans="1:6" s="921" customFormat="1" ht="12.5" x14ac:dyDescent="0.25">
      <c r="A248" s="142"/>
      <c r="B248" s="175" t="s">
        <v>480</v>
      </c>
      <c r="C248" s="142"/>
      <c r="D248" s="172"/>
      <c r="E248" s="173"/>
      <c r="F248" s="943">
        <f>F55</f>
        <v>0</v>
      </c>
    </row>
    <row r="249" spans="1:6" s="921" customFormat="1" ht="12.5" x14ac:dyDescent="0.25">
      <c r="A249" s="142"/>
      <c r="B249" s="175"/>
      <c r="C249" s="142"/>
      <c r="D249" s="172"/>
      <c r="E249" s="173"/>
      <c r="F249" s="943"/>
    </row>
    <row r="250" spans="1:6" s="921" customFormat="1" ht="12.5" x14ac:dyDescent="0.25">
      <c r="A250" s="142"/>
      <c r="B250" s="175" t="s">
        <v>481</v>
      </c>
      <c r="C250" s="142"/>
      <c r="D250" s="172"/>
      <c r="E250" s="173"/>
      <c r="F250" s="943">
        <f>F121</f>
        <v>0</v>
      </c>
    </row>
    <row r="251" spans="1:6" s="921" customFormat="1" ht="12.5" x14ac:dyDescent="0.25">
      <c r="A251" s="142"/>
      <c r="B251" s="175"/>
      <c r="C251" s="142"/>
      <c r="D251" s="172"/>
      <c r="E251" s="173"/>
      <c r="F251" s="943"/>
    </row>
    <row r="252" spans="1:6" s="921" customFormat="1" ht="12.5" x14ac:dyDescent="0.25">
      <c r="A252" s="176"/>
      <c r="B252" s="175" t="s">
        <v>482</v>
      </c>
      <c r="C252" s="176"/>
      <c r="D252" s="177"/>
      <c r="E252" s="178"/>
      <c r="F252" s="924">
        <f>F241</f>
        <v>0</v>
      </c>
    </row>
    <row r="253" spans="1:6" s="921" customFormat="1" ht="12.5" x14ac:dyDescent="0.25">
      <c r="A253" s="176"/>
      <c r="B253" s="175"/>
      <c r="C253" s="176"/>
      <c r="D253" s="177"/>
      <c r="E253" s="178"/>
      <c r="F253" s="924"/>
    </row>
    <row r="254" spans="1:6" s="921" customFormat="1" ht="12.5" x14ac:dyDescent="0.25">
      <c r="A254" s="131"/>
      <c r="B254" s="175"/>
      <c r="C254" s="131"/>
      <c r="D254" s="133"/>
      <c r="E254" s="134"/>
      <c r="F254" s="924"/>
    </row>
    <row r="255" spans="1:6" s="921" customFormat="1" ht="12.5" x14ac:dyDescent="0.25">
      <c r="A255" s="131"/>
      <c r="B255" s="175"/>
      <c r="C255" s="131"/>
      <c r="D255" s="133"/>
      <c r="E255" s="134"/>
      <c r="F255" s="924"/>
    </row>
    <row r="256" spans="1:6" s="921" customFormat="1" ht="12.5" x14ac:dyDescent="0.25">
      <c r="A256" s="131"/>
      <c r="B256" s="158"/>
      <c r="C256" s="131"/>
      <c r="D256" s="133"/>
      <c r="E256" s="134"/>
      <c r="F256" s="924"/>
    </row>
    <row r="257" spans="1:6" s="921" customFormat="1" ht="12.5" x14ac:dyDescent="0.25">
      <c r="A257" s="131"/>
      <c r="B257" s="175"/>
      <c r="C257" s="131"/>
      <c r="D257" s="133"/>
      <c r="E257" s="134"/>
      <c r="F257" s="924"/>
    </row>
    <row r="258" spans="1:6" s="921" customFormat="1" ht="12.5" x14ac:dyDescent="0.25">
      <c r="A258" s="131"/>
      <c r="B258" s="158"/>
      <c r="C258" s="131"/>
      <c r="D258" s="133"/>
      <c r="E258" s="134"/>
      <c r="F258" s="924"/>
    </row>
    <row r="259" spans="1:6" s="921" customFormat="1" ht="12.5" x14ac:dyDescent="0.25">
      <c r="A259" s="131"/>
      <c r="B259" s="158"/>
      <c r="C259" s="131"/>
      <c r="D259" s="133"/>
      <c r="E259" s="134"/>
      <c r="F259" s="924"/>
    </row>
    <row r="260" spans="1:6" s="921" customFormat="1" ht="12.5" x14ac:dyDescent="0.25">
      <c r="A260" s="131"/>
      <c r="B260" s="158"/>
      <c r="C260" s="131"/>
      <c r="D260" s="133"/>
      <c r="E260" s="134"/>
      <c r="F260" s="924"/>
    </row>
    <row r="261" spans="1:6" s="921" customFormat="1" ht="12.5" x14ac:dyDescent="0.25">
      <c r="A261" s="131"/>
      <c r="B261" s="158"/>
      <c r="C261" s="131"/>
      <c r="D261" s="133"/>
      <c r="E261" s="134"/>
      <c r="F261" s="924"/>
    </row>
    <row r="262" spans="1:6" s="921" customFormat="1" ht="12.5" x14ac:dyDescent="0.25">
      <c r="A262" s="131"/>
      <c r="B262" s="158"/>
      <c r="C262" s="131"/>
      <c r="D262" s="133"/>
      <c r="E262" s="134"/>
      <c r="F262" s="924"/>
    </row>
    <row r="263" spans="1:6" s="921" customFormat="1" ht="12.5" x14ac:dyDescent="0.25">
      <c r="A263" s="131"/>
      <c r="B263" s="158"/>
      <c r="C263" s="131"/>
      <c r="D263" s="133"/>
      <c r="E263" s="134"/>
      <c r="F263" s="924"/>
    </row>
    <row r="264" spans="1:6" s="921" customFormat="1" ht="12.5" x14ac:dyDescent="0.25">
      <c r="A264" s="131"/>
      <c r="B264" s="158"/>
      <c r="C264" s="131"/>
      <c r="D264" s="133"/>
      <c r="E264" s="134"/>
      <c r="F264" s="924"/>
    </row>
    <row r="265" spans="1:6" s="921" customFormat="1" ht="12.5" x14ac:dyDescent="0.25">
      <c r="A265" s="131"/>
      <c r="B265" s="158"/>
      <c r="C265" s="131"/>
      <c r="D265" s="133"/>
      <c r="E265" s="134"/>
      <c r="F265" s="924"/>
    </row>
    <row r="266" spans="1:6" s="921" customFormat="1" ht="12.5" x14ac:dyDescent="0.25">
      <c r="A266" s="131"/>
      <c r="B266" s="158"/>
      <c r="C266" s="131"/>
      <c r="D266" s="133"/>
      <c r="E266" s="134"/>
      <c r="F266" s="924"/>
    </row>
    <row r="267" spans="1:6" s="921" customFormat="1" ht="12.5" x14ac:dyDescent="0.25">
      <c r="A267" s="131"/>
      <c r="B267" s="158"/>
      <c r="C267" s="131"/>
      <c r="D267" s="133"/>
      <c r="E267" s="134"/>
      <c r="F267" s="924"/>
    </row>
    <row r="268" spans="1:6" s="921" customFormat="1" ht="12.5" x14ac:dyDescent="0.25">
      <c r="A268" s="131"/>
      <c r="B268" s="158"/>
      <c r="C268" s="131"/>
      <c r="D268" s="133"/>
      <c r="E268" s="134"/>
      <c r="F268" s="924"/>
    </row>
    <row r="269" spans="1:6" s="921" customFormat="1" ht="12.5" x14ac:dyDescent="0.25">
      <c r="A269" s="131"/>
      <c r="B269" s="158"/>
      <c r="C269" s="131"/>
      <c r="D269" s="133"/>
      <c r="E269" s="134"/>
      <c r="F269" s="924"/>
    </row>
    <row r="270" spans="1:6" s="921" customFormat="1" ht="12.5" x14ac:dyDescent="0.25">
      <c r="A270" s="131"/>
      <c r="B270" s="138"/>
      <c r="C270" s="131"/>
      <c r="D270" s="133"/>
      <c r="E270" s="143"/>
      <c r="F270" s="944"/>
    </row>
    <row r="271" spans="1:6" s="921" customFormat="1" ht="12.5" x14ac:dyDescent="0.25">
      <c r="A271" s="131"/>
      <c r="B271" s="138"/>
      <c r="C271" s="131"/>
      <c r="D271" s="133"/>
      <c r="E271" s="143"/>
      <c r="F271" s="944"/>
    </row>
    <row r="272" spans="1:6" s="921" customFormat="1" ht="12.5" x14ac:dyDescent="0.25">
      <c r="A272" s="131"/>
      <c r="B272" s="138"/>
      <c r="C272" s="131"/>
      <c r="D272" s="133"/>
      <c r="E272" s="143"/>
      <c r="F272" s="944"/>
    </row>
    <row r="273" spans="1:6" s="921" customFormat="1" ht="12.5" x14ac:dyDescent="0.25">
      <c r="A273" s="131"/>
      <c r="B273" s="138"/>
      <c r="C273" s="131"/>
      <c r="D273" s="133"/>
      <c r="E273" s="143"/>
      <c r="F273" s="944"/>
    </row>
    <row r="274" spans="1:6" s="921" customFormat="1" ht="12.5" x14ac:dyDescent="0.25">
      <c r="A274" s="131"/>
      <c r="B274" s="138"/>
      <c r="C274" s="131"/>
      <c r="D274" s="133"/>
      <c r="E274" s="143"/>
      <c r="F274" s="944"/>
    </row>
    <row r="275" spans="1:6" s="921" customFormat="1" ht="12.5" x14ac:dyDescent="0.25">
      <c r="A275" s="131"/>
      <c r="B275" s="138"/>
      <c r="C275" s="131"/>
      <c r="D275" s="133"/>
      <c r="E275" s="143"/>
      <c r="F275" s="944"/>
    </row>
    <row r="276" spans="1:6" s="921" customFormat="1" ht="12.5" x14ac:dyDescent="0.25">
      <c r="A276" s="131"/>
      <c r="B276" s="138"/>
      <c r="C276" s="131"/>
      <c r="D276" s="133"/>
      <c r="E276" s="143"/>
      <c r="F276" s="944"/>
    </row>
    <row r="277" spans="1:6" s="921" customFormat="1" ht="12.5" x14ac:dyDescent="0.25">
      <c r="A277" s="131"/>
      <c r="B277" s="138"/>
      <c r="C277" s="131"/>
      <c r="D277" s="133"/>
      <c r="E277" s="143"/>
      <c r="F277" s="944"/>
    </row>
    <row r="278" spans="1:6" s="921" customFormat="1" ht="12.5" x14ac:dyDescent="0.25">
      <c r="A278" s="131"/>
      <c r="B278" s="138"/>
      <c r="C278" s="131"/>
      <c r="D278" s="133"/>
      <c r="E278" s="143"/>
      <c r="F278" s="944"/>
    </row>
    <row r="279" spans="1:6" s="921" customFormat="1" ht="12.5" x14ac:dyDescent="0.25">
      <c r="A279" s="131"/>
      <c r="B279" s="138"/>
      <c r="C279" s="131"/>
      <c r="D279" s="133"/>
      <c r="E279" s="143"/>
      <c r="F279" s="944"/>
    </row>
    <row r="280" spans="1:6" s="921" customFormat="1" ht="12.5" x14ac:dyDescent="0.25">
      <c r="A280" s="131"/>
      <c r="B280" s="138"/>
      <c r="C280" s="131"/>
      <c r="D280" s="133"/>
      <c r="E280" s="143"/>
      <c r="F280" s="944"/>
    </row>
    <row r="281" spans="1:6" s="921" customFormat="1" ht="12.5" x14ac:dyDescent="0.25">
      <c r="A281" s="131"/>
      <c r="B281" s="138"/>
      <c r="C281" s="131"/>
      <c r="D281" s="133"/>
      <c r="E281" s="143"/>
      <c r="F281" s="944"/>
    </row>
    <row r="282" spans="1:6" s="921" customFormat="1" ht="12.5" x14ac:dyDescent="0.25">
      <c r="A282" s="131"/>
      <c r="B282" s="138"/>
      <c r="C282" s="131"/>
      <c r="D282" s="133"/>
      <c r="E282" s="143"/>
      <c r="F282" s="944"/>
    </row>
    <row r="283" spans="1:6" s="921" customFormat="1" ht="12.5" x14ac:dyDescent="0.25">
      <c r="A283" s="131"/>
      <c r="B283" s="138"/>
      <c r="C283" s="131"/>
      <c r="D283" s="133"/>
      <c r="E283" s="143"/>
      <c r="F283" s="944"/>
    </row>
    <row r="284" spans="1:6" s="921" customFormat="1" ht="12.5" x14ac:dyDescent="0.25">
      <c r="A284" s="131"/>
      <c r="B284" s="138"/>
      <c r="C284" s="131"/>
      <c r="D284" s="133"/>
      <c r="E284" s="143"/>
      <c r="F284" s="944"/>
    </row>
    <row r="285" spans="1:6" s="921" customFormat="1" ht="12.5" x14ac:dyDescent="0.25">
      <c r="A285" s="131"/>
      <c r="B285" s="138"/>
      <c r="C285" s="131"/>
      <c r="D285" s="133"/>
      <c r="E285" s="143"/>
      <c r="F285" s="944"/>
    </row>
    <row r="286" spans="1:6" s="921" customFormat="1" ht="12.5" x14ac:dyDescent="0.25">
      <c r="A286" s="131"/>
      <c r="B286" s="138"/>
      <c r="C286" s="131"/>
      <c r="D286" s="133"/>
      <c r="E286" s="143"/>
      <c r="F286" s="944"/>
    </row>
    <row r="287" spans="1:6" s="921" customFormat="1" ht="12.5" x14ac:dyDescent="0.25">
      <c r="A287" s="131"/>
      <c r="B287" s="138"/>
      <c r="C287" s="131"/>
      <c r="D287" s="133"/>
      <c r="E287" s="143"/>
      <c r="F287" s="944"/>
    </row>
    <row r="288" spans="1:6" s="921" customFormat="1" ht="12.5" x14ac:dyDescent="0.25">
      <c r="A288" s="131"/>
      <c r="B288" s="138"/>
      <c r="C288" s="131"/>
      <c r="D288" s="133"/>
      <c r="E288" s="143"/>
      <c r="F288" s="944"/>
    </row>
    <row r="289" spans="1:6" s="921" customFormat="1" ht="12.5" x14ac:dyDescent="0.25">
      <c r="A289" s="131"/>
      <c r="B289" s="138"/>
      <c r="C289" s="131"/>
      <c r="D289" s="133"/>
      <c r="E289" s="143"/>
      <c r="F289" s="944"/>
    </row>
    <row r="290" spans="1:6" s="921" customFormat="1" ht="12.5" x14ac:dyDescent="0.25">
      <c r="A290" s="131"/>
      <c r="B290" s="138"/>
      <c r="C290" s="131"/>
      <c r="D290" s="133"/>
      <c r="E290" s="143"/>
      <c r="F290" s="944"/>
    </row>
    <row r="291" spans="1:6" s="921" customFormat="1" ht="12.5" x14ac:dyDescent="0.25">
      <c r="A291" s="131"/>
      <c r="B291" s="138"/>
      <c r="C291" s="131"/>
      <c r="D291" s="133"/>
      <c r="E291" s="143"/>
      <c r="F291" s="944"/>
    </row>
    <row r="292" spans="1:6" s="921" customFormat="1" ht="12.5" x14ac:dyDescent="0.25">
      <c r="A292" s="131"/>
      <c r="B292" s="138"/>
      <c r="C292" s="131"/>
      <c r="D292" s="133"/>
      <c r="E292" s="143"/>
      <c r="F292" s="944"/>
    </row>
    <row r="293" spans="1:6" s="921" customFormat="1" ht="12.5" x14ac:dyDescent="0.25">
      <c r="A293" s="131"/>
      <c r="B293" s="138"/>
      <c r="C293" s="131"/>
      <c r="D293" s="133"/>
      <c r="E293" s="143"/>
      <c r="F293" s="944"/>
    </row>
    <row r="294" spans="1:6" s="921" customFormat="1" ht="12.5" x14ac:dyDescent="0.25">
      <c r="A294" s="131"/>
      <c r="B294" s="138"/>
      <c r="C294" s="131"/>
      <c r="D294" s="133"/>
      <c r="E294" s="143"/>
      <c r="F294" s="944"/>
    </row>
    <row r="295" spans="1:6" s="921" customFormat="1" ht="12.5" x14ac:dyDescent="0.25">
      <c r="A295" s="131"/>
      <c r="B295" s="138"/>
      <c r="C295" s="131"/>
      <c r="D295" s="133"/>
      <c r="E295" s="143"/>
      <c r="F295" s="944"/>
    </row>
    <row r="296" spans="1:6" s="921" customFormat="1" ht="12.5" x14ac:dyDescent="0.25">
      <c r="A296" s="131"/>
      <c r="B296" s="138"/>
      <c r="C296" s="131"/>
      <c r="D296" s="133"/>
      <c r="E296" s="143"/>
      <c r="F296" s="944"/>
    </row>
    <row r="297" spans="1:6" s="921" customFormat="1" ht="12.5" x14ac:dyDescent="0.25">
      <c r="A297" s="131"/>
      <c r="B297" s="138"/>
      <c r="C297" s="131"/>
      <c r="D297" s="133"/>
      <c r="E297" s="143"/>
      <c r="F297" s="944"/>
    </row>
    <row r="298" spans="1:6" s="921" customFormat="1" ht="12.5" x14ac:dyDescent="0.25">
      <c r="A298" s="131"/>
      <c r="B298" s="138"/>
      <c r="C298" s="131"/>
      <c r="D298" s="133"/>
      <c r="E298" s="143"/>
      <c r="F298" s="944"/>
    </row>
    <row r="299" spans="1:6" s="921" customFormat="1" ht="12.5" x14ac:dyDescent="0.25">
      <c r="A299" s="131"/>
      <c r="B299" s="138"/>
      <c r="C299" s="131"/>
      <c r="D299" s="133"/>
      <c r="E299" s="143"/>
      <c r="F299" s="944"/>
    </row>
    <row r="300" spans="1:6" s="921" customFormat="1" ht="12.5" x14ac:dyDescent="0.25">
      <c r="A300" s="131"/>
      <c r="B300" s="138"/>
      <c r="C300" s="131"/>
      <c r="D300" s="133"/>
      <c r="E300" s="143"/>
      <c r="F300" s="944"/>
    </row>
    <row r="301" spans="1:6" s="921" customFormat="1" ht="12.5" x14ac:dyDescent="0.25">
      <c r="A301" s="131"/>
      <c r="B301" s="138"/>
      <c r="C301" s="131"/>
      <c r="D301" s="133"/>
      <c r="E301" s="143"/>
      <c r="F301" s="944"/>
    </row>
    <row r="302" spans="1:6" s="921" customFormat="1" ht="12.5" x14ac:dyDescent="0.25">
      <c r="A302" s="131"/>
      <c r="B302" s="138"/>
      <c r="C302" s="131"/>
      <c r="D302" s="133"/>
      <c r="E302" s="143"/>
      <c r="F302" s="944"/>
    </row>
    <row r="303" spans="1:6" s="921" customFormat="1" ht="19.899999999999999" customHeight="1" x14ac:dyDescent="0.25">
      <c r="A303" s="1099" t="s">
        <v>260</v>
      </c>
      <c r="B303" s="1100"/>
      <c r="C303" s="1100"/>
      <c r="D303" s="1100"/>
      <c r="E303" s="1101"/>
      <c r="F303" s="945">
        <f>SUM(F243:F254)</f>
        <v>0</v>
      </c>
    </row>
  </sheetData>
  <mergeCells count="8">
    <mergeCell ref="A241:E241"/>
    <mergeCell ref="A303:E303"/>
    <mergeCell ref="A1:F1"/>
    <mergeCell ref="A2:F2"/>
    <mergeCell ref="A4:F4"/>
    <mergeCell ref="A55:E55"/>
    <mergeCell ref="A121:E121"/>
    <mergeCell ref="A176:E176"/>
  </mergeCells>
  <pageMargins left="0.74803149606299202" right="0.35433070866141703" top="0.98425196850393704" bottom="0.98425196850393704" header="0.511811023622047" footer="0.511811023622047"/>
  <pageSetup paperSize="9" scale="81" fitToHeight="0" orientation="portrait" r:id="rId1"/>
  <headerFooter alignWithMargins="0">
    <oddFooter>&amp;A&amp;RPage &amp;P</oddFooter>
  </headerFooter>
  <rowBreaks count="4" manualBreakCount="4">
    <brk id="55" max="5" man="1"/>
    <brk id="121" max="5" man="1"/>
    <brk id="176" max="5" man="1"/>
    <brk id="241"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R2531"/>
  <sheetViews>
    <sheetView defaultGridColor="0" view="pageBreakPreview" colorId="22" zoomScale="90" zoomScaleNormal="100" zoomScaleSheetLayoutView="90" workbookViewId="0">
      <selection activeCell="E185" sqref="E185:E220"/>
    </sheetView>
  </sheetViews>
  <sheetFormatPr defaultColWidth="6" defaultRowHeight="14.5" x14ac:dyDescent="0.25"/>
  <cols>
    <col min="1" max="1" width="8.7265625" style="697" customWidth="1"/>
    <col min="2" max="2" width="65.453125" style="698" customWidth="1"/>
    <col min="3" max="3" width="7.54296875" style="697" customWidth="1"/>
    <col min="4" max="4" width="9.453125" style="699" customWidth="1"/>
    <col min="5" max="5" width="13.453125" style="700" customWidth="1"/>
    <col min="6" max="6" width="14.1796875" style="732" customWidth="1"/>
    <col min="7" max="7" width="12.54296875" style="651" customWidth="1"/>
    <col min="8" max="9" width="9.1796875" style="651" customWidth="1"/>
    <col min="10" max="10" width="2" style="651" customWidth="1"/>
    <col min="11" max="251" width="9.1796875" style="651" customWidth="1"/>
    <col min="252" max="252" width="9.7265625" style="651" customWidth="1"/>
    <col min="253" max="253" width="10.26953125" style="651" customWidth="1"/>
    <col min="254" max="254" width="44.7265625" style="651" customWidth="1"/>
    <col min="255" max="255" width="5.453125" style="651" bestFit="1" customWidth="1"/>
    <col min="256" max="256" width="6" style="651" bestFit="1"/>
    <col min="257" max="16384" width="6" style="651"/>
  </cols>
  <sheetData>
    <row r="1" spans="1:7" ht="13" x14ac:dyDescent="0.25">
      <c r="A1" s="1067" t="s">
        <v>0</v>
      </c>
      <c r="B1" s="1067"/>
      <c r="C1" s="1067"/>
      <c r="D1" s="1067"/>
      <c r="E1" s="1067"/>
      <c r="F1" s="1067"/>
    </row>
    <row r="2" spans="1:7" ht="13" x14ac:dyDescent="0.25">
      <c r="A2" s="1067" t="s">
        <v>1477</v>
      </c>
      <c r="B2" s="1067"/>
      <c r="C2" s="1067"/>
      <c r="D2" s="1067"/>
      <c r="E2" s="1067"/>
      <c r="F2" s="1067"/>
    </row>
    <row r="3" spans="1:7" s="653" customFormat="1" ht="14" x14ac:dyDescent="0.25">
      <c r="A3" s="1080" t="s">
        <v>1244</v>
      </c>
      <c r="B3" s="1080"/>
      <c r="C3" s="1080"/>
      <c r="D3" s="1080"/>
      <c r="E3" s="1080"/>
      <c r="F3" s="1080"/>
    </row>
    <row r="4" spans="1:7" ht="12.75" customHeight="1" x14ac:dyDescent="0.25">
      <c r="A4" s="1092" t="s">
        <v>1466</v>
      </c>
      <c r="B4" s="1092"/>
      <c r="C4" s="111"/>
      <c r="D4" s="565"/>
      <c r="E4" s="566"/>
      <c r="F4" s="713"/>
      <c r="G4" s="711"/>
    </row>
    <row r="5" spans="1:7" ht="13" x14ac:dyDescent="0.25">
      <c r="A5" s="275" t="s">
        <v>307</v>
      </c>
      <c r="B5" s="275" t="s">
        <v>308</v>
      </c>
      <c r="C5" s="275" t="s">
        <v>309</v>
      </c>
      <c r="D5" s="275" t="s">
        <v>310</v>
      </c>
      <c r="E5" s="275" t="s">
        <v>311</v>
      </c>
      <c r="F5" s="714" t="s">
        <v>312</v>
      </c>
    </row>
    <row r="6" spans="1:7" ht="25" x14ac:dyDescent="0.25">
      <c r="A6" s="654"/>
      <c r="B6" s="208" t="s">
        <v>1429</v>
      </c>
      <c r="C6" s="654"/>
      <c r="D6" s="656"/>
      <c r="E6" s="657"/>
      <c r="F6" s="715"/>
    </row>
    <row r="7" spans="1:7" x14ac:dyDescent="0.25">
      <c r="A7" s="654"/>
      <c r="B7" s="655"/>
      <c r="C7" s="654"/>
      <c r="D7" s="656"/>
      <c r="E7" s="657"/>
      <c r="F7" s="715"/>
    </row>
    <row r="8" spans="1:7" ht="13" x14ac:dyDescent="0.25">
      <c r="A8" s="128"/>
      <c r="B8" s="658" t="s">
        <v>161</v>
      </c>
      <c r="C8" s="128"/>
      <c r="D8" s="659"/>
      <c r="E8" s="650"/>
      <c r="F8" s="716"/>
    </row>
    <row r="9" spans="1:7" ht="13" x14ac:dyDescent="0.25">
      <c r="A9" s="128"/>
      <c r="B9" s="658"/>
      <c r="C9" s="128"/>
      <c r="D9" s="659"/>
      <c r="E9" s="650"/>
      <c r="F9" s="716"/>
    </row>
    <row r="10" spans="1:7" ht="15.65" customHeight="1" x14ac:dyDescent="0.25">
      <c r="A10" s="128"/>
      <c r="B10" s="658" t="s">
        <v>140</v>
      </c>
      <c r="C10" s="128"/>
      <c r="D10" s="659"/>
      <c r="E10" s="650"/>
      <c r="F10" s="716"/>
    </row>
    <row r="11" spans="1:7" ht="12.5" x14ac:dyDescent="0.25">
      <c r="A11" s="128" t="s">
        <v>141</v>
      </c>
      <c r="B11" s="660" t="s">
        <v>853</v>
      </c>
      <c r="C11" s="128" t="s">
        <v>321</v>
      </c>
      <c r="D11" s="661">
        <v>0.1</v>
      </c>
      <c r="E11" s="650"/>
      <c r="F11" s="717">
        <f>D11*E11</f>
        <v>0</v>
      </c>
    </row>
    <row r="12" spans="1:7" ht="13" x14ac:dyDescent="0.25">
      <c r="A12" s="128"/>
      <c r="B12" s="658"/>
      <c r="C12" s="128"/>
      <c r="D12" s="659"/>
      <c r="E12" s="650"/>
      <c r="F12" s="717"/>
    </row>
    <row r="13" spans="1:7" ht="13" x14ac:dyDescent="0.25">
      <c r="A13" s="128"/>
      <c r="B13" s="652" t="s">
        <v>142</v>
      </c>
      <c r="C13" s="128"/>
      <c r="D13" s="419"/>
      <c r="E13" s="650"/>
      <c r="F13" s="717"/>
    </row>
    <row r="14" spans="1:7" ht="12.5" x14ac:dyDescent="0.25">
      <c r="A14" s="128" t="s">
        <v>143</v>
      </c>
      <c r="B14" s="411" t="s">
        <v>144</v>
      </c>
      <c r="C14" s="128" t="s">
        <v>16</v>
      </c>
      <c r="D14" s="419">
        <v>3</v>
      </c>
      <c r="E14" s="650"/>
      <c r="F14" s="717">
        <f>D14*E14</f>
        <v>0</v>
      </c>
    </row>
    <row r="15" spans="1:7" ht="13" x14ac:dyDescent="0.25">
      <c r="A15" s="278"/>
      <c r="B15" s="662"/>
      <c r="C15" s="302"/>
      <c r="D15" s="663"/>
      <c r="E15" s="664"/>
      <c r="F15" s="717"/>
    </row>
    <row r="16" spans="1:7" ht="13" x14ac:dyDescent="0.25">
      <c r="A16" s="112"/>
      <c r="B16" s="652" t="s">
        <v>83</v>
      </c>
      <c r="C16" s="287"/>
      <c r="D16" s="665"/>
      <c r="E16" s="666"/>
      <c r="F16" s="717"/>
    </row>
    <row r="17" spans="1:6" ht="12.5" x14ac:dyDescent="0.25">
      <c r="A17" s="112"/>
      <c r="B17" s="471"/>
      <c r="C17" s="287"/>
      <c r="D17" s="665"/>
      <c r="E17" s="666"/>
      <c r="F17" s="717"/>
    </row>
    <row r="18" spans="1:6" ht="13" x14ac:dyDescent="0.25">
      <c r="A18" s="112"/>
      <c r="B18" s="652" t="s">
        <v>268</v>
      </c>
      <c r="C18" s="287"/>
      <c r="D18" s="665"/>
      <c r="E18" s="666"/>
      <c r="F18" s="717"/>
    </row>
    <row r="19" spans="1:6" ht="13" x14ac:dyDescent="0.25">
      <c r="A19" s="112"/>
      <c r="B19" s="652"/>
      <c r="C19" s="287"/>
      <c r="D19" s="665"/>
      <c r="E19" s="666"/>
      <c r="F19" s="717"/>
    </row>
    <row r="20" spans="1:6" ht="13" x14ac:dyDescent="0.25">
      <c r="A20" s="128"/>
      <c r="B20" s="667" t="s">
        <v>165</v>
      </c>
      <c r="C20" s="128"/>
      <c r="D20" s="659"/>
      <c r="E20" s="650"/>
      <c r="F20" s="717"/>
    </row>
    <row r="21" spans="1:6" ht="12.5" x14ac:dyDescent="0.25">
      <c r="A21" s="128" t="s">
        <v>1154</v>
      </c>
      <c r="B21" s="660" t="s">
        <v>1153</v>
      </c>
      <c r="C21" s="128" t="s">
        <v>39</v>
      </c>
      <c r="D21" s="419">
        <v>10</v>
      </c>
      <c r="E21" s="650"/>
      <c r="F21" s="717">
        <f>D21*E21</f>
        <v>0</v>
      </c>
    </row>
    <row r="22" spans="1:6" ht="12.5" x14ac:dyDescent="0.25">
      <c r="A22" s="128"/>
      <c r="B22" s="660"/>
      <c r="C22" s="128"/>
      <c r="D22" s="419"/>
      <c r="E22" s="650"/>
      <c r="F22" s="717"/>
    </row>
    <row r="23" spans="1:6" ht="13" x14ac:dyDescent="0.25">
      <c r="A23" s="112"/>
      <c r="B23" s="668" t="s">
        <v>854</v>
      </c>
      <c r="C23" s="287"/>
      <c r="D23" s="665"/>
      <c r="E23" s="666"/>
      <c r="F23" s="717"/>
    </row>
    <row r="24" spans="1:6" ht="12.5" x14ac:dyDescent="0.25">
      <c r="A24" s="112" t="s">
        <v>269</v>
      </c>
      <c r="B24" s="411" t="s">
        <v>636</v>
      </c>
      <c r="C24" s="128" t="s">
        <v>39</v>
      </c>
      <c r="D24" s="419">
        <v>15</v>
      </c>
      <c r="E24" s="478"/>
      <c r="F24" s="718">
        <f>D24*E24</f>
        <v>0</v>
      </c>
    </row>
    <row r="25" spans="1:6" ht="12.5" x14ac:dyDescent="0.25">
      <c r="A25" s="112" t="s">
        <v>85</v>
      </c>
      <c r="B25" s="411" t="s">
        <v>637</v>
      </c>
      <c r="C25" s="128" t="s">
        <v>39</v>
      </c>
      <c r="D25" s="419">
        <v>29</v>
      </c>
      <c r="E25" s="478"/>
      <c r="F25" s="718">
        <f>D25*E25</f>
        <v>0</v>
      </c>
    </row>
    <row r="26" spans="1:6" ht="13" x14ac:dyDescent="0.25">
      <c r="A26" s="112"/>
      <c r="B26" s="668" t="s">
        <v>855</v>
      </c>
      <c r="C26" s="128"/>
      <c r="D26" s="419"/>
      <c r="E26" s="669"/>
      <c r="F26" s="718"/>
    </row>
    <row r="27" spans="1:6" ht="12.5" x14ac:dyDescent="0.25">
      <c r="A27" s="112" t="s">
        <v>86</v>
      </c>
      <c r="B27" s="411" t="s">
        <v>637</v>
      </c>
      <c r="C27" s="128" t="s">
        <v>39</v>
      </c>
      <c r="D27" s="419">
        <v>2</v>
      </c>
      <c r="E27" s="478"/>
      <c r="F27" s="718">
        <f>D27*E27</f>
        <v>0</v>
      </c>
    </row>
    <row r="28" spans="1:6" ht="13" x14ac:dyDescent="0.25">
      <c r="A28" s="112"/>
      <c r="B28" s="670"/>
      <c r="C28" s="128"/>
      <c r="D28" s="419"/>
      <c r="E28" s="669"/>
      <c r="F28" s="718"/>
    </row>
    <row r="29" spans="1:6" ht="13" x14ac:dyDescent="0.25">
      <c r="A29" s="112"/>
      <c r="B29" s="670" t="s">
        <v>313</v>
      </c>
      <c r="C29" s="128"/>
      <c r="D29" s="419"/>
      <c r="E29" s="669"/>
      <c r="F29" s="718"/>
    </row>
    <row r="30" spans="1:6" ht="13" x14ac:dyDescent="0.25">
      <c r="A30" s="112"/>
      <c r="B30" s="671" t="s">
        <v>856</v>
      </c>
      <c r="C30" s="128"/>
      <c r="D30" s="419"/>
      <c r="E30" s="669"/>
      <c r="F30" s="718"/>
    </row>
    <row r="31" spans="1:6" ht="12.5" x14ac:dyDescent="0.25">
      <c r="A31" s="112"/>
      <c r="B31" s="672" t="s">
        <v>165</v>
      </c>
      <c r="C31" s="128" t="s">
        <v>39</v>
      </c>
      <c r="D31" s="419">
        <f>D21*0.8</f>
        <v>8</v>
      </c>
      <c r="E31" s="478"/>
      <c r="F31" s="718">
        <f>D31*E31</f>
        <v>0</v>
      </c>
    </row>
    <row r="32" spans="1:6" ht="12.5" x14ac:dyDescent="0.25">
      <c r="A32" s="112" t="s">
        <v>89</v>
      </c>
      <c r="B32" s="672" t="s">
        <v>857</v>
      </c>
      <c r="C32" s="128" t="s">
        <v>39</v>
      </c>
      <c r="D32" s="419">
        <f>D24*0.4</f>
        <v>6</v>
      </c>
      <c r="E32" s="478"/>
      <c r="F32" s="718">
        <f>D32*E32</f>
        <v>0</v>
      </c>
    </row>
    <row r="33" spans="1:7" ht="12.5" x14ac:dyDescent="0.25">
      <c r="A33" s="112" t="s">
        <v>507</v>
      </c>
      <c r="B33" s="411" t="s">
        <v>497</v>
      </c>
      <c r="C33" s="128" t="s">
        <v>39</v>
      </c>
      <c r="D33" s="419">
        <v>1</v>
      </c>
      <c r="E33" s="478"/>
      <c r="F33" s="718">
        <f>D33*E33</f>
        <v>0</v>
      </c>
    </row>
    <row r="34" spans="1:7" ht="12.5" x14ac:dyDescent="0.25">
      <c r="A34" s="112"/>
      <c r="B34" s="672"/>
      <c r="C34" s="128"/>
      <c r="D34" s="419"/>
      <c r="E34" s="669"/>
      <c r="F34" s="718"/>
    </row>
    <row r="35" spans="1:7" ht="13" x14ac:dyDescent="0.25">
      <c r="A35" s="112"/>
      <c r="B35" s="673" t="s">
        <v>90</v>
      </c>
      <c r="C35" s="128"/>
      <c r="D35" s="419"/>
      <c r="E35" s="478"/>
      <c r="F35" s="718"/>
    </row>
    <row r="36" spans="1:7" ht="12.5" x14ac:dyDescent="0.25">
      <c r="A36" s="112" t="s">
        <v>266</v>
      </c>
      <c r="B36" s="411" t="s">
        <v>858</v>
      </c>
      <c r="C36" s="128" t="s">
        <v>39</v>
      </c>
      <c r="D36" s="419">
        <f>D24-D32</f>
        <v>9</v>
      </c>
      <c r="E36" s="478"/>
      <c r="F36" s="718">
        <f>D36*E36</f>
        <v>0</v>
      </c>
    </row>
    <row r="37" spans="1:7" ht="12.5" x14ac:dyDescent="0.25">
      <c r="A37" s="112" t="s">
        <v>859</v>
      </c>
      <c r="B37" s="411" t="s">
        <v>860</v>
      </c>
      <c r="C37" s="128" t="s">
        <v>39</v>
      </c>
      <c r="D37" s="419">
        <f>D21-D31</f>
        <v>2</v>
      </c>
      <c r="E37" s="478"/>
      <c r="F37" s="718">
        <f>D37*E37</f>
        <v>0</v>
      </c>
    </row>
    <row r="38" spans="1:7" ht="12.5" x14ac:dyDescent="0.25">
      <c r="A38" s="112"/>
      <c r="B38" s="411"/>
      <c r="C38" s="128"/>
      <c r="D38" s="419"/>
      <c r="E38" s="478"/>
      <c r="F38" s="718"/>
    </row>
    <row r="39" spans="1:7" ht="13" x14ac:dyDescent="0.25">
      <c r="A39" s="128"/>
      <c r="B39" s="673" t="s">
        <v>520</v>
      </c>
      <c r="C39" s="128"/>
      <c r="D39" s="659"/>
      <c r="E39" s="650"/>
      <c r="F39" s="716"/>
    </row>
    <row r="40" spans="1:7" ht="12.5" x14ac:dyDescent="0.25">
      <c r="A40" s="128" t="s">
        <v>167</v>
      </c>
      <c r="B40" s="674" t="s">
        <v>861</v>
      </c>
      <c r="C40" s="128" t="s">
        <v>45</v>
      </c>
      <c r="D40" s="659">
        <v>425</v>
      </c>
      <c r="E40" s="650"/>
      <c r="F40" s="718">
        <f>D40*E40</f>
        <v>0</v>
      </c>
    </row>
    <row r="41" spans="1:7" ht="12.5" x14ac:dyDescent="0.25">
      <c r="A41" s="128"/>
      <c r="B41" s="675"/>
      <c r="C41" s="128"/>
      <c r="D41" s="659"/>
      <c r="E41" s="650"/>
      <c r="F41" s="716"/>
    </row>
    <row r="42" spans="1:7" s="677" customFormat="1" ht="13" x14ac:dyDescent="0.25">
      <c r="A42" s="112"/>
      <c r="B42" s="676" t="s">
        <v>92</v>
      </c>
      <c r="C42" s="128"/>
      <c r="D42" s="419"/>
      <c r="E42" s="478"/>
      <c r="F42" s="718"/>
    </row>
    <row r="43" spans="1:7" s="677" customFormat="1" ht="12.5" x14ac:dyDescent="0.25">
      <c r="A43" s="112"/>
      <c r="B43" s="672"/>
      <c r="C43" s="128"/>
      <c r="D43" s="419"/>
      <c r="E43" s="478"/>
      <c r="F43" s="718"/>
    </row>
    <row r="44" spans="1:7" s="677" customFormat="1" ht="13" x14ac:dyDescent="0.25">
      <c r="A44" s="112"/>
      <c r="B44" s="676" t="s">
        <v>93</v>
      </c>
      <c r="C44" s="128"/>
      <c r="D44" s="419"/>
      <c r="E44" s="478"/>
      <c r="F44" s="718"/>
    </row>
    <row r="45" spans="1:7" s="677" customFormat="1" ht="26" x14ac:dyDescent="0.25">
      <c r="A45" s="112"/>
      <c r="B45" s="107" t="s">
        <v>862</v>
      </c>
      <c r="C45" s="128"/>
      <c r="D45" s="419"/>
      <c r="E45" s="478"/>
      <c r="F45" s="718"/>
    </row>
    <row r="46" spans="1:7" s="677" customFormat="1" ht="16.5" customHeight="1" x14ac:dyDescent="0.25">
      <c r="A46" s="112" t="s">
        <v>830</v>
      </c>
      <c r="B46" s="108" t="s">
        <v>863</v>
      </c>
      <c r="C46" s="128" t="s">
        <v>39</v>
      </c>
      <c r="D46" s="712">
        <v>2</v>
      </c>
      <c r="E46" s="478"/>
      <c r="F46" s="718">
        <f>D46*E46</f>
        <v>0</v>
      </c>
      <c r="G46" s="678"/>
    </row>
    <row r="47" spans="1:7" s="677" customFormat="1" ht="16.5" customHeight="1" x14ac:dyDescent="0.25">
      <c r="A47" s="112" t="s">
        <v>864</v>
      </c>
      <c r="B47" s="108" t="s">
        <v>865</v>
      </c>
      <c r="C47" s="128" t="s">
        <v>39</v>
      </c>
      <c r="D47" s="712">
        <v>13.3</v>
      </c>
      <c r="E47" s="478"/>
      <c r="F47" s="718">
        <f>D47*E47</f>
        <v>0</v>
      </c>
      <c r="G47" s="678"/>
    </row>
    <row r="48" spans="1:7" s="111" customFormat="1" ht="16.5" customHeight="1" x14ac:dyDescent="0.25">
      <c r="A48" s="109" t="s">
        <v>866</v>
      </c>
      <c r="B48" s="108" t="s">
        <v>867</v>
      </c>
      <c r="C48" s="109" t="s">
        <v>39</v>
      </c>
      <c r="D48" s="788">
        <v>1.2</v>
      </c>
      <c r="E48" s="110"/>
      <c r="F48" s="718">
        <f>D48*E48</f>
        <v>0</v>
      </c>
    </row>
    <row r="49" spans="1:7" s="677" customFormat="1" ht="12.5" x14ac:dyDescent="0.25">
      <c r="A49" s="112"/>
      <c r="B49" s="679"/>
      <c r="C49" s="128"/>
      <c r="D49" s="419"/>
      <c r="E49" s="478"/>
      <c r="F49" s="718"/>
      <c r="G49" s="678"/>
    </row>
    <row r="50" spans="1:7" s="677" customFormat="1" ht="13" x14ac:dyDescent="0.25">
      <c r="A50" s="112"/>
      <c r="B50" s="658" t="s">
        <v>274</v>
      </c>
      <c r="C50" s="128"/>
      <c r="D50" s="419"/>
      <c r="E50" s="478"/>
      <c r="F50" s="718"/>
    </row>
    <row r="51" spans="1:7" s="677" customFormat="1" ht="13" x14ac:dyDescent="0.25">
      <c r="A51" s="112"/>
      <c r="B51" s="673" t="s">
        <v>104</v>
      </c>
      <c r="C51" s="128"/>
      <c r="D51" s="419"/>
      <c r="E51" s="478"/>
      <c r="F51" s="718"/>
    </row>
    <row r="52" spans="1:7" ht="12.5" x14ac:dyDescent="0.25">
      <c r="A52" s="680" t="s">
        <v>304</v>
      </c>
      <c r="B52" s="411" t="s">
        <v>868</v>
      </c>
      <c r="C52" s="128" t="s">
        <v>39</v>
      </c>
      <c r="D52" s="419">
        <f>D46</f>
        <v>2</v>
      </c>
      <c r="E52" s="478"/>
      <c r="F52" s="718">
        <f>D52*E52</f>
        <v>0</v>
      </c>
    </row>
    <row r="53" spans="1:7" ht="12.5" x14ac:dyDescent="0.25">
      <c r="A53" s="680"/>
      <c r="B53" s="672"/>
      <c r="C53" s="128"/>
      <c r="D53" s="419"/>
      <c r="E53" s="478"/>
      <c r="F53" s="718"/>
    </row>
    <row r="54" spans="1:7" ht="13" x14ac:dyDescent="0.25">
      <c r="A54" s="680"/>
      <c r="B54" s="676" t="s">
        <v>92</v>
      </c>
      <c r="C54" s="128"/>
      <c r="D54" s="419"/>
      <c r="E54" s="478"/>
      <c r="F54" s="718"/>
    </row>
    <row r="55" spans="1:7" ht="12.5" x14ac:dyDescent="0.25">
      <c r="A55" s="680"/>
      <c r="B55" s="672"/>
      <c r="C55" s="128"/>
      <c r="D55" s="419"/>
      <c r="E55" s="478"/>
      <c r="F55" s="718"/>
    </row>
    <row r="56" spans="1:7" ht="13" x14ac:dyDescent="0.25">
      <c r="A56" s="680"/>
      <c r="B56" s="676" t="s">
        <v>108</v>
      </c>
      <c r="C56" s="128"/>
      <c r="D56" s="419"/>
      <c r="E56" s="478"/>
      <c r="F56" s="718"/>
    </row>
    <row r="57" spans="1:7" ht="13" x14ac:dyDescent="0.25">
      <c r="A57" s="680"/>
      <c r="B57" s="671" t="s">
        <v>869</v>
      </c>
      <c r="C57" s="128"/>
      <c r="D57" s="419"/>
      <c r="E57" s="478"/>
      <c r="F57" s="718"/>
    </row>
    <row r="58" spans="1:7" ht="12.5" x14ac:dyDescent="0.25">
      <c r="A58" s="680" t="s">
        <v>832</v>
      </c>
      <c r="B58" s="672" t="s">
        <v>870</v>
      </c>
      <c r="C58" s="128" t="s">
        <v>39</v>
      </c>
      <c r="D58" s="712">
        <f>D46</f>
        <v>2</v>
      </c>
      <c r="E58" s="478"/>
      <c r="F58" s="718">
        <f>D58*E58</f>
        <v>0</v>
      </c>
    </row>
    <row r="59" spans="1:7" s="677" customFormat="1" ht="12.5" x14ac:dyDescent="0.25">
      <c r="A59" s="680" t="s">
        <v>871</v>
      </c>
      <c r="B59" s="672" t="s">
        <v>872</v>
      </c>
      <c r="C59" s="128" t="s">
        <v>39</v>
      </c>
      <c r="D59" s="712">
        <f>D47</f>
        <v>13.3</v>
      </c>
      <c r="E59" s="478"/>
      <c r="F59" s="718">
        <f>D59*E59</f>
        <v>0</v>
      </c>
    </row>
    <row r="60" spans="1:7" s="677" customFormat="1" ht="12.5" x14ac:dyDescent="0.25">
      <c r="A60" s="680"/>
      <c r="B60" s="672"/>
      <c r="C60" s="128"/>
      <c r="D60" s="419"/>
      <c r="E60" s="478"/>
      <c r="F60" s="718"/>
    </row>
    <row r="61" spans="1:7" s="677" customFormat="1" ht="13" x14ac:dyDescent="0.25">
      <c r="A61" s="680"/>
      <c r="B61" s="671" t="s">
        <v>873</v>
      </c>
      <c r="C61" s="128"/>
      <c r="D61" s="419"/>
      <c r="E61" s="478"/>
      <c r="F61" s="718"/>
    </row>
    <row r="62" spans="1:7" s="677" customFormat="1" ht="12.5" x14ac:dyDescent="0.25">
      <c r="A62" s="112" t="s">
        <v>835</v>
      </c>
      <c r="B62" s="672" t="s">
        <v>1155</v>
      </c>
      <c r="C62" s="128" t="s">
        <v>39</v>
      </c>
      <c r="D62" s="304">
        <v>0</v>
      </c>
      <c r="E62" s="478"/>
      <c r="F62" s="718">
        <f>D62*E62</f>
        <v>0</v>
      </c>
    </row>
    <row r="63" spans="1:7" s="677" customFormat="1" ht="12.5" x14ac:dyDescent="0.25">
      <c r="A63" s="112" t="s">
        <v>874</v>
      </c>
      <c r="B63" s="672" t="s">
        <v>875</v>
      </c>
      <c r="C63" s="128" t="s">
        <v>39</v>
      </c>
      <c r="D63" s="419">
        <v>0</v>
      </c>
      <c r="E63" s="478"/>
      <c r="F63" s="718">
        <f>D63*E63</f>
        <v>0</v>
      </c>
    </row>
    <row r="64" spans="1:7" s="677" customFormat="1" ht="12.5" x14ac:dyDescent="0.25">
      <c r="A64" s="112"/>
      <c r="B64" s="672"/>
      <c r="C64" s="128"/>
      <c r="D64" s="419"/>
      <c r="E64" s="478"/>
      <c r="F64" s="718"/>
    </row>
    <row r="65" spans="1:6" s="677" customFormat="1" ht="13" x14ac:dyDescent="0.25">
      <c r="A65" s="112"/>
      <c r="B65" s="671" t="s">
        <v>876</v>
      </c>
      <c r="C65" s="128"/>
      <c r="D65" s="419"/>
      <c r="E65" s="478"/>
      <c r="F65" s="718"/>
    </row>
    <row r="66" spans="1:6" s="677" customFormat="1" ht="12.5" x14ac:dyDescent="0.25">
      <c r="A66" s="112" t="s">
        <v>306</v>
      </c>
      <c r="B66" s="672" t="s">
        <v>877</v>
      </c>
      <c r="C66" s="128" t="s">
        <v>39</v>
      </c>
      <c r="D66" s="712">
        <f>D48</f>
        <v>1.2</v>
      </c>
      <c r="E66" s="478"/>
      <c r="F66" s="718">
        <f>D66*E66</f>
        <v>0</v>
      </c>
    </row>
    <row r="67" spans="1:6" s="677" customFormat="1" ht="12.5" x14ac:dyDescent="0.25">
      <c r="A67" s="112" t="s">
        <v>878</v>
      </c>
      <c r="B67" s="672" t="s">
        <v>879</v>
      </c>
      <c r="C67" s="128" t="s">
        <v>39</v>
      </c>
      <c r="D67" s="419">
        <v>0</v>
      </c>
      <c r="E67" s="478"/>
      <c r="F67" s="718">
        <f>D67*E67</f>
        <v>0</v>
      </c>
    </row>
    <row r="68" spans="1:6" s="677" customFormat="1" ht="12.5" x14ac:dyDescent="0.25">
      <c r="A68" s="112"/>
      <c r="B68" s="686"/>
      <c r="C68" s="128"/>
      <c r="D68" s="419"/>
      <c r="E68" s="478"/>
      <c r="F68" s="718"/>
    </row>
    <row r="69" spans="1:6" ht="19.149999999999999" customHeight="1" x14ac:dyDescent="0.25">
      <c r="A69" s="681"/>
      <c r="B69" s="682"/>
      <c r="C69" s="683"/>
      <c r="D69" s="684"/>
      <c r="E69" s="685" t="s">
        <v>99</v>
      </c>
      <c r="F69" s="719">
        <f>SUM(F6:F68)</f>
        <v>0</v>
      </c>
    </row>
    <row r="70" spans="1:6" s="677" customFormat="1" ht="13" x14ac:dyDescent="0.25">
      <c r="A70" s="112"/>
      <c r="B70" s="676" t="s">
        <v>111</v>
      </c>
      <c r="C70" s="128"/>
      <c r="D70" s="419"/>
      <c r="E70" s="478"/>
      <c r="F70" s="718"/>
    </row>
    <row r="71" spans="1:6" s="677" customFormat="1" ht="13" x14ac:dyDescent="0.25">
      <c r="A71" s="112"/>
      <c r="B71" s="676"/>
      <c r="C71" s="128"/>
      <c r="D71" s="419"/>
      <c r="E71" s="478"/>
      <c r="F71" s="718"/>
    </row>
    <row r="72" spans="1:6" s="677" customFormat="1" ht="13" x14ac:dyDescent="0.25">
      <c r="A72" s="112"/>
      <c r="B72" s="676" t="s">
        <v>112</v>
      </c>
      <c r="C72" s="128"/>
      <c r="D72" s="419"/>
      <c r="E72" s="478"/>
      <c r="F72" s="718"/>
    </row>
    <row r="73" spans="1:6" s="677" customFormat="1" ht="12.5" x14ac:dyDescent="0.25">
      <c r="A73" s="112" t="s">
        <v>880</v>
      </c>
      <c r="B73" s="672" t="s">
        <v>881</v>
      </c>
      <c r="C73" s="128" t="s">
        <v>45</v>
      </c>
      <c r="D73" s="419">
        <v>0</v>
      </c>
      <c r="E73" s="478"/>
      <c r="F73" s="718">
        <f>D73*E73</f>
        <v>0</v>
      </c>
    </row>
    <row r="74" spans="1:6" s="677" customFormat="1" ht="12.5" x14ac:dyDescent="0.25">
      <c r="A74" s="112"/>
      <c r="B74" s="672"/>
      <c r="C74" s="128"/>
      <c r="D74" s="419"/>
      <c r="E74" s="478"/>
      <c r="F74" s="718"/>
    </row>
    <row r="75" spans="1:6" s="677" customFormat="1" ht="12.5" x14ac:dyDescent="0.25">
      <c r="A75" s="112" t="s">
        <v>882</v>
      </c>
      <c r="B75" s="672" t="s">
        <v>883</v>
      </c>
      <c r="C75" s="128" t="s">
        <v>45</v>
      </c>
      <c r="D75" s="712">
        <v>17.600000000000001</v>
      </c>
      <c r="E75" s="478"/>
      <c r="F75" s="718">
        <f>D75*E75</f>
        <v>0</v>
      </c>
    </row>
    <row r="76" spans="1:6" s="677" customFormat="1" ht="13" x14ac:dyDescent="0.25">
      <c r="A76" s="112"/>
      <c r="B76" s="671"/>
      <c r="C76" s="128"/>
      <c r="D76" s="419"/>
      <c r="E76" s="478"/>
      <c r="F76" s="718"/>
    </row>
    <row r="77" spans="1:6" s="677" customFormat="1" ht="13" x14ac:dyDescent="0.25">
      <c r="A77" s="112"/>
      <c r="B77" s="687" t="s">
        <v>884</v>
      </c>
      <c r="C77" s="128"/>
      <c r="D77" s="419"/>
      <c r="E77" s="478"/>
      <c r="F77" s="718"/>
    </row>
    <row r="78" spans="1:6" s="677" customFormat="1" ht="13" x14ac:dyDescent="0.25">
      <c r="A78" s="112"/>
      <c r="B78" s="688" t="s">
        <v>885</v>
      </c>
      <c r="C78" s="128"/>
      <c r="D78" s="419"/>
      <c r="E78" s="478"/>
      <c r="F78" s="718"/>
    </row>
    <row r="79" spans="1:6" s="677" customFormat="1" ht="15.75" customHeight="1" x14ac:dyDescent="0.25">
      <c r="A79" s="112" t="s">
        <v>886</v>
      </c>
      <c r="B79" s="672" t="s">
        <v>1156</v>
      </c>
      <c r="C79" s="128" t="s">
        <v>114</v>
      </c>
      <c r="D79" s="712">
        <v>13.6</v>
      </c>
      <c r="E79" s="478"/>
      <c r="F79" s="718">
        <f>D79*E79</f>
        <v>0</v>
      </c>
    </row>
    <row r="80" spans="1:6" s="677" customFormat="1" ht="15.75" customHeight="1" x14ac:dyDescent="0.25">
      <c r="A80" s="112" t="s">
        <v>887</v>
      </c>
      <c r="B80" s="672" t="s">
        <v>1158</v>
      </c>
      <c r="C80" s="128" t="s">
        <v>114</v>
      </c>
      <c r="D80" s="712">
        <v>4.8</v>
      </c>
      <c r="E80" s="478"/>
      <c r="F80" s="718">
        <f>D80*E80</f>
        <v>0</v>
      </c>
    </row>
    <row r="81" spans="1:6" s="677" customFormat="1" ht="15.75" customHeight="1" x14ac:dyDescent="0.25">
      <c r="A81" s="112" t="s">
        <v>888</v>
      </c>
      <c r="B81" s="672" t="s">
        <v>1157</v>
      </c>
      <c r="C81" s="128" t="s">
        <v>114</v>
      </c>
      <c r="D81" s="419">
        <v>0</v>
      </c>
      <c r="E81" s="478"/>
      <c r="F81" s="718">
        <f>D81*E81</f>
        <v>0</v>
      </c>
    </row>
    <row r="82" spans="1:6" s="677" customFormat="1" ht="12.5" x14ac:dyDescent="0.25">
      <c r="A82" s="112"/>
      <c r="B82" s="672"/>
      <c r="C82" s="128"/>
      <c r="D82" s="419"/>
      <c r="E82" s="478"/>
      <c r="F82" s="718"/>
    </row>
    <row r="83" spans="1:6" s="677" customFormat="1" ht="13" x14ac:dyDescent="0.25">
      <c r="A83" s="112"/>
      <c r="B83" s="671" t="s">
        <v>889</v>
      </c>
      <c r="C83" s="128"/>
      <c r="D83" s="419"/>
      <c r="E83" s="478"/>
      <c r="F83" s="718"/>
    </row>
    <row r="84" spans="1:6" s="677" customFormat="1" ht="15.75" customHeight="1" x14ac:dyDescent="0.25">
      <c r="A84" s="112" t="s">
        <v>890</v>
      </c>
      <c r="B84" s="672" t="s">
        <v>891</v>
      </c>
      <c r="C84" s="128" t="s">
        <v>114</v>
      </c>
      <c r="D84" s="304">
        <v>0</v>
      </c>
      <c r="E84" s="478"/>
      <c r="F84" s="718">
        <f>D84*E84</f>
        <v>0</v>
      </c>
    </row>
    <row r="85" spans="1:6" s="677" customFormat="1" ht="13" x14ac:dyDescent="0.25">
      <c r="A85" s="112"/>
      <c r="B85" s="671"/>
      <c r="C85" s="128"/>
      <c r="D85" s="419"/>
      <c r="E85" s="478"/>
      <c r="F85" s="718"/>
    </row>
    <row r="86" spans="1:6" s="677" customFormat="1" ht="13" x14ac:dyDescent="0.25">
      <c r="A86" s="112"/>
      <c r="B86" s="658" t="s">
        <v>118</v>
      </c>
      <c r="C86" s="128"/>
      <c r="D86" s="419"/>
      <c r="E86" s="669"/>
      <c r="F86" s="718"/>
    </row>
    <row r="87" spans="1:6" ht="25" x14ac:dyDescent="0.25">
      <c r="A87" s="112" t="s">
        <v>892</v>
      </c>
      <c r="B87" s="113" t="s">
        <v>893</v>
      </c>
      <c r="C87" s="128" t="s">
        <v>37</v>
      </c>
      <c r="D87" s="789">
        <f>ROUNDUP((D46+D47+D48)*0.05,2)</f>
        <v>0.83</v>
      </c>
      <c r="E87" s="478"/>
      <c r="F87" s="718">
        <f>D87*E87</f>
        <v>0</v>
      </c>
    </row>
    <row r="88" spans="1:6" ht="12.5" x14ac:dyDescent="0.25">
      <c r="A88" s="112"/>
      <c r="B88" s="679"/>
      <c r="C88" s="128"/>
      <c r="D88" s="419"/>
      <c r="E88" s="478"/>
      <c r="F88" s="718"/>
    </row>
    <row r="89" spans="1:6" s="111" customFormat="1" ht="13.15" customHeight="1" x14ac:dyDescent="0.25">
      <c r="A89" s="109"/>
      <c r="B89" s="114" t="s">
        <v>123</v>
      </c>
      <c r="C89" s="109"/>
      <c r="D89" s="115"/>
      <c r="E89" s="110"/>
      <c r="F89" s="720"/>
    </row>
    <row r="90" spans="1:6" s="111" customFormat="1" ht="18.75" customHeight="1" x14ac:dyDescent="0.25">
      <c r="A90" s="109" t="s">
        <v>894</v>
      </c>
      <c r="B90" s="121" t="s">
        <v>895</v>
      </c>
      <c r="C90" s="109" t="s">
        <v>45</v>
      </c>
      <c r="D90" s="115">
        <v>0</v>
      </c>
      <c r="E90" s="110"/>
      <c r="F90" s="720">
        <f>D90*E90</f>
        <v>0</v>
      </c>
    </row>
    <row r="91" spans="1:6" s="111" customFormat="1" ht="18.75" customHeight="1" x14ac:dyDescent="0.25">
      <c r="A91" s="109" t="s">
        <v>125</v>
      </c>
      <c r="B91" s="108" t="s">
        <v>896</v>
      </c>
      <c r="C91" s="109" t="s">
        <v>114</v>
      </c>
      <c r="D91" s="115">
        <v>0</v>
      </c>
      <c r="E91" s="110"/>
      <c r="F91" s="720">
        <f>D91*E91</f>
        <v>0</v>
      </c>
    </row>
    <row r="92" spans="1:6" s="111" customFormat="1" ht="13.15" customHeight="1" x14ac:dyDescent="0.25">
      <c r="A92" s="109"/>
      <c r="B92" s="116"/>
      <c r="C92" s="109"/>
      <c r="D92" s="115"/>
      <c r="E92" s="110"/>
      <c r="F92" s="720"/>
    </row>
    <row r="93" spans="1:6" s="111" customFormat="1" ht="13.15" customHeight="1" x14ac:dyDescent="0.25">
      <c r="A93" s="109"/>
      <c r="B93" s="117" t="s">
        <v>244</v>
      </c>
      <c r="C93" s="109"/>
      <c r="D93" s="115"/>
      <c r="E93" s="110"/>
      <c r="F93" s="720"/>
    </row>
    <row r="94" spans="1:6" s="111" customFormat="1" ht="13.15" customHeight="1" x14ac:dyDescent="0.25">
      <c r="A94" s="109"/>
      <c r="B94" s="118" t="s">
        <v>667</v>
      </c>
      <c r="C94" s="109"/>
      <c r="D94" s="115"/>
      <c r="E94" s="110"/>
      <c r="F94" s="720"/>
    </row>
    <row r="95" spans="1:6" s="111" customFormat="1" ht="18" customHeight="1" x14ac:dyDescent="0.25">
      <c r="A95" s="109" t="s">
        <v>245</v>
      </c>
      <c r="B95" s="119" t="s">
        <v>1090</v>
      </c>
      <c r="C95" s="109" t="s">
        <v>45</v>
      </c>
      <c r="D95" s="115">
        <v>27</v>
      </c>
      <c r="E95" s="110"/>
      <c r="F95" s="720">
        <f>D95*E95</f>
        <v>0</v>
      </c>
    </row>
    <row r="96" spans="1:6" s="122" customFormat="1" ht="18" customHeight="1" x14ac:dyDescent="0.25">
      <c r="A96" s="120" t="s">
        <v>897</v>
      </c>
      <c r="B96" s="121" t="s">
        <v>898</v>
      </c>
      <c r="C96" s="120" t="s">
        <v>45</v>
      </c>
      <c r="D96" s="179">
        <v>0</v>
      </c>
      <c r="E96" s="197"/>
      <c r="F96" s="720">
        <f>D96*E96</f>
        <v>0</v>
      </c>
    </row>
    <row r="97" spans="1:6" s="122" customFormat="1" ht="12.5" x14ac:dyDescent="0.25">
      <c r="A97" s="112"/>
      <c r="B97" s="679"/>
      <c r="C97" s="128"/>
      <c r="D97" s="419"/>
      <c r="E97" s="478"/>
      <c r="F97" s="718"/>
    </row>
    <row r="98" spans="1:6" s="677" customFormat="1" ht="13" x14ac:dyDescent="0.25">
      <c r="A98" s="128"/>
      <c r="B98" s="676" t="s">
        <v>314</v>
      </c>
      <c r="C98" s="128"/>
      <c r="D98" s="659"/>
      <c r="E98" s="650"/>
      <c r="F98" s="716"/>
    </row>
    <row r="99" spans="1:6" s="111" customFormat="1" ht="13.15" customHeight="1" x14ac:dyDescent="0.25">
      <c r="A99" s="109"/>
      <c r="B99" s="108"/>
      <c r="C99" s="109"/>
      <c r="D99" s="123"/>
      <c r="E99" s="110"/>
      <c r="F99" s="720"/>
    </row>
    <row r="100" spans="1:6" s="111" customFormat="1" ht="26" x14ac:dyDescent="0.25">
      <c r="A100" s="109"/>
      <c r="B100" s="124" t="s">
        <v>899</v>
      </c>
      <c r="C100" s="109"/>
      <c r="D100" s="123"/>
      <c r="E100" s="110"/>
      <c r="F100" s="720"/>
    </row>
    <row r="101" spans="1:6" s="111" customFormat="1" ht="13" x14ac:dyDescent="0.25">
      <c r="A101" s="109"/>
      <c r="B101" s="107" t="s">
        <v>900</v>
      </c>
      <c r="C101" s="109"/>
      <c r="D101" s="179"/>
      <c r="E101" s="110"/>
      <c r="F101" s="720"/>
    </row>
    <row r="102" spans="1:6" s="111" customFormat="1" ht="12.5" x14ac:dyDescent="0.25">
      <c r="A102" s="109" t="s">
        <v>901</v>
      </c>
      <c r="B102" s="108" t="s">
        <v>922</v>
      </c>
      <c r="C102" s="109" t="s">
        <v>114</v>
      </c>
      <c r="D102" s="179">
        <v>32</v>
      </c>
      <c r="E102" s="110"/>
      <c r="F102" s="718">
        <f>D102*E102</f>
        <v>0</v>
      </c>
    </row>
    <row r="103" spans="1:6" s="111" customFormat="1" ht="12.5" x14ac:dyDescent="0.25">
      <c r="A103" s="109"/>
      <c r="B103" s="108"/>
      <c r="C103" s="109"/>
      <c r="D103" s="123"/>
      <c r="E103" s="110"/>
      <c r="F103" s="718"/>
    </row>
    <row r="104" spans="1:6" s="111" customFormat="1" ht="13" x14ac:dyDescent="0.25">
      <c r="A104" s="109"/>
      <c r="B104" s="107" t="s">
        <v>903</v>
      </c>
      <c r="C104" s="109"/>
      <c r="D104" s="123"/>
      <c r="E104" s="110"/>
      <c r="F104" s="718"/>
    </row>
    <row r="105" spans="1:6" s="111" customFormat="1" ht="13.15" customHeight="1" x14ac:dyDescent="0.25">
      <c r="A105" s="109" t="s">
        <v>151</v>
      </c>
      <c r="B105" s="108" t="s">
        <v>922</v>
      </c>
      <c r="C105" s="109" t="s">
        <v>114</v>
      </c>
      <c r="D105" s="179">
        <v>20</v>
      </c>
      <c r="E105" s="110"/>
      <c r="F105" s="718">
        <f>D105*E105</f>
        <v>0</v>
      </c>
    </row>
    <row r="106" spans="1:6" s="111" customFormat="1" ht="13.15" customHeight="1" x14ac:dyDescent="0.25">
      <c r="A106" s="109"/>
      <c r="B106" s="108"/>
      <c r="C106" s="109"/>
      <c r="D106" s="179"/>
      <c r="E106" s="110"/>
      <c r="F106" s="720"/>
    </row>
    <row r="107" spans="1:6" s="677" customFormat="1" ht="39" x14ac:dyDescent="0.25">
      <c r="A107" s="308"/>
      <c r="B107" s="670" t="s">
        <v>904</v>
      </c>
      <c r="C107" s="128"/>
      <c r="D107" s="419"/>
      <c r="E107" s="650"/>
      <c r="F107" s="716"/>
    </row>
    <row r="108" spans="1:6" s="677" customFormat="1" ht="12.5" x14ac:dyDescent="0.25">
      <c r="A108" s="127" t="s">
        <v>330</v>
      </c>
      <c r="B108" s="411" t="s">
        <v>905</v>
      </c>
      <c r="C108" s="128" t="s">
        <v>114</v>
      </c>
      <c r="D108" s="419">
        <v>20</v>
      </c>
      <c r="E108" s="650"/>
      <c r="F108" s="718">
        <f>D108*E108</f>
        <v>0</v>
      </c>
    </row>
    <row r="109" spans="1:6" s="677" customFormat="1" ht="13" x14ac:dyDescent="0.25">
      <c r="A109" s="128"/>
      <c r="B109" s="652"/>
      <c r="C109" s="128"/>
      <c r="D109" s="419"/>
      <c r="E109" s="110"/>
      <c r="F109" s="716"/>
    </row>
    <row r="110" spans="1:6" s="677" customFormat="1" ht="12.5" x14ac:dyDescent="0.25">
      <c r="A110" s="127"/>
      <c r="B110" s="672"/>
      <c r="C110" s="128"/>
      <c r="D110" s="659"/>
      <c r="E110" s="650"/>
      <c r="F110" s="716"/>
    </row>
    <row r="111" spans="1:6" s="677" customFormat="1" ht="13" x14ac:dyDescent="0.25">
      <c r="A111" s="127"/>
      <c r="B111" s="658" t="s">
        <v>909</v>
      </c>
      <c r="C111" s="128"/>
      <c r="D111" s="659"/>
      <c r="E111" s="650"/>
      <c r="F111" s="716"/>
    </row>
    <row r="112" spans="1:6" s="677" customFormat="1" ht="12.5" x14ac:dyDescent="0.25">
      <c r="A112" s="127"/>
      <c r="B112" s="672"/>
      <c r="C112" s="128"/>
      <c r="D112" s="659"/>
      <c r="E112" s="650"/>
      <c r="F112" s="716"/>
    </row>
    <row r="113" spans="1:6" ht="26" x14ac:dyDescent="0.25">
      <c r="A113" s="127"/>
      <c r="B113" s="124" t="s">
        <v>899</v>
      </c>
      <c r="C113" s="128"/>
      <c r="D113" s="419"/>
      <c r="E113" s="650"/>
      <c r="F113" s="716"/>
    </row>
    <row r="114" spans="1:6" s="266" customFormat="1" ht="15" x14ac:dyDescent="0.25">
      <c r="A114" s="559"/>
      <c r="B114" s="589" t="s">
        <v>910</v>
      </c>
      <c r="C114" s="559"/>
      <c r="D114" s="559"/>
      <c r="E114" s="581"/>
      <c r="F114" s="721"/>
    </row>
    <row r="115" spans="1:6" s="266" customFormat="1" ht="15.75" customHeight="1" x14ac:dyDescent="0.25">
      <c r="A115" s="559" t="s">
        <v>194</v>
      </c>
      <c r="B115" s="560" t="s">
        <v>1146</v>
      </c>
      <c r="C115" s="559" t="s">
        <v>16</v>
      </c>
      <c r="D115" s="559">
        <v>1</v>
      </c>
      <c r="E115" s="561"/>
      <c r="F115" s="722">
        <f t="shared" ref="F115:F120" si="0">D115*E115</f>
        <v>0</v>
      </c>
    </row>
    <row r="116" spans="1:6" s="266" customFormat="1" ht="15.75" customHeight="1" x14ac:dyDescent="0.25">
      <c r="A116" s="559" t="s">
        <v>196</v>
      </c>
      <c r="B116" s="560" t="s">
        <v>346</v>
      </c>
      <c r="C116" s="559" t="s">
        <v>16</v>
      </c>
      <c r="D116" s="559">
        <v>1</v>
      </c>
      <c r="E116" s="561"/>
      <c r="F116" s="722">
        <f t="shared" si="0"/>
        <v>0</v>
      </c>
    </row>
    <row r="117" spans="1:6" s="266" customFormat="1" ht="15.75" customHeight="1" x14ac:dyDescent="0.25">
      <c r="A117" s="559" t="s">
        <v>212</v>
      </c>
      <c r="B117" s="560" t="s">
        <v>919</v>
      </c>
      <c r="C117" s="559" t="s">
        <v>16</v>
      </c>
      <c r="D117" s="559">
        <v>1</v>
      </c>
      <c r="E117" s="561"/>
      <c r="F117" s="722">
        <f t="shared" si="0"/>
        <v>0</v>
      </c>
    </row>
    <row r="118" spans="1:6" s="266" customFormat="1" ht="15.75" customHeight="1" x14ac:dyDescent="0.25">
      <c r="A118" s="559" t="s">
        <v>262</v>
      </c>
      <c r="B118" s="560" t="s">
        <v>1358</v>
      </c>
      <c r="C118" s="559" t="s">
        <v>16</v>
      </c>
      <c r="D118" s="559">
        <v>1</v>
      </c>
      <c r="E118" s="561"/>
      <c r="F118" s="722">
        <f t="shared" si="0"/>
        <v>0</v>
      </c>
    </row>
    <row r="119" spans="1:6" s="266" customFormat="1" ht="15.75" customHeight="1" x14ac:dyDescent="0.25">
      <c r="A119" s="559" t="s">
        <v>1075</v>
      </c>
      <c r="B119" s="560" t="s">
        <v>1351</v>
      </c>
      <c r="C119" s="559" t="s">
        <v>16</v>
      </c>
      <c r="D119" s="559">
        <v>1</v>
      </c>
      <c r="E119" s="561"/>
      <c r="F119" s="722">
        <f t="shared" si="0"/>
        <v>0</v>
      </c>
    </row>
    <row r="120" spans="1:6" s="266" customFormat="1" ht="15.75" customHeight="1" x14ac:dyDescent="0.25">
      <c r="A120" s="559" t="s">
        <v>1076</v>
      </c>
      <c r="B120" s="560" t="s">
        <v>1161</v>
      </c>
      <c r="C120" s="559" t="s">
        <v>16</v>
      </c>
      <c r="D120" s="559">
        <v>1</v>
      </c>
      <c r="E120" s="561"/>
      <c r="F120" s="722">
        <f t="shared" si="0"/>
        <v>0</v>
      </c>
    </row>
    <row r="121" spans="1:6" ht="12.5" x14ac:dyDescent="0.25">
      <c r="A121" s="128"/>
      <c r="B121" s="411"/>
      <c r="C121" s="128"/>
      <c r="D121" s="419"/>
      <c r="E121" s="650"/>
      <c r="F121" s="716"/>
    </row>
    <row r="122" spans="1:6" s="266" customFormat="1" ht="13" x14ac:dyDescent="0.25">
      <c r="A122" s="559"/>
      <c r="B122" s="589" t="s">
        <v>912</v>
      </c>
      <c r="C122" s="559"/>
      <c r="D122" s="559"/>
      <c r="E122" s="561"/>
      <c r="F122" s="722"/>
    </row>
    <row r="123" spans="1:6" s="266" customFormat="1" ht="12.5" x14ac:dyDescent="0.25">
      <c r="A123" s="559" t="s">
        <v>339</v>
      </c>
      <c r="B123" s="560" t="s">
        <v>1362</v>
      </c>
      <c r="C123" s="559" t="s">
        <v>16</v>
      </c>
      <c r="D123" s="559">
        <v>1</v>
      </c>
      <c r="E123" s="561"/>
      <c r="F123" s="722">
        <f>D123*E123</f>
        <v>0</v>
      </c>
    </row>
    <row r="124" spans="1:6" s="266" customFormat="1" ht="12.5" x14ac:dyDescent="0.25">
      <c r="A124" s="882"/>
      <c r="B124" s="595"/>
      <c r="C124" s="882"/>
      <c r="D124" s="882"/>
      <c r="E124" s="883"/>
      <c r="F124" s="881"/>
    </row>
    <row r="125" spans="1:6" s="111" customFormat="1" ht="18.75" customHeight="1" x14ac:dyDescent="0.25">
      <c r="A125" s="1103" t="s">
        <v>99</v>
      </c>
      <c r="B125" s="1104"/>
      <c r="C125" s="1104"/>
      <c r="D125" s="1104"/>
      <c r="E125" s="1105"/>
      <c r="F125" s="719">
        <f>SUM(F70:F124)</f>
        <v>0</v>
      </c>
    </row>
    <row r="126" spans="1:6" s="266" customFormat="1" ht="13" x14ac:dyDescent="0.25">
      <c r="A126" s="559"/>
      <c r="B126" s="589" t="s">
        <v>221</v>
      </c>
      <c r="C126" s="559"/>
      <c r="D126" s="559"/>
      <c r="E126" s="561"/>
      <c r="F126" s="722"/>
    </row>
    <row r="127" spans="1:6" s="266" customFormat="1" ht="12.5" x14ac:dyDescent="0.25">
      <c r="A127" s="559" t="s">
        <v>342</v>
      </c>
      <c r="B127" s="560" t="s">
        <v>1372</v>
      </c>
      <c r="C127" s="559" t="s">
        <v>16</v>
      </c>
      <c r="D127" s="559">
        <v>0</v>
      </c>
      <c r="E127" s="561"/>
      <c r="F127" s="722">
        <f>D127*E127</f>
        <v>0</v>
      </c>
    </row>
    <row r="128" spans="1:6" s="266" customFormat="1" ht="12.5" x14ac:dyDescent="0.25">
      <c r="A128" s="559"/>
      <c r="B128" s="560"/>
      <c r="C128" s="559"/>
      <c r="D128" s="559"/>
      <c r="E128" s="561"/>
      <c r="F128" s="722"/>
    </row>
    <row r="129" spans="1:6" s="266" customFormat="1" ht="26" x14ac:dyDescent="0.25">
      <c r="A129" s="559"/>
      <c r="B129" s="589" t="s">
        <v>1331</v>
      </c>
      <c r="C129" s="559"/>
      <c r="D129" s="559"/>
      <c r="E129" s="561"/>
      <c r="F129" s="722"/>
    </row>
    <row r="130" spans="1:6" s="266" customFormat="1" ht="12.5" x14ac:dyDescent="0.25">
      <c r="A130" s="559" t="s">
        <v>1332</v>
      </c>
      <c r="B130" s="560" t="s">
        <v>1144</v>
      </c>
      <c r="C130" s="559" t="s">
        <v>16</v>
      </c>
      <c r="D130" s="559">
        <v>5</v>
      </c>
      <c r="E130" s="561"/>
      <c r="F130" s="722">
        <f>D130*E130</f>
        <v>0</v>
      </c>
    </row>
    <row r="131" spans="1:6" s="266" customFormat="1" ht="12.5" x14ac:dyDescent="0.25">
      <c r="A131" s="559" t="s">
        <v>1333</v>
      </c>
      <c r="B131" s="560" t="s">
        <v>195</v>
      </c>
      <c r="C131" s="559" t="s">
        <v>16</v>
      </c>
      <c r="D131" s="559">
        <v>5</v>
      </c>
      <c r="E131" s="561"/>
      <c r="F131" s="722">
        <f>D131*E131</f>
        <v>0</v>
      </c>
    </row>
    <row r="132" spans="1:6" s="266" customFormat="1" ht="12.5" x14ac:dyDescent="0.25">
      <c r="A132" s="559"/>
      <c r="B132" s="560"/>
      <c r="C132" s="559"/>
      <c r="D132" s="559"/>
      <c r="E132" s="561"/>
      <c r="F132" s="722"/>
    </row>
    <row r="133" spans="1:6" s="266" customFormat="1" ht="13" x14ac:dyDescent="0.25">
      <c r="A133" s="559"/>
      <c r="B133" s="589" t="s">
        <v>914</v>
      </c>
      <c r="C133" s="559"/>
      <c r="D133" s="559"/>
      <c r="E133" s="561"/>
      <c r="F133" s="722"/>
    </row>
    <row r="134" spans="1:6" s="266" customFormat="1" ht="12.5" x14ac:dyDescent="0.25">
      <c r="A134" s="559" t="s">
        <v>198</v>
      </c>
      <c r="B134" s="560" t="s">
        <v>1373</v>
      </c>
      <c r="C134" s="559" t="s">
        <v>16</v>
      </c>
      <c r="D134" s="559">
        <v>1</v>
      </c>
      <c r="E134" s="561"/>
      <c r="F134" s="722">
        <f>D134*E134</f>
        <v>0</v>
      </c>
    </row>
    <row r="135" spans="1:6" s="266" customFormat="1" ht="12.5" x14ac:dyDescent="0.25">
      <c r="A135" s="559" t="s">
        <v>200</v>
      </c>
      <c r="B135" s="560" t="s">
        <v>916</v>
      </c>
      <c r="C135" s="559" t="s">
        <v>16</v>
      </c>
      <c r="D135" s="559">
        <v>0</v>
      </c>
      <c r="E135" s="561"/>
      <c r="F135" s="722">
        <f>D135*E135</f>
        <v>0</v>
      </c>
    </row>
    <row r="136" spans="1:6" s="266" customFormat="1" ht="16.5" customHeight="1" x14ac:dyDescent="0.25">
      <c r="A136" s="559" t="s">
        <v>183</v>
      </c>
      <c r="B136" s="560" t="s">
        <v>917</v>
      </c>
      <c r="C136" s="559" t="s">
        <v>16</v>
      </c>
      <c r="D136" s="559">
        <v>0</v>
      </c>
      <c r="E136" s="561"/>
      <c r="F136" s="722">
        <f>D136*E136</f>
        <v>0</v>
      </c>
    </row>
    <row r="137" spans="1:6" s="266" customFormat="1" ht="12.5" x14ac:dyDescent="0.25">
      <c r="A137" s="559"/>
      <c r="B137" s="560"/>
      <c r="C137" s="559"/>
      <c r="D137" s="559"/>
      <c r="E137" s="561"/>
      <c r="F137" s="722"/>
    </row>
    <row r="138" spans="1:6" ht="13" x14ac:dyDescent="0.25">
      <c r="A138" s="689"/>
      <c r="B138" s="690" t="s">
        <v>918</v>
      </c>
      <c r="C138" s="691"/>
      <c r="D138" s="692"/>
      <c r="E138" s="693"/>
      <c r="F138" s="723"/>
    </row>
    <row r="139" spans="1:6" ht="12.5" x14ac:dyDescent="0.25">
      <c r="A139" s="691" t="s">
        <v>214</v>
      </c>
      <c r="B139" s="560" t="s">
        <v>919</v>
      </c>
      <c r="C139" s="559" t="s">
        <v>16</v>
      </c>
      <c r="D139" s="559">
        <v>1</v>
      </c>
      <c r="E139" s="561"/>
      <c r="F139" s="722">
        <f>D139*E139</f>
        <v>0</v>
      </c>
    </row>
    <row r="140" spans="1:6" ht="12.5" x14ac:dyDescent="0.25">
      <c r="A140" s="691" t="s">
        <v>847</v>
      </c>
      <c r="B140" s="560" t="s">
        <v>343</v>
      </c>
      <c r="C140" s="559" t="s">
        <v>16</v>
      </c>
      <c r="D140" s="559">
        <v>0</v>
      </c>
      <c r="E140" s="561"/>
      <c r="F140" s="722">
        <f>D140*E140</f>
        <v>0</v>
      </c>
    </row>
    <row r="141" spans="1:6" ht="12.5" x14ac:dyDescent="0.25">
      <c r="A141" s="691" t="s">
        <v>185</v>
      </c>
      <c r="B141" s="560" t="s">
        <v>902</v>
      </c>
      <c r="C141" s="559" t="s">
        <v>16</v>
      </c>
      <c r="D141" s="559">
        <v>0</v>
      </c>
      <c r="E141" s="561"/>
      <c r="F141" s="722">
        <f>D141*E141</f>
        <v>0</v>
      </c>
    </row>
    <row r="142" spans="1:6" ht="12.5" x14ac:dyDescent="0.25">
      <c r="A142" s="691"/>
      <c r="B142" s="560"/>
      <c r="C142" s="559"/>
      <c r="D142" s="559"/>
      <c r="E142" s="561"/>
      <c r="F142" s="722"/>
    </row>
    <row r="143" spans="1:6" ht="26" x14ac:dyDescent="0.25">
      <c r="A143" s="691"/>
      <c r="B143" s="589" t="s">
        <v>1334</v>
      </c>
      <c r="C143" s="559"/>
      <c r="D143" s="559"/>
      <c r="E143" s="561"/>
      <c r="F143" s="722"/>
    </row>
    <row r="144" spans="1:6" ht="12.5" x14ac:dyDescent="0.25">
      <c r="A144" s="691" t="s">
        <v>1335</v>
      </c>
      <c r="B144" s="560" t="s">
        <v>156</v>
      </c>
      <c r="C144" s="559" t="s">
        <v>16</v>
      </c>
      <c r="D144" s="559">
        <v>1</v>
      </c>
      <c r="E144" s="561"/>
      <c r="F144" s="722">
        <f>D144*E144</f>
        <v>0</v>
      </c>
    </row>
    <row r="145" spans="1:7" ht="12.5" x14ac:dyDescent="0.25">
      <c r="A145" s="128"/>
      <c r="B145" s="679"/>
      <c r="C145" s="128"/>
      <c r="D145" s="659"/>
      <c r="E145" s="650"/>
      <c r="F145" s="716"/>
    </row>
    <row r="146" spans="1:7" ht="26" x14ac:dyDescent="0.25">
      <c r="A146" s="559"/>
      <c r="B146" s="589" t="s">
        <v>920</v>
      </c>
      <c r="C146" s="559"/>
      <c r="D146" s="559"/>
      <c r="E146" s="561"/>
      <c r="F146" s="722"/>
    </row>
    <row r="147" spans="1:7" ht="12.5" x14ac:dyDescent="0.25">
      <c r="A147" s="559" t="s">
        <v>133</v>
      </c>
      <c r="B147" s="560" t="s">
        <v>1359</v>
      </c>
      <c r="C147" s="559" t="s">
        <v>16</v>
      </c>
      <c r="D147" s="559">
        <v>1</v>
      </c>
      <c r="E147" s="561"/>
      <c r="F147" s="722">
        <f>D147*E147</f>
        <v>0</v>
      </c>
      <c r="G147" s="1102"/>
    </row>
    <row r="148" spans="1:7" ht="12.5" x14ac:dyDescent="0.25">
      <c r="A148" s="559" t="s">
        <v>203</v>
      </c>
      <c r="B148" s="560" t="s">
        <v>1360</v>
      </c>
      <c r="C148" s="559" t="s">
        <v>16</v>
      </c>
      <c r="D148" s="559">
        <v>1</v>
      </c>
      <c r="E148" s="561"/>
      <c r="F148" s="722">
        <f>D148*E148</f>
        <v>0</v>
      </c>
      <c r="G148" s="1102"/>
    </row>
    <row r="149" spans="1:7" ht="12.5" x14ac:dyDescent="0.25">
      <c r="A149" s="559" t="s">
        <v>215</v>
      </c>
      <c r="B149" s="560" t="s">
        <v>1361</v>
      </c>
      <c r="C149" s="559" t="s">
        <v>16</v>
      </c>
      <c r="D149" s="559">
        <v>3</v>
      </c>
      <c r="E149" s="561"/>
      <c r="F149" s="722">
        <f t="shared" ref="F149:F155" si="1">D149*E149</f>
        <v>0</v>
      </c>
      <c r="G149" s="967"/>
    </row>
    <row r="150" spans="1:7" ht="12.5" x14ac:dyDescent="0.25">
      <c r="A150" s="559" t="s">
        <v>216</v>
      </c>
      <c r="B150" s="560" t="s">
        <v>1352</v>
      </c>
      <c r="C150" s="559" t="s">
        <v>16</v>
      </c>
      <c r="D150" s="559">
        <v>1</v>
      </c>
      <c r="E150" s="561"/>
      <c r="F150" s="722">
        <f t="shared" si="1"/>
        <v>0</v>
      </c>
      <c r="G150" s="967"/>
    </row>
    <row r="151" spans="1:7" ht="12.5" x14ac:dyDescent="0.25">
      <c r="A151" s="559" t="s">
        <v>205</v>
      </c>
      <c r="B151" s="560" t="s">
        <v>1353</v>
      </c>
      <c r="C151" s="559" t="s">
        <v>16</v>
      </c>
      <c r="D151" s="559">
        <v>1</v>
      </c>
      <c r="E151" s="561"/>
      <c r="F151" s="722">
        <f t="shared" si="1"/>
        <v>0</v>
      </c>
      <c r="G151" s="967"/>
    </row>
    <row r="152" spans="1:7" ht="12.5" x14ac:dyDescent="0.25">
      <c r="A152" s="559" t="s">
        <v>217</v>
      </c>
      <c r="B152" s="560" t="s">
        <v>1354</v>
      </c>
      <c r="C152" s="559" t="s">
        <v>16</v>
      </c>
      <c r="D152" s="559">
        <v>3</v>
      </c>
      <c r="E152" s="561"/>
      <c r="F152" s="722">
        <f t="shared" si="1"/>
        <v>0</v>
      </c>
      <c r="G152" s="967"/>
    </row>
    <row r="153" spans="1:7" ht="12.5" x14ac:dyDescent="0.25">
      <c r="A153" s="559" t="s">
        <v>218</v>
      </c>
      <c r="B153" s="560" t="s">
        <v>1355</v>
      </c>
      <c r="C153" s="559" t="s">
        <v>16</v>
      </c>
      <c r="D153" s="559">
        <v>2</v>
      </c>
      <c r="E153" s="561"/>
      <c r="F153" s="722">
        <f t="shared" si="1"/>
        <v>0</v>
      </c>
      <c r="G153" s="967"/>
    </row>
    <row r="154" spans="1:7" ht="12.5" x14ac:dyDescent="0.25">
      <c r="A154" s="559" t="s">
        <v>219</v>
      </c>
      <c r="B154" s="560" t="s">
        <v>1356</v>
      </c>
      <c r="C154" s="559" t="s">
        <v>16</v>
      </c>
      <c r="D154" s="559">
        <v>1</v>
      </c>
      <c r="E154" s="561"/>
      <c r="F154" s="722">
        <f t="shared" si="1"/>
        <v>0</v>
      </c>
      <c r="G154" s="967"/>
    </row>
    <row r="155" spans="1:7" ht="12.5" x14ac:dyDescent="0.25">
      <c r="A155" s="559" t="s">
        <v>1350</v>
      </c>
      <c r="B155" s="560" t="s">
        <v>1357</v>
      </c>
      <c r="C155" s="559" t="s">
        <v>16</v>
      </c>
      <c r="D155" s="559">
        <v>3</v>
      </c>
      <c r="E155" s="561"/>
      <c r="F155" s="722">
        <f t="shared" si="1"/>
        <v>0</v>
      </c>
      <c r="G155" s="967"/>
    </row>
    <row r="156" spans="1:7" ht="12.5" x14ac:dyDescent="0.25">
      <c r="A156" s="559"/>
      <c r="B156" s="560"/>
      <c r="C156" s="559"/>
      <c r="D156" s="559"/>
      <c r="E156" s="561"/>
      <c r="F156" s="722"/>
      <c r="G156" s="967"/>
    </row>
    <row r="157" spans="1:7" ht="18" customHeight="1" x14ac:dyDescent="0.25">
      <c r="A157" s="691"/>
      <c r="B157" s="652" t="s">
        <v>1336</v>
      </c>
      <c r="C157" s="559"/>
      <c r="D157" s="559"/>
      <c r="E157" s="561"/>
      <c r="F157" s="722"/>
      <c r="G157" s="967"/>
    </row>
    <row r="158" spans="1:7" ht="25" x14ac:dyDescent="0.25">
      <c r="A158" s="691"/>
      <c r="B158" s="968" t="s">
        <v>1337</v>
      </c>
      <c r="C158" s="559"/>
      <c r="D158" s="559"/>
      <c r="E158" s="561"/>
      <c r="F158" s="722"/>
      <c r="G158" s="967"/>
    </row>
    <row r="159" spans="1:7" ht="12.5" x14ac:dyDescent="0.25">
      <c r="A159" s="691" t="s">
        <v>1338</v>
      </c>
      <c r="B159" s="560" t="s">
        <v>261</v>
      </c>
      <c r="C159" s="559" t="s">
        <v>16</v>
      </c>
      <c r="D159" s="559">
        <v>1</v>
      </c>
      <c r="E159" s="561"/>
      <c r="F159" s="722">
        <f>D159*E159</f>
        <v>0</v>
      </c>
    </row>
    <row r="160" spans="1:7" ht="12.5" x14ac:dyDescent="0.25">
      <c r="A160" s="691"/>
      <c r="B160" s="560"/>
      <c r="C160" s="559"/>
      <c r="D160" s="559"/>
      <c r="E160" s="561"/>
      <c r="F160" s="722"/>
    </row>
    <row r="161" spans="1:11" ht="26" x14ac:dyDescent="0.25">
      <c r="A161" s="559"/>
      <c r="B161" s="125" t="s">
        <v>921</v>
      </c>
      <c r="C161" s="559"/>
      <c r="D161" s="559"/>
      <c r="E161" s="561"/>
      <c r="F161" s="722"/>
    </row>
    <row r="162" spans="1:11" ht="12.5" x14ac:dyDescent="0.25">
      <c r="A162" s="559" t="s">
        <v>207</v>
      </c>
      <c r="B162" s="560" t="s">
        <v>1146</v>
      </c>
      <c r="C162" s="559" t="s">
        <v>16</v>
      </c>
      <c r="D162" s="559">
        <v>1</v>
      </c>
      <c r="E162" s="561"/>
      <c r="F162" s="722">
        <f>D162*E162</f>
        <v>0</v>
      </c>
      <c r="G162" s="266"/>
      <c r="H162" s="694"/>
      <c r="I162" s="677"/>
      <c r="J162" s="677"/>
      <c r="K162" s="677"/>
    </row>
    <row r="163" spans="1:11" ht="12.5" x14ac:dyDescent="0.25">
      <c r="A163" s="559" t="s">
        <v>208</v>
      </c>
      <c r="B163" s="560" t="s">
        <v>346</v>
      </c>
      <c r="C163" s="559" t="s">
        <v>16</v>
      </c>
      <c r="D163" s="559">
        <v>1</v>
      </c>
      <c r="E163" s="561"/>
      <c r="F163" s="722">
        <f>D163*E163</f>
        <v>0</v>
      </c>
      <c r="G163" s="266"/>
      <c r="H163" s="694"/>
      <c r="I163" s="677"/>
      <c r="J163" s="677"/>
      <c r="K163" s="677"/>
    </row>
    <row r="164" spans="1:11" ht="12.5" x14ac:dyDescent="0.25">
      <c r="A164" s="559" t="s">
        <v>220</v>
      </c>
      <c r="B164" s="560" t="s">
        <v>919</v>
      </c>
      <c r="C164" s="559" t="s">
        <v>16</v>
      </c>
      <c r="D164" s="559">
        <v>1</v>
      </c>
      <c r="E164" s="561"/>
      <c r="F164" s="722">
        <f>D164*E164</f>
        <v>0</v>
      </c>
      <c r="G164" s="266"/>
      <c r="H164" s="694"/>
      <c r="I164" s="677"/>
      <c r="J164" s="677"/>
      <c r="K164" s="677"/>
    </row>
    <row r="165" spans="1:11" ht="12.5" x14ac:dyDescent="0.25">
      <c r="A165" s="559"/>
      <c r="B165" s="560"/>
      <c r="C165" s="559"/>
      <c r="D165" s="559"/>
      <c r="E165" s="561"/>
      <c r="F165" s="722"/>
    </row>
    <row r="166" spans="1:11" ht="13" x14ac:dyDescent="0.25">
      <c r="A166" s="128"/>
      <c r="B166" s="652" t="s">
        <v>923</v>
      </c>
      <c r="C166" s="128"/>
      <c r="D166" s="419"/>
      <c r="E166" s="650"/>
      <c r="F166" s="716"/>
    </row>
    <row r="167" spans="1:11" ht="26" x14ac:dyDescent="0.25">
      <c r="A167" s="127"/>
      <c r="B167" s="668" t="s">
        <v>924</v>
      </c>
      <c r="C167" s="128"/>
      <c r="D167" s="419"/>
      <c r="E167" s="650"/>
      <c r="F167" s="716"/>
    </row>
    <row r="168" spans="1:11" s="677" customFormat="1" ht="12.5" x14ac:dyDescent="0.25">
      <c r="A168" s="127" t="s">
        <v>925</v>
      </c>
      <c r="B168" s="672" t="s">
        <v>922</v>
      </c>
      <c r="C168" s="128" t="s">
        <v>16</v>
      </c>
      <c r="D168" s="659">
        <v>1</v>
      </c>
      <c r="E168" s="650"/>
      <c r="F168" s="718">
        <f>D168*E168</f>
        <v>0</v>
      </c>
    </row>
    <row r="169" spans="1:11" s="677" customFormat="1" ht="12.5" x14ac:dyDescent="0.25">
      <c r="A169" s="559"/>
      <c r="B169" s="560"/>
      <c r="C169" s="559"/>
      <c r="D169" s="559"/>
      <c r="E169" s="561"/>
      <c r="F169" s="722"/>
    </row>
    <row r="170" spans="1:11" s="677" customFormat="1" ht="13" x14ac:dyDescent="0.25">
      <c r="A170" s="127"/>
      <c r="B170" s="668" t="s">
        <v>1339</v>
      </c>
      <c r="C170" s="128"/>
      <c r="D170" s="419"/>
      <c r="E170" s="650"/>
      <c r="F170" s="716"/>
    </row>
    <row r="171" spans="1:11" s="677" customFormat="1" ht="13" x14ac:dyDescent="0.25">
      <c r="A171" s="689"/>
      <c r="B171" s="668" t="s">
        <v>1340</v>
      </c>
      <c r="C171" s="691"/>
      <c r="D171" s="692"/>
      <c r="E171" s="693"/>
      <c r="F171" s="723"/>
    </row>
    <row r="172" spans="1:11" s="677" customFormat="1" ht="12.5" x14ac:dyDescent="0.25">
      <c r="A172" s="559" t="s">
        <v>350</v>
      </c>
      <c r="B172" s="560" t="s">
        <v>261</v>
      </c>
      <c r="C172" s="559" t="s">
        <v>16</v>
      </c>
      <c r="D172" s="559">
        <v>1</v>
      </c>
      <c r="E172" s="561"/>
      <c r="F172" s="722">
        <f>D172*E172</f>
        <v>0</v>
      </c>
    </row>
    <row r="173" spans="1:11" s="677" customFormat="1" ht="13" x14ac:dyDescent="0.25">
      <c r="A173" s="127"/>
      <c r="B173" s="671"/>
      <c r="C173" s="128"/>
      <c r="D173" s="419"/>
      <c r="E173" s="650"/>
      <c r="F173" s="716"/>
    </row>
    <row r="174" spans="1:11" ht="13" x14ac:dyDescent="0.25">
      <c r="A174" s="128"/>
      <c r="B174" s="676" t="s">
        <v>315</v>
      </c>
      <c r="C174" s="128"/>
      <c r="D174" s="659"/>
      <c r="E174" s="650"/>
      <c r="F174" s="716"/>
    </row>
    <row r="175" spans="1:11" ht="12.5" x14ac:dyDescent="0.25">
      <c r="A175" s="128"/>
      <c r="B175" s="679"/>
      <c r="C175" s="128"/>
      <c r="D175" s="659"/>
      <c r="E175" s="650"/>
      <c r="F175" s="716"/>
    </row>
    <row r="176" spans="1:11" ht="13" x14ac:dyDescent="0.25">
      <c r="A176" s="128"/>
      <c r="B176" s="658" t="s">
        <v>926</v>
      </c>
      <c r="C176" s="128"/>
      <c r="D176" s="659"/>
      <c r="E176" s="650"/>
      <c r="F176" s="716"/>
    </row>
    <row r="177" spans="1:11" ht="13" x14ac:dyDescent="0.25">
      <c r="A177" s="128"/>
      <c r="B177" s="667" t="s">
        <v>927</v>
      </c>
      <c r="C177" s="128"/>
      <c r="D177" s="659"/>
      <c r="E177" s="650"/>
      <c r="F177" s="716"/>
    </row>
    <row r="178" spans="1:11" ht="12.5" x14ac:dyDescent="0.25">
      <c r="A178" s="127" t="s">
        <v>188</v>
      </c>
      <c r="B178" s="411" t="s">
        <v>928</v>
      </c>
      <c r="C178" s="128" t="s">
        <v>16</v>
      </c>
      <c r="D178" s="419">
        <v>1</v>
      </c>
      <c r="E178" s="169"/>
      <c r="F178" s="722">
        <f>D178*E178</f>
        <v>0</v>
      </c>
      <c r="G178" s="266"/>
      <c r="H178" s="611"/>
      <c r="I178" s="266"/>
      <c r="J178" s="266"/>
      <c r="K178" s="266"/>
    </row>
    <row r="179" spans="1:11" ht="12.5" x14ac:dyDescent="0.25">
      <c r="A179" s="127"/>
      <c r="B179" s="411"/>
      <c r="C179" s="128"/>
      <c r="D179" s="419"/>
      <c r="E179" s="169"/>
      <c r="F179" s="716"/>
      <c r="G179" s="266"/>
      <c r="H179" s="611"/>
      <c r="I179" s="266"/>
      <c r="J179" s="266"/>
      <c r="K179" s="266"/>
    </row>
    <row r="180" spans="1:11" ht="12.5" x14ac:dyDescent="0.25">
      <c r="A180" s="127" t="s">
        <v>929</v>
      </c>
      <c r="B180" s="411" t="s">
        <v>930</v>
      </c>
      <c r="C180" s="128" t="s">
        <v>16</v>
      </c>
      <c r="D180" s="419">
        <v>1</v>
      </c>
      <c r="E180" s="169"/>
      <c r="F180" s="722">
        <f>D180*E180</f>
        <v>0</v>
      </c>
      <c r="G180" s="266"/>
      <c r="H180" s="611"/>
      <c r="I180" s="266"/>
      <c r="J180" s="266"/>
      <c r="K180" s="266"/>
    </row>
    <row r="181" spans="1:11" ht="12.5" x14ac:dyDescent="0.25">
      <c r="A181" s="127"/>
      <c r="B181" s="411"/>
      <c r="C181" s="128"/>
      <c r="D181" s="419"/>
      <c r="E181" s="169"/>
      <c r="F181" s="716"/>
      <c r="G181" s="266"/>
      <c r="H181" s="611"/>
      <c r="I181" s="266"/>
      <c r="J181" s="266"/>
      <c r="K181" s="266"/>
    </row>
    <row r="182" spans="1:11" ht="12.5" x14ac:dyDescent="0.25">
      <c r="A182" s="881"/>
      <c r="B182" s="881"/>
      <c r="C182" s="881"/>
      <c r="D182" s="881"/>
      <c r="E182" s="881"/>
      <c r="F182" s="881"/>
    </row>
    <row r="183" spans="1:11" ht="17.25" customHeight="1" x14ac:dyDescent="0.25">
      <c r="A183" s="1103" t="s">
        <v>99</v>
      </c>
      <c r="B183" s="1104"/>
      <c r="C183" s="1104"/>
      <c r="D183" s="1104"/>
      <c r="E183" s="1105"/>
      <c r="F183" s="719">
        <f>SUM(F126:F182)</f>
        <v>0</v>
      </c>
    </row>
    <row r="184" spans="1:11" ht="17.25" customHeight="1" x14ac:dyDescent="0.25">
      <c r="A184" s="128"/>
      <c r="B184" s="652"/>
      <c r="C184" s="128"/>
      <c r="D184" s="419"/>
      <c r="E184" s="650"/>
      <c r="F184" s="716"/>
    </row>
    <row r="185" spans="1:11" ht="25" x14ac:dyDescent="0.25">
      <c r="A185" s="127" t="s">
        <v>843</v>
      </c>
      <c r="B185" s="695" t="s">
        <v>931</v>
      </c>
      <c r="C185" s="128" t="s">
        <v>16</v>
      </c>
      <c r="D185" s="419">
        <v>1</v>
      </c>
      <c r="E185" s="696"/>
      <c r="F185" s="722">
        <f>D185*E185</f>
        <v>0</v>
      </c>
    </row>
    <row r="186" spans="1:11" ht="17.25" customHeight="1" x14ac:dyDescent="0.25">
      <c r="A186" s="128"/>
      <c r="B186" s="652"/>
      <c r="C186" s="128"/>
      <c r="D186" s="419"/>
      <c r="E186" s="696"/>
      <c r="F186" s="724"/>
    </row>
    <row r="187" spans="1:11" ht="27" x14ac:dyDescent="0.25">
      <c r="A187" s="127" t="s">
        <v>932</v>
      </c>
      <c r="B187" s="411" t="s">
        <v>933</v>
      </c>
      <c r="C187" s="128" t="s">
        <v>114</v>
      </c>
      <c r="D187" s="419">
        <v>30</v>
      </c>
      <c r="E187" s="169"/>
      <c r="F187" s="722">
        <f>D187*E187</f>
        <v>0</v>
      </c>
    </row>
    <row r="188" spans="1:11" ht="17.25" customHeight="1" x14ac:dyDescent="0.25">
      <c r="A188" s="128"/>
      <c r="B188" s="652"/>
      <c r="C188" s="128"/>
      <c r="D188" s="419"/>
      <c r="E188" s="650"/>
      <c r="F188" s="716"/>
    </row>
    <row r="189" spans="1:11" ht="17.25" customHeight="1" x14ac:dyDescent="0.25">
      <c r="A189" s="128"/>
      <c r="B189" s="652" t="s">
        <v>934</v>
      </c>
      <c r="C189" s="128"/>
      <c r="D189" s="419"/>
      <c r="E189" s="650"/>
      <c r="F189" s="716"/>
    </row>
    <row r="190" spans="1:11" ht="17.25" customHeight="1" x14ac:dyDescent="0.25">
      <c r="A190" s="128"/>
      <c r="B190" s="652"/>
      <c r="C190" s="128"/>
      <c r="D190" s="419"/>
      <c r="E190" s="650"/>
      <c r="F190" s="716"/>
    </row>
    <row r="191" spans="1:11" x14ac:dyDescent="0.25">
      <c r="A191" s="128" t="s">
        <v>1162</v>
      </c>
      <c r="B191" s="471" t="s">
        <v>1164</v>
      </c>
      <c r="C191" s="128" t="s">
        <v>299</v>
      </c>
      <c r="D191" s="419">
        <v>1</v>
      </c>
      <c r="E191" s="650"/>
      <c r="F191" s="722">
        <f>D191*E191</f>
        <v>0</v>
      </c>
    </row>
    <row r="192" spans="1:11" ht="17.25" customHeight="1" x14ac:dyDescent="0.25">
      <c r="A192" s="128"/>
      <c r="B192" s="652"/>
      <c r="C192" s="128"/>
      <c r="D192" s="419"/>
      <c r="E192" s="650"/>
      <c r="F192" s="724"/>
    </row>
    <row r="193" spans="1:6" ht="52" x14ac:dyDescent="0.25">
      <c r="A193" s="128"/>
      <c r="B193" s="277" t="s">
        <v>935</v>
      </c>
      <c r="C193" s="128"/>
      <c r="D193" s="419"/>
      <c r="E193" s="650"/>
      <c r="F193" s="716"/>
    </row>
    <row r="194" spans="1:6" ht="17.25" customHeight="1" x14ac:dyDescent="0.25">
      <c r="A194" s="128"/>
      <c r="B194" s="277"/>
      <c r="C194" s="128"/>
      <c r="D194" s="419"/>
      <c r="E194" s="650"/>
      <c r="F194" s="724"/>
    </row>
    <row r="195" spans="1:6" ht="17.25" customHeight="1" x14ac:dyDescent="0.25">
      <c r="A195" s="128" t="s">
        <v>1163</v>
      </c>
      <c r="B195" s="471" t="s">
        <v>1176</v>
      </c>
      <c r="C195" s="128" t="s">
        <v>16</v>
      </c>
      <c r="D195" s="419">
        <v>1</v>
      </c>
      <c r="E195" s="650"/>
      <c r="F195" s="722">
        <f>D195*E195</f>
        <v>0</v>
      </c>
    </row>
    <row r="196" spans="1:6" ht="17.25" customHeight="1" x14ac:dyDescent="0.25">
      <c r="A196" s="128"/>
      <c r="B196" s="277"/>
      <c r="C196" s="128"/>
      <c r="D196" s="419"/>
      <c r="E196" s="650"/>
      <c r="F196" s="724"/>
    </row>
    <row r="197" spans="1:6" ht="13" x14ac:dyDescent="0.25">
      <c r="A197" s="128"/>
      <c r="B197" s="658" t="s">
        <v>551</v>
      </c>
      <c r="C197" s="128"/>
      <c r="D197" s="659"/>
      <c r="E197" s="650"/>
      <c r="F197" s="716"/>
    </row>
    <row r="198" spans="1:6" ht="12.5" x14ac:dyDescent="0.25">
      <c r="A198" s="128"/>
      <c r="B198" s="679"/>
      <c r="C198" s="128"/>
      <c r="D198" s="659"/>
      <c r="E198" s="650"/>
      <c r="F198" s="716"/>
    </row>
    <row r="199" spans="1:6" ht="13" x14ac:dyDescent="0.25">
      <c r="A199" s="128"/>
      <c r="B199" s="658" t="s">
        <v>936</v>
      </c>
      <c r="C199" s="128"/>
      <c r="D199" s="659"/>
      <c r="E199" s="650"/>
      <c r="F199" s="716"/>
    </row>
    <row r="200" spans="1:6" ht="26" x14ac:dyDescent="0.25">
      <c r="A200" s="128"/>
      <c r="B200" s="668" t="s">
        <v>937</v>
      </c>
      <c r="C200" s="128"/>
      <c r="D200" s="701"/>
      <c r="E200" s="650"/>
      <c r="F200" s="716"/>
    </row>
    <row r="201" spans="1:6" ht="12.5" x14ac:dyDescent="0.25">
      <c r="A201" s="128" t="s">
        <v>554</v>
      </c>
      <c r="B201" s="471" t="s">
        <v>555</v>
      </c>
      <c r="C201" s="128" t="s">
        <v>45</v>
      </c>
      <c r="D201" s="419">
        <v>120</v>
      </c>
      <c r="E201" s="650"/>
      <c r="F201" s="722">
        <f>D201*E201</f>
        <v>0</v>
      </c>
    </row>
    <row r="202" spans="1:6" ht="12.5" x14ac:dyDescent="0.25">
      <c r="A202" s="128"/>
      <c r="B202" s="471"/>
      <c r="C202" s="128"/>
      <c r="D202" s="701"/>
      <c r="E202" s="650"/>
      <c r="F202" s="716"/>
    </row>
    <row r="203" spans="1:6" ht="37.5" x14ac:dyDescent="0.25">
      <c r="A203" s="128"/>
      <c r="B203" s="786" t="s">
        <v>556</v>
      </c>
      <c r="C203" s="128"/>
      <c r="D203" s="701"/>
      <c r="E203" s="650"/>
      <c r="F203" s="716"/>
    </row>
    <row r="204" spans="1:6" x14ac:dyDescent="0.25">
      <c r="A204" s="128" t="s">
        <v>557</v>
      </c>
      <c r="B204" s="471" t="s">
        <v>938</v>
      </c>
      <c r="C204" s="128" t="s">
        <v>384</v>
      </c>
      <c r="D204" s="419">
        <v>45</v>
      </c>
      <c r="E204" s="650"/>
      <c r="F204" s="722">
        <f>D204*E204</f>
        <v>0</v>
      </c>
    </row>
    <row r="205" spans="1:6" ht="12.5" x14ac:dyDescent="0.25">
      <c r="A205" s="128"/>
      <c r="B205" s="471"/>
      <c r="C205" s="128"/>
      <c r="D205" s="419"/>
      <c r="E205" s="650"/>
      <c r="F205" s="725"/>
    </row>
    <row r="206" spans="1:6" ht="13" x14ac:dyDescent="0.25">
      <c r="A206" s="780"/>
      <c r="B206" s="781" t="s">
        <v>566</v>
      </c>
      <c r="C206" s="780"/>
      <c r="D206" s="782"/>
      <c r="E206" s="783"/>
      <c r="F206" s="784"/>
    </row>
    <row r="207" spans="1:6" ht="12.5" x14ac:dyDescent="0.25">
      <c r="A207" s="780"/>
      <c r="B207" s="785"/>
      <c r="C207" s="780"/>
      <c r="D207" s="782"/>
      <c r="E207" s="783"/>
      <c r="F207" s="784"/>
    </row>
    <row r="208" spans="1:6" ht="25" x14ac:dyDescent="0.25">
      <c r="A208" s="780" t="s">
        <v>1150</v>
      </c>
      <c r="B208" s="786" t="s">
        <v>1151</v>
      </c>
      <c r="C208" s="780" t="s">
        <v>45</v>
      </c>
      <c r="D208" s="787">
        <v>20</v>
      </c>
      <c r="E208" s="783"/>
      <c r="F208" s="784">
        <f>D208*E208</f>
        <v>0</v>
      </c>
    </row>
    <row r="209" spans="1:6" ht="13" x14ac:dyDescent="0.25">
      <c r="A209" s="127"/>
      <c r="B209" s="670"/>
      <c r="C209" s="128"/>
      <c r="D209" s="419"/>
      <c r="E209" s="650"/>
      <c r="F209" s="716"/>
    </row>
    <row r="210" spans="1:6" ht="13" x14ac:dyDescent="0.25">
      <c r="A210" s="128"/>
      <c r="B210" s="670" t="s">
        <v>135</v>
      </c>
      <c r="C210" s="128"/>
      <c r="D210" s="419"/>
      <c r="E210" s="650"/>
      <c r="F210" s="716"/>
    </row>
    <row r="211" spans="1:6" ht="12.5" x14ac:dyDescent="0.25">
      <c r="A211" s="128"/>
      <c r="B211" s="672"/>
      <c r="C211" s="128"/>
      <c r="D211" s="419"/>
      <c r="E211" s="650"/>
      <c r="F211" s="716"/>
    </row>
    <row r="212" spans="1:6" ht="13" x14ac:dyDescent="0.25">
      <c r="A212" s="128"/>
      <c r="B212" s="652" t="s">
        <v>593</v>
      </c>
      <c r="C212" s="128"/>
      <c r="D212" s="419"/>
      <c r="E212" s="650"/>
      <c r="F212" s="716"/>
    </row>
    <row r="213" spans="1:6" ht="37.5" x14ac:dyDescent="0.25">
      <c r="A213" s="128" t="s">
        <v>594</v>
      </c>
      <c r="B213" s="411" t="s">
        <v>939</v>
      </c>
      <c r="C213" s="128" t="s">
        <v>114</v>
      </c>
      <c r="D213" s="419">
        <v>90</v>
      </c>
      <c r="E213" s="650"/>
      <c r="F213" s="722">
        <f>D213*E213</f>
        <v>0</v>
      </c>
    </row>
    <row r="214" spans="1:6" ht="12.5" x14ac:dyDescent="0.25">
      <c r="A214" s="128"/>
      <c r="B214" s="672"/>
      <c r="C214" s="128"/>
      <c r="D214" s="419"/>
      <c r="E214" s="650"/>
      <c r="F214" s="716"/>
    </row>
    <row r="215" spans="1:6" ht="13" x14ac:dyDescent="0.25">
      <c r="A215" s="128"/>
      <c r="B215" s="658" t="s">
        <v>189</v>
      </c>
      <c r="C215" s="128"/>
      <c r="D215" s="659"/>
      <c r="E215" s="650"/>
      <c r="F215" s="716"/>
    </row>
    <row r="216" spans="1:6" s="677" customFormat="1" ht="37.5" x14ac:dyDescent="0.25">
      <c r="A216" s="127" t="s">
        <v>596</v>
      </c>
      <c r="B216" s="674" t="s">
        <v>940</v>
      </c>
      <c r="C216" s="128" t="s">
        <v>16</v>
      </c>
      <c r="D216" s="419">
        <v>1</v>
      </c>
      <c r="E216" s="650"/>
      <c r="F216" s="722">
        <f>D216*E216</f>
        <v>0</v>
      </c>
    </row>
    <row r="217" spans="1:6" s="677" customFormat="1" ht="12.5" x14ac:dyDescent="0.25">
      <c r="A217" s="127"/>
      <c r="B217" s="695"/>
      <c r="C217" s="128"/>
      <c r="D217" s="419"/>
      <c r="E217" s="650"/>
      <c r="F217" s="722"/>
    </row>
    <row r="218" spans="1:6" s="677" customFormat="1" ht="12.5" x14ac:dyDescent="0.25">
      <c r="A218" s="127"/>
      <c r="B218" s="695"/>
      <c r="C218" s="128"/>
      <c r="D218" s="419"/>
      <c r="E218" s="650"/>
      <c r="F218" s="722"/>
    </row>
    <row r="219" spans="1:6" s="677" customFormat="1" ht="12.5" x14ac:dyDescent="0.25">
      <c r="A219" s="127"/>
      <c r="B219" s="695"/>
      <c r="C219" s="128"/>
      <c r="D219" s="419"/>
      <c r="E219" s="650"/>
      <c r="F219" s="722"/>
    </row>
    <row r="220" spans="1:6" s="677" customFormat="1" ht="12.5" x14ac:dyDescent="0.25">
      <c r="A220" s="127"/>
      <c r="B220" s="695"/>
      <c r="C220" s="128"/>
      <c r="D220" s="419"/>
      <c r="E220" s="650"/>
      <c r="F220" s="722"/>
    </row>
    <row r="221" spans="1:6" s="677" customFormat="1" ht="12.5" x14ac:dyDescent="0.25">
      <c r="A221" s="127"/>
      <c r="B221" s="695"/>
      <c r="C221" s="128"/>
      <c r="D221" s="419"/>
      <c r="E221" s="650"/>
      <c r="F221" s="722"/>
    </row>
    <row r="222" spans="1:6" s="677" customFormat="1" ht="12.5" x14ac:dyDescent="0.25">
      <c r="A222" s="127"/>
      <c r="B222" s="695"/>
      <c r="C222" s="128"/>
      <c r="D222" s="419"/>
      <c r="E222" s="650"/>
      <c r="F222" s="722"/>
    </row>
    <row r="223" spans="1:6" s="677" customFormat="1" ht="12.5" x14ac:dyDescent="0.25">
      <c r="A223" s="127"/>
      <c r="B223" s="695"/>
      <c r="C223" s="128"/>
      <c r="D223" s="419"/>
      <c r="E223" s="650"/>
      <c r="F223" s="722"/>
    </row>
    <row r="224" spans="1:6" s="677" customFormat="1" ht="12.5" x14ac:dyDescent="0.25">
      <c r="A224" s="127"/>
      <c r="B224" s="695"/>
      <c r="C224" s="128"/>
      <c r="D224" s="419"/>
      <c r="E224" s="650"/>
      <c r="F224" s="722"/>
    </row>
    <row r="225" spans="1:252" s="677" customFormat="1" ht="12.5" x14ac:dyDescent="0.25">
      <c r="A225" s="127"/>
      <c r="B225" s="695"/>
      <c r="C225" s="128"/>
      <c r="D225" s="419"/>
      <c r="E225" s="650"/>
      <c r="F225" s="722"/>
    </row>
    <row r="226" spans="1:252" s="677" customFormat="1" ht="12.5" x14ac:dyDescent="0.25">
      <c r="A226" s="127"/>
      <c r="B226" s="695"/>
      <c r="C226" s="128"/>
      <c r="D226" s="419"/>
      <c r="E226" s="650"/>
      <c r="F226" s="722"/>
    </row>
    <row r="227" spans="1:252" s="677" customFormat="1" ht="12.5" x14ac:dyDescent="0.25">
      <c r="A227" s="127"/>
      <c r="B227" s="695"/>
      <c r="C227" s="128"/>
      <c r="D227" s="419"/>
      <c r="E227" s="650"/>
      <c r="F227" s="722"/>
    </row>
    <row r="228" spans="1:252" s="677" customFormat="1" ht="12.5" x14ac:dyDescent="0.25">
      <c r="A228" s="127"/>
      <c r="B228" s="695"/>
      <c r="C228" s="128"/>
      <c r="D228" s="419"/>
      <c r="E228" s="650"/>
      <c r="F228" s="722"/>
    </row>
    <row r="229" spans="1:252" s="677" customFormat="1" ht="12.5" x14ac:dyDescent="0.25">
      <c r="A229" s="127"/>
      <c r="B229" s="695"/>
      <c r="C229" s="128"/>
      <c r="D229" s="419"/>
      <c r="E229" s="650"/>
      <c r="F229" s="722"/>
    </row>
    <row r="230" spans="1:252" s="677" customFormat="1" ht="12.5" x14ac:dyDescent="0.25">
      <c r="A230" s="127"/>
      <c r="B230" s="695"/>
      <c r="C230" s="128"/>
      <c r="D230" s="419"/>
      <c r="E230" s="650"/>
      <c r="F230" s="722"/>
    </row>
    <row r="231" spans="1:252" s="677" customFormat="1" ht="12.5" x14ac:dyDescent="0.25">
      <c r="A231" s="127"/>
      <c r="B231" s="695"/>
      <c r="C231" s="128"/>
      <c r="D231" s="419"/>
      <c r="E231" s="650"/>
      <c r="F231" s="722"/>
    </row>
    <row r="232" spans="1:252" ht="19.149999999999999" customHeight="1" x14ac:dyDescent="0.25">
      <c r="A232" s="884"/>
      <c r="B232" s="885"/>
      <c r="C232" s="886"/>
      <c r="D232" s="887"/>
      <c r="E232" s="888" t="s">
        <v>99</v>
      </c>
      <c r="F232" s="719">
        <f>SUM(F185:F231)</f>
        <v>0</v>
      </c>
    </row>
    <row r="233" spans="1:252" ht="12.5" x14ac:dyDescent="0.25">
      <c r="A233" s="702"/>
      <c r="B233" s="703"/>
      <c r="C233" s="704"/>
      <c r="D233" s="705"/>
      <c r="E233" s="706"/>
      <c r="F233" s="726"/>
    </row>
    <row r="234" spans="1:252" ht="13" x14ac:dyDescent="0.25">
      <c r="A234" s="128"/>
      <c r="B234" s="707" t="s">
        <v>25</v>
      </c>
      <c r="C234" s="287"/>
      <c r="D234" s="665"/>
      <c r="E234" s="666"/>
      <c r="F234" s="718"/>
    </row>
    <row r="235" spans="1:252" ht="12.5" x14ac:dyDescent="0.25">
      <c r="A235" s="128"/>
      <c r="B235" s="411"/>
      <c r="C235" s="287"/>
      <c r="D235" s="665"/>
      <c r="E235" s="666"/>
      <c r="F235" s="718"/>
    </row>
    <row r="236" spans="1:252" s="111" customFormat="1" ht="13" x14ac:dyDescent="0.25">
      <c r="A236" s="109"/>
      <c r="B236" s="130"/>
      <c r="C236" s="109"/>
      <c r="D236" s="129"/>
      <c r="E236" s="110"/>
      <c r="F236" s="720"/>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c r="DM236" s="266"/>
      <c r="DN236" s="266"/>
      <c r="DO236" s="266"/>
      <c r="DP236" s="266"/>
      <c r="DQ236" s="266"/>
      <c r="DR236" s="266"/>
      <c r="DS236" s="266"/>
      <c r="DT236" s="266"/>
      <c r="DU236" s="266"/>
      <c r="DV236" s="266"/>
      <c r="DW236" s="266"/>
      <c r="DX236" s="266"/>
      <c r="DY236" s="266"/>
      <c r="DZ236" s="266"/>
      <c r="EA236" s="266"/>
      <c r="EB236" s="266"/>
      <c r="EC236" s="266"/>
      <c r="ED236" s="266"/>
      <c r="EE236" s="266"/>
      <c r="EF236" s="266"/>
      <c r="EG236" s="266"/>
      <c r="EH236" s="266"/>
      <c r="EI236" s="266"/>
      <c r="EJ236" s="266"/>
      <c r="EK236" s="266"/>
      <c r="EL236" s="266"/>
      <c r="EM236" s="266"/>
      <c r="EN236" s="266"/>
      <c r="EO236" s="266"/>
      <c r="EP236" s="266"/>
      <c r="EQ236" s="266"/>
      <c r="ER236" s="266"/>
      <c r="ES236" s="266"/>
      <c r="ET236" s="266"/>
      <c r="EU236" s="266"/>
      <c r="EV236" s="266"/>
      <c r="EW236" s="266"/>
      <c r="EX236" s="266"/>
      <c r="EY236" s="266"/>
      <c r="EZ236" s="266"/>
      <c r="FA236" s="266"/>
      <c r="FB236" s="266"/>
      <c r="FC236" s="266"/>
      <c r="FD236" s="266"/>
      <c r="FE236" s="266"/>
      <c r="FF236" s="266"/>
      <c r="FG236" s="266"/>
      <c r="FH236" s="266"/>
      <c r="FI236" s="266"/>
      <c r="FJ236" s="266"/>
      <c r="FK236" s="266"/>
      <c r="FL236" s="266"/>
      <c r="FM236" s="266"/>
      <c r="FN236" s="266"/>
      <c r="FO236" s="266"/>
      <c r="FP236" s="266"/>
      <c r="FQ236" s="266"/>
      <c r="FR236" s="266"/>
      <c r="FS236" s="266"/>
      <c r="FT236" s="266"/>
      <c r="FU236" s="266"/>
      <c r="FV236" s="266"/>
      <c r="FW236" s="266"/>
      <c r="FX236" s="266"/>
      <c r="FY236" s="266"/>
      <c r="FZ236" s="266"/>
      <c r="GA236" s="266"/>
      <c r="GB236" s="266"/>
      <c r="GC236" s="266"/>
      <c r="GD236" s="266"/>
      <c r="GE236" s="266"/>
      <c r="GF236" s="266"/>
      <c r="GG236" s="266"/>
      <c r="GH236" s="266"/>
      <c r="GI236" s="266"/>
      <c r="GJ236" s="266"/>
      <c r="GK236" s="266"/>
      <c r="GL236" s="266"/>
      <c r="GM236" s="266"/>
      <c r="GN236" s="266"/>
      <c r="GO236" s="266"/>
      <c r="GP236" s="266"/>
      <c r="GQ236" s="266"/>
      <c r="GR236" s="266"/>
      <c r="GS236" s="266"/>
      <c r="GT236" s="266"/>
      <c r="GU236" s="266"/>
      <c r="GV236" s="266"/>
      <c r="GW236" s="266"/>
      <c r="GX236" s="266"/>
      <c r="GY236" s="266"/>
      <c r="GZ236" s="266"/>
      <c r="HA236" s="266"/>
      <c r="HB236" s="266"/>
      <c r="HC236" s="266"/>
      <c r="HD236" s="266"/>
      <c r="HE236" s="266"/>
      <c r="HF236" s="266"/>
      <c r="HG236" s="266"/>
      <c r="HH236" s="266"/>
      <c r="HI236" s="266"/>
      <c r="HJ236" s="266"/>
      <c r="HK236" s="266"/>
      <c r="HL236" s="266"/>
      <c r="HM236" s="266"/>
      <c r="HN236" s="266"/>
      <c r="HO236" s="266"/>
      <c r="HP236" s="266"/>
      <c r="HQ236" s="266"/>
      <c r="HR236" s="266"/>
      <c r="HS236" s="266"/>
      <c r="HT236" s="266"/>
      <c r="HU236" s="266"/>
      <c r="HV236" s="266"/>
      <c r="HW236" s="266"/>
      <c r="HX236" s="266"/>
      <c r="HY236" s="266"/>
      <c r="HZ236" s="266"/>
      <c r="IA236" s="266"/>
      <c r="IB236" s="266"/>
      <c r="IC236" s="266"/>
      <c r="ID236" s="266"/>
      <c r="IE236" s="266"/>
      <c r="IF236" s="266"/>
      <c r="IG236" s="266"/>
      <c r="IH236" s="266"/>
      <c r="II236" s="266"/>
      <c r="IJ236" s="266"/>
      <c r="IK236" s="266"/>
      <c r="IL236" s="266"/>
      <c r="IM236" s="266"/>
      <c r="IN236" s="266"/>
      <c r="IO236" s="266"/>
      <c r="IP236" s="266"/>
      <c r="IQ236" s="266"/>
      <c r="IR236" s="266"/>
    </row>
    <row r="237" spans="1:252" s="111" customFormat="1" ht="13" x14ac:dyDescent="0.25">
      <c r="A237" s="109"/>
      <c r="B237" s="130"/>
      <c r="C237" s="109"/>
      <c r="D237" s="129"/>
      <c r="E237" s="110"/>
      <c r="F237" s="720"/>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c r="DM237" s="266"/>
      <c r="DN237" s="266"/>
      <c r="DO237" s="266"/>
      <c r="DP237" s="266"/>
      <c r="DQ237" s="266"/>
      <c r="DR237" s="266"/>
      <c r="DS237" s="266"/>
      <c r="DT237" s="266"/>
      <c r="DU237" s="266"/>
      <c r="DV237" s="266"/>
      <c r="DW237" s="266"/>
      <c r="DX237" s="266"/>
      <c r="DY237" s="266"/>
      <c r="DZ237" s="266"/>
      <c r="EA237" s="266"/>
      <c r="EB237" s="266"/>
      <c r="EC237" s="266"/>
      <c r="ED237" s="266"/>
      <c r="EE237" s="266"/>
      <c r="EF237" s="266"/>
      <c r="EG237" s="266"/>
      <c r="EH237" s="266"/>
      <c r="EI237" s="266"/>
      <c r="EJ237" s="266"/>
      <c r="EK237" s="266"/>
      <c r="EL237" s="266"/>
      <c r="EM237" s="266"/>
      <c r="EN237" s="266"/>
      <c r="EO237" s="266"/>
      <c r="EP237" s="266"/>
      <c r="EQ237" s="266"/>
      <c r="ER237" s="266"/>
      <c r="ES237" s="266"/>
      <c r="ET237" s="266"/>
      <c r="EU237" s="266"/>
      <c r="EV237" s="266"/>
      <c r="EW237" s="266"/>
      <c r="EX237" s="266"/>
      <c r="EY237" s="266"/>
      <c r="EZ237" s="266"/>
      <c r="FA237" s="266"/>
      <c r="FB237" s="266"/>
      <c r="FC237" s="266"/>
      <c r="FD237" s="266"/>
      <c r="FE237" s="266"/>
      <c r="FF237" s="266"/>
      <c r="FG237" s="266"/>
      <c r="FH237" s="266"/>
      <c r="FI237" s="266"/>
      <c r="FJ237" s="266"/>
      <c r="FK237" s="266"/>
      <c r="FL237" s="266"/>
      <c r="FM237" s="266"/>
      <c r="FN237" s="266"/>
      <c r="FO237" s="266"/>
      <c r="FP237" s="266"/>
      <c r="FQ237" s="266"/>
      <c r="FR237" s="266"/>
      <c r="FS237" s="266"/>
      <c r="FT237" s="266"/>
      <c r="FU237" s="266"/>
      <c r="FV237" s="266"/>
      <c r="FW237" s="266"/>
      <c r="FX237" s="266"/>
      <c r="FY237" s="266"/>
      <c r="FZ237" s="266"/>
      <c r="GA237" s="266"/>
      <c r="GB237" s="266"/>
      <c r="GC237" s="266"/>
      <c r="GD237" s="266"/>
      <c r="GE237" s="266"/>
      <c r="GF237" s="266"/>
      <c r="GG237" s="266"/>
      <c r="GH237" s="266"/>
      <c r="GI237" s="266"/>
      <c r="GJ237" s="266"/>
      <c r="GK237" s="266"/>
      <c r="GL237" s="266"/>
      <c r="GM237" s="266"/>
      <c r="GN237" s="266"/>
      <c r="GO237" s="266"/>
      <c r="GP237" s="266"/>
      <c r="GQ237" s="266"/>
      <c r="GR237" s="266"/>
      <c r="GS237" s="266"/>
      <c r="GT237" s="266"/>
      <c r="GU237" s="266"/>
      <c r="GV237" s="266"/>
      <c r="GW237" s="266"/>
      <c r="GX237" s="266"/>
      <c r="GY237" s="266"/>
      <c r="GZ237" s="266"/>
      <c r="HA237" s="266"/>
      <c r="HB237" s="266"/>
      <c r="HC237" s="266"/>
      <c r="HD237" s="266"/>
      <c r="HE237" s="266"/>
      <c r="HF237" s="266"/>
      <c r="HG237" s="266"/>
      <c r="HH237" s="266"/>
      <c r="HI237" s="266"/>
      <c r="HJ237" s="266"/>
      <c r="HK237" s="266"/>
      <c r="HL237" s="266"/>
      <c r="HM237" s="266"/>
      <c r="HN237" s="266"/>
      <c r="HO237" s="266"/>
      <c r="HP237" s="266"/>
      <c r="HQ237" s="266"/>
      <c r="HR237" s="266"/>
      <c r="HS237" s="266"/>
      <c r="HT237" s="266"/>
      <c r="HU237" s="266"/>
      <c r="HV237" s="266"/>
      <c r="HW237" s="266"/>
      <c r="HX237" s="266"/>
      <c r="HY237" s="266"/>
      <c r="HZ237" s="266"/>
      <c r="IA237" s="266"/>
      <c r="IB237" s="266"/>
      <c r="IC237" s="266"/>
      <c r="ID237" s="266"/>
      <c r="IE237" s="266"/>
      <c r="IF237" s="266"/>
      <c r="IG237" s="266"/>
      <c r="IH237" s="266"/>
      <c r="II237" s="266"/>
      <c r="IJ237" s="266"/>
      <c r="IK237" s="266"/>
      <c r="IL237" s="266"/>
      <c r="IM237" s="266"/>
      <c r="IN237" s="266"/>
      <c r="IO237" s="266"/>
      <c r="IP237" s="266"/>
      <c r="IQ237" s="266"/>
      <c r="IR237" s="266"/>
    </row>
    <row r="238" spans="1:252" s="111" customFormat="1" ht="13" x14ac:dyDescent="0.25">
      <c r="A238" s="109"/>
      <c r="B238" s="130"/>
      <c r="C238" s="109"/>
      <c r="D238" s="129"/>
      <c r="E238" s="110"/>
      <c r="F238" s="720"/>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c r="DM238" s="266"/>
      <c r="DN238" s="266"/>
      <c r="DO238" s="266"/>
      <c r="DP238" s="266"/>
      <c r="DQ238" s="266"/>
      <c r="DR238" s="266"/>
      <c r="DS238" s="266"/>
      <c r="DT238" s="266"/>
      <c r="DU238" s="266"/>
      <c r="DV238" s="266"/>
      <c r="DW238" s="266"/>
      <c r="DX238" s="266"/>
      <c r="DY238" s="266"/>
      <c r="DZ238" s="266"/>
      <c r="EA238" s="266"/>
      <c r="EB238" s="266"/>
      <c r="EC238" s="266"/>
      <c r="ED238" s="266"/>
      <c r="EE238" s="266"/>
      <c r="EF238" s="266"/>
      <c r="EG238" s="266"/>
      <c r="EH238" s="266"/>
      <c r="EI238" s="266"/>
      <c r="EJ238" s="266"/>
      <c r="EK238" s="266"/>
      <c r="EL238" s="266"/>
      <c r="EM238" s="266"/>
      <c r="EN238" s="266"/>
      <c r="EO238" s="266"/>
      <c r="EP238" s="266"/>
      <c r="EQ238" s="266"/>
      <c r="ER238" s="266"/>
      <c r="ES238" s="266"/>
      <c r="ET238" s="266"/>
      <c r="EU238" s="266"/>
      <c r="EV238" s="266"/>
      <c r="EW238" s="266"/>
      <c r="EX238" s="266"/>
      <c r="EY238" s="266"/>
      <c r="EZ238" s="266"/>
      <c r="FA238" s="266"/>
      <c r="FB238" s="266"/>
      <c r="FC238" s="266"/>
      <c r="FD238" s="266"/>
      <c r="FE238" s="266"/>
      <c r="FF238" s="266"/>
      <c r="FG238" s="266"/>
      <c r="FH238" s="266"/>
      <c r="FI238" s="266"/>
      <c r="FJ238" s="266"/>
      <c r="FK238" s="266"/>
      <c r="FL238" s="266"/>
      <c r="FM238" s="266"/>
      <c r="FN238" s="266"/>
      <c r="FO238" s="266"/>
      <c r="FP238" s="266"/>
      <c r="FQ238" s="266"/>
      <c r="FR238" s="266"/>
      <c r="FS238" s="266"/>
      <c r="FT238" s="266"/>
      <c r="FU238" s="266"/>
      <c r="FV238" s="266"/>
      <c r="FW238" s="266"/>
      <c r="FX238" s="266"/>
      <c r="FY238" s="266"/>
      <c r="FZ238" s="266"/>
      <c r="GA238" s="266"/>
      <c r="GB238" s="266"/>
      <c r="GC238" s="266"/>
      <c r="GD238" s="266"/>
      <c r="GE238" s="266"/>
      <c r="GF238" s="266"/>
      <c r="GG238" s="266"/>
      <c r="GH238" s="266"/>
      <c r="GI238" s="266"/>
      <c r="GJ238" s="266"/>
      <c r="GK238" s="266"/>
      <c r="GL238" s="266"/>
      <c r="GM238" s="266"/>
      <c r="GN238" s="266"/>
      <c r="GO238" s="266"/>
      <c r="GP238" s="266"/>
      <c r="GQ238" s="266"/>
      <c r="GR238" s="266"/>
      <c r="GS238" s="266"/>
      <c r="GT238" s="266"/>
      <c r="GU238" s="266"/>
      <c r="GV238" s="266"/>
      <c r="GW238" s="266"/>
      <c r="GX238" s="266"/>
      <c r="GY238" s="266"/>
      <c r="GZ238" s="266"/>
      <c r="HA238" s="266"/>
      <c r="HB238" s="266"/>
      <c r="HC238" s="266"/>
      <c r="HD238" s="266"/>
      <c r="HE238" s="266"/>
      <c r="HF238" s="266"/>
      <c r="HG238" s="266"/>
      <c r="HH238" s="266"/>
      <c r="HI238" s="266"/>
      <c r="HJ238" s="266"/>
      <c r="HK238" s="266"/>
      <c r="HL238" s="266"/>
      <c r="HM238" s="266"/>
      <c r="HN238" s="266"/>
      <c r="HO238" s="266"/>
      <c r="HP238" s="266"/>
      <c r="HQ238" s="266"/>
      <c r="HR238" s="266"/>
      <c r="HS238" s="266"/>
      <c r="HT238" s="266"/>
      <c r="HU238" s="266"/>
      <c r="HV238" s="266"/>
      <c r="HW238" s="266"/>
      <c r="HX238" s="266"/>
      <c r="HY238" s="266"/>
      <c r="HZ238" s="266"/>
      <c r="IA238" s="266"/>
      <c r="IB238" s="266"/>
      <c r="IC238" s="266"/>
      <c r="ID238" s="266"/>
      <c r="IE238" s="266"/>
      <c r="IF238" s="266"/>
      <c r="IG238" s="266"/>
      <c r="IH238" s="266"/>
      <c r="II238" s="266"/>
      <c r="IJ238" s="266"/>
      <c r="IK238" s="266"/>
      <c r="IL238" s="266"/>
      <c r="IM238" s="266"/>
      <c r="IN238" s="266"/>
      <c r="IO238" s="266"/>
      <c r="IP238" s="266"/>
      <c r="IQ238" s="266"/>
      <c r="IR238" s="266"/>
    </row>
    <row r="239" spans="1:252" s="111" customFormat="1" ht="13" x14ac:dyDescent="0.25">
      <c r="A239" s="109"/>
      <c r="B239" s="130" t="s">
        <v>319</v>
      </c>
      <c r="C239" s="109"/>
      <c r="D239" s="129"/>
      <c r="E239" s="110"/>
      <c r="F239" s="720"/>
    </row>
    <row r="240" spans="1:252" s="111" customFormat="1" ht="13" x14ac:dyDescent="0.25">
      <c r="A240" s="109"/>
      <c r="B240" s="130"/>
      <c r="C240" s="109"/>
      <c r="D240" s="129"/>
      <c r="E240" s="110"/>
      <c r="F240" s="727"/>
    </row>
    <row r="241" spans="1:6" s="111" customFormat="1" ht="13" x14ac:dyDescent="0.25">
      <c r="A241" s="109"/>
      <c r="B241" s="130"/>
      <c r="C241" s="109"/>
      <c r="D241" s="129"/>
      <c r="E241" s="110"/>
      <c r="F241" s="720"/>
    </row>
    <row r="242" spans="1:6" ht="12.5" x14ac:dyDescent="0.25">
      <c r="A242" s="128"/>
      <c r="B242" s="708" t="s">
        <v>1165</v>
      </c>
      <c r="C242" s="287"/>
      <c r="D242" s="665"/>
      <c r="E242" s="666"/>
      <c r="F242" s="720">
        <f>F69</f>
        <v>0</v>
      </c>
    </row>
    <row r="243" spans="1:6" ht="12.5" x14ac:dyDescent="0.25">
      <c r="A243" s="128"/>
      <c r="B243" s="708"/>
      <c r="C243" s="287"/>
      <c r="D243" s="665"/>
      <c r="E243" s="666"/>
      <c r="F243" s="718"/>
    </row>
    <row r="244" spans="1:6" ht="12.5" x14ac:dyDescent="0.25">
      <c r="A244" s="128"/>
      <c r="B244" s="708" t="s">
        <v>1166</v>
      </c>
      <c r="C244" s="287"/>
      <c r="D244" s="665"/>
      <c r="E244" s="666"/>
      <c r="F244" s="718">
        <f>F125</f>
        <v>0</v>
      </c>
    </row>
    <row r="245" spans="1:6" ht="12.5" x14ac:dyDescent="0.25">
      <c r="A245" s="128"/>
      <c r="B245" s="708"/>
      <c r="C245" s="287"/>
      <c r="D245" s="665"/>
      <c r="E245" s="666"/>
      <c r="F245" s="728"/>
    </row>
    <row r="246" spans="1:6" ht="12.5" x14ac:dyDescent="0.25">
      <c r="A246" s="128"/>
      <c r="B246" s="708" t="s">
        <v>1167</v>
      </c>
      <c r="C246" s="287"/>
      <c r="D246" s="665"/>
      <c r="E246" s="666"/>
      <c r="F246" s="728">
        <f>F183</f>
        <v>0</v>
      </c>
    </row>
    <row r="247" spans="1:6" ht="12.5" x14ac:dyDescent="0.25">
      <c r="A247" s="128"/>
      <c r="B247" s="708"/>
      <c r="C247" s="287"/>
      <c r="D247" s="665"/>
      <c r="E247" s="666"/>
      <c r="F247" s="718"/>
    </row>
    <row r="248" spans="1:6" ht="12.5" x14ac:dyDescent="0.25">
      <c r="A248" s="128"/>
      <c r="B248" s="708" t="s">
        <v>1168</v>
      </c>
      <c r="C248" s="287"/>
      <c r="D248" s="665"/>
      <c r="E248" s="666"/>
      <c r="F248" s="718">
        <f>F232</f>
        <v>0</v>
      </c>
    </row>
    <row r="249" spans="1:6" ht="12.5" x14ac:dyDescent="0.25">
      <c r="A249" s="128"/>
      <c r="B249" s="695"/>
      <c r="C249" s="287"/>
      <c r="D249" s="665"/>
      <c r="E249" s="666"/>
      <c r="F249" s="718"/>
    </row>
    <row r="250" spans="1:6" ht="12.5" x14ac:dyDescent="0.25">
      <c r="A250" s="128"/>
      <c r="B250" s="708"/>
      <c r="C250" s="287"/>
      <c r="D250" s="665"/>
      <c r="E250" s="666"/>
      <c r="F250" s="718"/>
    </row>
    <row r="251" spans="1:6" ht="12.5" x14ac:dyDescent="0.25">
      <c r="A251" s="128"/>
      <c r="B251" s="695"/>
      <c r="C251" s="287"/>
      <c r="D251" s="665"/>
      <c r="E251" s="666"/>
      <c r="F251" s="717"/>
    </row>
    <row r="252" spans="1:6" ht="12.5" x14ac:dyDescent="0.25">
      <c r="A252" s="128"/>
      <c r="B252" s="708"/>
      <c r="C252" s="287"/>
      <c r="D252" s="665"/>
      <c r="E252" s="666"/>
      <c r="F252" s="717"/>
    </row>
    <row r="253" spans="1:6" ht="12.5" x14ac:dyDescent="0.25">
      <c r="A253" s="128"/>
      <c r="B253" s="695"/>
      <c r="C253" s="287"/>
      <c r="D253" s="665"/>
      <c r="E253" s="666"/>
      <c r="F253" s="717"/>
    </row>
    <row r="254" spans="1:6" ht="12.5" x14ac:dyDescent="0.25">
      <c r="A254" s="128"/>
      <c r="B254" s="695"/>
      <c r="C254" s="287"/>
      <c r="D254" s="665"/>
      <c r="E254" s="666"/>
      <c r="F254" s="717"/>
    </row>
    <row r="255" spans="1:6" ht="12.5" x14ac:dyDescent="0.25">
      <c r="A255" s="128"/>
      <c r="B255" s="695"/>
      <c r="C255" s="287"/>
      <c r="D255" s="665"/>
      <c r="E255" s="666"/>
      <c r="F255" s="717"/>
    </row>
    <row r="256" spans="1:6" ht="12.5" x14ac:dyDescent="0.25">
      <c r="A256" s="128"/>
      <c r="B256" s="695"/>
      <c r="C256" s="287"/>
      <c r="D256" s="665"/>
      <c r="E256" s="666"/>
      <c r="F256" s="717"/>
    </row>
    <row r="257" spans="1:6" ht="12.5" x14ac:dyDescent="0.25">
      <c r="A257" s="128"/>
      <c r="B257" s="695"/>
      <c r="C257" s="287"/>
      <c r="D257" s="665"/>
      <c r="E257" s="666"/>
      <c r="F257" s="717"/>
    </row>
    <row r="258" spans="1:6" ht="12.5" x14ac:dyDescent="0.25">
      <c r="A258" s="128"/>
      <c r="B258" s="695"/>
      <c r="C258" s="287"/>
      <c r="D258" s="665"/>
      <c r="E258" s="666"/>
      <c r="F258" s="717"/>
    </row>
    <row r="259" spans="1:6" ht="12.5" x14ac:dyDescent="0.25">
      <c r="A259" s="128"/>
      <c r="B259" s="695"/>
      <c r="C259" s="287"/>
      <c r="D259" s="665"/>
      <c r="E259" s="666"/>
      <c r="F259" s="717"/>
    </row>
    <row r="260" spans="1:6" ht="12.5" x14ac:dyDescent="0.25">
      <c r="A260" s="128"/>
      <c r="B260" s="695"/>
      <c r="C260" s="287"/>
      <c r="D260" s="665"/>
      <c r="E260" s="666"/>
      <c r="F260" s="717"/>
    </row>
    <row r="261" spans="1:6" ht="12.5" x14ac:dyDescent="0.25">
      <c r="A261" s="128"/>
      <c r="B261" s="695"/>
      <c r="C261" s="287"/>
      <c r="D261" s="665"/>
      <c r="E261" s="666"/>
      <c r="F261" s="717"/>
    </row>
    <row r="262" spans="1:6" ht="12.5" x14ac:dyDescent="0.25">
      <c r="A262" s="128"/>
      <c r="B262" s="695"/>
      <c r="C262" s="287"/>
      <c r="D262" s="665"/>
      <c r="E262" s="666"/>
      <c r="F262" s="717"/>
    </row>
    <row r="263" spans="1:6" ht="12.5" x14ac:dyDescent="0.25">
      <c r="A263" s="128"/>
      <c r="B263" s="695"/>
      <c r="C263" s="287"/>
      <c r="D263" s="665"/>
      <c r="E263" s="666"/>
      <c r="F263" s="717"/>
    </row>
    <row r="264" spans="1:6" ht="12.5" x14ac:dyDescent="0.25">
      <c r="A264" s="128"/>
      <c r="B264" s="695"/>
      <c r="C264" s="287"/>
      <c r="D264" s="665"/>
      <c r="E264" s="666"/>
      <c r="F264" s="717"/>
    </row>
    <row r="265" spans="1:6" ht="12.5" x14ac:dyDescent="0.25">
      <c r="A265" s="128"/>
      <c r="B265" s="695"/>
      <c r="C265" s="287"/>
      <c r="D265" s="665"/>
      <c r="E265" s="666"/>
      <c r="F265" s="717"/>
    </row>
    <row r="266" spans="1:6" ht="12.5" x14ac:dyDescent="0.25">
      <c r="A266" s="128"/>
      <c r="B266" s="695"/>
      <c r="C266" s="287"/>
      <c r="D266" s="665"/>
      <c r="E266" s="666"/>
      <c r="F266" s="717"/>
    </row>
    <row r="267" spans="1:6" ht="12.5" x14ac:dyDescent="0.25">
      <c r="A267" s="128"/>
      <c r="B267" s="695"/>
      <c r="C267" s="287"/>
      <c r="D267" s="665"/>
      <c r="E267" s="666"/>
      <c r="F267" s="717"/>
    </row>
    <row r="268" spans="1:6" ht="12.5" x14ac:dyDescent="0.25">
      <c r="A268" s="128"/>
      <c r="B268" s="695"/>
      <c r="C268" s="287"/>
      <c r="D268" s="665"/>
      <c r="E268" s="666"/>
      <c r="F268" s="717"/>
    </row>
    <row r="269" spans="1:6" ht="12.5" x14ac:dyDescent="0.25">
      <c r="A269" s="128"/>
      <c r="B269" s="695"/>
      <c r="C269" s="287"/>
      <c r="D269" s="665"/>
      <c r="E269" s="666"/>
      <c r="F269" s="717"/>
    </row>
    <row r="270" spans="1:6" ht="12.5" x14ac:dyDescent="0.25">
      <c r="A270" s="128"/>
      <c r="B270" s="695"/>
      <c r="C270" s="287"/>
      <c r="D270" s="665"/>
      <c r="E270" s="666"/>
      <c r="F270" s="717"/>
    </row>
    <row r="271" spans="1:6" ht="12.5" x14ac:dyDescent="0.25">
      <c r="A271" s="128"/>
      <c r="B271" s="695"/>
      <c r="C271" s="287"/>
      <c r="D271" s="665"/>
      <c r="E271" s="666"/>
      <c r="F271" s="717"/>
    </row>
    <row r="272" spans="1:6" ht="12.5" x14ac:dyDescent="0.25">
      <c r="A272" s="128"/>
      <c r="B272" s="695"/>
      <c r="C272" s="287"/>
      <c r="D272" s="665"/>
      <c r="E272" s="666"/>
      <c r="F272" s="717"/>
    </row>
    <row r="273" spans="1:6" ht="12.5" x14ac:dyDescent="0.25">
      <c r="A273" s="128"/>
      <c r="B273" s="695"/>
      <c r="C273" s="287"/>
      <c r="D273" s="665"/>
      <c r="E273" s="666"/>
      <c r="F273" s="717"/>
    </row>
    <row r="274" spans="1:6" ht="12.5" x14ac:dyDescent="0.25">
      <c r="A274" s="128"/>
      <c r="B274" s="695"/>
      <c r="C274" s="287"/>
      <c r="D274" s="665"/>
      <c r="E274" s="666"/>
      <c r="F274" s="717"/>
    </row>
    <row r="275" spans="1:6" ht="12.5" x14ac:dyDescent="0.25">
      <c r="A275" s="128"/>
      <c r="B275" s="695"/>
      <c r="C275" s="287"/>
      <c r="D275" s="665"/>
      <c r="E275" s="666"/>
      <c r="F275" s="717"/>
    </row>
    <row r="276" spans="1:6" ht="12.5" x14ac:dyDescent="0.25">
      <c r="A276" s="128"/>
      <c r="B276" s="695"/>
      <c r="C276" s="287"/>
      <c r="D276" s="665"/>
      <c r="E276" s="666"/>
      <c r="F276" s="717"/>
    </row>
    <row r="277" spans="1:6" ht="12.5" x14ac:dyDescent="0.25">
      <c r="A277" s="128"/>
      <c r="B277" s="695"/>
      <c r="C277" s="287"/>
      <c r="D277" s="665"/>
      <c r="E277" s="666"/>
      <c r="F277" s="717"/>
    </row>
    <row r="278" spans="1:6" ht="12.5" x14ac:dyDescent="0.25">
      <c r="A278" s="128"/>
      <c r="B278" s="695"/>
      <c r="C278" s="287"/>
      <c r="D278" s="665"/>
      <c r="E278" s="666"/>
      <c r="F278" s="717"/>
    </row>
    <row r="279" spans="1:6" ht="12.5" x14ac:dyDescent="0.25">
      <c r="A279" s="128"/>
      <c r="B279" s="695"/>
      <c r="C279" s="287"/>
      <c r="D279" s="665"/>
      <c r="E279" s="666"/>
      <c r="F279" s="717"/>
    </row>
    <row r="280" spans="1:6" ht="12.5" x14ac:dyDescent="0.25">
      <c r="A280" s="128"/>
      <c r="B280" s="695"/>
      <c r="C280" s="287"/>
      <c r="D280" s="665"/>
      <c r="E280" s="666"/>
      <c r="F280" s="717"/>
    </row>
    <row r="281" spans="1:6" ht="12.5" x14ac:dyDescent="0.25">
      <c r="A281" s="128"/>
      <c r="B281" s="695"/>
      <c r="C281" s="287"/>
      <c r="D281" s="665"/>
      <c r="E281" s="666"/>
      <c r="F281" s="717"/>
    </row>
    <row r="282" spans="1:6" ht="12.5" x14ac:dyDescent="0.25">
      <c r="A282" s="128"/>
      <c r="B282" s="695"/>
      <c r="C282" s="287"/>
      <c r="D282" s="665"/>
      <c r="E282" s="666"/>
      <c r="F282" s="717"/>
    </row>
    <row r="283" spans="1:6" ht="12.5" x14ac:dyDescent="0.25">
      <c r="A283" s="128"/>
      <c r="B283" s="695"/>
      <c r="C283" s="287"/>
      <c r="D283" s="665"/>
      <c r="E283" s="666"/>
      <c r="F283" s="717"/>
    </row>
    <row r="284" spans="1:6" ht="12.5" x14ac:dyDescent="0.25">
      <c r="A284" s="128"/>
      <c r="B284" s="695"/>
      <c r="C284" s="287"/>
      <c r="D284" s="665"/>
      <c r="E284" s="666"/>
      <c r="F284" s="717"/>
    </row>
    <row r="285" spans="1:6" ht="12.5" x14ac:dyDescent="0.25">
      <c r="A285" s="128"/>
      <c r="B285" s="695"/>
      <c r="C285" s="287"/>
      <c r="D285" s="665"/>
      <c r="E285" s="666"/>
      <c r="F285" s="717"/>
    </row>
    <row r="286" spans="1:6" ht="12.5" x14ac:dyDescent="0.25">
      <c r="A286" s="128"/>
      <c r="B286" s="695"/>
      <c r="C286" s="287"/>
      <c r="D286" s="665"/>
      <c r="E286" s="666"/>
      <c r="F286" s="717"/>
    </row>
    <row r="287" spans="1:6" ht="12.5" x14ac:dyDescent="0.25">
      <c r="A287" s="128"/>
      <c r="B287" s="695"/>
      <c r="C287" s="287"/>
      <c r="D287" s="665"/>
      <c r="E287" s="666"/>
      <c r="F287" s="717"/>
    </row>
    <row r="288" spans="1:6" ht="12.5" x14ac:dyDescent="0.25">
      <c r="A288" s="128"/>
      <c r="B288" s="695"/>
      <c r="C288" s="287"/>
      <c r="D288" s="665"/>
      <c r="E288" s="666"/>
      <c r="F288" s="717"/>
    </row>
    <row r="289" spans="1:6" ht="19.899999999999999" customHeight="1" x14ac:dyDescent="0.25">
      <c r="A289" s="1106" t="s">
        <v>260</v>
      </c>
      <c r="B289" s="1107"/>
      <c r="C289" s="1107"/>
      <c r="D289" s="1107"/>
      <c r="E289" s="1108"/>
      <c r="F289" s="729">
        <f>SUM(F241:F252)</f>
        <v>0</v>
      </c>
    </row>
    <row r="290" spans="1:6" x14ac:dyDescent="0.25">
      <c r="C290" s="709"/>
      <c r="E290" s="710"/>
      <c r="F290" s="730"/>
    </row>
    <row r="291" spans="1:6" x14ac:dyDescent="0.25">
      <c r="C291" s="709"/>
      <c r="E291" s="710"/>
      <c r="F291" s="730"/>
    </row>
    <row r="292" spans="1:6" x14ac:dyDescent="0.25">
      <c r="C292" s="709"/>
      <c r="E292" s="710"/>
      <c r="F292" s="730"/>
    </row>
    <row r="293" spans="1:6" x14ac:dyDescent="0.25">
      <c r="E293" s="710"/>
      <c r="F293" s="730"/>
    </row>
    <row r="294" spans="1:6" x14ac:dyDescent="0.25">
      <c r="E294" s="710"/>
      <c r="F294" s="730"/>
    </row>
    <row r="295" spans="1:6" x14ac:dyDescent="0.25">
      <c r="E295" s="710"/>
      <c r="F295" s="730"/>
    </row>
    <row r="296" spans="1:6" x14ac:dyDescent="0.25">
      <c r="E296" s="710"/>
      <c r="F296" s="730"/>
    </row>
    <row r="297" spans="1:6" x14ac:dyDescent="0.25">
      <c r="E297" s="710"/>
      <c r="F297" s="730"/>
    </row>
    <row r="298" spans="1:6" x14ac:dyDescent="0.25">
      <c r="E298" s="710"/>
      <c r="F298" s="730"/>
    </row>
    <row r="299" spans="1:6" x14ac:dyDescent="0.25">
      <c r="E299" s="710"/>
      <c r="F299" s="730"/>
    </row>
    <row r="300" spans="1:6" x14ac:dyDescent="0.25">
      <c r="E300" s="710"/>
      <c r="F300" s="730"/>
    </row>
    <row r="301" spans="1:6" x14ac:dyDescent="0.25">
      <c r="E301" s="710"/>
      <c r="F301" s="730"/>
    </row>
    <row r="302" spans="1:6" x14ac:dyDescent="0.25">
      <c r="E302" s="710"/>
      <c r="F302" s="730"/>
    </row>
    <row r="303" spans="1:6" x14ac:dyDescent="0.25">
      <c r="E303" s="710"/>
      <c r="F303" s="730"/>
    </row>
    <row r="304" spans="1:6" x14ac:dyDescent="0.25">
      <c r="E304" s="710"/>
      <c r="F304" s="730"/>
    </row>
    <row r="305" spans="5:6" x14ac:dyDescent="0.25">
      <c r="E305" s="710"/>
      <c r="F305" s="730"/>
    </row>
    <row r="306" spans="5:6" x14ac:dyDescent="0.25">
      <c r="E306" s="710"/>
      <c r="F306" s="730"/>
    </row>
    <row r="307" spans="5:6" x14ac:dyDescent="0.25">
      <c r="E307" s="710"/>
      <c r="F307" s="730"/>
    </row>
    <row r="308" spans="5:6" x14ac:dyDescent="0.25">
      <c r="E308" s="710"/>
      <c r="F308" s="730"/>
    </row>
    <row r="309" spans="5:6" x14ac:dyDescent="0.25">
      <c r="E309" s="710"/>
      <c r="F309" s="730"/>
    </row>
    <row r="310" spans="5:6" x14ac:dyDescent="0.25">
      <c r="E310" s="710"/>
      <c r="F310" s="730"/>
    </row>
    <row r="311" spans="5:6" x14ac:dyDescent="0.25">
      <c r="E311" s="710"/>
      <c r="F311" s="730"/>
    </row>
    <row r="312" spans="5:6" x14ac:dyDescent="0.25">
      <c r="E312" s="710"/>
      <c r="F312" s="730"/>
    </row>
    <row r="313" spans="5:6" x14ac:dyDescent="0.25">
      <c r="E313" s="710"/>
      <c r="F313" s="730"/>
    </row>
    <row r="314" spans="5:6" x14ac:dyDescent="0.25">
      <c r="E314" s="710"/>
      <c r="F314" s="730"/>
    </row>
    <row r="315" spans="5:6" x14ac:dyDescent="0.25">
      <c r="E315" s="710"/>
      <c r="F315" s="730"/>
    </row>
    <row r="316" spans="5:6" x14ac:dyDescent="0.25">
      <c r="E316" s="710"/>
      <c r="F316" s="730"/>
    </row>
    <row r="317" spans="5:6" x14ac:dyDescent="0.25">
      <c r="E317" s="710"/>
      <c r="F317" s="730"/>
    </row>
    <row r="318" spans="5:6" x14ac:dyDescent="0.25">
      <c r="E318" s="710"/>
      <c r="F318" s="730"/>
    </row>
    <row r="319" spans="5:6" x14ac:dyDescent="0.25">
      <c r="E319" s="710"/>
      <c r="F319" s="730"/>
    </row>
    <row r="320" spans="5:6" x14ac:dyDescent="0.25">
      <c r="E320" s="710"/>
      <c r="F320" s="730"/>
    </row>
    <row r="321" spans="5:6" x14ac:dyDescent="0.25">
      <c r="E321" s="710"/>
      <c r="F321" s="730"/>
    </row>
    <row r="322" spans="5:6" x14ac:dyDescent="0.25">
      <c r="E322" s="710"/>
      <c r="F322" s="730"/>
    </row>
    <row r="323" spans="5:6" x14ac:dyDescent="0.25">
      <c r="E323" s="710"/>
      <c r="F323" s="730"/>
    </row>
    <row r="324" spans="5:6" x14ac:dyDescent="0.25">
      <c r="E324" s="710"/>
      <c r="F324" s="730"/>
    </row>
    <row r="325" spans="5:6" x14ac:dyDescent="0.25">
      <c r="E325" s="710"/>
      <c r="F325" s="730"/>
    </row>
    <row r="326" spans="5:6" x14ac:dyDescent="0.25">
      <c r="E326" s="710"/>
      <c r="F326" s="730"/>
    </row>
    <row r="327" spans="5:6" x14ac:dyDescent="0.25">
      <c r="E327" s="710"/>
      <c r="F327" s="730"/>
    </row>
    <row r="328" spans="5:6" x14ac:dyDescent="0.25">
      <c r="E328" s="710"/>
      <c r="F328" s="730"/>
    </row>
    <row r="329" spans="5:6" x14ac:dyDescent="0.25">
      <c r="E329" s="710"/>
      <c r="F329" s="730"/>
    </row>
    <row r="330" spans="5:6" x14ac:dyDescent="0.25">
      <c r="E330" s="710"/>
      <c r="F330" s="730"/>
    </row>
    <row r="331" spans="5:6" x14ac:dyDescent="0.25">
      <c r="E331" s="710"/>
      <c r="F331" s="730"/>
    </row>
    <row r="332" spans="5:6" x14ac:dyDescent="0.25">
      <c r="E332" s="710"/>
      <c r="F332" s="730"/>
    </row>
    <row r="333" spans="5:6" x14ac:dyDescent="0.25">
      <c r="E333" s="710"/>
      <c r="F333" s="730"/>
    </row>
    <row r="334" spans="5:6" x14ac:dyDescent="0.25">
      <c r="E334" s="710"/>
      <c r="F334" s="730"/>
    </row>
    <row r="335" spans="5:6" x14ac:dyDescent="0.25">
      <c r="E335" s="710"/>
      <c r="F335" s="730"/>
    </row>
    <row r="336" spans="5:6" x14ac:dyDescent="0.25">
      <c r="E336" s="710"/>
      <c r="F336" s="730"/>
    </row>
    <row r="337" spans="5:6" x14ac:dyDescent="0.25">
      <c r="E337" s="710"/>
      <c r="F337" s="730"/>
    </row>
    <row r="338" spans="5:6" x14ac:dyDescent="0.25">
      <c r="E338" s="710"/>
      <c r="F338" s="730"/>
    </row>
    <row r="339" spans="5:6" x14ac:dyDescent="0.25">
      <c r="E339" s="710"/>
      <c r="F339" s="730"/>
    </row>
    <row r="340" spans="5:6" x14ac:dyDescent="0.25">
      <c r="E340" s="710"/>
      <c r="F340" s="730"/>
    </row>
    <row r="341" spans="5:6" x14ac:dyDescent="0.25">
      <c r="E341" s="710"/>
      <c r="F341" s="730"/>
    </row>
    <row r="342" spans="5:6" x14ac:dyDescent="0.25">
      <c r="E342" s="710"/>
      <c r="F342" s="730"/>
    </row>
    <row r="343" spans="5:6" x14ac:dyDescent="0.25">
      <c r="E343" s="710"/>
      <c r="F343" s="730"/>
    </row>
    <row r="344" spans="5:6" x14ac:dyDescent="0.25">
      <c r="E344" s="710"/>
      <c r="F344" s="730"/>
    </row>
    <row r="345" spans="5:6" x14ac:dyDescent="0.25">
      <c r="E345" s="710"/>
      <c r="F345" s="730"/>
    </row>
    <row r="346" spans="5:6" x14ac:dyDescent="0.25">
      <c r="E346" s="710"/>
      <c r="F346" s="730"/>
    </row>
    <row r="347" spans="5:6" x14ac:dyDescent="0.25">
      <c r="E347" s="710"/>
      <c r="F347" s="730"/>
    </row>
    <row r="348" spans="5:6" x14ac:dyDescent="0.25">
      <c r="E348" s="710"/>
      <c r="F348" s="730"/>
    </row>
    <row r="349" spans="5:6" x14ac:dyDescent="0.25">
      <c r="E349" s="710"/>
      <c r="F349" s="730"/>
    </row>
    <row r="350" spans="5:6" x14ac:dyDescent="0.25">
      <c r="E350" s="710"/>
      <c r="F350" s="730"/>
    </row>
    <row r="351" spans="5:6" x14ac:dyDescent="0.25">
      <c r="E351" s="710"/>
      <c r="F351" s="730"/>
    </row>
    <row r="352" spans="5:6" x14ac:dyDescent="0.25">
      <c r="E352" s="710"/>
      <c r="F352" s="730"/>
    </row>
    <row r="353" spans="5:6" x14ac:dyDescent="0.25">
      <c r="E353" s="710"/>
      <c r="F353" s="730"/>
    </row>
    <row r="354" spans="5:6" x14ac:dyDescent="0.25">
      <c r="E354" s="710"/>
      <c r="F354" s="730"/>
    </row>
    <row r="355" spans="5:6" x14ac:dyDescent="0.25">
      <c r="E355" s="710"/>
      <c r="F355" s="730"/>
    </row>
    <row r="356" spans="5:6" x14ac:dyDescent="0.25">
      <c r="E356" s="710"/>
      <c r="F356" s="730"/>
    </row>
    <row r="357" spans="5:6" x14ac:dyDescent="0.25">
      <c r="E357" s="710"/>
      <c r="F357" s="730"/>
    </row>
    <row r="358" spans="5:6" x14ac:dyDescent="0.25">
      <c r="E358" s="710"/>
      <c r="F358" s="730"/>
    </row>
    <row r="359" spans="5:6" x14ac:dyDescent="0.25">
      <c r="E359" s="710"/>
      <c r="F359" s="730"/>
    </row>
    <row r="360" spans="5:6" x14ac:dyDescent="0.25">
      <c r="E360" s="710"/>
      <c r="F360" s="730"/>
    </row>
    <row r="361" spans="5:6" x14ac:dyDescent="0.25">
      <c r="E361" s="710"/>
      <c r="F361" s="730"/>
    </row>
    <row r="362" spans="5:6" x14ac:dyDescent="0.25">
      <c r="E362" s="710"/>
      <c r="F362" s="730"/>
    </row>
    <row r="363" spans="5:6" x14ac:dyDescent="0.25">
      <c r="E363" s="710"/>
      <c r="F363" s="730"/>
    </row>
    <row r="364" spans="5:6" x14ac:dyDescent="0.25">
      <c r="E364" s="710"/>
      <c r="F364" s="730"/>
    </row>
    <row r="365" spans="5:6" x14ac:dyDescent="0.25">
      <c r="E365" s="710"/>
      <c r="F365" s="730"/>
    </row>
    <row r="366" spans="5:6" x14ac:dyDescent="0.25">
      <c r="E366" s="710"/>
      <c r="F366" s="730"/>
    </row>
    <row r="367" spans="5:6" x14ac:dyDescent="0.25">
      <c r="E367" s="710"/>
      <c r="F367" s="730"/>
    </row>
    <row r="368" spans="5:6" x14ac:dyDescent="0.25">
      <c r="E368" s="710"/>
      <c r="F368" s="730"/>
    </row>
    <row r="369" spans="5:6" x14ac:dyDescent="0.25">
      <c r="E369" s="710"/>
      <c r="F369" s="730"/>
    </row>
    <row r="370" spans="5:6" x14ac:dyDescent="0.25">
      <c r="E370" s="710"/>
      <c r="F370" s="730"/>
    </row>
    <row r="371" spans="5:6" x14ac:dyDescent="0.25">
      <c r="E371" s="710"/>
      <c r="F371" s="730"/>
    </row>
    <row r="372" spans="5:6" x14ac:dyDescent="0.25">
      <c r="E372" s="710"/>
      <c r="F372" s="730"/>
    </row>
    <row r="373" spans="5:6" x14ac:dyDescent="0.25">
      <c r="E373" s="710"/>
      <c r="F373" s="730"/>
    </row>
    <row r="374" spans="5:6" x14ac:dyDescent="0.25">
      <c r="E374" s="710"/>
      <c r="F374" s="730"/>
    </row>
    <row r="375" spans="5:6" x14ac:dyDescent="0.25">
      <c r="E375" s="710"/>
      <c r="F375" s="730"/>
    </row>
    <row r="376" spans="5:6" x14ac:dyDescent="0.25">
      <c r="E376" s="710"/>
      <c r="F376" s="730"/>
    </row>
    <row r="377" spans="5:6" x14ac:dyDescent="0.25">
      <c r="E377" s="710"/>
      <c r="F377" s="730"/>
    </row>
    <row r="378" spans="5:6" x14ac:dyDescent="0.25">
      <c r="E378" s="710"/>
      <c r="F378" s="730"/>
    </row>
    <row r="379" spans="5:6" x14ac:dyDescent="0.25">
      <c r="E379" s="710"/>
      <c r="F379" s="730"/>
    </row>
    <row r="380" spans="5:6" x14ac:dyDescent="0.25">
      <c r="E380" s="710"/>
      <c r="F380" s="730"/>
    </row>
    <row r="381" spans="5:6" x14ac:dyDescent="0.25">
      <c r="E381" s="710"/>
      <c r="F381" s="730"/>
    </row>
    <row r="382" spans="5:6" x14ac:dyDescent="0.25">
      <c r="E382" s="710"/>
      <c r="F382" s="730"/>
    </row>
    <row r="383" spans="5:6" x14ac:dyDescent="0.25">
      <c r="E383" s="710"/>
      <c r="F383" s="730"/>
    </row>
    <row r="384" spans="5:6" x14ac:dyDescent="0.25">
      <c r="E384" s="710"/>
      <c r="F384" s="731"/>
    </row>
    <row r="385" spans="5:6" x14ac:dyDescent="0.25">
      <c r="E385" s="710"/>
      <c r="F385" s="731"/>
    </row>
    <row r="386" spans="5:6" x14ac:dyDescent="0.25">
      <c r="E386" s="710"/>
      <c r="F386" s="731"/>
    </row>
    <row r="387" spans="5:6" x14ac:dyDescent="0.25">
      <c r="E387" s="710"/>
      <c r="F387" s="731"/>
    </row>
    <row r="388" spans="5:6" x14ac:dyDescent="0.25">
      <c r="E388" s="710"/>
      <c r="F388" s="731"/>
    </row>
    <row r="389" spans="5:6" x14ac:dyDescent="0.25">
      <c r="E389" s="710"/>
      <c r="F389" s="731"/>
    </row>
    <row r="390" spans="5:6" x14ac:dyDescent="0.25">
      <c r="E390" s="710"/>
      <c r="F390" s="731"/>
    </row>
    <row r="391" spans="5:6" x14ac:dyDescent="0.25">
      <c r="E391" s="710"/>
      <c r="F391" s="731"/>
    </row>
    <row r="392" spans="5:6" x14ac:dyDescent="0.25">
      <c r="E392" s="710"/>
      <c r="F392" s="731"/>
    </row>
    <row r="393" spans="5:6" x14ac:dyDescent="0.25">
      <c r="E393" s="710"/>
      <c r="F393" s="731"/>
    </row>
    <row r="394" spans="5:6" x14ac:dyDescent="0.25">
      <c r="E394" s="710"/>
      <c r="F394" s="731"/>
    </row>
    <row r="395" spans="5:6" x14ac:dyDescent="0.25">
      <c r="E395" s="710"/>
      <c r="F395" s="731"/>
    </row>
    <row r="396" spans="5:6" x14ac:dyDescent="0.25">
      <c r="E396" s="710"/>
      <c r="F396" s="731"/>
    </row>
    <row r="397" spans="5:6" x14ac:dyDescent="0.25">
      <c r="E397" s="710"/>
      <c r="F397" s="731"/>
    </row>
    <row r="398" spans="5:6" x14ac:dyDescent="0.25">
      <c r="E398" s="710"/>
      <c r="F398" s="731"/>
    </row>
    <row r="399" spans="5:6" x14ac:dyDescent="0.25">
      <c r="E399" s="710"/>
      <c r="F399" s="731"/>
    </row>
    <row r="400" spans="5:6" x14ac:dyDescent="0.25">
      <c r="E400" s="710"/>
      <c r="F400" s="731"/>
    </row>
    <row r="401" spans="5:6" x14ac:dyDescent="0.25">
      <c r="E401" s="710"/>
      <c r="F401" s="731"/>
    </row>
    <row r="402" spans="5:6" x14ac:dyDescent="0.25">
      <c r="E402" s="710"/>
      <c r="F402" s="731"/>
    </row>
    <row r="403" spans="5:6" x14ac:dyDescent="0.25">
      <c r="E403" s="710"/>
      <c r="F403" s="731"/>
    </row>
    <row r="404" spans="5:6" x14ac:dyDescent="0.25">
      <c r="E404" s="710"/>
      <c r="F404" s="731"/>
    </row>
    <row r="405" spans="5:6" x14ac:dyDescent="0.25">
      <c r="E405" s="710"/>
      <c r="F405" s="731"/>
    </row>
    <row r="406" spans="5:6" x14ac:dyDescent="0.25">
      <c r="E406" s="710"/>
      <c r="F406" s="731"/>
    </row>
    <row r="407" spans="5:6" x14ac:dyDescent="0.25">
      <c r="E407" s="710"/>
      <c r="F407" s="731"/>
    </row>
    <row r="408" spans="5:6" x14ac:dyDescent="0.25">
      <c r="E408" s="710"/>
      <c r="F408" s="731"/>
    </row>
    <row r="409" spans="5:6" x14ac:dyDescent="0.25">
      <c r="E409" s="710"/>
      <c r="F409" s="731"/>
    </row>
    <row r="410" spans="5:6" x14ac:dyDescent="0.25">
      <c r="E410" s="710"/>
      <c r="F410" s="731"/>
    </row>
    <row r="411" spans="5:6" x14ac:dyDescent="0.25">
      <c r="E411" s="710"/>
      <c r="F411" s="731"/>
    </row>
    <row r="412" spans="5:6" x14ac:dyDescent="0.25">
      <c r="E412" s="710"/>
      <c r="F412" s="731"/>
    </row>
    <row r="413" spans="5:6" x14ac:dyDescent="0.25">
      <c r="E413" s="710"/>
      <c r="F413" s="731"/>
    </row>
    <row r="414" spans="5:6" x14ac:dyDescent="0.25">
      <c r="E414" s="710"/>
      <c r="F414" s="731"/>
    </row>
    <row r="415" spans="5:6" x14ac:dyDescent="0.25">
      <c r="E415" s="710"/>
      <c r="F415" s="731"/>
    </row>
    <row r="416" spans="5:6" x14ac:dyDescent="0.25">
      <c r="E416" s="710"/>
      <c r="F416" s="731"/>
    </row>
    <row r="417" spans="5:6" x14ac:dyDescent="0.25">
      <c r="E417" s="710"/>
      <c r="F417" s="731"/>
    </row>
    <row r="418" spans="5:6" x14ac:dyDescent="0.25">
      <c r="E418" s="710"/>
      <c r="F418" s="731"/>
    </row>
    <row r="419" spans="5:6" x14ac:dyDescent="0.25">
      <c r="E419" s="710"/>
      <c r="F419" s="731"/>
    </row>
    <row r="420" spans="5:6" x14ac:dyDescent="0.25">
      <c r="E420" s="710"/>
      <c r="F420" s="731"/>
    </row>
    <row r="421" spans="5:6" x14ac:dyDescent="0.25">
      <c r="E421" s="710"/>
      <c r="F421" s="731"/>
    </row>
    <row r="422" spans="5:6" x14ac:dyDescent="0.25">
      <c r="E422" s="710"/>
      <c r="F422" s="731"/>
    </row>
    <row r="423" spans="5:6" x14ac:dyDescent="0.25">
      <c r="E423" s="710"/>
      <c r="F423" s="731"/>
    </row>
    <row r="424" spans="5:6" x14ac:dyDescent="0.25">
      <c r="E424" s="710"/>
      <c r="F424" s="731"/>
    </row>
    <row r="425" spans="5:6" x14ac:dyDescent="0.25">
      <c r="E425" s="710"/>
      <c r="F425" s="731"/>
    </row>
    <row r="426" spans="5:6" x14ac:dyDescent="0.25">
      <c r="E426" s="710"/>
      <c r="F426" s="731"/>
    </row>
    <row r="427" spans="5:6" x14ac:dyDescent="0.25">
      <c r="E427" s="710"/>
      <c r="F427" s="731"/>
    </row>
    <row r="428" spans="5:6" x14ac:dyDescent="0.25">
      <c r="E428" s="710"/>
      <c r="F428" s="731"/>
    </row>
    <row r="429" spans="5:6" x14ac:dyDescent="0.25">
      <c r="E429" s="710"/>
      <c r="F429" s="731"/>
    </row>
    <row r="430" spans="5:6" x14ac:dyDescent="0.25">
      <c r="E430" s="710"/>
      <c r="F430" s="731"/>
    </row>
    <row r="431" spans="5:6" x14ac:dyDescent="0.25">
      <c r="E431" s="710"/>
      <c r="F431" s="731"/>
    </row>
    <row r="432" spans="5:6" x14ac:dyDescent="0.25">
      <c r="E432" s="710"/>
      <c r="F432" s="731"/>
    </row>
    <row r="433" spans="5:6" x14ac:dyDescent="0.25">
      <c r="E433" s="710"/>
      <c r="F433" s="731"/>
    </row>
    <row r="434" spans="5:6" x14ac:dyDescent="0.25">
      <c r="E434" s="710"/>
      <c r="F434" s="731"/>
    </row>
    <row r="435" spans="5:6" x14ac:dyDescent="0.25">
      <c r="E435" s="710"/>
      <c r="F435" s="731"/>
    </row>
    <row r="436" spans="5:6" x14ac:dyDescent="0.25">
      <c r="E436" s="710"/>
      <c r="F436" s="731"/>
    </row>
    <row r="437" spans="5:6" x14ac:dyDescent="0.25">
      <c r="E437" s="710"/>
      <c r="F437" s="731"/>
    </row>
    <row r="438" spans="5:6" x14ac:dyDescent="0.25">
      <c r="E438" s="710"/>
      <c r="F438" s="731"/>
    </row>
    <row r="439" spans="5:6" x14ac:dyDescent="0.25">
      <c r="E439" s="710"/>
      <c r="F439" s="731"/>
    </row>
    <row r="440" spans="5:6" x14ac:dyDescent="0.25">
      <c r="E440" s="710"/>
      <c r="F440" s="731"/>
    </row>
    <row r="441" spans="5:6" x14ac:dyDescent="0.25">
      <c r="E441" s="710"/>
      <c r="F441" s="731"/>
    </row>
    <row r="442" spans="5:6" x14ac:dyDescent="0.25">
      <c r="E442" s="710"/>
      <c r="F442" s="731"/>
    </row>
    <row r="443" spans="5:6" x14ac:dyDescent="0.25">
      <c r="E443" s="710"/>
      <c r="F443" s="731"/>
    </row>
    <row r="444" spans="5:6" x14ac:dyDescent="0.25">
      <c r="E444" s="710"/>
      <c r="F444" s="731"/>
    </row>
    <row r="445" spans="5:6" x14ac:dyDescent="0.25">
      <c r="E445" s="710"/>
      <c r="F445" s="731"/>
    </row>
    <row r="446" spans="5:6" x14ac:dyDescent="0.25">
      <c r="E446" s="710"/>
      <c r="F446" s="731"/>
    </row>
    <row r="447" spans="5:6" x14ac:dyDescent="0.25">
      <c r="E447" s="710"/>
      <c r="F447" s="731"/>
    </row>
    <row r="448" spans="5:6" x14ac:dyDescent="0.25">
      <c r="E448" s="710"/>
      <c r="F448" s="731"/>
    </row>
    <row r="449" spans="5:6" x14ac:dyDescent="0.25">
      <c r="E449" s="710"/>
      <c r="F449" s="731"/>
    </row>
    <row r="450" spans="5:6" x14ac:dyDescent="0.25">
      <c r="E450" s="710"/>
      <c r="F450" s="731"/>
    </row>
    <row r="451" spans="5:6" x14ac:dyDescent="0.25">
      <c r="E451" s="710"/>
      <c r="F451" s="731"/>
    </row>
    <row r="452" spans="5:6" x14ac:dyDescent="0.25">
      <c r="E452" s="710"/>
      <c r="F452" s="731"/>
    </row>
    <row r="453" spans="5:6" x14ac:dyDescent="0.25">
      <c r="E453" s="710"/>
      <c r="F453" s="731"/>
    </row>
    <row r="454" spans="5:6" x14ac:dyDescent="0.25">
      <c r="E454" s="710"/>
      <c r="F454" s="731"/>
    </row>
    <row r="455" spans="5:6" x14ac:dyDescent="0.25">
      <c r="E455" s="710"/>
      <c r="F455" s="731"/>
    </row>
    <row r="456" spans="5:6" x14ac:dyDescent="0.25">
      <c r="E456" s="710"/>
      <c r="F456" s="731"/>
    </row>
    <row r="457" spans="5:6" x14ac:dyDescent="0.25">
      <c r="E457" s="710"/>
      <c r="F457" s="731"/>
    </row>
    <row r="458" spans="5:6" x14ac:dyDescent="0.25">
      <c r="E458" s="710"/>
      <c r="F458" s="731"/>
    </row>
    <row r="459" spans="5:6" x14ac:dyDescent="0.25">
      <c r="E459" s="710"/>
      <c r="F459" s="731"/>
    </row>
    <row r="460" spans="5:6" x14ac:dyDescent="0.25">
      <c r="E460" s="710"/>
      <c r="F460" s="731"/>
    </row>
    <row r="461" spans="5:6" x14ac:dyDescent="0.25">
      <c r="E461" s="710"/>
      <c r="F461" s="731"/>
    </row>
    <row r="462" spans="5:6" x14ac:dyDescent="0.25">
      <c r="E462" s="710"/>
      <c r="F462" s="731"/>
    </row>
    <row r="463" spans="5:6" x14ac:dyDescent="0.25">
      <c r="E463" s="710"/>
      <c r="F463" s="731"/>
    </row>
    <row r="464" spans="5:6" x14ac:dyDescent="0.25">
      <c r="E464" s="710"/>
      <c r="F464" s="731"/>
    </row>
    <row r="465" spans="5:6" x14ac:dyDescent="0.25">
      <c r="E465" s="710"/>
      <c r="F465" s="731"/>
    </row>
    <row r="466" spans="5:6" x14ac:dyDescent="0.25">
      <c r="E466" s="710"/>
      <c r="F466" s="731"/>
    </row>
    <row r="467" spans="5:6" x14ac:dyDescent="0.25">
      <c r="E467" s="710"/>
      <c r="F467" s="731"/>
    </row>
    <row r="468" spans="5:6" x14ac:dyDescent="0.25">
      <c r="E468" s="710"/>
      <c r="F468" s="731"/>
    </row>
    <row r="469" spans="5:6" x14ac:dyDescent="0.25">
      <c r="E469" s="710"/>
      <c r="F469" s="731"/>
    </row>
    <row r="470" spans="5:6" x14ac:dyDescent="0.25">
      <c r="E470" s="710"/>
      <c r="F470" s="731"/>
    </row>
    <row r="471" spans="5:6" x14ac:dyDescent="0.25">
      <c r="E471" s="710"/>
      <c r="F471" s="731"/>
    </row>
    <row r="472" spans="5:6" x14ac:dyDescent="0.25">
      <c r="E472" s="710"/>
      <c r="F472" s="731"/>
    </row>
    <row r="473" spans="5:6" x14ac:dyDescent="0.25">
      <c r="E473" s="710"/>
      <c r="F473" s="731"/>
    </row>
    <row r="474" spans="5:6" x14ac:dyDescent="0.25">
      <c r="E474" s="710"/>
      <c r="F474" s="731"/>
    </row>
    <row r="475" spans="5:6" x14ac:dyDescent="0.25">
      <c r="E475" s="710"/>
      <c r="F475" s="731"/>
    </row>
    <row r="476" spans="5:6" x14ac:dyDescent="0.25">
      <c r="E476" s="710"/>
      <c r="F476" s="731"/>
    </row>
    <row r="477" spans="5:6" x14ac:dyDescent="0.25">
      <c r="E477" s="710"/>
      <c r="F477" s="731"/>
    </row>
    <row r="478" spans="5:6" x14ac:dyDescent="0.25">
      <c r="E478" s="710"/>
      <c r="F478" s="731"/>
    </row>
    <row r="479" spans="5:6" x14ac:dyDescent="0.25">
      <c r="E479" s="710"/>
      <c r="F479" s="731"/>
    </row>
    <row r="480" spans="5:6" x14ac:dyDescent="0.25">
      <c r="E480" s="710"/>
      <c r="F480" s="731"/>
    </row>
    <row r="481" spans="5:6" x14ac:dyDescent="0.25">
      <c r="E481" s="710"/>
      <c r="F481" s="731"/>
    </row>
    <row r="482" spans="5:6" x14ac:dyDescent="0.25">
      <c r="E482" s="710"/>
      <c r="F482" s="731"/>
    </row>
    <row r="483" spans="5:6" x14ac:dyDescent="0.25">
      <c r="E483" s="710"/>
      <c r="F483" s="731"/>
    </row>
    <row r="484" spans="5:6" x14ac:dyDescent="0.25">
      <c r="E484" s="710"/>
      <c r="F484" s="731"/>
    </row>
    <row r="485" spans="5:6" x14ac:dyDescent="0.25">
      <c r="E485" s="710"/>
      <c r="F485" s="731"/>
    </row>
    <row r="486" spans="5:6" x14ac:dyDescent="0.25">
      <c r="E486" s="710"/>
      <c r="F486" s="731"/>
    </row>
    <row r="487" spans="5:6" x14ac:dyDescent="0.25">
      <c r="E487" s="710"/>
      <c r="F487" s="731"/>
    </row>
    <row r="488" spans="5:6" x14ac:dyDescent="0.25">
      <c r="E488" s="710"/>
      <c r="F488" s="731"/>
    </row>
    <row r="489" spans="5:6" x14ac:dyDescent="0.25">
      <c r="E489" s="710"/>
      <c r="F489" s="731"/>
    </row>
    <row r="490" spans="5:6" x14ac:dyDescent="0.25">
      <c r="E490" s="710"/>
      <c r="F490" s="731"/>
    </row>
    <row r="491" spans="5:6" x14ac:dyDescent="0.25">
      <c r="E491" s="710"/>
      <c r="F491" s="731"/>
    </row>
    <row r="492" spans="5:6" x14ac:dyDescent="0.25">
      <c r="E492" s="710"/>
      <c r="F492" s="731"/>
    </row>
    <row r="493" spans="5:6" x14ac:dyDescent="0.25">
      <c r="E493" s="710"/>
      <c r="F493" s="731"/>
    </row>
    <row r="494" spans="5:6" x14ac:dyDescent="0.25">
      <c r="E494" s="710"/>
      <c r="F494" s="731"/>
    </row>
    <row r="495" spans="5:6" x14ac:dyDescent="0.25">
      <c r="E495" s="710"/>
      <c r="F495" s="731"/>
    </row>
    <row r="496" spans="5:6" x14ac:dyDescent="0.25">
      <c r="E496" s="710"/>
      <c r="F496" s="731"/>
    </row>
    <row r="497" spans="5:6" x14ac:dyDescent="0.25">
      <c r="E497" s="710"/>
      <c r="F497" s="731"/>
    </row>
    <row r="498" spans="5:6" x14ac:dyDescent="0.25">
      <c r="E498" s="710"/>
      <c r="F498" s="731"/>
    </row>
    <row r="499" spans="5:6" x14ac:dyDescent="0.25">
      <c r="E499" s="710"/>
      <c r="F499" s="731"/>
    </row>
    <row r="500" spans="5:6" x14ac:dyDescent="0.25">
      <c r="E500" s="710"/>
      <c r="F500" s="731"/>
    </row>
    <row r="501" spans="5:6" x14ac:dyDescent="0.25">
      <c r="E501" s="710"/>
      <c r="F501" s="731"/>
    </row>
    <row r="502" spans="5:6" x14ac:dyDescent="0.25">
      <c r="E502" s="710"/>
      <c r="F502" s="731"/>
    </row>
    <row r="503" spans="5:6" x14ac:dyDescent="0.25">
      <c r="E503" s="710"/>
      <c r="F503" s="731"/>
    </row>
    <row r="504" spans="5:6" x14ac:dyDescent="0.25">
      <c r="E504" s="710"/>
      <c r="F504" s="731"/>
    </row>
    <row r="505" spans="5:6" x14ac:dyDescent="0.25">
      <c r="E505" s="710"/>
      <c r="F505" s="731"/>
    </row>
    <row r="506" spans="5:6" x14ac:dyDescent="0.25">
      <c r="E506" s="710"/>
      <c r="F506" s="731"/>
    </row>
    <row r="507" spans="5:6" x14ac:dyDescent="0.25">
      <c r="E507" s="710"/>
      <c r="F507" s="731"/>
    </row>
    <row r="508" spans="5:6" x14ac:dyDescent="0.25">
      <c r="E508" s="710"/>
      <c r="F508" s="731"/>
    </row>
    <row r="509" spans="5:6" x14ac:dyDescent="0.25">
      <c r="E509" s="710"/>
      <c r="F509" s="731"/>
    </row>
    <row r="510" spans="5:6" x14ac:dyDescent="0.25">
      <c r="E510" s="710"/>
      <c r="F510" s="731"/>
    </row>
    <row r="511" spans="5:6" x14ac:dyDescent="0.25">
      <c r="E511" s="710"/>
      <c r="F511" s="731"/>
    </row>
    <row r="512" spans="5:6" x14ac:dyDescent="0.25">
      <c r="E512" s="710"/>
      <c r="F512" s="731"/>
    </row>
    <row r="513" spans="5:6" x14ac:dyDescent="0.25">
      <c r="E513" s="710"/>
      <c r="F513" s="731"/>
    </row>
    <row r="514" spans="5:6" x14ac:dyDescent="0.25">
      <c r="E514" s="710"/>
      <c r="F514" s="731"/>
    </row>
    <row r="515" spans="5:6" x14ac:dyDescent="0.25">
      <c r="E515" s="710"/>
      <c r="F515" s="731"/>
    </row>
    <row r="516" spans="5:6" x14ac:dyDescent="0.25">
      <c r="E516" s="710"/>
      <c r="F516" s="731"/>
    </row>
    <row r="517" spans="5:6" x14ac:dyDescent="0.25">
      <c r="E517" s="710"/>
      <c r="F517" s="731"/>
    </row>
    <row r="518" spans="5:6" x14ac:dyDescent="0.25">
      <c r="E518" s="710"/>
      <c r="F518" s="731"/>
    </row>
    <row r="519" spans="5:6" x14ac:dyDescent="0.25">
      <c r="E519" s="710"/>
      <c r="F519" s="731"/>
    </row>
    <row r="520" spans="5:6" x14ac:dyDescent="0.25">
      <c r="E520" s="710"/>
      <c r="F520" s="731"/>
    </row>
    <row r="521" spans="5:6" x14ac:dyDescent="0.25">
      <c r="E521" s="710"/>
      <c r="F521" s="731"/>
    </row>
    <row r="522" spans="5:6" x14ac:dyDescent="0.25">
      <c r="E522" s="710"/>
      <c r="F522" s="731"/>
    </row>
    <row r="523" spans="5:6" x14ac:dyDescent="0.25">
      <c r="E523" s="710"/>
      <c r="F523" s="731"/>
    </row>
    <row r="524" spans="5:6" x14ac:dyDescent="0.25">
      <c r="E524" s="710"/>
      <c r="F524" s="731"/>
    </row>
    <row r="525" spans="5:6" x14ac:dyDescent="0.25">
      <c r="E525" s="710"/>
      <c r="F525" s="731"/>
    </row>
    <row r="526" spans="5:6" x14ac:dyDescent="0.25">
      <c r="E526" s="710"/>
      <c r="F526" s="731"/>
    </row>
    <row r="527" spans="5:6" x14ac:dyDescent="0.25">
      <c r="E527" s="710"/>
      <c r="F527" s="731"/>
    </row>
    <row r="528" spans="5:6" x14ac:dyDescent="0.25">
      <c r="E528" s="710"/>
      <c r="F528" s="731"/>
    </row>
    <row r="529" spans="5:6" x14ac:dyDescent="0.25">
      <c r="E529" s="710"/>
      <c r="F529" s="731"/>
    </row>
    <row r="530" spans="5:6" x14ac:dyDescent="0.25">
      <c r="E530" s="710"/>
      <c r="F530" s="731"/>
    </row>
    <row r="531" spans="5:6" x14ac:dyDescent="0.25">
      <c r="E531" s="710"/>
      <c r="F531" s="731"/>
    </row>
    <row r="532" spans="5:6" x14ac:dyDescent="0.25">
      <c r="E532" s="710"/>
      <c r="F532" s="731"/>
    </row>
    <row r="533" spans="5:6" x14ac:dyDescent="0.25">
      <c r="E533" s="710"/>
      <c r="F533" s="731"/>
    </row>
    <row r="534" spans="5:6" x14ac:dyDescent="0.25">
      <c r="E534" s="710"/>
      <c r="F534" s="731"/>
    </row>
    <row r="535" spans="5:6" x14ac:dyDescent="0.25">
      <c r="E535" s="710"/>
      <c r="F535" s="731"/>
    </row>
    <row r="536" spans="5:6" x14ac:dyDescent="0.25">
      <c r="E536" s="710"/>
      <c r="F536" s="731"/>
    </row>
    <row r="537" spans="5:6" x14ac:dyDescent="0.25">
      <c r="E537" s="710"/>
      <c r="F537" s="731"/>
    </row>
    <row r="538" spans="5:6" x14ac:dyDescent="0.25">
      <c r="E538" s="710"/>
      <c r="F538" s="731"/>
    </row>
    <row r="539" spans="5:6" x14ac:dyDescent="0.25">
      <c r="E539" s="710"/>
      <c r="F539" s="731"/>
    </row>
    <row r="540" spans="5:6" x14ac:dyDescent="0.25">
      <c r="E540" s="710"/>
      <c r="F540" s="731"/>
    </row>
    <row r="541" spans="5:6" x14ac:dyDescent="0.25">
      <c r="E541" s="710"/>
      <c r="F541" s="731"/>
    </row>
    <row r="542" spans="5:6" x14ac:dyDescent="0.25">
      <c r="E542" s="710"/>
      <c r="F542" s="731"/>
    </row>
    <row r="543" spans="5:6" x14ac:dyDescent="0.25">
      <c r="E543" s="710"/>
      <c r="F543" s="731"/>
    </row>
    <row r="544" spans="5:6" x14ac:dyDescent="0.25">
      <c r="E544" s="710"/>
      <c r="F544" s="731"/>
    </row>
    <row r="545" spans="5:6" x14ac:dyDescent="0.25">
      <c r="E545" s="710"/>
      <c r="F545" s="731"/>
    </row>
    <row r="546" spans="5:6" x14ac:dyDescent="0.25">
      <c r="E546" s="710"/>
      <c r="F546" s="731"/>
    </row>
    <row r="547" spans="5:6" x14ac:dyDescent="0.25">
      <c r="E547" s="710"/>
      <c r="F547" s="731"/>
    </row>
    <row r="548" spans="5:6" x14ac:dyDescent="0.25">
      <c r="E548" s="710"/>
      <c r="F548" s="731"/>
    </row>
    <row r="549" spans="5:6" x14ac:dyDescent="0.25">
      <c r="E549" s="710"/>
      <c r="F549" s="731"/>
    </row>
    <row r="550" spans="5:6" x14ac:dyDescent="0.25">
      <c r="E550" s="710"/>
      <c r="F550" s="731"/>
    </row>
    <row r="551" spans="5:6" x14ac:dyDescent="0.25">
      <c r="E551" s="710"/>
      <c r="F551" s="731"/>
    </row>
    <row r="552" spans="5:6" x14ac:dyDescent="0.25">
      <c r="E552" s="710"/>
      <c r="F552" s="731"/>
    </row>
    <row r="553" spans="5:6" x14ac:dyDescent="0.25">
      <c r="E553" s="710"/>
      <c r="F553" s="731"/>
    </row>
    <row r="554" spans="5:6" x14ac:dyDescent="0.25">
      <c r="E554" s="710"/>
      <c r="F554" s="731"/>
    </row>
    <row r="555" spans="5:6" x14ac:dyDescent="0.25">
      <c r="E555" s="710"/>
      <c r="F555" s="731"/>
    </row>
    <row r="556" spans="5:6" x14ac:dyDescent="0.25">
      <c r="E556" s="710"/>
      <c r="F556" s="731"/>
    </row>
    <row r="557" spans="5:6" x14ac:dyDescent="0.25">
      <c r="E557" s="710"/>
      <c r="F557" s="731"/>
    </row>
    <row r="558" spans="5:6" x14ac:dyDescent="0.25">
      <c r="E558" s="710"/>
      <c r="F558" s="731"/>
    </row>
    <row r="559" spans="5:6" x14ac:dyDescent="0.25">
      <c r="E559" s="710"/>
      <c r="F559" s="731"/>
    </row>
    <row r="560" spans="5:6" x14ac:dyDescent="0.25">
      <c r="E560" s="710"/>
      <c r="F560" s="731"/>
    </row>
    <row r="561" spans="5:6" x14ac:dyDescent="0.25">
      <c r="E561" s="710"/>
      <c r="F561" s="731"/>
    </row>
    <row r="562" spans="5:6" x14ac:dyDescent="0.25">
      <c r="E562" s="710"/>
      <c r="F562" s="731"/>
    </row>
    <row r="563" spans="5:6" x14ac:dyDescent="0.25">
      <c r="E563" s="710"/>
      <c r="F563" s="731"/>
    </row>
    <row r="564" spans="5:6" x14ac:dyDescent="0.25">
      <c r="E564" s="710"/>
      <c r="F564" s="731"/>
    </row>
    <row r="565" spans="5:6" x14ac:dyDescent="0.25">
      <c r="E565" s="710"/>
      <c r="F565" s="731"/>
    </row>
    <row r="566" spans="5:6" x14ac:dyDescent="0.25">
      <c r="E566" s="710"/>
      <c r="F566" s="731"/>
    </row>
    <row r="567" spans="5:6" x14ac:dyDescent="0.25">
      <c r="E567" s="710"/>
      <c r="F567" s="731"/>
    </row>
    <row r="568" spans="5:6" x14ac:dyDescent="0.25">
      <c r="E568" s="710"/>
      <c r="F568" s="731"/>
    </row>
    <row r="569" spans="5:6" x14ac:dyDescent="0.25">
      <c r="E569" s="710"/>
      <c r="F569" s="731"/>
    </row>
    <row r="570" spans="5:6" x14ac:dyDescent="0.25">
      <c r="E570" s="710"/>
      <c r="F570" s="731"/>
    </row>
    <row r="571" spans="5:6" x14ac:dyDescent="0.25">
      <c r="E571" s="710"/>
      <c r="F571" s="731"/>
    </row>
    <row r="572" spans="5:6" x14ac:dyDescent="0.25">
      <c r="E572" s="710"/>
      <c r="F572" s="731"/>
    </row>
    <row r="573" spans="5:6" x14ac:dyDescent="0.25">
      <c r="E573" s="710"/>
      <c r="F573" s="731"/>
    </row>
    <row r="574" spans="5:6" x14ac:dyDescent="0.25">
      <c r="E574" s="710"/>
      <c r="F574" s="731"/>
    </row>
    <row r="575" spans="5:6" x14ac:dyDescent="0.25">
      <c r="E575" s="710"/>
      <c r="F575" s="731"/>
    </row>
    <row r="576" spans="5:6" x14ac:dyDescent="0.25">
      <c r="E576" s="710"/>
      <c r="F576" s="731"/>
    </row>
    <row r="577" spans="5:6" x14ac:dyDescent="0.25">
      <c r="E577" s="710"/>
      <c r="F577" s="731"/>
    </row>
    <row r="578" spans="5:6" x14ac:dyDescent="0.25">
      <c r="E578" s="710"/>
      <c r="F578" s="731"/>
    </row>
    <row r="579" spans="5:6" x14ac:dyDescent="0.25">
      <c r="E579" s="710"/>
      <c r="F579" s="731"/>
    </row>
    <row r="580" spans="5:6" x14ac:dyDescent="0.25">
      <c r="E580" s="710"/>
      <c r="F580" s="731"/>
    </row>
    <row r="581" spans="5:6" x14ac:dyDescent="0.25">
      <c r="E581" s="710"/>
      <c r="F581" s="731"/>
    </row>
    <row r="582" spans="5:6" x14ac:dyDescent="0.25">
      <c r="E582" s="710"/>
      <c r="F582" s="731"/>
    </row>
    <row r="583" spans="5:6" x14ac:dyDescent="0.25">
      <c r="E583" s="710"/>
      <c r="F583" s="731"/>
    </row>
    <row r="584" spans="5:6" x14ac:dyDescent="0.25">
      <c r="E584" s="710"/>
      <c r="F584" s="731"/>
    </row>
    <row r="585" spans="5:6" x14ac:dyDescent="0.25">
      <c r="E585" s="710"/>
      <c r="F585" s="731"/>
    </row>
    <row r="586" spans="5:6" x14ac:dyDescent="0.25">
      <c r="E586" s="710"/>
      <c r="F586" s="731"/>
    </row>
    <row r="587" spans="5:6" x14ac:dyDescent="0.25">
      <c r="E587" s="710"/>
      <c r="F587" s="731"/>
    </row>
    <row r="588" spans="5:6" x14ac:dyDescent="0.25">
      <c r="E588" s="710"/>
      <c r="F588" s="731"/>
    </row>
    <row r="589" spans="5:6" x14ac:dyDescent="0.25">
      <c r="E589" s="710"/>
      <c r="F589" s="731"/>
    </row>
    <row r="590" spans="5:6" x14ac:dyDescent="0.25">
      <c r="E590" s="710"/>
      <c r="F590" s="731"/>
    </row>
    <row r="591" spans="5:6" x14ac:dyDescent="0.25">
      <c r="E591" s="710"/>
      <c r="F591" s="731"/>
    </row>
    <row r="592" spans="5:6" x14ac:dyDescent="0.25">
      <c r="E592" s="710"/>
      <c r="F592" s="731"/>
    </row>
    <row r="593" spans="5:6" x14ac:dyDescent="0.25">
      <c r="E593" s="710"/>
      <c r="F593" s="731"/>
    </row>
    <row r="594" spans="5:6" x14ac:dyDescent="0.25">
      <c r="E594" s="710"/>
      <c r="F594" s="731"/>
    </row>
    <row r="595" spans="5:6" x14ac:dyDescent="0.25">
      <c r="E595" s="710"/>
      <c r="F595" s="731"/>
    </row>
    <row r="596" spans="5:6" x14ac:dyDescent="0.25">
      <c r="E596" s="710"/>
      <c r="F596" s="731"/>
    </row>
    <row r="597" spans="5:6" x14ac:dyDescent="0.25">
      <c r="E597" s="710"/>
      <c r="F597" s="731"/>
    </row>
    <row r="598" spans="5:6" x14ac:dyDescent="0.25">
      <c r="E598" s="710"/>
      <c r="F598" s="731"/>
    </row>
    <row r="599" spans="5:6" x14ac:dyDescent="0.25">
      <c r="E599" s="710"/>
      <c r="F599" s="731"/>
    </row>
    <row r="600" spans="5:6" x14ac:dyDescent="0.25">
      <c r="E600" s="710"/>
      <c r="F600" s="731"/>
    </row>
    <row r="601" spans="5:6" x14ac:dyDescent="0.25">
      <c r="E601" s="710"/>
      <c r="F601" s="731"/>
    </row>
    <row r="602" spans="5:6" x14ac:dyDescent="0.25">
      <c r="E602" s="710"/>
      <c r="F602" s="731"/>
    </row>
    <row r="603" spans="5:6" x14ac:dyDescent="0.25">
      <c r="E603" s="710"/>
      <c r="F603" s="731"/>
    </row>
    <row r="604" spans="5:6" x14ac:dyDescent="0.25">
      <c r="E604" s="710"/>
      <c r="F604" s="731"/>
    </row>
    <row r="605" spans="5:6" x14ac:dyDescent="0.25">
      <c r="E605" s="710"/>
      <c r="F605" s="731"/>
    </row>
    <row r="606" spans="5:6" x14ac:dyDescent="0.25">
      <c r="E606" s="710"/>
      <c r="F606" s="731"/>
    </row>
    <row r="607" spans="5:6" x14ac:dyDescent="0.25">
      <c r="E607" s="710"/>
      <c r="F607" s="731"/>
    </row>
    <row r="608" spans="5:6" x14ac:dyDescent="0.25">
      <c r="E608" s="710"/>
      <c r="F608" s="731"/>
    </row>
    <row r="609" spans="5:6" x14ac:dyDescent="0.25">
      <c r="E609" s="710"/>
      <c r="F609" s="731"/>
    </row>
    <row r="610" spans="5:6" x14ac:dyDescent="0.25">
      <c r="E610" s="710"/>
      <c r="F610" s="731"/>
    </row>
    <row r="611" spans="5:6" x14ac:dyDescent="0.25">
      <c r="E611" s="710"/>
      <c r="F611" s="731"/>
    </row>
    <row r="612" spans="5:6" x14ac:dyDescent="0.25">
      <c r="E612" s="710"/>
      <c r="F612" s="731"/>
    </row>
    <row r="613" spans="5:6" x14ac:dyDescent="0.25">
      <c r="E613" s="710"/>
      <c r="F613" s="731"/>
    </row>
    <row r="614" spans="5:6" x14ac:dyDescent="0.25">
      <c r="E614" s="710"/>
      <c r="F614" s="731"/>
    </row>
    <row r="615" spans="5:6" x14ac:dyDescent="0.25">
      <c r="E615" s="710"/>
      <c r="F615" s="731"/>
    </row>
    <row r="616" spans="5:6" x14ac:dyDescent="0.25">
      <c r="E616" s="710"/>
      <c r="F616" s="731"/>
    </row>
    <row r="617" spans="5:6" x14ac:dyDescent="0.25">
      <c r="E617" s="710"/>
      <c r="F617" s="731"/>
    </row>
    <row r="618" spans="5:6" x14ac:dyDescent="0.25">
      <c r="E618" s="710"/>
      <c r="F618" s="731"/>
    </row>
    <row r="619" spans="5:6" x14ac:dyDescent="0.25">
      <c r="E619" s="710"/>
      <c r="F619" s="731"/>
    </row>
    <row r="620" spans="5:6" x14ac:dyDescent="0.25">
      <c r="E620" s="710"/>
      <c r="F620" s="731"/>
    </row>
    <row r="621" spans="5:6" x14ac:dyDescent="0.25">
      <c r="E621" s="710"/>
      <c r="F621" s="731"/>
    </row>
    <row r="622" spans="5:6" x14ac:dyDescent="0.25">
      <c r="E622" s="710"/>
      <c r="F622" s="731"/>
    </row>
    <row r="623" spans="5:6" x14ac:dyDescent="0.25">
      <c r="E623" s="710"/>
      <c r="F623" s="731"/>
    </row>
    <row r="624" spans="5:6" x14ac:dyDescent="0.25">
      <c r="E624" s="710"/>
      <c r="F624" s="731"/>
    </row>
    <row r="625" spans="5:6" x14ac:dyDescent="0.25">
      <c r="E625" s="710"/>
      <c r="F625" s="731"/>
    </row>
    <row r="626" spans="5:6" x14ac:dyDescent="0.25">
      <c r="E626" s="710"/>
      <c r="F626" s="731"/>
    </row>
    <row r="627" spans="5:6" x14ac:dyDescent="0.25">
      <c r="E627" s="710"/>
      <c r="F627" s="731"/>
    </row>
    <row r="628" spans="5:6" x14ac:dyDescent="0.25">
      <c r="E628" s="710"/>
      <c r="F628" s="731"/>
    </row>
    <row r="629" spans="5:6" x14ac:dyDescent="0.25">
      <c r="E629" s="710"/>
      <c r="F629" s="731"/>
    </row>
    <row r="630" spans="5:6" x14ac:dyDescent="0.25">
      <c r="E630" s="710"/>
      <c r="F630" s="731"/>
    </row>
    <row r="631" spans="5:6" x14ac:dyDescent="0.25">
      <c r="E631" s="710"/>
      <c r="F631" s="731"/>
    </row>
    <row r="632" spans="5:6" x14ac:dyDescent="0.25">
      <c r="E632" s="710"/>
      <c r="F632" s="731"/>
    </row>
    <row r="633" spans="5:6" x14ac:dyDescent="0.25">
      <c r="E633" s="710"/>
      <c r="F633" s="731"/>
    </row>
    <row r="634" spans="5:6" x14ac:dyDescent="0.25">
      <c r="E634" s="710"/>
      <c r="F634" s="731"/>
    </row>
    <row r="635" spans="5:6" x14ac:dyDescent="0.25">
      <c r="E635" s="710"/>
      <c r="F635" s="731"/>
    </row>
    <row r="636" spans="5:6" x14ac:dyDescent="0.25">
      <c r="E636" s="710"/>
      <c r="F636" s="731"/>
    </row>
    <row r="637" spans="5:6" x14ac:dyDescent="0.25">
      <c r="E637" s="710"/>
      <c r="F637" s="731"/>
    </row>
    <row r="638" spans="5:6" x14ac:dyDescent="0.25">
      <c r="E638" s="710"/>
      <c r="F638" s="731"/>
    </row>
    <row r="639" spans="5:6" x14ac:dyDescent="0.25">
      <c r="E639" s="710"/>
      <c r="F639" s="731"/>
    </row>
    <row r="640" spans="5:6" x14ac:dyDescent="0.25">
      <c r="E640" s="710"/>
      <c r="F640" s="731"/>
    </row>
    <row r="641" spans="5:6" x14ac:dyDescent="0.25">
      <c r="E641" s="710"/>
      <c r="F641" s="731"/>
    </row>
    <row r="642" spans="5:6" x14ac:dyDescent="0.25">
      <c r="E642" s="710"/>
      <c r="F642" s="731"/>
    </row>
    <row r="643" spans="5:6" x14ac:dyDescent="0.25">
      <c r="E643" s="710"/>
      <c r="F643" s="731"/>
    </row>
    <row r="644" spans="5:6" x14ac:dyDescent="0.25">
      <c r="E644" s="710"/>
      <c r="F644" s="731"/>
    </row>
    <row r="645" spans="5:6" x14ac:dyDescent="0.25">
      <c r="E645" s="710"/>
      <c r="F645" s="731"/>
    </row>
    <row r="646" spans="5:6" x14ac:dyDescent="0.25">
      <c r="E646" s="710"/>
      <c r="F646" s="731"/>
    </row>
    <row r="647" spans="5:6" x14ac:dyDescent="0.25">
      <c r="E647" s="710"/>
      <c r="F647" s="731"/>
    </row>
    <row r="648" spans="5:6" x14ac:dyDescent="0.25">
      <c r="E648" s="710"/>
      <c r="F648" s="731"/>
    </row>
    <row r="649" spans="5:6" x14ac:dyDescent="0.25">
      <c r="E649" s="710"/>
      <c r="F649" s="731"/>
    </row>
    <row r="650" spans="5:6" x14ac:dyDescent="0.25">
      <c r="E650" s="710"/>
      <c r="F650" s="731"/>
    </row>
    <row r="651" spans="5:6" x14ac:dyDescent="0.25">
      <c r="E651" s="710"/>
      <c r="F651" s="731"/>
    </row>
    <row r="652" spans="5:6" x14ac:dyDescent="0.25">
      <c r="E652" s="710"/>
      <c r="F652" s="731"/>
    </row>
    <row r="653" spans="5:6" x14ac:dyDescent="0.25">
      <c r="E653" s="710"/>
      <c r="F653" s="731"/>
    </row>
    <row r="654" spans="5:6" x14ac:dyDescent="0.25">
      <c r="E654" s="710"/>
      <c r="F654" s="731"/>
    </row>
    <row r="655" spans="5:6" x14ac:dyDescent="0.25">
      <c r="E655" s="710"/>
      <c r="F655" s="731"/>
    </row>
    <row r="656" spans="5:6" x14ac:dyDescent="0.25">
      <c r="E656" s="710"/>
      <c r="F656" s="731"/>
    </row>
    <row r="657" spans="5:6" x14ac:dyDescent="0.25">
      <c r="E657" s="710"/>
      <c r="F657" s="731"/>
    </row>
    <row r="658" spans="5:6" x14ac:dyDescent="0.25">
      <c r="E658" s="710"/>
      <c r="F658" s="731"/>
    </row>
    <row r="659" spans="5:6" x14ac:dyDescent="0.25">
      <c r="E659" s="710"/>
      <c r="F659" s="731"/>
    </row>
    <row r="660" spans="5:6" x14ac:dyDescent="0.25">
      <c r="E660" s="710"/>
      <c r="F660" s="731"/>
    </row>
    <row r="661" spans="5:6" x14ac:dyDescent="0.25">
      <c r="E661" s="710"/>
      <c r="F661" s="731"/>
    </row>
    <row r="662" spans="5:6" x14ac:dyDescent="0.25">
      <c r="E662" s="710"/>
      <c r="F662" s="731"/>
    </row>
    <row r="663" spans="5:6" x14ac:dyDescent="0.25">
      <c r="E663" s="710"/>
      <c r="F663" s="731"/>
    </row>
    <row r="664" spans="5:6" x14ac:dyDescent="0.25">
      <c r="E664" s="710"/>
      <c r="F664" s="731"/>
    </row>
    <row r="665" spans="5:6" x14ac:dyDescent="0.25">
      <c r="E665" s="710"/>
      <c r="F665" s="731"/>
    </row>
    <row r="666" spans="5:6" x14ac:dyDescent="0.25">
      <c r="E666" s="710"/>
      <c r="F666" s="731"/>
    </row>
    <row r="667" spans="5:6" x14ac:dyDescent="0.25">
      <c r="E667" s="710"/>
      <c r="F667" s="731"/>
    </row>
    <row r="668" spans="5:6" x14ac:dyDescent="0.25">
      <c r="E668" s="710"/>
      <c r="F668" s="731"/>
    </row>
    <row r="669" spans="5:6" x14ac:dyDescent="0.25">
      <c r="E669" s="710"/>
      <c r="F669" s="731"/>
    </row>
    <row r="670" spans="5:6" x14ac:dyDescent="0.25">
      <c r="E670" s="710"/>
      <c r="F670" s="731"/>
    </row>
    <row r="671" spans="5:6" x14ac:dyDescent="0.25">
      <c r="E671" s="710"/>
      <c r="F671" s="731"/>
    </row>
    <row r="672" spans="5:6" x14ac:dyDescent="0.25">
      <c r="E672" s="710"/>
      <c r="F672" s="731"/>
    </row>
    <row r="673" spans="5:6" x14ac:dyDescent="0.25">
      <c r="E673" s="710"/>
      <c r="F673" s="731"/>
    </row>
    <row r="674" spans="5:6" x14ac:dyDescent="0.25">
      <c r="E674" s="710"/>
      <c r="F674" s="731"/>
    </row>
    <row r="675" spans="5:6" x14ac:dyDescent="0.25">
      <c r="E675" s="710"/>
      <c r="F675" s="731"/>
    </row>
    <row r="676" spans="5:6" x14ac:dyDescent="0.25">
      <c r="E676" s="710"/>
      <c r="F676" s="731"/>
    </row>
    <row r="677" spans="5:6" x14ac:dyDescent="0.25">
      <c r="E677" s="710"/>
      <c r="F677" s="731"/>
    </row>
    <row r="678" spans="5:6" x14ac:dyDescent="0.25">
      <c r="E678" s="710"/>
      <c r="F678" s="731"/>
    </row>
    <row r="679" spans="5:6" x14ac:dyDescent="0.25">
      <c r="E679" s="710"/>
      <c r="F679" s="731"/>
    </row>
    <row r="680" spans="5:6" x14ac:dyDescent="0.25">
      <c r="E680" s="710"/>
      <c r="F680" s="731"/>
    </row>
    <row r="681" spans="5:6" x14ac:dyDescent="0.25">
      <c r="E681" s="710"/>
      <c r="F681" s="731"/>
    </row>
    <row r="682" spans="5:6" x14ac:dyDescent="0.25">
      <c r="E682" s="710"/>
      <c r="F682" s="731"/>
    </row>
    <row r="683" spans="5:6" x14ac:dyDescent="0.25">
      <c r="E683" s="710"/>
      <c r="F683" s="731"/>
    </row>
    <row r="684" spans="5:6" x14ac:dyDescent="0.25">
      <c r="E684" s="710"/>
      <c r="F684" s="731"/>
    </row>
    <row r="685" spans="5:6" x14ac:dyDescent="0.25">
      <c r="E685" s="710"/>
      <c r="F685" s="731"/>
    </row>
    <row r="686" spans="5:6" x14ac:dyDescent="0.25">
      <c r="E686" s="710"/>
      <c r="F686" s="731"/>
    </row>
    <row r="687" spans="5:6" x14ac:dyDescent="0.25">
      <c r="E687" s="710"/>
      <c r="F687" s="731"/>
    </row>
    <row r="688" spans="5:6" x14ac:dyDescent="0.25">
      <c r="E688" s="710"/>
      <c r="F688" s="731"/>
    </row>
    <row r="689" spans="5:6" x14ac:dyDescent="0.25">
      <c r="E689" s="710"/>
      <c r="F689" s="731"/>
    </row>
    <row r="690" spans="5:6" x14ac:dyDescent="0.25">
      <c r="E690" s="710"/>
      <c r="F690" s="731"/>
    </row>
    <row r="691" spans="5:6" x14ac:dyDescent="0.25">
      <c r="E691" s="710"/>
      <c r="F691" s="731"/>
    </row>
    <row r="692" spans="5:6" x14ac:dyDescent="0.25">
      <c r="E692" s="710"/>
      <c r="F692" s="731"/>
    </row>
    <row r="693" spans="5:6" x14ac:dyDescent="0.25">
      <c r="E693" s="710"/>
      <c r="F693" s="731"/>
    </row>
    <row r="694" spans="5:6" x14ac:dyDescent="0.25">
      <c r="E694" s="710"/>
      <c r="F694" s="731"/>
    </row>
    <row r="695" spans="5:6" x14ac:dyDescent="0.25">
      <c r="E695" s="710"/>
      <c r="F695" s="731"/>
    </row>
    <row r="696" spans="5:6" x14ac:dyDescent="0.25">
      <c r="E696" s="710"/>
      <c r="F696" s="731"/>
    </row>
    <row r="697" spans="5:6" x14ac:dyDescent="0.25">
      <c r="E697" s="710"/>
      <c r="F697" s="731"/>
    </row>
    <row r="698" spans="5:6" x14ac:dyDescent="0.25">
      <c r="E698" s="710"/>
      <c r="F698" s="731"/>
    </row>
    <row r="699" spans="5:6" x14ac:dyDescent="0.25">
      <c r="E699" s="710"/>
      <c r="F699" s="731"/>
    </row>
    <row r="700" spans="5:6" x14ac:dyDescent="0.25">
      <c r="E700" s="710"/>
      <c r="F700" s="731"/>
    </row>
    <row r="701" spans="5:6" x14ac:dyDescent="0.25">
      <c r="E701" s="710"/>
      <c r="F701" s="731"/>
    </row>
    <row r="702" spans="5:6" x14ac:dyDescent="0.25">
      <c r="E702" s="710"/>
      <c r="F702" s="731"/>
    </row>
    <row r="703" spans="5:6" x14ac:dyDescent="0.25">
      <c r="E703" s="710"/>
      <c r="F703" s="731"/>
    </row>
    <row r="704" spans="5:6" x14ac:dyDescent="0.25">
      <c r="E704" s="710"/>
      <c r="F704" s="731"/>
    </row>
    <row r="705" spans="5:6" x14ac:dyDescent="0.25">
      <c r="E705" s="710"/>
      <c r="F705" s="731"/>
    </row>
    <row r="706" spans="5:6" x14ac:dyDescent="0.25">
      <c r="E706" s="710"/>
      <c r="F706" s="731"/>
    </row>
    <row r="707" spans="5:6" x14ac:dyDescent="0.25">
      <c r="E707" s="710"/>
      <c r="F707" s="731"/>
    </row>
    <row r="708" spans="5:6" x14ac:dyDescent="0.25">
      <c r="E708" s="710"/>
      <c r="F708" s="731"/>
    </row>
    <row r="709" spans="5:6" x14ac:dyDescent="0.25">
      <c r="E709" s="710"/>
      <c r="F709" s="731"/>
    </row>
    <row r="710" spans="5:6" x14ac:dyDescent="0.25">
      <c r="E710" s="710"/>
      <c r="F710" s="731"/>
    </row>
    <row r="711" spans="5:6" x14ac:dyDescent="0.25">
      <c r="E711" s="710"/>
      <c r="F711" s="731"/>
    </row>
    <row r="712" spans="5:6" x14ac:dyDescent="0.25">
      <c r="E712" s="710"/>
      <c r="F712" s="731"/>
    </row>
    <row r="713" spans="5:6" x14ac:dyDescent="0.25">
      <c r="E713" s="710"/>
      <c r="F713" s="731"/>
    </row>
    <row r="714" spans="5:6" x14ac:dyDescent="0.25">
      <c r="E714" s="710"/>
      <c r="F714" s="731"/>
    </row>
    <row r="715" spans="5:6" x14ac:dyDescent="0.25">
      <c r="E715" s="710"/>
      <c r="F715" s="731"/>
    </row>
    <row r="716" spans="5:6" x14ac:dyDescent="0.25">
      <c r="E716" s="710"/>
      <c r="F716" s="731"/>
    </row>
    <row r="717" spans="5:6" x14ac:dyDescent="0.25">
      <c r="E717" s="710"/>
      <c r="F717" s="731"/>
    </row>
    <row r="718" spans="5:6" x14ac:dyDescent="0.25">
      <c r="E718" s="710"/>
      <c r="F718" s="731"/>
    </row>
    <row r="719" spans="5:6" x14ac:dyDescent="0.25">
      <c r="E719" s="710"/>
      <c r="F719" s="731"/>
    </row>
    <row r="720" spans="5:6" x14ac:dyDescent="0.25">
      <c r="E720" s="710"/>
      <c r="F720" s="731"/>
    </row>
    <row r="721" spans="5:6" x14ac:dyDescent="0.25">
      <c r="E721" s="710"/>
      <c r="F721" s="731"/>
    </row>
    <row r="722" spans="5:6" x14ac:dyDescent="0.25">
      <c r="E722" s="710"/>
      <c r="F722" s="731"/>
    </row>
    <row r="723" spans="5:6" x14ac:dyDescent="0.25">
      <c r="E723" s="710"/>
      <c r="F723" s="731"/>
    </row>
    <row r="724" spans="5:6" x14ac:dyDescent="0.25">
      <c r="E724" s="710"/>
      <c r="F724" s="731"/>
    </row>
    <row r="725" spans="5:6" x14ac:dyDescent="0.25">
      <c r="E725" s="710"/>
      <c r="F725" s="731"/>
    </row>
    <row r="726" spans="5:6" x14ac:dyDescent="0.25">
      <c r="E726" s="710"/>
      <c r="F726" s="731"/>
    </row>
    <row r="727" spans="5:6" x14ac:dyDescent="0.25">
      <c r="E727" s="710"/>
      <c r="F727" s="731"/>
    </row>
    <row r="728" spans="5:6" x14ac:dyDescent="0.25">
      <c r="E728" s="710"/>
      <c r="F728" s="731"/>
    </row>
    <row r="729" spans="5:6" x14ac:dyDescent="0.25">
      <c r="E729" s="710"/>
      <c r="F729" s="731"/>
    </row>
    <row r="730" spans="5:6" x14ac:dyDescent="0.25">
      <c r="E730" s="710"/>
      <c r="F730" s="731"/>
    </row>
    <row r="731" spans="5:6" x14ac:dyDescent="0.25">
      <c r="E731" s="710"/>
      <c r="F731" s="731"/>
    </row>
    <row r="732" spans="5:6" x14ac:dyDescent="0.25">
      <c r="E732" s="710"/>
      <c r="F732" s="731"/>
    </row>
    <row r="733" spans="5:6" x14ac:dyDescent="0.25">
      <c r="E733" s="710"/>
      <c r="F733" s="731"/>
    </row>
    <row r="734" spans="5:6" x14ac:dyDescent="0.25">
      <c r="E734" s="710"/>
      <c r="F734" s="731"/>
    </row>
    <row r="735" spans="5:6" x14ac:dyDescent="0.25">
      <c r="E735" s="710"/>
      <c r="F735" s="731"/>
    </row>
    <row r="736" spans="5:6" x14ac:dyDescent="0.25">
      <c r="E736" s="710"/>
      <c r="F736" s="731"/>
    </row>
    <row r="737" spans="5:6" x14ac:dyDescent="0.25">
      <c r="E737" s="710"/>
      <c r="F737" s="731"/>
    </row>
    <row r="738" spans="5:6" x14ac:dyDescent="0.25">
      <c r="E738" s="710"/>
      <c r="F738" s="731"/>
    </row>
    <row r="739" spans="5:6" x14ac:dyDescent="0.25">
      <c r="E739" s="710"/>
      <c r="F739" s="731"/>
    </row>
    <row r="740" spans="5:6" x14ac:dyDescent="0.25">
      <c r="E740" s="710"/>
      <c r="F740" s="731"/>
    </row>
    <row r="741" spans="5:6" x14ac:dyDescent="0.25">
      <c r="E741" s="710"/>
      <c r="F741" s="731"/>
    </row>
    <row r="742" spans="5:6" x14ac:dyDescent="0.25">
      <c r="E742" s="710"/>
      <c r="F742" s="731"/>
    </row>
    <row r="743" spans="5:6" x14ac:dyDescent="0.25">
      <c r="E743" s="710"/>
      <c r="F743" s="731"/>
    </row>
    <row r="744" spans="5:6" x14ac:dyDescent="0.25">
      <c r="E744" s="710"/>
      <c r="F744" s="731"/>
    </row>
    <row r="745" spans="5:6" x14ac:dyDescent="0.25">
      <c r="E745" s="710"/>
      <c r="F745" s="731"/>
    </row>
    <row r="746" spans="5:6" x14ac:dyDescent="0.25">
      <c r="E746" s="710"/>
      <c r="F746" s="731"/>
    </row>
    <row r="747" spans="5:6" x14ac:dyDescent="0.25">
      <c r="E747" s="710"/>
      <c r="F747" s="731"/>
    </row>
    <row r="748" spans="5:6" x14ac:dyDescent="0.25">
      <c r="E748" s="710"/>
      <c r="F748" s="731"/>
    </row>
    <row r="749" spans="5:6" x14ac:dyDescent="0.25">
      <c r="E749" s="710"/>
      <c r="F749" s="731"/>
    </row>
    <row r="750" spans="5:6" x14ac:dyDescent="0.25">
      <c r="E750" s="710"/>
      <c r="F750" s="731"/>
    </row>
    <row r="751" spans="5:6" x14ac:dyDescent="0.25">
      <c r="E751" s="710"/>
      <c r="F751" s="731"/>
    </row>
    <row r="752" spans="5:6" x14ac:dyDescent="0.25">
      <c r="E752" s="710"/>
      <c r="F752" s="731"/>
    </row>
    <row r="753" spans="5:6" x14ac:dyDescent="0.25">
      <c r="E753" s="710"/>
      <c r="F753" s="731"/>
    </row>
    <row r="754" spans="5:6" x14ac:dyDescent="0.25">
      <c r="E754" s="710"/>
      <c r="F754" s="731"/>
    </row>
    <row r="755" spans="5:6" x14ac:dyDescent="0.25">
      <c r="E755" s="710"/>
      <c r="F755" s="731"/>
    </row>
    <row r="756" spans="5:6" x14ac:dyDescent="0.25">
      <c r="E756" s="710"/>
      <c r="F756" s="731"/>
    </row>
    <row r="757" spans="5:6" x14ac:dyDescent="0.25">
      <c r="E757" s="710"/>
      <c r="F757" s="731"/>
    </row>
    <row r="758" spans="5:6" x14ac:dyDescent="0.25">
      <c r="E758" s="710"/>
      <c r="F758" s="731"/>
    </row>
    <row r="759" spans="5:6" x14ac:dyDescent="0.25">
      <c r="E759" s="710"/>
      <c r="F759" s="731"/>
    </row>
    <row r="760" spans="5:6" x14ac:dyDescent="0.25">
      <c r="E760" s="710"/>
      <c r="F760" s="731"/>
    </row>
    <row r="761" spans="5:6" x14ac:dyDescent="0.25">
      <c r="E761" s="710"/>
      <c r="F761" s="731"/>
    </row>
    <row r="762" spans="5:6" x14ac:dyDescent="0.25">
      <c r="E762" s="710"/>
      <c r="F762" s="731"/>
    </row>
    <row r="763" spans="5:6" x14ac:dyDescent="0.25">
      <c r="E763" s="710"/>
      <c r="F763" s="731"/>
    </row>
    <row r="764" spans="5:6" x14ac:dyDescent="0.25">
      <c r="E764" s="710"/>
      <c r="F764" s="731"/>
    </row>
    <row r="765" spans="5:6" x14ac:dyDescent="0.25">
      <c r="E765" s="710"/>
      <c r="F765" s="731"/>
    </row>
    <row r="766" spans="5:6" x14ac:dyDescent="0.25">
      <c r="E766" s="710"/>
      <c r="F766" s="731"/>
    </row>
    <row r="767" spans="5:6" x14ac:dyDescent="0.25">
      <c r="E767" s="710"/>
      <c r="F767" s="731"/>
    </row>
    <row r="768" spans="5:6" x14ac:dyDescent="0.25">
      <c r="E768" s="710"/>
      <c r="F768" s="731"/>
    </row>
    <row r="769" spans="5:6" x14ac:dyDescent="0.25">
      <c r="E769" s="710"/>
      <c r="F769" s="731"/>
    </row>
    <row r="770" spans="5:6" x14ac:dyDescent="0.25">
      <c r="E770" s="710"/>
      <c r="F770" s="731"/>
    </row>
    <row r="771" spans="5:6" x14ac:dyDescent="0.25">
      <c r="E771" s="710"/>
      <c r="F771" s="731"/>
    </row>
    <row r="772" spans="5:6" x14ac:dyDescent="0.25">
      <c r="E772" s="710"/>
      <c r="F772" s="731"/>
    </row>
    <row r="773" spans="5:6" x14ac:dyDescent="0.25">
      <c r="E773" s="710"/>
      <c r="F773" s="731"/>
    </row>
    <row r="774" spans="5:6" x14ac:dyDescent="0.25">
      <c r="E774" s="710"/>
      <c r="F774" s="731"/>
    </row>
    <row r="775" spans="5:6" x14ac:dyDescent="0.25">
      <c r="E775" s="710"/>
      <c r="F775" s="731"/>
    </row>
    <row r="776" spans="5:6" x14ac:dyDescent="0.25">
      <c r="E776" s="710"/>
      <c r="F776" s="731"/>
    </row>
    <row r="777" spans="5:6" x14ac:dyDescent="0.25">
      <c r="E777" s="710"/>
      <c r="F777" s="731"/>
    </row>
    <row r="778" spans="5:6" x14ac:dyDescent="0.25">
      <c r="E778" s="710"/>
      <c r="F778" s="731"/>
    </row>
    <row r="779" spans="5:6" x14ac:dyDescent="0.25">
      <c r="E779" s="710"/>
      <c r="F779" s="731"/>
    </row>
    <row r="780" spans="5:6" x14ac:dyDescent="0.25">
      <c r="E780" s="710"/>
      <c r="F780" s="731"/>
    </row>
    <row r="781" spans="5:6" x14ac:dyDescent="0.25">
      <c r="E781" s="710"/>
      <c r="F781" s="731"/>
    </row>
    <row r="782" spans="5:6" x14ac:dyDescent="0.25">
      <c r="E782" s="710"/>
      <c r="F782" s="731"/>
    </row>
    <row r="783" spans="5:6" x14ac:dyDescent="0.25">
      <c r="E783" s="710"/>
      <c r="F783" s="731"/>
    </row>
    <row r="784" spans="5:6" x14ac:dyDescent="0.25">
      <c r="E784" s="710"/>
      <c r="F784" s="731"/>
    </row>
    <row r="785" spans="5:6" x14ac:dyDescent="0.25">
      <c r="E785" s="710"/>
      <c r="F785" s="731"/>
    </row>
    <row r="786" spans="5:6" x14ac:dyDescent="0.25">
      <c r="E786" s="710"/>
      <c r="F786" s="731"/>
    </row>
    <row r="787" spans="5:6" x14ac:dyDescent="0.25">
      <c r="E787" s="710"/>
      <c r="F787" s="731"/>
    </row>
    <row r="788" spans="5:6" x14ac:dyDescent="0.25">
      <c r="E788" s="710"/>
      <c r="F788" s="731"/>
    </row>
    <row r="789" spans="5:6" x14ac:dyDescent="0.25">
      <c r="E789" s="710"/>
      <c r="F789" s="731"/>
    </row>
    <row r="790" spans="5:6" x14ac:dyDescent="0.25">
      <c r="E790" s="710"/>
      <c r="F790" s="731"/>
    </row>
    <row r="791" spans="5:6" x14ac:dyDescent="0.25">
      <c r="E791" s="710"/>
      <c r="F791" s="731"/>
    </row>
    <row r="792" spans="5:6" x14ac:dyDescent="0.25">
      <c r="E792" s="710"/>
      <c r="F792" s="731"/>
    </row>
    <row r="793" spans="5:6" x14ac:dyDescent="0.25">
      <c r="E793" s="710"/>
      <c r="F793" s="731"/>
    </row>
    <row r="794" spans="5:6" x14ac:dyDescent="0.25">
      <c r="E794" s="710"/>
      <c r="F794" s="731"/>
    </row>
    <row r="795" spans="5:6" x14ac:dyDescent="0.25">
      <c r="E795" s="710"/>
      <c r="F795" s="731"/>
    </row>
    <row r="796" spans="5:6" x14ac:dyDescent="0.25">
      <c r="E796" s="710"/>
      <c r="F796" s="731"/>
    </row>
    <row r="797" spans="5:6" x14ac:dyDescent="0.25">
      <c r="E797" s="710"/>
      <c r="F797" s="731"/>
    </row>
    <row r="798" spans="5:6" x14ac:dyDescent="0.25">
      <c r="E798" s="710"/>
      <c r="F798" s="731"/>
    </row>
    <row r="799" spans="5:6" x14ac:dyDescent="0.25">
      <c r="E799" s="710"/>
      <c r="F799" s="731"/>
    </row>
    <row r="800" spans="5:6" x14ac:dyDescent="0.25">
      <c r="E800" s="710"/>
      <c r="F800" s="731"/>
    </row>
    <row r="801" spans="5:6" x14ac:dyDescent="0.25">
      <c r="E801" s="710"/>
      <c r="F801" s="731"/>
    </row>
    <row r="802" spans="5:6" x14ac:dyDescent="0.25">
      <c r="E802" s="710"/>
      <c r="F802" s="731"/>
    </row>
    <row r="803" spans="5:6" x14ac:dyDescent="0.25">
      <c r="E803" s="710"/>
      <c r="F803" s="731"/>
    </row>
    <row r="804" spans="5:6" x14ac:dyDescent="0.25">
      <c r="E804" s="710"/>
      <c r="F804" s="731"/>
    </row>
    <row r="805" spans="5:6" x14ac:dyDescent="0.25">
      <c r="E805" s="710"/>
      <c r="F805" s="731"/>
    </row>
    <row r="806" spans="5:6" x14ac:dyDescent="0.25">
      <c r="E806" s="710"/>
      <c r="F806" s="731"/>
    </row>
    <row r="807" spans="5:6" x14ac:dyDescent="0.25">
      <c r="E807" s="710"/>
      <c r="F807" s="731"/>
    </row>
    <row r="808" spans="5:6" x14ac:dyDescent="0.25">
      <c r="E808" s="710"/>
      <c r="F808" s="731"/>
    </row>
    <row r="809" spans="5:6" x14ac:dyDescent="0.25">
      <c r="E809" s="710"/>
      <c r="F809" s="731"/>
    </row>
    <row r="810" spans="5:6" x14ac:dyDescent="0.25">
      <c r="E810" s="710"/>
      <c r="F810" s="731"/>
    </row>
    <row r="811" spans="5:6" x14ac:dyDescent="0.25">
      <c r="E811" s="710"/>
      <c r="F811" s="731"/>
    </row>
    <row r="812" spans="5:6" x14ac:dyDescent="0.25">
      <c r="E812" s="710"/>
      <c r="F812" s="731"/>
    </row>
    <row r="813" spans="5:6" x14ac:dyDescent="0.25">
      <c r="E813" s="710"/>
      <c r="F813" s="731"/>
    </row>
    <row r="814" spans="5:6" x14ac:dyDescent="0.25">
      <c r="E814" s="710"/>
      <c r="F814" s="731"/>
    </row>
    <row r="815" spans="5:6" x14ac:dyDescent="0.25">
      <c r="E815" s="710"/>
      <c r="F815" s="731"/>
    </row>
    <row r="816" spans="5:6" x14ac:dyDescent="0.25">
      <c r="E816" s="710"/>
      <c r="F816" s="731"/>
    </row>
    <row r="817" spans="5:6" x14ac:dyDescent="0.25">
      <c r="E817" s="710"/>
      <c r="F817" s="731"/>
    </row>
    <row r="818" spans="5:6" x14ac:dyDescent="0.25">
      <c r="E818" s="710"/>
      <c r="F818" s="731"/>
    </row>
    <row r="819" spans="5:6" x14ac:dyDescent="0.25">
      <c r="E819" s="710"/>
      <c r="F819" s="731"/>
    </row>
    <row r="820" spans="5:6" x14ac:dyDescent="0.25">
      <c r="E820" s="710"/>
      <c r="F820" s="731"/>
    </row>
    <row r="821" spans="5:6" x14ac:dyDescent="0.25">
      <c r="E821" s="710"/>
      <c r="F821" s="731"/>
    </row>
    <row r="822" spans="5:6" x14ac:dyDescent="0.25">
      <c r="E822" s="710"/>
      <c r="F822" s="731"/>
    </row>
    <row r="823" spans="5:6" x14ac:dyDescent="0.25">
      <c r="E823" s="710"/>
      <c r="F823" s="731"/>
    </row>
    <row r="824" spans="5:6" x14ac:dyDescent="0.25">
      <c r="E824" s="710"/>
      <c r="F824" s="731"/>
    </row>
    <row r="825" spans="5:6" x14ac:dyDescent="0.25">
      <c r="E825" s="710"/>
      <c r="F825" s="731"/>
    </row>
    <row r="826" spans="5:6" x14ac:dyDescent="0.25">
      <c r="E826" s="710"/>
      <c r="F826" s="731"/>
    </row>
    <row r="827" spans="5:6" x14ac:dyDescent="0.25">
      <c r="E827" s="710"/>
      <c r="F827" s="731"/>
    </row>
    <row r="828" spans="5:6" x14ac:dyDescent="0.25">
      <c r="E828" s="710"/>
      <c r="F828" s="731"/>
    </row>
    <row r="829" spans="5:6" x14ac:dyDescent="0.25">
      <c r="E829" s="710"/>
      <c r="F829" s="731"/>
    </row>
    <row r="830" spans="5:6" x14ac:dyDescent="0.25">
      <c r="E830" s="710"/>
      <c r="F830" s="731"/>
    </row>
    <row r="831" spans="5:6" x14ac:dyDescent="0.25">
      <c r="E831" s="710"/>
      <c r="F831" s="731"/>
    </row>
    <row r="832" spans="5:6" x14ac:dyDescent="0.25">
      <c r="E832" s="710"/>
      <c r="F832" s="731"/>
    </row>
    <row r="833" spans="5:6" x14ac:dyDescent="0.25">
      <c r="E833" s="710"/>
      <c r="F833" s="731"/>
    </row>
    <row r="834" spans="5:6" x14ac:dyDescent="0.25">
      <c r="E834" s="710"/>
      <c r="F834" s="731"/>
    </row>
    <row r="835" spans="5:6" x14ac:dyDescent="0.25">
      <c r="E835" s="710"/>
      <c r="F835" s="731"/>
    </row>
    <row r="836" spans="5:6" x14ac:dyDescent="0.25">
      <c r="E836" s="710"/>
      <c r="F836" s="731"/>
    </row>
    <row r="837" spans="5:6" x14ac:dyDescent="0.25">
      <c r="E837" s="710"/>
      <c r="F837" s="731"/>
    </row>
    <row r="838" spans="5:6" x14ac:dyDescent="0.25">
      <c r="E838" s="710"/>
      <c r="F838" s="731"/>
    </row>
    <row r="839" spans="5:6" x14ac:dyDescent="0.25">
      <c r="E839" s="710"/>
      <c r="F839" s="731"/>
    </row>
    <row r="840" spans="5:6" x14ac:dyDescent="0.25">
      <c r="E840" s="710"/>
      <c r="F840" s="731"/>
    </row>
    <row r="841" spans="5:6" x14ac:dyDescent="0.25">
      <c r="E841" s="710"/>
      <c r="F841" s="731"/>
    </row>
    <row r="842" spans="5:6" x14ac:dyDescent="0.25">
      <c r="E842" s="710"/>
      <c r="F842" s="731"/>
    </row>
    <row r="843" spans="5:6" x14ac:dyDescent="0.25">
      <c r="E843" s="710"/>
      <c r="F843" s="731"/>
    </row>
    <row r="844" spans="5:6" x14ac:dyDescent="0.25">
      <c r="E844" s="710"/>
      <c r="F844" s="731"/>
    </row>
    <row r="845" spans="5:6" x14ac:dyDescent="0.25">
      <c r="E845" s="710"/>
      <c r="F845" s="731"/>
    </row>
    <row r="846" spans="5:6" x14ac:dyDescent="0.25">
      <c r="E846" s="710"/>
      <c r="F846" s="731"/>
    </row>
    <row r="847" spans="5:6" x14ac:dyDescent="0.25">
      <c r="E847" s="710"/>
      <c r="F847" s="731"/>
    </row>
    <row r="848" spans="5:6" x14ac:dyDescent="0.25">
      <c r="E848" s="710"/>
      <c r="F848" s="731"/>
    </row>
    <row r="849" spans="5:6" x14ac:dyDescent="0.25">
      <c r="E849" s="710"/>
      <c r="F849" s="731"/>
    </row>
    <row r="850" spans="5:6" x14ac:dyDescent="0.25">
      <c r="E850" s="710"/>
      <c r="F850" s="731"/>
    </row>
    <row r="851" spans="5:6" x14ac:dyDescent="0.25">
      <c r="E851" s="710"/>
      <c r="F851" s="731"/>
    </row>
    <row r="852" spans="5:6" x14ac:dyDescent="0.25">
      <c r="E852" s="710"/>
      <c r="F852" s="731"/>
    </row>
    <row r="853" spans="5:6" x14ac:dyDescent="0.25">
      <c r="E853" s="710"/>
      <c r="F853" s="731"/>
    </row>
    <row r="854" spans="5:6" x14ac:dyDescent="0.25">
      <c r="E854" s="710"/>
      <c r="F854" s="731"/>
    </row>
    <row r="855" spans="5:6" x14ac:dyDescent="0.25">
      <c r="E855" s="710"/>
      <c r="F855" s="731"/>
    </row>
    <row r="856" spans="5:6" x14ac:dyDescent="0.25">
      <c r="E856" s="710"/>
      <c r="F856" s="731"/>
    </row>
    <row r="857" spans="5:6" x14ac:dyDescent="0.25">
      <c r="E857" s="710"/>
      <c r="F857" s="731"/>
    </row>
    <row r="858" spans="5:6" x14ac:dyDescent="0.25">
      <c r="E858" s="710"/>
      <c r="F858" s="731"/>
    </row>
    <row r="859" spans="5:6" x14ac:dyDescent="0.25">
      <c r="E859" s="710"/>
      <c r="F859" s="731"/>
    </row>
    <row r="860" spans="5:6" x14ac:dyDescent="0.25">
      <c r="E860" s="710"/>
      <c r="F860" s="731"/>
    </row>
    <row r="861" spans="5:6" x14ac:dyDescent="0.25">
      <c r="E861" s="710"/>
      <c r="F861" s="731"/>
    </row>
    <row r="862" spans="5:6" x14ac:dyDescent="0.25">
      <c r="E862" s="710"/>
      <c r="F862" s="731"/>
    </row>
    <row r="863" spans="5:6" x14ac:dyDescent="0.25">
      <c r="E863" s="710"/>
      <c r="F863" s="731"/>
    </row>
    <row r="864" spans="5:6" x14ac:dyDescent="0.25">
      <c r="E864" s="710"/>
      <c r="F864" s="731"/>
    </row>
    <row r="865" spans="5:6" x14ac:dyDescent="0.25">
      <c r="E865" s="710"/>
      <c r="F865" s="731"/>
    </row>
    <row r="866" spans="5:6" x14ac:dyDescent="0.25">
      <c r="E866" s="710"/>
      <c r="F866" s="731"/>
    </row>
    <row r="867" spans="5:6" x14ac:dyDescent="0.25">
      <c r="E867" s="710"/>
      <c r="F867" s="731"/>
    </row>
    <row r="868" spans="5:6" x14ac:dyDescent="0.25">
      <c r="E868" s="710"/>
      <c r="F868" s="731"/>
    </row>
    <row r="869" spans="5:6" x14ac:dyDescent="0.25">
      <c r="E869" s="710"/>
      <c r="F869" s="731"/>
    </row>
    <row r="870" spans="5:6" x14ac:dyDescent="0.25">
      <c r="E870" s="710"/>
      <c r="F870" s="731"/>
    </row>
    <row r="871" spans="5:6" x14ac:dyDescent="0.25">
      <c r="E871" s="710"/>
      <c r="F871" s="731"/>
    </row>
    <row r="872" spans="5:6" x14ac:dyDescent="0.25">
      <c r="E872" s="710"/>
      <c r="F872" s="731"/>
    </row>
    <row r="873" spans="5:6" x14ac:dyDescent="0.25">
      <c r="E873" s="710"/>
      <c r="F873" s="731"/>
    </row>
    <row r="874" spans="5:6" x14ac:dyDescent="0.25">
      <c r="E874" s="710"/>
      <c r="F874" s="731"/>
    </row>
    <row r="875" spans="5:6" x14ac:dyDescent="0.25">
      <c r="E875" s="710"/>
      <c r="F875" s="731"/>
    </row>
    <row r="876" spans="5:6" x14ac:dyDescent="0.25">
      <c r="E876" s="710"/>
      <c r="F876" s="731"/>
    </row>
    <row r="877" spans="5:6" x14ac:dyDescent="0.25">
      <c r="E877" s="710"/>
      <c r="F877" s="731"/>
    </row>
    <row r="878" spans="5:6" x14ac:dyDescent="0.25">
      <c r="E878" s="710"/>
      <c r="F878" s="731"/>
    </row>
    <row r="879" spans="5:6" x14ac:dyDescent="0.25">
      <c r="E879" s="710"/>
      <c r="F879" s="731"/>
    </row>
    <row r="880" spans="5:6" x14ac:dyDescent="0.25">
      <c r="E880" s="710"/>
      <c r="F880" s="731"/>
    </row>
    <row r="881" spans="5:6" x14ac:dyDescent="0.25">
      <c r="E881" s="710"/>
      <c r="F881" s="731"/>
    </row>
    <row r="882" spans="5:6" x14ac:dyDescent="0.25">
      <c r="E882" s="710"/>
      <c r="F882" s="731"/>
    </row>
    <row r="883" spans="5:6" x14ac:dyDescent="0.25">
      <c r="E883" s="710"/>
      <c r="F883" s="731"/>
    </row>
    <row r="884" spans="5:6" x14ac:dyDescent="0.25">
      <c r="E884" s="710"/>
      <c r="F884" s="731"/>
    </row>
    <row r="885" spans="5:6" x14ac:dyDescent="0.25">
      <c r="E885" s="710"/>
      <c r="F885" s="731"/>
    </row>
    <row r="886" spans="5:6" x14ac:dyDescent="0.25">
      <c r="E886" s="710"/>
      <c r="F886" s="731"/>
    </row>
    <row r="887" spans="5:6" x14ac:dyDescent="0.25">
      <c r="E887" s="710"/>
      <c r="F887" s="731"/>
    </row>
    <row r="888" spans="5:6" x14ac:dyDescent="0.25">
      <c r="E888" s="710"/>
      <c r="F888" s="731"/>
    </row>
    <row r="889" spans="5:6" x14ac:dyDescent="0.25">
      <c r="E889" s="710"/>
      <c r="F889" s="731"/>
    </row>
    <row r="890" spans="5:6" x14ac:dyDescent="0.25">
      <c r="E890" s="710"/>
      <c r="F890" s="731"/>
    </row>
    <row r="891" spans="5:6" x14ac:dyDescent="0.25">
      <c r="E891" s="710"/>
      <c r="F891" s="731"/>
    </row>
    <row r="892" spans="5:6" x14ac:dyDescent="0.25">
      <c r="E892" s="710"/>
      <c r="F892" s="731"/>
    </row>
    <row r="893" spans="5:6" x14ac:dyDescent="0.25">
      <c r="E893" s="710"/>
      <c r="F893" s="731"/>
    </row>
    <row r="894" spans="5:6" x14ac:dyDescent="0.25">
      <c r="E894" s="710"/>
      <c r="F894" s="731"/>
    </row>
    <row r="895" spans="5:6" x14ac:dyDescent="0.25">
      <c r="E895" s="710"/>
      <c r="F895" s="731"/>
    </row>
    <row r="896" spans="5:6" x14ac:dyDescent="0.25">
      <c r="E896" s="710"/>
      <c r="F896" s="731"/>
    </row>
    <row r="897" spans="5:6" x14ac:dyDescent="0.25">
      <c r="E897" s="710"/>
      <c r="F897" s="731"/>
    </row>
    <row r="898" spans="5:6" x14ac:dyDescent="0.25">
      <c r="E898" s="710"/>
      <c r="F898" s="731"/>
    </row>
    <row r="899" spans="5:6" x14ac:dyDescent="0.25">
      <c r="E899" s="710"/>
      <c r="F899" s="731"/>
    </row>
    <row r="900" spans="5:6" x14ac:dyDescent="0.25">
      <c r="E900" s="710"/>
      <c r="F900" s="731"/>
    </row>
    <row r="901" spans="5:6" x14ac:dyDescent="0.25">
      <c r="E901" s="710"/>
      <c r="F901" s="731"/>
    </row>
    <row r="902" spans="5:6" x14ac:dyDescent="0.25">
      <c r="E902" s="710"/>
      <c r="F902" s="731"/>
    </row>
    <row r="903" spans="5:6" x14ac:dyDescent="0.25">
      <c r="E903" s="710"/>
      <c r="F903" s="731"/>
    </row>
    <row r="904" spans="5:6" x14ac:dyDescent="0.25">
      <c r="E904" s="710"/>
      <c r="F904" s="731"/>
    </row>
    <row r="905" spans="5:6" x14ac:dyDescent="0.25">
      <c r="E905" s="710"/>
      <c r="F905" s="731"/>
    </row>
    <row r="906" spans="5:6" x14ac:dyDescent="0.25">
      <c r="E906" s="710"/>
      <c r="F906" s="731"/>
    </row>
    <row r="907" spans="5:6" x14ac:dyDescent="0.25">
      <c r="E907" s="710"/>
      <c r="F907" s="731"/>
    </row>
    <row r="908" spans="5:6" x14ac:dyDescent="0.25">
      <c r="E908" s="710"/>
      <c r="F908" s="731"/>
    </row>
    <row r="909" spans="5:6" x14ac:dyDescent="0.25">
      <c r="E909" s="710"/>
      <c r="F909" s="731"/>
    </row>
    <row r="910" spans="5:6" x14ac:dyDescent="0.25">
      <c r="E910" s="710"/>
      <c r="F910" s="731"/>
    </row>
    <row r="911" spans="5:6" x14ac:dyDescent="0.25">
      <c r="E911" s="710"/>
      <c r="F911" s="731"/>
    </row>
    <row r="912" spans="5:6" x14ac:dyDescent="0.25">
      <c r="E912" s="710"/>
      <c r="F912" s="731"/>
    </row>
    <row r="913" spans="5:6" x14ac:dyDescent="0.25">
      <c r="E913" s="710"/>
      <c r="F913" s="731"/>
    </row>
    <row r="914" spans="5:6" x14ac:dyDescent="0.25">
      <c r="E914" s="710"/>
      <c r="F914" s="731"/>
    </row>
    <row r="915" spans="5:6" x14ac:dyDescent="0.25">
      <c r="E915" s="710"/>
      <c r="F915" s="731"/>
    </row>
    <row r="916" spans="5:6" x14ac:dyDescent="0.25">
      <c r="E916" s="710"/>
      <c r="F916" s="731"/>
    </row>
    <row r="917" spans="5:6" x14ac:dyDescent="0.25">
      <c r="E917" s="710"/>
      <c r="F917" s="731"/>
    </row>
    <row r="918" spans="5:6" x14ac:dyDescent="0.25">
      <c r="E918" s="710"/>
      <c r="F918" s="731"/>
    </row>
    <row r="919" spans="5:6" x14ac:dyDescent="0.25">
      <c r="E919" s="710"/>
      <c r="F919" s="731"/>
    </row>
    <row r="920" spans="5:6" x14ac:dyDescent="0.25">
      <c r="E920" s="710"/>
      <c r="F920" s="731"/>
    </row>
    <row r="921" spans="5:6" x14ac:dyDescent="0.25">
      <c r="E921" s="710"/>
      <c r="F921" s="731"/>
    </row>
    <row r="922" spans="5:6" x14ac:dyDescent="0.25">
      <c r="E922" s="710"/>
      <c r="F922" s="731"/>
    </row>
    <row r="923" spans="5:6" x14ac:dyDescent="0.25">
      <c r="E923" s="710"/>
      <c r="F923" s="731"/>
    </row>
    <row r="924" spans="5:6" x14ac:dyDescent="0.25">
      <c r="E924" s="710"/>
      <c r="F924" s="731"/>
    </row>
    <row r="925" spans="5:6" x14ac:dyDescent="0.25">
      <c r="E925" s="710"/>
      <c r="F925" s="731"/>
    </row>
    <row r="926" spans="5:6" x14ac:dyDescent="0.25">
      <c r="E926" s="710"/>
      <c r="F926" s="731"/>
    </row>
    <row r="927" spans="5:6" x14ac:dyDescent="0.25">
      <c r="E927" s="710"/>
      <c r="F927" s="731"/>
    </row>
    <row r="928" spans="5:6" x14ac:dyDescent="0.25">
      <c r="E928" s="710"/>
      <c r="F928" s="731"/>
    </row>
    <row r="929" spans="5:6" x14ac:dyDescent="0.25">
      <c r="E929" s="710"/>
      <c r="F929" s="731"/>
    </row>
    <row r="930" spans="5:6" x14ac:dyDescent="0.25">
      <c r="E930" s="710"/>
      <c r="F930" s="731"/>
    </row>
    <row r="931" spans="5:6" x14ac:dyDescent="0.25">
      <c r="E931" s="710"/>
      <c r="F931" s="731"/>
    </row>
    <row r="932" spans="5:6" x14ac:dyDescent="0.25">
      <c r="E932" s="710"/>
      <c r="F932" s="731"/>
    </row>
    <row r="933" spans="5:6" x14ac:dyDescent="0.25">
      <c r="E933" s="710"/>
      <c r="F933" s="731"/>
    </row>
    <row r="934" spans="5:6" x14ac:dyDescent="0.25">
      <c r="E934" s="710"/>
      <c r="F934" s="731"/>
    </row>
    <row r="935" spans="5:6" x14ac:dyDescent="0.25">
      <c r="E935" s="710"/>
      <c r="F935" s="731"/>
    </row>
    <row r="936" spans="5:6" x14ac:dyDescent="0.25">
      <c r="E936" s="710"/>
      <c r="F936" s="731"/>
    </row>
    <row r="937" spans="5:6" x14ac:dyDescent="0.25">
      <c r="E937" s="710"/>
      <c r="F937" s="731"/>
    </row>
    <row r="938" spans="5:6" x14ac:dyDescent="0.25">
      <c r="E938" s="710"/>
      <c r="F938" s="731"/>
    </row>
    <row r="939" spans="5:6" x14ac:dyDescent="0.25">
      <c r="E939" s="710"/>
      <c r="F939" s="731"/>
    </row>
    <row r="940" spans="5:6" x14ac:dyDescent="0.25">
      <c r="E940" s="710"/>
      <c r="F940" s="731"/>
    </row>
    <row r="941" spans="5:6" x14ac:dyDescent="0.25">
      <c r="E941" s="710"/>
      <c r="F941" s="731"/>
    </row>
    <row r="942" spans="5:6" x14ac:dyDescent="0.25">
      <c r="E942" s="710"/>
      <c r="F942" s="731"/>
    </row>
    <row r="943" spans="5:6" x14ac:dyDescent="0.25">
      <c r="E943" s="710"/>
      <c r="F943" s="731"/>
    </row>
    <row r="944" spans="5:6" x14ac:dyDescent="0.25">
      <c r="E944" s="710"/>
      <c r="F944" s="731"/>
    </row>
    <row r="945" spans="5:6" x14ac:dyDescent="0.25">
      <c r="E945" s="710"/>
      <c r="F945" s="731"/>
    </row>
    <row r="946" spans="5:6" x14ac:dyDescent="0.25">
      <c r="E946" s="710"/>
      <c r="F946" s="731"/>
    </row>
    <row r="947" spans="5:6" x14ac:dyDescent="0.25">
      <c r="E947" s="710"/>
      <c r="F947" s="731"/>
    </row>
    <row r="948" spans="5:6" x14ac:dyDescent="0.25">
      <c r="E948" s="710"/>
      <c r="F948" s="731"/>
    </row>
    <row r="949" spans="5:6" x14ac:dyDescent="0.25">
      <c r="E949" s="710"/>
      <c r="F949" s="731"/>
    </row>
    <row r="950" spans="5:6" x14ac:dyDescent="0.25">
      <c r="E950" s="710"/>
      <c r="F950" s="731"/>
    </row>
    <row r="951" spans="5:6" x14ac:dyDescent="0.25">
      <c r="E951" s="710"/>
      <c r="F951" s="731"/>
    </row>
    <row r="952" spans="5:6" x14ac:dyDescent="0.25">
      <c r="E952" s="710"/>
      <c r="F952" s="731"/>
    </row>
    <row r="953" spans="5:6" x14ac:dyDescent="0.25">
      <c r="E953" s="710"/>
      <c r="F953" s="731"/>
    </row>
    <row r="954" spans="5:6" x14ac:dyDescent="0.25">
      <c r="E954" s="710"/>
      <c r="F954" s="731"/>
    </row>
    <row r="955" spans="5:6" x14ac:dyDescent="0.25">
      <c r="E955" s="710"/>
      <c r="F955" s="731"/>
    </row>
    <row r="956" spans="5:6" x14ac:dyDescent="0.25">
      <c r="E956" s="710"/>
      <c r="F956" s="731"/>
    </row>
    <row r="957" spans="5:6" x14ac:dyDescent="0.25">
      <c r="E957" s="710"/>
      <c r="F957" s="731"/>
    </row>
    <row r="958" spans="5:6" x14ac:dyDescent="0.25">
      <c r="E958" s="710"/>
      <c r="F958" s="731"/>
    </row>
    <row r="959" spans="5:6" x14ac:dyDescent="0.25">
      <c r="E959" s="710"/>
      <c r="F959" s="731"/>
    </row>
    <row r="960" spans="5:6" x14ac:dyDescent="0.25">
      <c r="E960" s="710"/>
      <c r="F960" s="731"/>
    </row>
    <row r="961" spans="5:6" x14ac:dyDescent="0.25">
      <c r="E961" s="710"/>
      <c r="F961" s="731"/>
    </row>
    <row r="962" spans="5:6" x14ac:dyDescent="0.25">
      <c r="E962" s="710"/>
      <c r="F962" s="731"/>
    </row>
    <row r="963" spans="5:6" x14ac:dyDescent="0.25">
      <c r="E963" s="710"/>
      <c r="F963" s="731"/>
    </row>
    <row r="964" spans="5:6" x14ac:dyDescent="0.25">
      <c r="E964" s="710"/>
      <c r="F964" s="731"/>
    </row>
    <row r="965" spans="5:6" x14ac:dyDescent="0.25">
      <c r="E965" s="710"/>
      <c r="F965" s="731"/>
    </row>
    <row r="966" spans="5:6" x14ac:dyDescent="0.25">
      <c r="E966" s="710"/>
      <c r="F966" s="731"/>
    </row>
    <row r="967" spans="5:6" x14ac:dyDescent="0.25">
      <c r="E967" s="710"/>
      <c r="F967" s="731"/>
    </row>
    <row r="968" spans="5:6" x14ac:dyDescent="0.25">
      <c r="E968" s="710"/>
      <c r="F968" s="731"/>
    </row>
    <row r="969" spans="5:6" x14ac:dyDescent="0.25">
      <c r="E969" s="710"/>
      <c r="F969" s="731"/>
    </row>
    <row r="970" spans="5:6" x14ac:dyDescent="0.25">
      <c r="E970" s="710"/>
      <c r="F970" s="731"/>
    </row>
    <row r="971" spans="5:6" x14ac:dyDescent="0.25">
      <c r="E971" s="710"/>
      <c r="F971" s="731"/>
    </row>
    <row r="972" spans="5:6" x14ac:dyDescent="0.25">
      <c r="E972" s="710"/>
      <c r="F972" s="731"/>
    </row>
    <row r="973" spans="5:6" x14ac:dyDescent="0.25">
      <c r="E973" s="710"/>
      <c r="F973" s="731"/>
    </row>
    <row r="974" spans="5:6" x14ac:dyDescent="0.25">
      <c r="E974" s="710"/>
      <c r="F974" s="731"/>
    </row>
    <row r="975" spans="5:6" x14ac:dyDescent="0.25">
      <c r="E975" s="710"/>
      <c r="F975" s="731"/>
    </row>
    <row r="976" spans="5:6" x14ac:dyDescent="0.25">
      <c r="E976" s="710"/>
      <c r="F976" s="731"/>
    </row>
    <row r="977" spans="5:6" x14ac:dyDescent="0.25">
      <c r="E977" s="710"/>
      <c r="F977" s="731"/>
    </row>
    <row r="978" spans="5:6" x14ac:dyDescent="0.25">
      <c r="E978" s="710"/>
      <c r="F978" s="731"/>
    </row>
    <row r="979" spans="5:6" x14ac:dyDescent="0.25">
      <c r="E979" s="710"/>
      <c r="F979" s="731"/>
    </row>
    <row r="980" spans="5:6" x14ac:dyDescent="0.25">
      <c r="E980" s="710"/>
      <c r="F980" s="731"/>
    </row>
    <row r="981" spans="5:6" x14ac:dyDescent="0.25">
      <c r="E981" s="710"/>
      <c r="F981" s="731"/>
    </row>
    <row r="982" spans="5:6" x14ac:dyDescent="0.25">
      <c r="E982" s="710"/>
      <c r="F982" s="731"/>
    </row>
    <row r="983" spans="5:6" x14ac:dyDescent="0.25">
      <c r="E983" s="710"/>
      <c r="F983" s="731"/>
    </row>
    <row r="984" spans="5:6" x14ac:dyDescent="0.25">
      <c r="E984" s="710"/>
      <c r="F984" s="731"/>
    </row>
    <row r="985" spans="5:6" x14ac:dyDescent="0.25">
      <c r="E985" s="710"/>
      <c r="F985" s="731"/>
    </row>
    <row r="986" spans="5:6" x14ac:dyDescent="0.25">
      <c r="E986" s="710"/>
      <c r="F986" s="731"/>
    </row>
    <row r="987" spans="5:6" x14ac:dyDescent="0.25">
      <c r="E987" s="710"/>
      <c r="F987" s="731"/>
    </row>
    <row r="988" spans="5:6" x14ac:dyDescent="0.25">
      <c r="E988" s="710"/>
      <c r="F988" s="731"/>
    </row>
    <row r="989" spans="5:6" x14ac:dyDescent="0.25">
      <c r="E989" s="710"/>
      <c r="F989" s="731"/>
    </row>
    <row r="990" spans="5:6" x14ac:dyDescent="0.25">
      <c r="E990" s="710"/>
      <c r="F990" s="731"/>
    </row>
    <row r="991" spans="5:6" x14ac:dyDescent="0.25">
      <c r="E991" s="710"/>
      <c r="F991" s="731"/>
    </row>
    <row r="992" spans="5:6" x14ac:dyDescent="0.25">
      <c r="E992" s="710"/>
      <c r="F992" s="731"/>
    </row>
    <row r="993" spans="5:6" x14ac:dyDescent="0.25">
      <c r="E993" s="710"/>
      <c r="F993" s="731"/>
    </row>
    <row r="994" spans="5:6" x14ac:dyDescent="0.25">
      <c r="E994" s="710"/>
      <c r="F994" s="731"/>
    </row>
    <row r="995" spans="5:6" x14ac:dyDescent="0.25">
      <c r="E995" s="710"/>
      <c r="F995" s="731"/>
    </row>
    <row r="996" spans="5:6" x14ac:dyDescent="0.25">
      <c r="E996" s="710"/>
      <c r="F996" s="731"/>
    </row>
    <row r="997" spans="5:6" x14ac:dyDescent="0.25">
      <c r="E997" s="710"/>
      <c r="F997" s="731"/>
    </row>
    <row r="998" spans="5:6" x14ac:dyDescent="0.25">
      <c r="E998" s="710"/>
      <c r="F998" s="731"/>
    </row>
    <row r="999" spans="5:6" x14ac:dyDescent="0.25">
      <c r="E999" s="710"/>
      <c r="F999" s="731"/>
    </row>
    <row r="1000" spans="5:6" x14ac:dyDescent="0.25">
      <c r="E1000" s="710"/>
      <c r="F1000" s="731"/>
    </row>
    <row r="1001" spans="5:6" x14ac:dyDescent="0.25">
      <c r="E1001" s="710"/>
      <c r="F1001" s="731"/>
    </row>
    <row r="1002" spans="5:6" x14ac:dyDescent="0.25">
      <c r="E1002" s="710"/>
      <c r="F1002" s="731"/>
    </row>
    <row r="1003" spans="5:6" x14ac:dyDescent="0.25">
      <c r="E1003" s="710"/>
      <c r="F1003" s="731"/>
    </row>
    <row r="1004" spans="5:6" x14ac:dyDescent="0.25">
      <c r="E1004" s="710"/>
      <c r="F1004" s="731"/>
    </row>
    <row r="1005" spans="5:6" x14ac:dyDescent="0.25">
      <c r="E1005" s="710"/>
      <c r="F1005" s="731"/>
    </row>
    <row r="1006" spans="5:6" x14ac:dyDescent="0.25">
      <c r="E1006" s="710"/>
      <c r="F1006" s="731"/>
    </row>
    <row r="1007" spans="5:6" x14ac:dyDescent="0.25">
      <c r="E1007" s="710"/>
      <c r="F1007" s="731"/>
    </row>
    <row r="1008" spans="5:6" x14ac:dyDescent="0.25">
      <c r="E1008" s="710"/>
      <c r="F1008" s="731"/>
    </row>
    <row r="1009" spans="5:6" x14ac:dyDescent="0.25">
      <c r="E1009" s="710"/>
      <c r="F1009" s="731"/>
    </row>
    <row r="1010" spans="5:6" x14ac:dyDescent="0.25">
      <c r="E1010" s="710"/>
      <c r="F1010" s="731"/>
    </row>
    <row r="1011" spans="5:6" x14ac:dyDescent="0.25">
      <c r="E1011" s="710"/>
      <c r="F1011" s="731"/>
    </row>
    <row r="1012" spans="5:6" x14ac:dyDescent="0.25">
      <c r="E1012" s="710"/>
      <c r="F1012" s="731"/>
    </row>
    <row r="1013" spans="5:6" x14ac:dyDescent="0.25">
      <c r="E1013" s="710"/>
      <c r="F1013" s="731"/>
    </row>
    <row r="1014" spans="5:6" x14ac:dyDescent="0.25">
      <c r="E1014" s="710"/>
      <c r="F1014" s="731"/>
    </row>
    <row r="1015" spans="5:6" x14ac:dyDescent="0.25">
      <c r="E1015" s="710"/>
      <c r="F1015" s="731"/>
    </row>
    <row r="1016" spans="5:6" x14ac:dyDescent="0.25">
      <c r="E1016" s="710"/>
      <c r="F1016" s="731"/>
    </row>
    <row r="1017" spans="5:6" x14ac:dyDescent="0.25">
      <c r="E1017" s="710"/>
      <c r="F1017" s="731"/>
    </row>
    <row r="1018" spans="5:6" x14ac:dyDescent="0.25">
      <c r="E1018" s="710"/>
      <c r="F1018" s="731"/>
    </row>
    <row r="1019" spans="5:6" x14ac:dyDescent="0.25">
      <c r="E1019" s="710"/>
      <c r="F1019" s="731"/>
    </row>
    <row r="1020" spans="5:6" x14ac:dyDescent="0.25">
      <c r="E1020" s="710"/>
      <c r="F1020" s="731"/>
    </row>
    <row r="1021" spans="5:6" x14ac:dyDescent="0.25">
      <c r="E1021" s="710"/>
      <c r="F1021" s="731"/>
    </row>
    <row r="1022" spans="5:6" x14ac:dyDescent="0.25">
      <c r="E1022" s="710"/>
      <c r="F1022" s="731"/>
    </row>
    <row r="1023" spans="5:6" x14ac:dyDescent="0.25">
      <c r="E1023" s="710"/>
      <c r="F1023" s="731"/>
    </row>
    <row r="1024" spans="5:6" x14ac:dyDescent="0.25">
      <c r="E1024" s="710"/>
      <c r="F1024" s="731"/>
    </row>
    <row r="1025" spans="5:6" x14ac:dyDescent="0.25">
      <c r="E1025" s="710"/>
      <c r="F1025" s="731"/>
    </row>
    <row r="1026" spans="5:6" x14ac:dyDescent="0.25">
      <c r="E1026" s="710"/>
      <c r="F1026" s="731"/>
    </row>
    <row r="1027" spans="5:6" x14ac:dyDescent="0.25">
      <c r="E1027" s="710"/>
      <c r="F1027" s="731"/>
    </row>
    <row r="1028" spans="5:6" x14ac:dyDescent="0.25">
      <c r="E1028" s="710"/>
      <c r="F1028" s="731"/>
    </row>
    <row r="1029" spans="5:6" x14ac:dyDescent="0.25">
      <c r="E1029" s="710"/>
      <c r="F1029" s="731"/>
    </row>
    <row r="1030" spans="5:6" x14ac:dyDescent="0.25">
      <c r="E1030" s="710"/>
      <c r="F1030" s="731"/>
    </row>
    <row r="1031" spans="5:6" x14ac:dyDescent="0.25">
      <c r="E1031" s="710"/>
      <c r="F1031" s="731"/>
    </row>
    <row r="1032" spans="5:6" x14ac:dyDescent="0.25">
      <c r="E1032" s="710"/>
      <c r="F1032" s="731"/>
    </row>
    <row r="1033" spans="5:6" x14ac:dyDescent="0.25">
      <c r="E1033" s="710"/>
      <c r="F1033" s="731"/>
    </row>
    <row r="1034" spans="5:6" x14ac:dyDescent="0.25">
      <c r="E1034" s="710"/>
      <c r="F1034" s="731"/>
    </row>
    <row r="1035" spans="5:6" x14ac:dyDescent="0.25">
      <c r="E1035" s="710"/>
      <c r="F1035" s="731"/>
    </row>
    <row r="1036" spans="5:6" x14ac:dyDescent="0.25">
      <c r="E1036" s="710"/>
      <c r="F1036" s="731"/>
    </row>
    <row r="1037" spans="5:6" x14ac:dyDescent="0.25">
      <c r="E1037" s="710"/>
      <c r="F1037" s="731"/>
    </row>
    <row r="1038" spans="5:6" x14ac:dyDescent="0.25">
      <c r="E1038" s="710"/>
      <c r="F1038" s="731"/>
    </row>
    <row r="1039" spans="5:6" x14ac:dyDescent="0.25">
      <c r="E1039" s="710"/>
      <c r="F1039" s="731"/>
    </row>
    <row r="1040" spans="5:6" x14ac:dyDescent="0.25">
      <c r="E1040" s="710"/>
      <c r="F1040" s="731"/>
    </row>
    <row r="1041" spans="5:6" x14ac:dyDescent="0.25">
      <c r="E1041" s="710"/>
      <c r="F1041" s="731"/>
    </row>
    <row r="1042" spans="5:6" x14ac:dyDescent="0.25">
      <c r="E1042" s="710"/>
      <c r="F1042" s="731"/>
    </row>
    <row r="1043" spans="5:6" x14ac:dyDescent="0.25">
      <c r="E1043" s="710"/>
      <c r="F1043" s="731"/>
    </row>
    <row r="1044" spans="5:6" x14ac:dyDescent="0.25">
      <c r="E1044" s="710"/>
      <c r="F1044" s="731"/>
    </row>
    <row r="1045" spans="5:6" x14ac:dyDescent="0.25">
      <c r="E1045" s="710"/>
      <c r="F1045" s="731"/>
    </row>
    <row r="1046" spans="5:6" x14ac:dyDescent="0.25">
      <c r="E1046" s="710"/>
      <c r="F1046" s="731"/>
    </row>
    <row r="1047" spans="5:6" x14ac:dyDescent="0.25">
      <c r="E1047" s="710"/>
      <c r="F1047" s="731"/>
    </row>
    <row r="1048" spans="5:6" x14ac:dyDescent="0.25">
      <c r="E1048" s="710"/>
      <c r="F1048" s="731"/>
    </row>
    <row r="1049" spans="5:6" x14ac:dyDescent="0.25">
      <c r="E1049" s="710"/>
      <c r="F1049" s="731"/>
    </row>
    <row r="1050" spans="5:6" x14ac:dyDescent="0.25">
      <c r="E1050" s="710"/>
      <c r="F1050" s="731"/>
    </row>
    <row r="1051" spans="5:6" x14ac:dyDescent="0.25">
      <c r="E1051" s="710"/>
      <c r="F1051" s="731"/>
    </row>
    <row r="1052" spans="5:6" x14ac:dyDescent="0.25">
      <c r="E1052" s="710"/>
      <c r="F1052" s="731"/>
    </row>
    <row r="1053" spans="5:6" x14ac:dyDescent="0.25">
      <c r="E1053" s="710"/>
      <c r="F1053" s="731"/>
    </row>
    <row r="1054" spans="5:6" x14ac:dyDescent="0.25">
      <c r="E1054" s="710"/>
      <c r="F1054" s="731"/>
    </row>
    <row r="1055" spans="5:6" x14ac:dyDescent="0.25">
      <c r="E1055" s="710"/>
      <c r="F1055" s="731"/>
    </row>
    <row r="1056" spans="5:6" x14ac:dyDescent="0.25">
      <c r="E1056" s="710"/>
      <c r="F1056" s="731"/>
    </row>
    <row r="1057" spans="5:6" x14ac:dyDescent="0.25">
      <c r="E1057" s="710"/>
      <c r="F1057" s="731"/>
    </row>
    <row r="1058" spans="5:6" x14ac:dyDescent="0.25">
      <c r="E1058" s="710"/>
      <c r="F1058" s="731"/>
    </row>
    <row r="1059" spans="5:6" x14ac:dyDescent="0.25">
      <c r="E1059" s="710"/>
      <c r="F1059" s="731"/>
    </row>
    <row r="1060" spans="5:6" x14ac:dyDescent="0.25">
      <c r="E1060" s="710"/>
      <c r="F1060" s="731"/>
    </row>
    <row r="1061" spans="5:6" x14ac:dyDescent="0.25">
      <c r="E1061" s="710"/>
      <c r="F1061" s="731"/>
    </row>
    <row r="1062" spans="5:6" x14ac:dyDescent="0.25">
      <c r="E1062" s="710"/>
      <c r="F1062" s="731"/>
    </row>
    <row r="1063" spans="5:6" x14ac:dyDescent="0.25">
      <c r="E1063" s="710"/>
      <c r="F1063" s="731"/>
    </row>
    <row r="1064" spans="5:6" x14ac:dyDescent="0.25">
      <c r="E1064" s="710"/>
      <c r="F1064" s="731"/>
    </row>
    <row r="1065" spans="5:6" x14ac:dyDescent="0.25">
      <c r="E1065" s="710"/>
      <c r="F1065" s="731"/>
    </row>
    <row r="1066" spans="5:6" x14ac:dyDescent="0.25">
      <c r="E1066" s="710"/>
      <c r="F1066" s="731"/>
    </row>
    <row r="1067" spans="5:6" x14ac:dyDescent="0.25">
      <c r="E1067" s="710"/>
      <c r="F1067" s="731"/>
    </row>
    <row r="1068" spans="5:6" x14ac:dyDescent="0.25">
      <c r="E1068" s="710"/>
      <c r="F1068" s="731"/>
    </row>
    <row r="1069" spans="5:6" x14ac:dyDescent="0.25">
      <c r="E1069" s="710"/>
      <c r="F1069" s="731"/>
    </row>
    <row r="1070" spans="5:6" x14ac:dyDescent="0.25">
      <c r="E1070" s="710"/>
      <c r="F1070" s="731"/>
    </row>
    <row r="1071" spans="5:6" x14ac:dyDescent="0.25">
      <c r="E1071" s="710"/>
      <c r="F1071" s="731"/>
    </row>
    <row r="1072" spans="5:6" x14ac:dyDescent="0.25">
      <c r="E1072" s="710"/>
      <c r="F1072" s="731"/>
    </row>
    <row r="1073" spans="5:6" x14ac:dyDescent="0.25">
      <c r="E1073" s="710"/>
      <c r="F1073" s="731"/>
    </row>
    <row r="1074" spans="5:6" x14ac:dyDescent="0.25">
      <c r="E1074" s="710"/>
      <c r="F1074" s="731"/>
    </row>
    <row r="1075" spans="5:6" x14ac:dyDescent="0.25">
      <c r="E1075" s="710"/>
      <c r="F1075" s="731"/>
    </row>
    <row r="1076" spans="5:6" x14ac:dyDescent="0.25">
      <c r="E1076" s="710"/>
      <c r="F1076" s="731"/>
    </row>
    <row r="1077" spans="5:6" x14ac:dyDescent="0.25">
      <c r="E1077" s="710"/>
      <c r="F1077" s="731"/>
    </row>
    <row r="1078" spans="5:6" x14ac:dyDescent="0.25">
      <c r="E1078" s="710"/>
      <c r="F1078" s="731"/>
    </row>
    <row r="1079" spans="5:6" x14ac:dyDescent="0.25">
      <c r="E1079" s="710"/>
      <c r="F1079" s="731"/>
    </row>
    <row r="1080" spans="5:6" x14ac:dyDescent="0.25">
      <c r="E1080" s="710"/>
      <c r="F1080" s="731"/>
    </row>
    <row r="1081" spans="5:6" x14ac:dyDescent="0.25">
      <c r="E1081" s="710"/>
      <c r="F1081" s="731"/>
    </row>
    <row r="1082" spans="5:6" x14ac:dyDescent="0.25">
      <c r="E1082" s="710"/>
      <c r="F1082" s="731"/>
    </row>
    <row r="1083" spans="5:6" x14ac:dyDescent="0.25">
      <c r="E1083" s="710"/>
      <c r="F1083" s="731"/>
    </row>
    <row r="1084" spans="5:6" x14ac:dyDescent="0.25">
      <c r="E1084" s="710"/>
      <c r="F1084" s="731"/>
    </row>
    <row r="1085" spans="5:6" x14ac:dyDescent="0.25">
      <c r="E1085" s="710"/>
      <c r="F1085" s="731"/>
    </row>
    <row r="1086" spans="5:6" x14ac:dyDescent="0.25">
      <c r="E1086" s="710"/>
      <c r="F1086" s="731"/>
    </row>
    <row r="1087" spans="5:6" x14ac:dyDescent="0.25">
      <c r="E1087" s="710"/>
      <c r="F1087" s="731"/>
    </row>
    <row r="1088" spans="5:6" x14ac:dyDescent="0.25">
      <c r="E1088" s="710"/>
      <c r="F1088" s="731"/>
    </row>
    <row r="1089" spans="5:6" x14ac:dyDescent="0.25">
      <c r="E1089" s="710"/>
      <c r="F1089" s="731"/>
    </row>
    <row r="1090" spans="5:6" x14ac:dyDescent="0.25">
      <c r="E1090" s="710"/>
      <c r="F1090" s="731"/>
    </row>
    <row r="1091" spans="5:6" x14ac:dyDescent="0.25">
      <c r="E1091" s="710"/>
      <c r="F1091" s="731"/>
    </row>
    <row r="1092" spans="5:6" x14ac:dyDescent="0.25">
      <c r="E1092" s="710"/>
      <c r="F1092" s="731"/>
    </row>
    <row r="1093" spans="5:6" x14ac:dyDescent="0.25">
      <c r="E1093" s="710"/>
      <c r="F1093" s="731"/>
    </row>
    <row r="1094" spans="5:6" x14ac:dyDescent="0.25">
      <c r="E1094" s="710"/>
      <c r="F1094" s="731"/>
    </row>
    <row r="1095" spans="5:6" x14ac:dyDescent="0.25">
      <c r="E1095" s="710"/>
      <c r="F1095" s="731"/>
    </row>
    <row r="1096" spans="5:6" x14ac:dyDescent="0.25">
      <c r="E1096" s="710"/>
      <c r="F1096" s="731"/>
    </row>
    <row r="1097" spans="5:6" x14ac:dyDescent="0.25">
      <c r="E1097" s="710"/>
      <c r="F1097" s="731"/>
    </row>
    <row r="1098" spans="5:6" x14ac:dyDescent="0.25">
      <c r="E1098" s="710"/>
      <c r="F1098" s="731"/>
    </row>
    <row r="1099" spans="5:6" x14ac:dyDescent="0.25">
      <c r="E1099" s="710"/>
      <c r="F1099" s="731"/>
    </row>
    <row r="1100" spans="5:6" x14ac:dyDescent="0.25">
      <c r="E1100" s="710"/>
      <c r="F1100" s="731"/>
    </row>
    <row r="1101" spans="5:6" x14ac:dyDescent="0.25">
      <c r="E1101" s="710"/>
      <c r="F1101" s="731"/>
    </row>
    <row r="1102" spans="5:6" x14ac:dyDescent="0.25">
      <c r="E1102" s="710"/>
      <c r="F1102" s="731"/>
    </row>
    <row r="1103" spans="5:6" x14ac:dyDescent="0.25">
      <c r="E1103" s="710"/>
      <c r="F1103" s="731"/>
    </row>
    <row r="1104" spans="5:6" x14ac:dyDescent="0.25">
      <c r="E1104" s="710"/>
      <c r="F1104" s="731"/>
    </row>
    <row r="1105" spans="5:6" x14ac:dyDescent="0.25">
      <c r="E1105" s="710"/>
      <c r="F1105" s="731"/>
    </row>
    <row r="1106" spans="5:6" x14ac:dyDescent="0.25">
      <c r="E1106" s="710"/>
      <c r="F1106" s="731"/>
    </row>
    <row r="1107" spans="5:6" x14ac:dyDescent="0.25">
      <c r="E1107" s="710"/>
      <c r="F1107" s="731"/>
    </row>
    <row r="1108" spans="5:6" x14ac:dyDescent="0.25">
      <c r="E1108" s="710"/>
      <c r="F1108" s="731"/>
    </row>
    <row r="1109" spans="5:6" x14ac:dyDescent="0.25">
      <c r="E1109" s="710"/>
      <c r="F1109" s="731"/>
    </row>
    <row r="1110" spans="5:6" x14ac:dyDescent="0.25">
      <c r="E1110" s="710"/>
      <c r="F1110" s="731"/>
    </row>
    <row r="1111" spans="5:6" x14ac:dyDescent="0.25">
      <c r="E1111" s="710"/>
      <c r="F1111" s="731"/>
    </row>
    <row r="1112" spans="5:6" x14ac:dyDescent="0.25">
      <c r="E1112" s="710"/>
      <c r="F1112" s="731"/>
    </row>
    <row r="1113" spans="5:6" x14ac:dyDescent="0.25">
      <c r="E1113" s="710"/>
      <c r="F1113" s="731"/>
    </row>
    <row r="1114" spans="5:6" x14ac:dyDescent="0.25">
      <c r="E1114" s="710"/>
      <c r="F1114" s="731"/>
    </row>
    <row r="1115" spans="5:6" x14ac:dyDescent="0.25">
      <c r="E1115" s="710"/>
      <c r="F1115" s="731"/>
    </row>
    <row r="1116" spans="5:6" x14ac:dyDescent="0.25">
      <c r="E1116" s="710"/>
      <c r="F1116" s="731"/>
    </row>
    <row r="1117" spans="5:6" x14ac:dyDescent="0.25">
      <c r="E1117" s="710"/>
      <c r="F1117" s="731"/>
    </row>
    <row r="1118" spans="5:6" x14ac:dyDescent="0.25">
      <c r="E1118" s="710"/>
      <c r="F1118" s="731"/>
    </row>
    <row r="1119" spans="5:6" x14ac:dyDescent="0.25">
      <c r="E1119" s="710"/>
      <c r="F1119" s="731"/>
    </row>
    <row r="1120" spans="5:6" x14ac:dyDescent="0.25">
      <c r="E1120" s="710"/>
      <c r="F1120" s="731"/>
    </row>
    <row r="1121" spans="5:6" x14ac:dyDescent="0.25">
      <c r="E1121" s="710"/>
      <c r="F1121" s="731"/>
    </row>
    <row r="1122" spans="5:6" x14ac:dyDescent="0.25">
      <c r="E1122" s="710"/>
      <c r="F1122" s="731"/>
    </row>
    <row r="1123" spans="5:6" x14ac:dyDescent="0.25">
      <c r="E1123" s="710"/>
      <c r="F1123" s="731"/>
    </row>
    <row r="1124" spans="5:6" x14ac:dyDescent="0.25">
      <c r="E1124" s="710"/>
      <c r="F1124" s="731"/>
    </row>
    <row r="1125" spans="5:6" x14ac:dyDescent="0.25">
      <c r="E1125" s="710"/>
      <c r="F1125" s="731"/>
    </row>
    <row r="1126" spans="5:6" x14ac:dyDescent="0.25">
      <c r="E1126" s="710"/>
      <c r="F1126" s="731"/>
    </row>
    <row r="1127" spans="5:6" x14ac:dyDescent="0.25">
      <c r="E1127" s="710"/>
      <c r="F1127" s="731"/>
    </row>
    <row r="1128" spans="5:6" x14ac:dyDescent="0.25">
      <c r="E1128" s="710"/>
      <c r="F1128" s="731"/>
    </row>
    <row r="1129" spans="5:6" x14ac:dyDescent="0.25">
      <c r="E1129" s="710"/>
      <c r="F1129" s="731"/>
    </row>
    <row r="1130" spans="5:6" x14ac:dyDescent="0.25">
      <c r="E1130" s="710"/>
      <c r="F1130" s="731"/>
    </row>
    <row r="1131" spans="5:6" x14ac:dyDescent="0.25">
      <c r="E1131" s="710"/>
      <c r="F1131" s="731"/>
    </row>
    <row r="1132" spans="5:6" x14ac:dyDescent="0.25">
      <c r="E1132" s="710"/>
      <c r="F1132" s="731"/>
    </row>
    <row r="1133" spans="5:6" x14ac:dyDescent="0.25">
      <c r="E1133" s="710"/>
      <c r="F1133" s="731"/>
    </row>
    <row r="1134" spans="5:6" x14ac:dyDescent="0.25">
      <c r="E1134" s="710"/>
      <c r="F1134" s="731"/>
    </row>
    <row r="1135" spans="5:6" x14ac:dyDescent="0.25">
      <c r="E1135" s="710"/>
      <c r="F1135" s="731"/>
    </row>
    <row r="1136" spans="5:6" x14ac:dyDescent="0.25">
      <c r="E1136" s="710"/>
      <c r="F1136" s="731"/>
    </row>
    <row r="1137" spans="5:6" x14ac:dyDescent="0.25">
      <c r="E1137" s="710"/>
      <c r="F1137" s="731"/>
    </row>
    <row r="1138" spans="5:6" x14ac:dyDescent="0.25">
      <c r="E1138" s="710"/>
      <c r="F1138" s="731"/>
    </row>
    <row r="1139" spans="5:6" x14ac:dyDescent="0.25">
      <c r="E1139" s="710"/>
      <c r="F1139" s="731"/>
    </row>
    <row r="1140" spans="5:6" x14ac:dyDescent="0.25">
      <c r="E1140" s="710"/>
      <c r="F1140" s="731"/>
    </row>
    <row r="1141" spans="5:6" x14ac:dyDescent="0.25">
      <c r="E1141" s="710"/>
      <c r="F1141" s="731"/>
    </row>
    <row r="1142" spans="5:6" x14ac:dyDescent="0.25">
      <c r="E1142" s="710"/>
      <c r="F1142" s="731"/>
    </row>
    <row r="1143" spans="5:6" x14ac:dyDescent="0.25">
      <c r="E1143" s="710"/>
      <c r="F1143" s="731"/>
    </row>
    <row r="1144" spans="5:6" x14ac:dyDescent="0.25">
      <c r="E1144" s="710"/>
      <c r="F1144" s="731"/>
    </row>
    <row r="1145" spans="5:6" x14ac:dyDescent="0.25">
      <c r="E1145" s="710"/>
      <c r="F1145" s="731"/>
    </row>
    <row r="1146" spans="5:6" x14ac:dyDescent="0.25">
      <c r="E1146" s="710"/>
      <c r="F1146" s="731"/>
    </row>
    <row r="1147" spans="5:6" x14ac:dyDescent="0.25">
      <c r="E1147" s="710"/>
      <c r="F1147" s="731"/>
    </row>
    <row r="1148" spans="5:6" x14ac:dyDescent="0.25">
      <c r="E1148" s="710"/>
      <c r="F1148" s="731"/>
    </row>
    <row r="1149" spans="5:6" x14ac:dyDescent="0.25">
      <c r="E1149" s="710"/>
      <c r="F1149" s="731"/>
    </row>
    <row r="1150" spans="5:6" x14ac:dyDescent="0.25">
      <c r="E1150" s="710"/>
      <c r="F1150" s="731"/>
    </row>
    <row r="1151" spans="5:6" x14ac:dyDescent="0.25">
      <c r="E1151" s="710"/>
      <c r="F1151" s="731"/>
    </row>
    <row r="1152" spans="5:6" x14ac:dyDescent="0.25">
      <c r="E1152" s="710"/>
      <c r="F1152" s="731"/>
    </row>
    <row r="1153" spans="5:6" x14ac:dyDescent="0.25">
      <c r="E1153" s="710"/>
      <c r="F1153" s="731"/>
    </row>
    <row r="1154" spans="5:6" x14ac:dyDescent="0.25">
      <c r="E1154" s="710"/>
      <c r="F1154" s="731"/>
    </row>
    <row r="1155" spans="5:6" x14ac:dyDescent="0.25">
      <c r="E1155" s="710"/>
      <c r="F1155" s="731"/>
    </row>
    <row r="1156" spans="5:6" x14ac:dyDescent="0.25">
      <c r="E1156" s="710"/>
      <c r="F1156" s="731"/>
    </row>
    <row r="1157" spans="5:6" x14ac:dyDescent="0.25">
      <c r="E1157" s="710"/>
      <c r="F1157" s="731"/>
    </row>
    <row r="1158" spans="5:6" x14ac:dyDescent="0.25">
      <c r="E1158" s="710"/>
      <c r="F1158" s="731"/>
    </row>
    <row r="1159" spans="5:6" x14ac:dyDescent="0.25">
      <c r="E1159" s="710"/>
      <c r="F1159" s="731"/>
    </row>
    <row r="1160" spans="5:6" x14ac:dyDescent="0.25">
      <c r="E1160" s="710"/>
      <c r="F1160" s="731"/>
    </row>
    <row r="1161" spans="5:6" x14ac:dyDescent="0.25">
      <c r="E1161" s="710"/>
      <c r="F1161" s="731"/>
    </row>
    <row r="1162" spans="5:6" x14ac:dyDescent="0.25">
      <c r="E1162" s="710"/>
      <c r="F1162" s="731"/>
    </row>
    <row r="1163" spans="5:6" x14ac:dyDescent="0.25">
      <c r="E1163" s="710"/>
      <c r="F1163" s="731"/>
    </row>
    <row r="1164" spans="5:6" x14ac:dyDescent="0.25">
      <c r="E1164" s="710"/>
      <c r="F1164" s="731"/>
    </row>
    <row r="1165" spans="5:6" x14ac:dyDescent="0.25">
      <c r="E1165" s="710"/>
      <c r="F1165" s="731"/>
    </row>
    <row r="1166" spans="5:6" x14ac:dyDescent="0.25">
      <c r="E1166" s="710"/>
      <c r="F1166" s="731"/>
    </row>
    <row r="1167" spans="5:6" x14ac:dyDescent="0.25">
      <c r="E1167" s="710"/>
      <c r="F1167" s="731"/>
    </row>
    <row r="1168" spans="5:6" x14ac:dyDescent="0.25">
      <c r="E1168" s="710"/>
      <c r="F1168" s="731"/>
    </row>
    <row r="1169" spans="5:6" x14ac:dyDescent="0.25">
      <c r="E1169" s="710"/>
      <c r="F1169" s="731"/>
    </row>
    <row r="1170" spans="5:6" x14ac:dyDescent="0.25">
      <c r="E1170" s="710"/>
      <c r="F1170" s="731"/>
    </row>
    <row r="1171" spans="5:6" x14ac:dyDescent="0.25">
      <c r="E1171" s="710"/>
      <c r="F1171" s="731"/>
    </row>
    <row r="1172" spans="5:6" x14ac:dyDescent="0.25">
      <c r="E1172" s="710"/>
      <c r="F1172" s="731"/>
    </row>
    <row r="1173" spans="5:6" x14ac:dyDescent="0.25">
      <c r="E1173" s="710"/>
      <c r="F1173" s="731"/>
    </row>
    <row r="1174" spans="5:6" x14ac:dyDescent="0.25">
      <c r="E1174" s="710"/>
      <c r="F1174" s="731"/>
    </row>
    <row r="1175" spans="5:6" x14ac:dyDescent="0.25">
      <c r="E1175" s="710"/>
      <c r="F1175" s="731"/>
    </row>
    <row r="1176" spans="5:6" x14ac:dyDescent="0.25">
      <c r="E1176" s="710"/>
      <c r="F1176" s="731"/>
    </row>
    <row r="1177" spans="5:6" x14ac:dyDescent="0.25">
      <c r="E1177" s="710"/>
      <c r="F1177" s="731"/>
    </row>
    <row r="1178" spans="5:6" x14ac:dyDescent="0.25">
      <c r="E1178" s="710"/>
      <c r="F1178" s="731"/>
    </row>
    <row r="1179" spans="5:6" x14ac:dyDescent="0.25">
      <c r="E1179" s="710"/>
      <c r="F1179" s="731"/>
    </row>
    <row r="1180" spans="5:6" x14ac:dyDescent="0.25">
      <c r="E1180" s="710"/>
      <c r="F1180" s="731"/>
    </row>
    <row r="1181" spans="5:6" x14ac:dyDescent="0.25">
      <c r="E1181" s="710"/>
      <c r="F1181" s="731"/>
    </row>
    <row r="1182" spans="5:6" x14ac:dyDescent="0.25">
      <c r="E1182" s="710"/>
      <c r="F1182" s="731"/>
    </row>
    <row r="1183" spans="5:6" x14ac:dyDescent="0.25">
      <c r="E1183" s="710"/>
      <c r="F1183" s="731"/>
    </row>
    <row r="1184" spans="5:6" x14ac:dyDescent="0.25">
      <c r="E1184" s="710"/>
      <c r="F1184" s="731"/>
    </row>
    <row r="1185" spans="5:6" x14ac:dyDescent="0.25">
      <c r="E1185" s="710"/>
      <c r="F1185" s="731"/>
    </row>
    <row r="1186" spans="5:6" x14ac:dyDescent="0.25">
      <c r="E1186" s="710"/>
      <c r="F1186" s="731"/>
    </row>
    <row r="1187" spans="5:6" x14ac:dyDescent="0.25">
      <c r="E1187" s="710"/>
      <c r="F1187" s="731"/>
    </row>
    <row r="1188" spans="5:6" x14ac:dyDescent="0.25">
      <c r="E1188" s="710"/>
      <c r="F1188" s="731"/>
    </row>
    <row r="1189" spans="5:6" x14ac:dyDescent="0.25">
      <c r="E1189" s="710"/>
      <c r="F1189" s="731"/>
    </row>
    <row r="1190" spans="5:6" x14ac:dyDescent="0.25">
      <c r="E1190" s="710"/>
      <c r="F1190" s="731"/>
    </row>
    <row r="1191" spans="5:6" x14ac:dyDescent="0.25">
      <c r="E1191" s="710"/>
      <c r="F1191" s="731"/>
    </row>
    <row r="1192" spans="5:6" x14ac:dyDescent="0.25">
      <c r="E1192" s="710"/>
      <c r="F1192" s="731"/>
    </row>
    <row r="1193" spans="5:6" x14ac:dyDescent="0.25">
      <c r="E1193" s="710"/>
      <c r="F1193" s="731"/>
    </row>
    <row r="1194" spans="5:6" x14ac:dyDescent="0.25">
      <c r="E1194" s="710"/>
      <c r="F1194" s="731"/>
    </row>
    <row r="1195" spans="5:6" x14ac:dyDescent="0.25">
      <c r="E1195" s="710"/>
      <c r="F1195" s="731"/>
    </row>
    <row r="1196" spans="5:6" x14ac:dyDescent="0.25">
      <c r="E1196" s="710"/>
      <c r="F1196" s="731"/>
    </row>
    <row r="1197" spans="5:6" x14ac:dyDescent="0.25">
      <c r="E1197" s="710"/>
      <c r="F1197" s="731"/>
    </row>
    <row r="1198" spans="5:6" x14ac:dyDescent="0.25">
      <c r="E1198" s="710"/>
      <c r="F1198" s="731"/>
    </row>
    <row r="1199" spans="5:6" x14ac:dyDescent="0.25">
      <c r="E1199" s="710"/>
      <c r="F1199" s="731"/>
    </row>
    <row r="1200" spans="5:6" x14ac:dyDescent="0.25">
      <c r="E1200" s="710"/>
      <c r="F1200" s="731"/>
    </row>
    <row r="1201" spans="5:6" x14ac:dyDescent="0.25">
      <c r="E1201" s="710"/>
      <c r="F1201" s="731"/>
    </row>
    <row r="1202" spans="5:6" x14ac:dyDescent="0.25">
      <c r="E1202" s="710"/>
      <c r="F1202" s="731"/>
    </row>
    <row r="1203" spans="5:6" x14ac:dyDescent="0.25">
      <c r="E1203" s="710"/>
      <c r="F1203" s="731"/>
    </row>
    <row r="1204" spans="5:6" x14ac:dyDescent="0.25">
      <c r="E1204" s="710"/>
      <c r="F1204" s="731"/>
    </row>
    <row r="1205" spans="5:6" x14ac:dyDescent="0.25">
      <c r="E1205" s="710"/>
      <c r="F1205" s="731"/>
    </row>
    <row r="1206" spans="5:6" x14ac:dyDescent="0.25">
      <c r="E1206" s="710"/>
      <c r="F1206" s="731"/>
    </row>
    <row r="1207" spans="5:6" x14ac:dyDescent="0.25">
      <c r="E1207" s="710"/>
      <c r="F1207" s="731"/>
    </row>
    <row r="1208" spans="5:6" x14ac:dyDescent="0.25">
      <c r="E1208" s="710"/>
      <c r="F1208" s="731"/>
    </row>
    <row r="1209" spans="5:6" x14ac:dyDescent="0.25">
      <c r="E1209" s="710"/>
      <c r="F1209" s="731"/>
    </row>
    <row r="1210" spans="5:6" x14ac:dyDescent="0.25">
      <c r="E1210" s="710"/>
      <c r="F1210" s="731"/>
    </row>
    <row r="1211" spans="5:6" x14ac:dyDescent="0.25">
      <c r="E1211" s="710"/>
      <c r="F1211" s="731"/>
    </row>
    <row r="1212" spans="5:6" x14ac:dyDescent="0.25">
      <c r="E1212" s="710"/>
      <c r="F1212" s="731"/>
    </row>
    <row r="1213" spans="5:6" x14ac:dyDescent="0.25">
      <c r="E1213" s="710"/>
      <c r="F1213" s="731"/>
    </row>
    <row r="1214" spans="5:6" x14ac:dyDescent="0.25">
      <c r="E1214" s="710"/>
      <c r="F1214" s="731"/>
    </row>
    <row r="1215" spans="5:6" x14ac:dyDescent="0.25">
      <c r="E1215" s="710"/>
      <c r="F1215" s="731"/>
    </row>
    <row r="1216" spans="5:6" x14ac:dyDescent="0.25">
      <c r="E1216" s="710"/>
      <c r="F1216" s="731"/>
    </row>
    <row r="1217" spans="5:6" x14ac:dyDescent="0.25">
      <c r="E1217" s="710"/>
      <c r="F1217" s="731"/>
    </row>
    <row r="1218" spans="5:6" x14ac:dyDescent="0.25">
      <c r="E1218" s="710"/>
      <c r="F1218" s="731"/>
    </row>
    <row r="1219" spans="5:6" x14ac:dyDescent="0.25">
      <c r="E1219" s="710"/>
      <c r="F1219" s="731"/>
    </row>
    <row r="1220" spans="5:6" x14ac:dyDescent="0.25">
      <c r="E1220" s="710"/>
      <c r="F1220" s="731"/>
    </row>
    <row r="1221" spans="5:6" x14ac:dyDescent="0.25">
      <c r="E1221" s="710"/>
      <c r="F1221" s="731"/>
    </row>
    <row r="1222" spans="5:6" x14ac:dyDescent="0.25">
      <c r="E1222" s="710"/>
      <c r="F1222" s="731"/>
    </row>
    <row r="1223" spans="5:6" x14ac:dyDescent="0.25">
      <c r="E1223" s="710"/>
      <c r="F1223" s="731"/>
    </row>
    <row r="1224" spans="5:6" x14ac:dyDescent="0.25">
      <c r="E1224" s="710"/>
      <c r="F1224" s="731"/>
    </row>
    <row r="1225" spans="5:6" x14ac:dyDescent="0.25">
      <c r="E1225" s="710"/>
      <c r="F1225" s="731"/>
    </row>
    <row r="1226" spans="5:6" x14ac:dyDescent="0.25">
      <c r="E1226" s="710"/>
      <c r="F1226" s="731"/>
    </row>
    <row r="1227" spans="5:6" x14ac:dyDescent="0.25">
      <c r="E1227" s="710"/>
      <c r="F1227" s="731"/>
    </row>
    <row r="1228" spans="5:6" x14ac:dyDescent="0.25">
      <c r="E1228" s="710"/>
      <c r="F1228" s="731"/>
    </row>
    <row r="1229" spans="5:6" x14ac:dyDescent="0.25">
      <c r="E1229" s="710"/>
      <c r="F1229" s="731"/>
    </row>
    <row r="1230" spans="5:6" x14ac:dyDescent="0.25">
      <c r="E1230" s="710"/>
      <c r="F1230" s="731"/>
    </row>
    <row r="1231" spans="5:6" x14ac:dyDescent="0.25">
      <c r="E1231" s="710"/>
      <c r="F1231" s="731"/>
    </row>
    <row r="1232" spans="5:6" x14ac:dyDescent="0.25">
      <c r="E1232" s="710"/>
      <c r="F1232" s="731"/>
    </row>
    <row r="1233" spans="5:6" x14ac:dyDescent="0.25">
      <c r="E1233" s="710"/>
      <c r="F1233" s="731"/>
    </row>
    <row r="1234" spans="5:6" x14ac:dyDescent="0.25">
      <c r="E1234" s="710"/>
      <c r="F1234" s="731"/>
    </row>
    <row r="1235" spans="5:6" x14ac:dyDescent="0.25">
      <c r="E1235" s="710"/>
      <c r="F1235" s="731"/>
    </row>
    <row r="1236" spans="5:6" x14ac:dyDescent="0.25">
      <c r="E1236" s="710"/>
      <c r="F1236" s="731"/>
    </row>
    <row r="1237" spans="5:6" x14ac:dyDescent="0.25">
      <c r="E1237" s="710"/>
      <c r="F1237" s="731"/>
    </row>
    <row r="1238" spans="5:6" x14ac:dyDescent="0.25">
      <c r="E1238" s="710"/>
      <c r="F1238" s="731"/>
    </row>
    <row r="1239" spans="5:6" x14ac:dyDescent="0.25">
      <c r="E1239" s="710"/>
      <c r="F1239" s="731"/>
    </row>
    <row r="1240" spans="5:6" x14ac:dyDescent="0.25">
      <c r="E1240" s="710"/>
      <c r="F1240" s="731"/>
    </row>
    <row r="1241" spans="5:6" x14ac:dyDescent="0.25">
      <c r="E1241" s="710"/>
      <c r="F1241" s="731"/>
    </row>
    <row r="1242" spans="5:6" x14ac:dyDescent="0.25">
      <c r="E1242" s="710"/>
      <c r="F1242" s="731"/>
    </row>
    <row r="1243" spans="5:6" x14ac:dyDescent="0.25">
      <c r="E1243" s="710"/>
      <c r="F1243" s="731"/>
    </row>
    <row r="1244" spans="5:6" x14ac:dyDescent="0.25">
      <c r="E1244" s="710"/>
      <c r="F1244" s="731"/>
    </row>
    <row r="1245" spans="5:6" x14ac:dyDescent="0.25">
      <c r="E1245" s="710"/>
      <c r="F1245" s="731"/>
    </row>
    <row r="1246" spans="5:6" x14ac:dyDescent="0.25">
      <c r="E1246" s="710"/>
      <c r="F1246" s="731"/>
    </row>
    <row r="1247" spans="5:6" x14ac:dyDescent="0.25">
      <c r="E1247" s="710"/>
      <c r="F1247" s="731"/>
    </row>
    <row r="1248" spans="5:6" x14ac:dyDescent="0.25">
      <c r="E1248" s="710"/>
      <c r="F1248" s="731"/>
    </row>
    <row r="1249" spans="5:6" x14ac:dyDescent="0.25">
      <c r="E1249" s="710"/>
      <c r="F1249" s="731"/>
    </row>
    <row r="1250" spans="5:6" x14ac:dyDescent="0.25">
      <c r="E1250" s="710"/>
      <c r="F1250" s="731"/>
    </row>
    <row r="1251" spans="5:6" x14ac:dyDescent="0.25">
      <c r="E1251" s="710"/>
      <c r="F1251" s="731"/>
    </row>
    <row r="1252" spans="5:6" x14ac:dyDescent="0.25">
      <c r="E1252" s="710"/>
      <c r="F1252" s="731"/>
    </row>
    <row r="1253" spans="5:6" x14ac:dyDescent="0.25">
      <c r="E1253" s="710"/>
      <c r="F1253" s="731"/>
    </row>
    <row r="1254" spans="5:6" x14ac:dyDescent="0.25">
      <c r="E1254" s="710"/>
      <c r="F1254" s="731"/>
    </row>
    <row r="1255" spans="5:6" x14ac:dyDescent="0.25">
      <c r="E1255" s="710"/>
      <c r="F1255" s="731"/>
    </row>
    <row r="1256" spans="5:6" x14ac:dyDescent="0.25">
      <c r="E1256" s="710"/>
      <c r="F1256" s="731"/>
    </row>
    <row r="1257" spans="5:6" x14ac:dyDescent="0.25">
      <c r="E1257" s="710"/>
      <c r="F1257" s="731"/>
    </row>
    <row r="1258" spans="5:6" x14ac:dyDescent="0.25">
      <c r="E1258" s="710"/>
      <c r="F1258" s="731"/>
    </row>
    <row r="1259" spans="5:6" x14ac:dyDescent="0.25">
      <c r="E1259" s="710"/>
      <c r="F1259" s="731"/>
    </row>
    <row r="1260" spans="5:6" x14ac:dyDescent="0.25">
      <c r="E1260" s="710"/>
      <c r="F1260" s="731"/>
    </row>
    <row r="1261" spans="5:6" x14ac:dyDescent="0.25">
      <c r="E1261" s="710"/>
      <c r="F1261" s="731"/>
    </row>
    <row r="1262" spans="5:6" x14ac:dyDescent="0.25">
      <c r="E1262" s="710"/>
      <c r="F1262" s="731"/>
    </row>
    <row r="1263" spans="5:6" x14ac:dyDescent="0.25">
      <c r="E1263" s="710"/>
      <c r="F1263" s="731"/>
    </row>
    <row r="1264" spans="5:6" x14ac:dyDescent="0.25">
      <c r="E1264" s="710"/>
      <c r="F1264" s="731"/>
    </row>
    <row r="1265" spans="5:6" x14ac:dyDescent="0.25">
      <c r="E1265" s="710"/>
      <c r="F1265" s="731"/>
    </row>
    <row r="1266" spans="5:6" x14ac:dyDescent="0.25">
      <c r="E1266" s="710"/>
      <c r="F1266" s="731"/>
    </row>
    <row r="1267" spans="5:6" x14ac:dyDescent="0.25">
      <c r="E1267" s="710"/>
      <c r="F1267" s="731"/>
    </row>
    <row r="1268" spans="5:6" x14ac:dyDescent="0.25">
      <c r="E1268" s="710"/>
      <c r="F1268" s="731"/>
    </row>
    <row r="1269" spans="5:6" x14ac:dyDescent="0.25">
      <c r="E1269" s="710"/>
      <c r="F1269" s="731"/>
    </row>
    <row r="1270" spans="5:6" x14ac:dyDescent="0.25">
      <c r="E1270" s="710"/>
      <c r="F1270" s="731"/>
    </row>
    <row r="1271" spans="5:6" x14ac:dyDescent="0.25">
      <c r="E1271" s="710"/>
      <c r="F1271" s="731"/>
    </row>
    <row r="1272" spans="5:6" x14ac:dyDescent="0.25">
      <c r="E1272" s="710"/>
      <c r="F1272" s="731"/>
    </row>
    <row r="1273" spans="5:6" x14ac:dyDescent="0.25">
      <c r="E1273" s="710"/>
      <c r="F1273" s="731"/>
    </row>
    <row r="1274" spans="5:6" x14ac:dyDescent="0.25">
      <c r="E1274" s="710"/>
      <c r="F1274" s="731"/>
    </row>
    <row r="1275" spans="5:6" x14ac:dyDescent="0.25">
      <c r="E1275" s="710"/>
      <c r="F1275" s="731"/>
    </row>
    <row r="1276" spans="5:6" x14ac:dyDescent="0.25">
      <c r="E1276" s="710"/>
      <c r="F1276" s="731"/>
    </row>
    <row r="1277" spans="5:6" x14ac:dyDescent="0.25">
      <c r="E1277" s="710"/>
      <c r="F1277" s="731"/>
    </row>
    <row r="1278" spans="5:6" x14ac:dyDescent="0.25">
      <c r="E1278" s="710"/>
      <c r="F1278" s="731"/>
    </row>
    <row r="1279" spans="5:6" x14ac:dyDescent="0.25">
      <c r="E1279" s="710"/>
      <c r="F1279" s="731"/>
    </row>
    <row r="1280" spans="5:6" x14ac:dyDescent="0.25">
      <c r="E1280" s="710"/>
      <c r="F1280" s="731"/>
    </row>
    <row r="1281" spans="5:6" x14ac:dyDescent="0.25">
      <c r="E1281" s="710"/>
      <c r="F1281" s="731"/>
    </row>
    <row r="1282" spans="5:6" x14ac:dyDescent="0.25">
      <c r="E1282" s="710"/>
      <c r="F1282" s="731"/>
    </row>
    <row r="1283" spans="5:6" x14ac:dyDescent="0.25">
      <c r="E1283" s="710"/>
      <c r="F1283" s="731"/>
    </row>
    <row r="1284" spans="5:6" x14ac:dyDescent="0.25">
      <c r="E1284" s="710"/>
      <c r="F1284" s="731"/>
    </row>
    <row r="1285" spans="5:6" x14ac:dyDescent="0.25">
      <c r="E1285" s="710"/>
      <c r="F1285" s="731"/>
    </row>
    <row r="1286" spans="5:6" x14ac:dyDescent="0.25">
      <c r="E1286" s="710"/>
      <c r="F1286" s="731"/>
    </row>
    <row r="1287" spans="5:6" x14ac:dyDescent="0.25">
      <c r="E1287" s="710"/>
      <c r="F1287" s="731"/>
    </row>
    <row r="1288" spans="5:6" x14ac:dyDescent="0.25">
      <c r="E1288" s="710"/>
      <c r="F1288" s="731"/>
    </row>
    <row r="1289" spans="5:6" x14ac:dyDescent="0.25">
      <c r="E1289" s="710"/>
      <c r="F1289" s="731"/>
    </row>
    <row r="1290" spans="5:6" x14ac:dyDescent="0.25">
      <c r="E1290" s="710"/>
      <c r="F1290" s="731"/>
    </row>
    <row r="1291" spans="5:6" x14ac:dyDescent="0.25">
      <c r="E1291" s="710"/>
      <c r="F1291" s="731"/>
    </row>
    <row r="1292" spans="5:6" x14ac:dyDescent="0.25">
      <c r="E1292" s="710"/>
      <c r="F1292" s="731"/>
    </row>
    <row r="1293" spans="5:6" x14ac:dyDescent="0.25">
      <c r="E1293" s="710"/>
      <c r="F1293" s="731"/>
    </row>
    <row r="1294" spans="5:6" x14ac:dyDescent="0.25">
      <c r="E1294" s="710"/>
      <c r="F1294" s="731"/>
    </row>
    <row r="1295" spans="5:6" x14ac:dyDescent="0.25">
      <c r="E1295" s="710"/>
      <c r="F1295" s="731"/>
    </row>
    <row r="1296" spans="5:6" x14ac:dyDescent="0.25">
      <c r="E1296" s="710"/>
      <c r="F1296" s="731"/>
    </row>
    <row r="1297" spans="5:6" x14ac:dyDescent="0.25">
      <c r="E1297" s="710"/>
      <c r="F1297" s="731"/>
    </row>
    <row r="1298" spans="5:6" x14ac:dyDescent="0.25">
      <c r="E1298" s="710"/>
      <c r="F1298" s="731"/>
    </row>
    <row r="1299" spans="5:6" x14ac:dyDescent="0.25">
      <c r="E1299" s="710"/>
      <c r="F1299" s="731"/>
    </row>
    <row r="1300" spans="5:6" x14ac:dyDescent="0.25">
      <c r="E1300" s="710"/>
      <c r="F1300" s="731"/>
    </row>
    <row r="1301" spans="5:6" x14ac:dyDescent="0.25">
      <c r="E1301" s="710"/>
      <c r="F1301" s="731"/>
    </row>
    <row r="1302" spans="5:6" x14ac:dyDescent="0.25">
      <c r="E1302" s="710"/>
      <c r="F1302" s="731"/>
    </row>
    <row r="1303" spans="5:6" x14ac:dyDescent="0.25">
      <c r="E1303" s="710"/>
      <c r="F1303" s="731"/>
    </row>
    <row r="1304" spans="5:6" x14ac:dyDescent="0.25">
      <c r="E1304" s="710"/>
      <c r="F1304" s="731"/>
    </row>
    <row r="1305" spans="5:6" x14ac:dyDescent="0.25">
      <c r="E1305" s="710"/>
      <c r="F1305" s="731"/>
    </row>
    <row r="1306" spans="5:6" x14ac:dyDescent="0.25">
      <c r="E1306" s="710"/>
      <c r="F1306" s="731"/>
    </row>
    <row r="1307" spans="5:6" x14ac:dyDescent="0.25">
      <c r="E1307" s="710"/>
      <c r="F1307" s="731"/>
    </row>
    <row r="1308" spans="5:6" x14ac:dyDescent="0.25">
      <c r="E1308" s="710"/>
      <c r="F1308" s="731"/>
    </row>
    <row r="1309" spans="5:6" x14ac:dyDescent="0.25">
      <c r="E1309" s="710"/>
      <c r="F1309" s="731"/>
    </row>
    <row r="1310" spans="5:6" x14ac:dyDescent="0.25">
      <c r="E1310" s="710"/>
      <c r="F1310" s="731"/>
    </row>
    <row r="1311" spans="5:6" x14ac:dyDescent="0.25">
      <c r="E1311" s="710"/>
      <c r="F1311" s="731"/>
    </row>
    <row r="1312" spans="5:6" x14ac:dyDescent="0.25">
      <c r="E1312" s="710"/>
      <c r="F1312" s="731"/>
    </row>
    <row r="1313" spans="5:6" x14ac:dyDescent="0.25">
      <c r="E1313" s="710"/>
      <c r="F1313" s="731"/>
    </row>
    <row r="1314" spans="5:6" x14ac:dyDescent="0.25">
      <c r="E1314" s="710"/>
      <c r="F1314" s="731"/>
    </row>
    <row r="1315" spans="5:6" x14ac:dyDescent="0.25">
      <c r="E1315" s="710"/>
      <c r="F1315" s="731"/>
    </row>
    <row r="1316" spans="5:6" x14ac:dyDescent="0.25">
      <c r="E1316" s="710"/>
      <c r="F1316" s="731"/>
    </row>
    <row r="1317" spans="5:6" x14ac:dyDescent="0.25">
      <c r="E1317" s="710"/>
      <c r="F1317" s="731"/>
    </row>
    <row r="1318" spans="5:6" x14ac:dyDescent="0.25">
      <c r="E1318" s="710"/>
      <c r="F1318" s="731"/>
    </row>
    <row r="1319" spans="5:6" x14ac:dyDescent="0.25">
      <c r="E1319" s="710"/>
      <c r="F1319" s="731"/>
    </row>
    <row r="1320" spans="5:6" x14ac:dyDescent="0.25">
      <c r="E1320" s="710"/>
      <c r="F1320" s="731"/>
    </row>
    <row r="1321" spans="5:6" x14ac:dyDescent="0.25">
      <c r="E1321" s="710"/>
      <c r="F1321" s="731"/>
    </row>
    <row r="1322" spans="5:6" x14ac:dyDescent="0.25">
      <c r="E1322" s="710"/>
      <c r="F1322" s="731"/>
    </row>
    <row r="1323" spans="5:6" x14ac:dyDescent="0.25">
      <c r="E1323" s="710"/>
      <c r="F1323" s="731"/>
    </row>
    <row r="1324" spans="5:6" x14ac:dyDescent="0.25">
      <c r="E1324" s="710"/>
      <c r="F1324" s="731"/>
    </row>
    <row r="1325" spans="5:6" x14ac:dyDescent="0.25">
      <c r="E1325" s="710"/>
      <c r="F1325" s="731"/>
    </row>
    <row r="1326" spans="5:6" x14ac:dyDescent="0.25">
      <c r="E1326" s="710"/>
      <c r="F1326" s="731"/>
    </row>
    <row r="1327" spans="5:6" x14ac:dyDescent="0.25">
      <c r="E1327" s="710"/>
      <c r="F1327" s="731"/>
    </row>
    <row r="1328" spans="5:6" x14ac:dyDescent="0.25">
      <c r="E1328" s="710"/>
      <c r="F1328" s="731"/>
    </row>
    <row r="1329" spans="5:6" x14ac:dyDescent="0.25">
      <c r="E1329" s="710"/>
      <c r="F1329" s="731"/>
    </row>
    <row r="1330" spans="5:6" x14ac:dyDescent="0.25">
      <c r="E1330" s="710"/>
      <c r="F1330" s="731"/>
    </row>
    <row r="1331" spans="5:6" x14ac:dyDescent="0.25">
      <c r="E1331" s="710"/>
      <c r="F1331" s="731"/>
    </row>
    <row r="1332" spans="5:6" x14ac:dyDescent="0.25">
      <c r="E1332" s="710"/>
      <c r="F1332" s="731"/>
    </row>
    <row r="1333" spans="5:6" x14ac:dyDescent="0.25">
      <c r="E1333" s="710"/>
      <c r="F1333" s="731"/>
    </row>
    <row r="1334" spans="5:6" x14ac:dyDescent="0.25">
      <c r="E1334" s="710"/>
      <c r="F1334" s="731"/>
    </row>
    <row r="1335" spans="5:6" x14ac:dyDescent="0.25">
      <c r="E1335" s="710"/>
      <c r="F1335" s="731"/>
    </row>
    <row r="1336" spans="5:6" x14ac:dyDescent="0.25">
      <c r="E1336" s="710"/>
      <c r="F1336" s="731"/>
    </row>
    <row r="1337" spans="5:6" x14ac:dyDescent="0.25">
      <c r="E1337" s="710"/>
      <c r="F1337" s="731"/>
    </row>
    <row r="1338" spans="5:6" x14ac:dyDescent="0.25">
      <c r="E1338" s="710"/>
      <c r="F1338" s="731"/>
    </row>
    <row r="1339" spans="5:6" x14ac:dyDescent="0.25">
      <c r="E1339" s="710"/>
      <c r="F1339" s="731"/>
    </row>
    <row r="1340" spans="5:6" x14ac:dyDescent="0.25">
      <c r="E1340" s="710"/>
      <c r="F1340" s="731"/>
    </row>
    <row r="1341" spans="5:6" x14ac:dyDescent="0.25">
      <c r="E1341" s="710"/>
      <c r="F1341" s="731"/>
    </row>
    <row r="1342" spans="5:6" x14ac:dyDescent="0.25">
      <c r="E1342" s="710"/>
      <c r="F1342" s="731"/>
    </row>
    <row r="1343" spans="5:6" x14ac:dyDescent="0.25">
      <c r="E1343" s="710"/>
      <c r="F1343" s="731"/>
    </row>
    <row r="1344" spans="5:6" x14ac:dyDescent="0.25">
      <c r="E1344" s="710"/>
      <c r="F1344" s="731"/>
    </row>
    <row r="1345" spans="5:6" x14ac:dyDescent="0.25">
      <c r="E1345" s="710"/>
      <c r="F1345" s="731"/>
    </row>
    <row r="1346" spans="5:6" x14ac:dyDescent="0.25">
      <c r="E1346" s="710"/>
      <c r="F1346" s="731"/>
    </row>
    <row r="1347" spans="5:6" x14ac:dyDescent="0.25">
      <c r="E1347" s="710"/>
      <c r="F1347" s="731"/>
    </row>
    <row r="1348" spans="5:6" x14ac:dyDescent="0.25">
      <c r="E1348" s="710"/>
      <c r="F1348" s="731"/>
    </row>
    <row r="1349" spans="5:6" x14ac:dyDescent="0.25">
      <c r="E1349" s="710"/>
      <c r="F1349" s="731"/>
    </row>
    <row r="1350" spans="5:6" x14ac:dyDescent="0.25">
      <c r="E1350" s="710"/>
      <c r="F1350" s="731"/>
    </row>
    <row r="1351" spans="5:6" x14ac:dyDescent="0.25">
      <c r="E1351" s="710"/>
      <c r="F1351" s="731"/>
    </row>
    <row r="1352" spans="5:6" x14ac:dyDescent="0.25">
      <c r="E1352" s="710"/>
      <c r="F1352" s="731"/>
    </row>
    <row r="1353" spans="5:6" x14ac:dyDescent="0.25">
      <c r="E1353" s="710"/>
      <c r="F1353" s="731"/>
    </row>
    <row r="1354" spans="5:6" x14ac:dyDescent="0.25">
      <c r="E1354" s="710"/>
      <c r="F1354" s="731"/>
    </row>
    <row r="1355" spans="5:6" x14ac:dyDescent="0.25">
      <c r="E1355" s="710"/>
      <c r="F1355" s="731"/>
    </row>
    <row r="1356" spans="5:6" x14ac:dyDescent="0.25">
      <c r="E1356" s="710"/>
      <c r="F1356" s="731"/>
    </row>
    <row r="1357" spans="5:6" x14ac:dyDescent="0.25">
      <c r="E1357" s="710"/>
      <c r="F1357" s="731"/>
    </row>
    <row r="1358" spans="5:6" x14ac:dyDescent="0.25">
      <c r="E1358" s="710"/>
      <c r="F1358" s="731"/>
    </row>
    <row r="1359" spans="5:6" x14ac:dyDescent="0.25">
      <c r="E1359" s="710"/>
      <c r="F1359" s="731"/>
    </row>
    <row r="1360" spans="5:6" x14ac:dyDescent="0.25">
      <c r="E1360" s="710"/>
      <c r="F1360" s="731"/>
    </row>
    <row r="1361" spans="5:6" x14ac:dyDescent="0.25">
      <c r="E1361" s="710"/>
      <c r="F1361" s="731"/>
    </row>
    <row r="1362" spans="5:6" x14ac:dyDescent="0.25">
      <c r="E1362" s="710"/>
      <c r="F1362" s="731"/>
    </row>
    <row r="1363" spans="5:6" x14ac:dyDescent="0.25">
      <c r="E1363" s="710"/>
      <c r="F1363" s="731"/>
    </row>
    <row r="1364" spans="5:6" x14ac:dyDescent="0.25">
      <c r="E1364" s="710"/>
      <c r="F1364" s="731"/>
    </row>
    <row r="1365" spans="5:6" x14ac:dyDescent="0.25">
      <c r="E1365" s="710"/>
      <c r="F1365" s="731"/>
    </row>
    <row r="1366" spans="5:6" x14ac:dyDescent="0.25">
      <c r="E1366" s="710"/>
      <c r="F1366" s="731"/>
    </row>
    <row r="1367" spans="5:6" x14ac:dyDescent="0.25">
      <c r="E1367" s="710"/>
      <c r="F1367" s="731"/>
    </row>
    <row r="1368" spans="5:6" x14ac:dyDescent="0.25">
      <c r="E1368" s="710"/>
      <c r="F1368" s="731"/>
    </row>
    <row r="1369" spans="5:6" x14ac:dyDescent="0.25">
      <c r="E1369" s="710"/>
      <c r="F1369" s="731"/>
    </row>
    <row r="1370" spans="5:6" x14ac:dyDescent="0.25">
      <c r="E1370" s="710"/>
      <c r="F1370" s="731"/>
    </row>
    <row r="1371" spans="5:6" x14ac:dyDescent="0.25">
      <c r="E1371" s="710"/>
      <c r="F1371" s="731"/>
    </row>
    <row r="1372" spans="5:6" x14ac:dyDescent="0.25">
      <c r="E1372" s="710"/>
      <c r="F1372" s="731"/>
    </row>
    <row r="1373" spans="5:6" x14ac:dyDescent="0.25">
      <c r="E1373" s="710"/>
      <c r="F1373" s="731"/>
    </row>
    <row r="1374" spans="5:6" x14ac:dyDescent="0.25">
      <c r="E1374" s="710"/>
      <c r="F1374" s="731"/>
    </row>
    <row r="1375" spans="5:6" x14ac:dyDescent="0.25">
      <c r="E1375" s="710"/>
      <c r="F1375" s="731"/>
    </row>
    <row r="1376" spans="5:6" x14ac:dyDescent="0.25">
      <c r="E1376" s="710"/>
      <c r="F1376" s="731"/>
    </row>
    <row r="1377" spans="5:6" x14ac:dyDescent="0.25">
      <c r="E1377" s="710"/>
      <c r="F1377" s="731"/>
    </row>
    <row r="1378" spans="5:6" x14ac:dyDescent="0.25">
      <c r="E1378" s="710"/>
      <c r="F1378" s="731"/>
    </row>
    <row r="1379" spans="5:6" x14ac:dyDescent="0.25">
      <c r="E1379" s="710"/>
      <c r="F1379" s="731"/>
    </row>
    <row r="1380" spans="5:6" x14ac:dyDescent="0.25">
      <c r="E1380" s="710"/>
      <c r="F1380" s="731"/>
    </row>
    <row r="1381" spans="5:6" x14ac:dyDescent="0.25">
      <c r="E1381" s="710"/>
      <c r="F1381" s="731"/>
    </row>
    <row r="1382" spans="5:6" x14ac:dyDescent="0.25">
      <c r="E1382" s="710"/>
      <c r="F1382" s="731"/>
    </row>
    <row r="1383" spans="5:6" x14ac:dyDescent="0.25">
      <c r="E1383" s="710"/>
      <c r="F1383" s="731"/>
    </row>
    <row r="1384" spans="5:6" x14ac:dyDescent="0.25">
      <c r="E1384" s="710"/>
      <c r="F1384" s="731"/>
    </row>
    <row r="1385" spans="5:6" x14ac:dyDescent="0.25">
      <c r="E1385" s="710"/>
      <c r="F1385" s="731"/>
    </row>
    <row r="1386" spans="5:6" x14ac:dyDescent="0.25">
      <c r="E1386" s="710"/>
      <c r="F1386" s="731"/>
    </row>
    <row r="1387" spans="5:6" x14ac:dyDescent="0.25">
      <c r="E1387" s="710"/>
      <c r="F1387" s="731"/>
    </row>
    <row r="1388" spans="5:6" x14ac:dyDescent="0.25">
      <c r="E1388" s="710"/>
      <c r="F1388" s="731"/>
    </row>
    <row r="1389" spans="5:6" x14ac:dyDescent="0.25">
      <c r="E1389" s="710"/>
      <c r="F1389" s="731"/>
    </row>
    <row r="1390" spans="5:6" x14ac:dyDescent="0.25">
      <c r="E1390" s="710"/>
      <c r="F1390" s="731"/>
    </row>
    <row r="1391" spans="5:6" x14ac:dyDescent="0.25">
      <c r="E1391" s="710"/>
      <c r="F1391" s="731"/>
    </row>
    <row r="1392" spans="5:6" x14ac:dyDescent="0.25">
      <c r="E1392" s="710"/>
      <c r="F1392" s="731"/>
    </row>
    <row r="1393" spans="5:6" x14ac:dyDescent="0.25">
      <c r="E1393" s="710"/>
      <c r="F1393" s="731"/>
    </row>
    <row r="1394" spans="5:6" x14ac:dyDescent="0.25">
      <c r="E1394" s="710"/>
      <c r="F1394" s="731"/>
    </row>
    <row r="1395" spans="5:6" x14ac:dyDescent="0.25">
      <c r="E1395" s="710"/>
      <c r="F1395" s="731"/>
    </row>
    <row r="1396" spans="5:6" x14ac:dyDescent="0.25">
      <c r="E1396" s="710"/>
      <c r="F1396" s="731"/>
    </row>
    <row r="1397" spans="5:6" x14ac:dyDescent="0.25">
      <c r="E1397" s="710"/>
      <c r="F1397" s="731"/>
    </row>
    <row r="1398" spans="5:6" x14ac:dyDescent="0.25">
      <c r="E1398" s="710"/>
      <c r="F1398" s="731"/>
    </row>
    <row r="1399" spans="5:6" x14ac:dyDescent="0.25">
      <c r="E1399" s="710"/>
      <c r="F1399" s="731"/>
    </row>
    <row r="1400" spans="5:6" x14ac:dyDescent="0.25">
      <c r="E1400" s="710"/>
      <c r="F1400" s="731"/>
    </row>
    <row r="1401" spans="5:6" x14ac:dyDescent="0.25">
      <c r="E1401" s="710"/>
      <c r="F1401" s="731"/>
    </row>
    <row r="1402" spans="5:6" x14ac:dyDescent="0.25">
      <c r="E1402" s="710"/>
      <c r="F1402" s="731"/>
    </row>
    <row r="1403" spans="5:6" x14ac:dyDescent="0.25">
      <c r="E1403" s="710"/>
      <c r="F1403" s="731"/>
    </row>
    <row r="1404" spans="5:6" x14ac:dyDescent="0.25">
      <c r="E1404" s="710"/>
      <c r="F1404" s="731"/>
    </row>
    <row r="1405" spans="5:6" x14ac:dyDescent="0.25">
      <c r="E1405" s="710"/>
      <c r="F1405" s="731"/>
    </row>
    <row r="1406" spans="5:6" x14ac:dyDescent="0.25">
      <c r="E1406" s="710"/>
      <c r="F1406" s="731"/>
    </row>
    <row r="1407" spans="5:6" x14ac:dyDescent="0.25">
      <c r="E1407" s="710"/>
      <c r="F1407" s="731"/>
    </row>
    <row r="1408" spans="5:6" x14ac:dyDescent="0.25">
      <c r="E1408" s="710"/>
      <c r="F1408" s="731"/>
    </row>
    <row r="1409" spans="5:6" x14ac:dyDescent="0.25">
      <c r="E1409" s="710"/>
      <c r="F1409" s="731"/>
    </row>
    <row r="1410" spans="5:6" x14ac:dyDescent="0.25">
      <c r="E1410" s="710"/>
      <c r="F1410" s="731"/>
    </row>
    <row r="1411" spans="5:6" x14ac:dyDescent="0.25">
      <c r="E1411" s="710"/>
      <c r="F1411" s="731"/>
    </row>
    <row r="1412" spans="5:6" x14ac:dyDescent="0.25">
      <c r="E1412" s="710"/>
      <c r="F1412" s="731"/>
    </row>
    <row r="1413" spans="5:6" x14ac:dyDescent="0.25">
      <c r="E1413" s="710"/>
      <c r="F1413" s="731"/>
    </row>
    <row r="1414" spans="5:6" x14ac:dyDescent="0.25">
      <c r="E1414" s="710"/>
      <c r="F1414" s="731"/>
    </row>
    <row r="1415" spans="5:6" x14ac:dyDescent="0.25">
      <c r="E1415" s="710"/>
      <c r="F1415" s="731"/>
    </row>
    <row r="1416" spans="5:6" x14ac:dyDescent="0.25">
      <c r="E1416" s="710"/>
      <c r="F1416" s="731"/>
    </row>
    <row r="1417" spans="5:6" x14ac:dyDescent="0.25">
      <c r="E1417" s="710"/>
      <c r="F1417" s="731"/>
    </row>
    <row r="1418" spans="5:6" x14ac:dyDescent="0.25">
      <c r="E1418" s="710"/>
      <c r="F1418" s="731"/>
    </row>
    <row r="1419" spans="5:6" x14ac:dyDescent="0.25">
      <c r="E1419" s="710"/>
      <c r="F1419" s="731"/>
    </row>
    <row r="1420" spans="5:6" x14ac:dyDescent="0.25">
      <c r="E1420" s="710"/>
      <c r="F1420" s="731"/>
    </row>
    <row r="1421" spans="5:6" x14ac:dyDescent="0.25">
      <c r="E1421" s="710"/>
      <c r="F1421" s="731"/>
    </row>
    <row r="1422" spans="5:6" x14ac:dyDescent="0.25">
      <c r="E1422" s="710"/>
      <c r="F1422" s="731"/>
    </row>
    <row r="1423" spans="5:6" x14ac:dyDescent="0.25">
      <c r="E1423" s="710"/>
      <c r="F1423" s="731"/>
    </row>
    <row r="1424" spans="5:6" x14ac:dyDescent="0.25">
      <c r="E1424" s="710"/>
      <c r="F1424" s="731"/>
    </row>
    <row r="1425" spans="5:6" x14ac:dyDescent="0.25">
      <c r="E1425" s="710"/>
      <c r="F1425" s="731"/>
    </row>
    <row r="1426" spans="5:6" x14ac:dyDescent="0.25">
      <c r="E1426" s="710"/>
      <c r="F1426" s="731"/>
    </row>
    <row r="1427" spans="5:6" x14ac:dyDescent="0.25">
      <c r="E1427" s="710"/>
      <c r="F1427" s="731"/>
    </row>
    <row r="1428" spans="5:6" x14ac:dyDescent="0.25">
      <c r="E1428" s="710"/>
      <c r="F1428" s="731"/>
    </row>
    <row r="1429" spans="5:6" x14ac:dyDescent="0.25">
      <c r="E1429" s="710"/>
      <c r="F1429" s="731"/>
    </row>
    <row r="1430" spans="5:6" x14ac:dyDescent="0.25">
      <c r="E1430" s="710"/>
      <c r="F1430" s="731"/>
    </row>
    <row r="1431" spans="5:6" x14ac:dyDescent="0.25">
      <c r="E1431" s="710"/>
      <c r="F1431" s="731"/>
    </row>
    <row r="1432" spans="5:6" x14ac:dyDescent="0.25">
      <c r="E1432" s="710"/>
      <c r="F1432" s="731"/>
    </row>
    <row r="1433" spans="5:6" x14ac:dyDescent="0.25">
      <c r="E1433" s="710"/>
      <c r="F1433" s="731"/>
    </row>
    <row r="1434" spans="5:6" x14ac:dyDescent="0.25">
      <c r="E1434" s="710"/>
      <c r="F1434" s="731"/>
    </row>
    <row r="1435" spans="5:6" x14ac:dyDescent="0.25">
      <c r="E1435" s="710"/>
      <c r="F1435" s="731"/>
    </row>
    <row r="1436" spans="5:6" x14ac:dyDescent="0.25">
      <c r="E1436" s="710"/>
      <c r="F1436" s="731"/>
    </row>
    <row r="1437" spans="5:6" x14ac:dyDescent="0.25">
      <c r="E1437" s="710"/>
      <c r="F1437" s="731"/>
    </row>
    <row r="1438" spans="5:6" x14ac:dyDescent="0.25">
      <c r="E1438" s="710"/>
      <c r="F1438" s="731"/>
    </row>
    <row r="1439" spans="5:6" x14ac:dyDescent="0.25">
      <c r="E1439" s="710"/>
      <c r="F1439" s="731"/>
    </row>
    <row r="1440" spans="5:6" x14ac:dyDescent="0.25">
      <c r="E1440" s="710"/>
      <c r="F1440" s="731"/>
    </row>
    <row r="1441" spans="5:6" x14ac:dyDescent="0.25">
      <c r="E1441" s="710"/>
      <c r="F1441" s="731"/>
    </row>
    <row r="1442" spans="5:6" x14ac:dyDescent="0.25">
      <c r="E1442" s="710"/>
      <c r="F1442" s="731"/>
    </row>
    <row r="1443" spans="5:6" x14ac:dyDescent="0.25">
      <c r="E1443" s="710"/>
      <c r="F1443" s="731"/>
    </row>
    <row r="1444" spans="5:6" x14ac:dyDescent="0.25">
      <c r="E1444" s="710"/>
      <c r="F1444" s="731"/>
    </row>
    <row r="1445" spans="5:6" x14ac:dyDescent="0.25">
      <c r="E1445" s="710"/>
      <c r="F1445" s="731"/>
    </row>
    <row r="1446" spans="5:6" x14ac:dyDescent="0.25">
      <c r="E1446" s="710"/>
      <c r="F1446" s="731"/>
    </row>
    <row r="1447" spans="5:6" x14ac:dyDescent="0.25">
      <c r="E1447" s="710"/>
      <c r="F1447" s="731"/>
    </row>
    <row r="1448" spans="5:6" x14ac:dyDescent="0.25">
      <c r="E1448" s="710"/>
      <c r="F1448" s="731"/>
    </row>
    <row r="1449" spans="5:6" x14ac:dyDescent="0.25">
      <c r="E1449" s="710"/>
      <c r="F1449" s="731"/>
    </row>
    <row r="1450" spans="5:6" x14ac:dyDescent="0.25">
      <c r="E1450" s="710"/>
      <c r="F1450" s="731"/>
    </row>
    <row r="1451" spans="5:6" x14ac:dyDescent="0.25">
      <c r="E1451" s="710"/>
      <c r="F1451" s="731"/>
    </row>
    <row r="1452" spans="5:6" x14ac:dyDescent="0.25">
      <c r="E1452" s="710"/>
      <c r="F1452" s="731"/>
    </row>
    <row r="1453" spans="5:6" x14ac:dyDescent="0.25">
      <c r="E1453" s="710"/>
      <c r="F1453" s="731"/>
    </row>
    <row r="1454" spans="5:6" x14ac:dyDescent="0.25">
      <c r="E1454" s="710"/>
      <c r="F1454" s="731"/>
    </row>
    <row r="1455" spans="5:6" x14ac:dyDescent="0.25">
      <c r="E1455" s="710"/>
      <c r="F1455" s="731"/>
    </row>
    <row r="1456" spans="5:6" x14ac:dyDescent="0.25">
      <c r="E1456" s="710"/>
      <c r="F1456" s="731"/>
    </row>
    <row r="1457" spans="5:6" x14ac:dyDescent="0.25">
      <c r="E1457" s="710"/>
      <c r="F1457" s="731"/>
    </row>
    <row r="1458" spans="5:6" x14ac:dyDescent="0.25">
      <c r="E1458" s="710"/>
      <c r="F1458" s="731"/>
    </row>
    <row r="1459" spans="5:6" x14ac:dyDescent="0.25">
      <c r="E1459" s="710"/>
      <c r="F1459" s="731"/>
    </row>
    <row r="1460" spans="5:6" x14ac:dyDescent="0.25">
      <c r="E1460" s="710"/>
      <c r="F1460" s="731"/>
    </row>
    <row r="1461" spans="5:6" x14ac:dyDescent="0.25">
      <c r="E1461" s="710"/>
      <c r="F1461" s="731"/>
    </row>
    <row r="1462" spans="5:6" x14ac:dyDescent="0.25">
      <c r="E1462" s="710"/>
      <c r="F1462" s="731"/>
    </row>
    <row r="1463" spans="5:6" x14ac:dyDescent="0.25">
      <c r="E1463" s="710"/>
      <c r="F1463" s="731"/>
    </row>
    <row r="1464" spans="5:6" x14ac:dyDescent="0.25">
      <c r="E1464" s="710"/>
      <c r="F1464" s="731"/>
    </row>
    <row r="1465" spans="5:6" x14ac:dyDescent="0.25">
      <c r="E1465" s="710"/>
      <c r="F1465" s="731"/>
    </row>
    <row r="1466" spans="5:6" x14ac:dyDescent="0.25">
      <c r="E1466" s="710"/>
      <c r="F1466" s="731"/>
    </row>
    <row r="1467" spans="5:6" x14ac:dyDescent="0.25">
      <c r="E1467" s="710"/>
      <c r="F1467" s="731"/>
    </row>
    <row r="1468" spans="5:6" x14ac:dyDescent="0.25">
      <c r="E1468" s="710"/>
      <c r="F1468" s="731"/>
    </row>
    <row r="1469" spans="5:6" x14ac:dyDescent="0.25">
      <c r="E1469" s="710"/>
      <c r="F1469" s="731"/>
    </row>
    <row r="1470" spans="5:6" x14ac:dyDescent="0.25">
      <c r="E1470" s="710"/>
      <c r="F1470" s="731"/>
    </row>
    <row r="1471" spans="5:6" x14ac:dyDescent="0.25">
      <c r="E1471" s="710"/>
      <c r="F1471" s="731"/>
    </row>
    <row r="1472" spans="5:6" x14ac:dyDescent="0.25">
      <c r="E1472" s="710"/>
      <c r="F1472" s="731"/>
    </row>
    <row r="1473" spans="5:6" x14ac:dyDescent="0.25">
      <c r="E1473" s="710"/>
      <c r="F1473" s="731"/>
    </row>
    <row r="1474" spans="5:6" x14ac:dyDescent="0.25">
      <c r="E1474" s="710"/>
      <c r="F1474" s="731"/>
    </row>
    <row r="1475" spans="5:6" x14ac:dyDescent="0.25">
      <c r="E1475" s="710"/>
      <c r="F1475" s="731"/>
    </row>
    <row r="1476" spans="5:6" x14ac:dyDescent="0.25">
      <c r="E1476" s="710"/>
      <c r="F1476" s="731"/>
    </row>
    <row r="1477" spans="5:6" x14ac:dyDescent="0.25">
      <c r="E1477" s="710"/>
      <c r="F1477" s="731"/>
    </row>
    <row r="1478" spans="5:6" x14ac:dyDescent="0.25">
      <c r="E1478" s="710"/>
      <c r="F1478" s="731"/>
    </row>
    <row r="1479" spans="5:6" x14ac:dyDescent="0.25">
      <c r="E1479" s="710"/>
      <c r="F1479" s="731"/>
    </row>
    <row r="1480" spans="5:6" x14ac:dyDescent="0.25">
      <c r="E1480" s="710"/>
      <c r="F1480" s="731"/>
    </row>
    <row r="1481" spans="5:6" x14ac:dyDescent="0.25">
      <c r="E1481" s="710"/>
      <c r="F1481" s="731"/>
    </row>
    <row r="1482" spans="5:6" x14ac:dyDescent="0.25">
      <c r="E1482" s="710"/>
      <c r="F1482" s="731"/>
    </row>
    <row r="1483" spans="5:6" x14ac:dyDescent="0.25">
      <c r="E1483" s="710"/>
      <c r="F1483" s="731"/>
    </row>
    <row r="1484" spans="5:6" x14ac:dyDescent="0.25">
      <c r="E1484" s="710"/>
      <c r="F1484" s="731"/>
    </row>
    <row r="1485" spans="5:6" x14ac:dyDescent="0.25">
      <c r="E1485" s="710"/>
      <c r="F1485" s="731"/>
    </row>
    <row r="1486" spans="5:6" x14ac:dyDescent="0.25">
      <c r="E1486" s="710"/>
      <c r="F1486" s="731"/>
    </row>
    <row r="1487" spans="5:6" x14ac:dyDescent="0.25">
      <c r="E1487" s="710"/>
      <c r="F1487" s="731"/>
    </row>
    <row r="1488" spans="5:6" x14ac:dyDescent="0.25">
      <c r="E1488" s="710"/>
      <c r="F1488" s="731"/>
    </row>
    <row r="1489" spans="5:6" x14ac:dyDescent="0.25">
      <c r="E1489" s="710"/>
      <c r="F1489" s="731"/>
    </row>
    <row r="1490" spans="5:6" x14ac:dyDescent="0.25">
      <c r="E1490" s="710"/>
      <c r="F1490" s="731"/>
    </row>
    <row r="1491" spans="5:6" x14ac:dyDescent="0.25">
      <c r="E1491" s="710"/>
      <c r="F1491" s="731"/>
    </row>
    <row r="1492" spans="5:6" x14ac:dyDescent="0.25">
      <c r="E1492" s="710"/>
      <c r="F1492" s="731"/>
    </row>
    <row r="1493" spans="5:6" x14ac:dyDescent="0.25">
      <c r="E1493" s="710"/>
      <c r="F1493" s="731"/>
    </row>
    <row r="1494" spans="5:6" x14ac:dyDescent="0.25">
      <c r="E1494" s="710"/>
      <c r="F1494" s="731"/>
    </row>
    <row r="1495" spans="5:6" x14ac:dyDescent="0.25">
      <c r="E1495" s="710"/>
      <c r="F1495" s="731"/>
    </row>
    <row r="1496" spans="5:6" x14ac:dyDescent="0.25">
      <c r="E1496" s="710"/>
      <c r="F1496" s="731"/>
    </row>
    <row r="1497" spans="5:6" x14ac:dyDescent="0.25">
      <c r="E1497" s="710"/>
      <c r="F1497" s="731"/>
    </row>
    <row r="1498" spans="5:6" x14ac:dyDescent="0.25">
      <c r="E1498" s="710"/>
      <c r="F1498" s="731"/>
    </row>
    <row r="1499" spans="5:6" x14ac:dyDescent="0.25">
      <c r="E1499" s="710"/>
      <c r="F1499" s="731"/>
    </row>
    <row r="1500" spans="5:6" x14ac:dyDescent="0.25">
      <c r="E1500" s="710"/>
      <c r="F1500" s="731"/>
    </row>
    <row r="1501" spans="5:6" x14ac:dyDescent="0.25">
      <c r="E1501" s="710"/>
      <c r="F1501" s="731"/>
    </row>
    <row r="1502" spans="5:6" x14ac:dyDescent="0.25">
      <c r="E1502" s="710"/>
      <c r="F1502" s="731"/>
    </row>
    <row r="1503" spans="5:6" x14ac:dyDescent="0.25">
      <c r="E1503" s="710"/>
      <c r="F1503" s="731"/>
    </row>
    <row r="1504" spans="5:6" x14ac:dyDescent="0.25">
      <c r="E1504" s="710"/>
      <c r="F1504" s="731"/>
    </row>
    <row r="1505" spans="5:6" x14ac:dyDescent="0.25">
      <c r="E1505" s="710"/>
      <c r="F1505" s="731"/>
    </row>
    <row r="1506" spans="5:6" x14ac:dyDescent="0.25">
      <c r="E1506" s="710"/>
      <c r="F1506" s="731"/>
    </row>
    <row r="1507" spans="5:6" x14ac:dyDescent="0.25">
      <c r="E1507" s="710"/>
      <c r="F1507" s="731"/>
    </row>
    <row r="1508" spans="5:6" x14ac:dyDescent="0.25">
      <c r="E1508" s="710"/>
      <c r="F1508" s="731"/>
    </row>
    <row r="1509" spans="5:6" x14ac:dyDescent="0.25">
      <c r="E1509" s="710"/>
      <c r="F1509" s="731"/>
    </row>
    <row r="1510" spans="5:6" x14ac:dyDescent="0.25">
      <c r="E1510" s="710"/>
      <c r="F1510" s="731"/>
    </row>
    <row r="1511" spans="5:6" x14ac:dyDescent="0.25">
      <c r="E1511" s="710"/>
      <c r="F1511" s="731"/>
    </row>
    <row r="1512" spans="5:6" x14ac:dyDescent="0.25">
      <c r="E1512" s="710"/>
      <c r="F1512" s="731"/>
    </row>
    <row r="1513" spans="5:6" x14ac:dyDescent="0.25">
      <c r="E1513" s="710"/>
      <c r="F1513" s="731"/>
    </row>
    <row r="1514" spans="5:6" x14ac:dyDescent="0.25">
      <c r="E1514" s="710"/>
      <c r="F1514" s="731"/>
    </row>
    <row r="1515" spans="5:6" x14ac:dyDescent="0.25">
      <c r="E1515" s="710"/>
      <c r="F1515" s="731"/>
    </row>
    <row r="1516" spans="5:6" x14ac:dyDescent="0.25">
      <c r="E1516" s="710"/>
      <c r="F1516" s="731"/>
    </row>
    <row r="1517" spans="5:6" x14ac:dyDescent="0.25">
      <c r="E1517" s="710"/>
      <c r="F1517" s="731"/>
    </row>
    <row r="1518" spans="5:6" x14ac:dyDescent="0.25">
      <c r="E1518" s="710"/>
      <c r="F1518" s="731"/>
    </row>
    <row r="1519" spans="5:6" x14ac:dyDescent="0.25">
      <c r="E1519" s="710"/>
      <c r="F1519" s="731"/>
    </row>
    <row r="1520" spans="5:6" x14ac:dyDescent="0.25">
      <c r="E1520" s="710"/>
      <c r="F1520" s="731"/>
    </row>
    <row r="1521" spans="5:6" x14ac:dyDescent="0.25">
      <c r="E1521" s="710"/>
      <c r="F1521" s="731"/>
    </row>
    <row r="1522" spans="5:6" x14ac:dyDescent="0.25">
      <c r="E1522" s="710"/>
      <c r="F1522" s="731"/>
    </row>
    <row r="1523" spans="5:6" x14ac:dyDescent="0.25">
      <c r="E1523" s="710"/>
      <c r="F1523" s="731"/>
    </row>
    <row r="1524" spans="5:6" x14ac:dyDescent="0.25">
      <c r="E1524" s="710"/>
      <c r="F1524" s="731"/>
    </row>
    <row r="1525" spans="5:6" x14ac:dyDescent="0.25">
      <c r="E1525" s="710"/>
      <c r="F1525" s="731"/>
    </row>
    <row r="1526" spans="5:6" x14ac:dyDescent="0.25">
      <c r="E1526" s="710"/>
      <c r="F1526" s="731"/>
    </row>
    <row r="1527" spans="5:6" x14ac:dyDescent="0.25">
      <c r="E1527" s="710"/>
      <c r="F1527" s="731"/>
    </row>
    <row r="1528" spans="5:6" x14ac:dyDescent="0.25">
      <c r="E1528" s="710"/>
      <c r="F1528" s="731"/>
    </row>
    <row r="1529" spans="5:6" x14ac:dyDescent="0.25">
      <c r="E1529" s="710"/>
      <c r="F1529" s="731"/>
    </row>
    <row r="1530" spans="5:6" x14ac:dyDescent="0.25">
      <c r="E1530" s="710"/>
      <c r="F1530" s="731"/>
    </row>
    <row r="1531" spans="5:6" x14ac:dyDescent="0.25">
      <c r="E1531" s="710"/>
      <c r="F1531" s="731"/>
    </row>
    <row r="1532" spans="5:6" x14ac:dyDescent="0.25">
      <c r="E1532" s="710"/>
      <c r="F1532" s="731"/>
    </row>
    <row r="1533" spans="5:6" x14ac:dyDescent="0.25">
      <c r="E1533" s="710"/>
      <c r="F1533" s="731"/>
    </row>
    <row r="1534" spans="5:6" x14ac:dyDescent="0.25">
      <c r="E1534" s="710"/>
      <c r="F1534" s="731"/>
    </row>
    <row r="1535" spans="5:6" x14ac:dyDescent="0.25">
      <c r="E1535" s="710"/>
      <c r="F1535" s="731"/>
    </row>
    <row r="1536" spans="5:6" x14ac:dyDescent="0.25">
      <c r="E1536" s="710"/>
      <c r="F1536" s="731"/>
    </row>
    <row r="1537" spans="5:6" x14ac:dyDescent="0.25">
      <c r="E1537" s="710"/>
      <c r="F1537" s="731"/>
    </row>
    <row r="1538" spans="5:6" x14ac:dyDescent="0.25">
      <c r="E1538" s="710"/>
      <c r="F1538" s="731"/>
    </row>
    <row r="1539" spans="5:6" x14ac:dyDescent="0.25">
      <c r="E1539" s="710"/>
      <c r="F1539" s="731"/>
    </row>
    <row r="1540" spans="5:6" x14ac:dyDescent="0.25">
      <c r="E1540" s="710"/>
      <c r="F1540" s="731"/>
    </row>
    <row r="1541" spans="5:6" x14ac:dyDescent="0.25">
      <c r="E1541" s="710"/>
      <c r="F1541" s="731"/>
    </row>
    <row r="1542" spans="5:6" x14ac:dyDescent="0.25">
      <c r="E1542" s="710"/>
      <c r="F1542" s="731"/>
    </row>
    <row r="1543" spans="5:6" x14ac:dyDescent="0.25">
      <c r="E1543" s="710"/>
      <c r="F1543" s="731"/>
    </row>
    <row r="1544" spans="5:6" x14ac:dyDescent="0.25">
      <c r="E1544" s="710"/>
      <c r="F1544" s="731"/>
    </row>
    <row r="1545" spans="5:6" x14ac:dyDescent="0.25">
      <c r="E1545" s="710"/>
      <c r="F1545" s="731"/>
    </row>
    <row r="1546" spans="5:6" x14ac:dyDescent="0.25">
      <c r="E1546" s="710"/>
      <c r="F1546" s="731"/>
    </row>
    <row r="1547" spans="5:6" x14ac:dyDescent="0.25">
      <c r="E1547" s="710"/>
      <c r="F1547" s="731"/>
    </row>
    <row r="1548" spans="5:6" x14ac:dyDescent="0.25">
      <c r="E1548" s="710"/>
      <c r="F1548" s="731"/>
    </row>
    <row r="1549" spans="5:6" x14ac:dyDescent="0.25">
      <c r="E1549" s="710"/>
      <c r="F1549" s="731"/>
    </row>
    <row r="1550" spans="5:6" x14ac:dyDescent="0.25">
      <c r="E1550" s="710"/>
      <c r="F1550" s="731"/>
    </row>
    <row r="1551" spans="5:6" x14ac:dyDescent="0.25">
      <c r="E1551" s="710"/>
      <c r="F1551" s="731"/>
    </row>
    <row r="1552" spans="5:6" x14ac:dyDescent="0.25">
      <c r="E1552" s="710"/>
      <c r="F1552" s="731"/>
    </row>
    <row r="1553" spans="5:6" x14ac:dyDescent="0.25">
      <c r="E1553" s="710"/>
      <c r="F1553" s="731"/>
    </row>
    <row r="1554" spans="5:6" x14ac:dyDescent="0.25">
      <c r="E1554" s="710"/>
      <c r="F1554" s="731"/>
    </row>
    <row r="1555" spans="5:6" x14ac:dyDescent="0.25">
      <c r="E1555" s="710"/>
      <c r="F1555" s="731"/>
    </row>
    <row r="1556" spans="5:6" x14ac:dyDescent="0.25">
      <c r="E1556" s="710"/>
      <c r="F1556" s="731"/>
    </row>
    <row r="1557" spans="5:6" x14ac:dyDescent="0.25">
      <c r="E1557" s="710"/>
      <c r="F1557" s="731"/>
    </row>
    <row r="1558" spans="5:6" x14ac:dyDescent="0.25">
      <c r="E1558" s="710"/>
      <c r="F1558" s="731"/>
    </row>
    <row r="1559" spans="5:6" x14ac:dyDescent="0.25">
      <c r="E1559" s="710"/>
      <c r="F1559" s="731"/>
    </row>
    <row r="1560" spans="5:6" x14ac:dyDescent="0.25">
      <c r="E1560" s="710"/>
      <c r="F1560" s="731"/>
    </row>
    <row r="1561" spans="5:6" x14ac:dyDescent="0.25">
      <c r="E1561" s="710"/>
      <c r="F1561" s="731"/>
    </row>
    <row r="1562" spans="5:6" x14ac:dyDescent="0.25">
      <c r="E1562" s="710"/>
      <c r="F1562" s="731"/>
    </row>
    <row r="1563" spans="5:6" x14ac:dyDescent="0.25">
      <c r="E1563" s="710"/>
      <c r="F1563" s="731"/>
    </row>
    <row r="1564" spans="5:6" x14ac:dyDescent="0.25">
      <c r="E1564" s="710"/>
      <c r="F1564" s="731"/>
    </row>
    <row r="1565" spans="5:6" x14ac:dyDescent="0.25">
      <c r="E1565" s="710"/>
      <c r="F1565" s="731"/>
    </row>
    <row r="1566" spans="5:6" x14ac:dyDescent="0.25">
      <c r="E1566" s="710"/>
      <c r="F1566" s="731"/>
    </row>
    <row r="1567" spans="5:6" x14ac:dyDescent="0.25">
      <c r="E1567" s="710"/>
      <c r="F1567" s="731"/>
    </row>
    <row r="1568" spans="5:6" x14ac:dyDescent="0.25">
      <c r="E1568" s="710"/>
      <c r="F1568" s="731"/>
    </row>
    <row r="1569" spans="5:6" x14ac:dyDescent="0.25">
      <c r="E1569" s="710"/>
      <c r="F1569" s="731"/>
    </row>
    <row r="1570" spans="5:6" x14ac:dyDescent="0.25">
      <c r="E1570" s="710"/>
      <c r="F1570" s="731"/>
    </row>
    <row r="1571" spans="5:6" x14ac:dyDescent="0.25">
      <c r="E1571" s="710"/>
      <c r="F1571" s="731"/>
    </row>
    <row r="1572" spans="5:6" x14ac:dyDescent="0.25">
      <c r="E1572" s="710"/>
      <c r="F1572" s="731"/>
    </row>
    <row r="1573" spans="5:6" x14ac:dyDescent="0.25">
      <c r="E1573" s="710"/>
      <c r="F1573" s="731"/>
    </row>
    <row r="1574" spans="5:6" x14ac:dyDescent="0.25">
      <c r="E1574" s="710"/>
      <c r="F1574" s="731"/>
    </row>
    <row r="1575" spans="5:6" x14ac:dyDescent="0.25">
      <c r="E1575" s="710"/>
      <c r="F1575" s="731"/>
    </row>
    <row r="1576" spans="5:6" x14ac:dyDescent="0.25">
      <c r="E1576" s="710"/>
      <c r="F1576" s="731"/>
    </row>
    <row r="1577" spans="5:6" x14ac:dyDescent="0.25">
      <c r="E1577" s="710"/>
      <c r="F1577" s="731"/>
    </row>
    <row r="1578" spans="5:6" x14ac:dyDescent="0.25">
      <c r="E1578" s="710"/>
      <c r="F1578" s="731"/>
    </row>
    <row r="1579" spans="5:6" x14ac:dyDescent="0.25">
      <c r="E1579" s="710"/>
      <c r="F1579" s="731"/>
    </row>
    <row r="1580" spans="5:6" x14ac:dyDescent="0.25">
      <c r="E1580" s="710"/>
      <c r="F1580" s="731"/>
    </row>
    <row r="1581" spans="5:6" x14ac:dyDescent="0.25">
      <c r="E1581" s="710"/>
      <c r="F1581" s="731"/>
    </row>
    <row r="1582" spans="5:6" x14ac:dyDescent="0.25">
      <c r="E1582" s="710"/>
      <c r="F1582" s="731"/>
    </row>
    <row r="1583" spans="5:6" x14ac:dyDescent="0.25">
      <c r="E1583" s="710"/>
      <c r="F1583" s="731"/>
    </row>
    <row r="1584" spans="5:6" x14ac:dyDescent="0.25">
      <c r="E1584" s="710"/>
      <c r="F1584" s="731"/>
    </row>
    <row r="1585" spans="5:6" x14ac:dyDescent="0.25">
      <c r="E1585" s="710"/>
      <c r="F1585" s="731"/>
    </row>
    <row r="1586" spans="5:6" x14ac:dyDescent="0.25">
      <c r="E1586" s="710"/>
      <c r="F1586" s="731"/>
    </row>
    <row r="1587" spans="5:6" x14ac:dyDescent="0.25">
      <c r="E1587" s="710"/>
      <c r="F1587" s="731"/>
    </row>
    <row r="1588" spans="5:6" x14ac:dyDescent="0.25">
      <c r="E1588" s="710"/>
      <c r="F1588" s="731"/>
    </row>
    <row r="1589" spans="5:6" x14ac:dyDescent="0.25">
      <c r="E1589" s="710"/>
      <c r="F1589" s="731"/>
    </row>
    <row r="1590" spans="5:6" x14ac:dyDescent="0.25">
      <c r="E1590" s="710"/>
      <c r="F1590" s="731"/>
    </row>
    <row r="1591" spans="5:6" x14ac:dyDescent="0.25">
      <c r="E1591" s="710"/>
      <c r="F1591" s="731"/>
    </row>
    <row r="1592" spans="5:6" x14ac:dyDescent="0.25">
      <c r="E1592" s="710"/>
      <c r="F1592" s="731"/>
    </row>
    <row r="1593" spans="5:6" x14ac:dyDescent="0.25">
      <c r="E1593" s="710"/>
      <c r="F1593" s="731"/>
    </row>
    <row r="1594" spans="5:6" x14ac:dyDescent="0.25">
      <c r="E1594" s="710"/>
      <c r="F1594" s="731"/>
    </row>
    <row r="1595" spans="5:6" x14ac:dyDescent="0.25">
      <c r="E1595" s="710"/>
      <c r="F1595" s="731"/>
    </row>
    <row r="1596" spans="5:6" x14ac:dyDescent="0.25">
      <c r="E1596" s="710"/>
      <c r="F1596" s="731"/>
    </row>
    <row r="1597" spans="5:6" x14ac:dyDescent="0.25">
      <c r="E1597" s="710"/>
      <c r="F1597" s="731"/>
    </row>
    <row r="1598" spans="5:6" x14ac:dyDescent="0.25">
      <c r="E1598" s="710"/>
      <c r="F1598" s="731"/>
    </row>
    <row r="1599" spans="5:6" x14ac:dyDescent="0.25">
      <c r="E1599" s="710"/>
      <c r="F1599" s="731"/>
    </row>
    <row r="1600" spans="5:6" x14ac:dyDescent="0.25">
      <c r="E1600" s="710"/>
      <c r="F1600" s="731"/>
    </row>
    <row r="1601" spans="5:6" x14ac:dyDescent="0.25">
      <c r="E1601" s="710"/>
      <c r="F1601" s="731"/>
    </row>
    <row r="1602" spans="5:6" x14ac:dyDescent="0.25">
      <c r="E1602" s="710"/>
      <c r="F1602" s="731"/>
    </row>
    <row r="1603" spans="5:6" x14ac:dyDescent="0.25">
      <c r="E1603" s="710"/>
      <c r="F1603" s="731"/>
    </row>
    <row r="1604" spans="5:6" x14ac:dyDescent="0.25">
      <c r="E1604" s="710"/>
      <c r="F1604" s="731"/>
    </row>
    <row r="1605" spans="5:6" x14ac:dyDescent="0.25">
      <c r="E1605" s="710"/>
      <c r="F1605" s="731"/>
    </row>
    <row r="1606" spans="5:6" x14ac:dyDescent="0.25">
      <c r="E1606" s="710"/>
      <c r="F1606" s="731"/>
    </row>
    <row r="1607" spans="5:6" x14ac:dyDescent="0.25">
      <c r="E1607" s="710"/>
      <c r="F1607" s="731"/>
    </row>
    <row r="1608" spans="5:6" x14ac:dyDescent="0.25">
      <c r="E1608" s="710"/>
      <c r="F1608" s="731"/>
    </row>
    <row r="1609" spans="5:6" x14ac:dyDescent="0.25">
      <c r="E1609" s="710"/>
      <c r="F1609" s="731"/>
    </row>
    <row r="1610" spans="5:6" x14ac:dyDescent="0.25">
      <c r="E1610" s="710"/>
      <c r="F1610" s="731"/>
    </row>
    <row r="1611" spans="5:6" x14ac:dyDescent="0.25">
      <c r="E1611" s="710"/>
      <c r="F1611" s="731"/>
    </row>
    <row r="1612" spans="5:6" x14ac:dyDescent="0.25">
      <c r="E1612" s="710"/>
      <c r="F1612" s="731"/>
    </row>
    <row r="1613" spans="5:6" x14ac:dyDescent="0.25">
      <c r="E1613" s="710"/>
      <c r="F1613" s="731"/>
    </row>
    <row r="1614" spans="5:6" x14ac:dyDescent="0.25">
      <c r="E1614" s="710"/>
      <c r="F1614" s="731"/>
    </row>
    <row r="1615" spans="5:6" x14ac:dyDescent="0.25">
      <c r="E1615" s="710"/>
      <c r="F1615" s="731"/>
    </row>
    <row r="1616" spans="5:6" x14ac:dyDescent="0.25">
      <c r="E1616" s="710"/>
      <c r="F1616" s="731"/>
    </row>
    <row r="1617" spans="5:6" x14ac:dyDescent="0.25">
      <c r="E1617" s="710"/>
      <c r="F1617" s="731"/>
    </row>
    <row r="1618" spans="5:6" x14ac:dyDescent="0.25">
      <c r="E1618" s="710"/>
      <c r="F1618" s="731"/>
    </row>
    <row r="1619" spans="5:6" x14ac:dyDescent="0.25">
      <c r="E1619" s="710"/>
      <c r="F1619" s="731"/>
    </row>
    <row r="1620" spans="5:6" x14ac:dyDescent="0.25">
      <c r="E1620" s="710"/>
      <c r="F1620" s="731"/>
    </row>
    <row r="1621" spans="5:6" x14ac:dyDescent="0.25">
      <c r="E1621" s="710"/>
      <c r="F1621" s="731"/>
    </row>
    <row r="1622" spans="5:6" x14ac:dyDescent="0.25">
      <c r="E1622" s="710"/>
      <c r="F1622" s="731"/>
    </row>
    <row r="1623" spans="5:6" x14ac:dyDescent="0.25">
      <c r="E1623" s="710"/>
      <c r="F1623" s="731"/>
    </row>
    <row r="1624" spans="5:6" x14ac:dyDescent="0.25">
      <c r="E1624" s="710"/>
      <c r="F1624" s="731"/>
    </row>
    <row r="1625" spans="5:6" x14ac:dyDescent="0.25">
      <c r="E1625" s="710"/>
      <c r="F1625" s="731"/>
    </row>
    <row r="1626" spans="5:6" x14ac:dyDescent="0.25">
      <c r="E1626" s="710"/>
      <c r="F1626" s="731"/>
    </row>
    <row r="1627" spans="5:6" x14ac:dyDescent="0.25">
      <c r="E1627" s="710"/>
      <c r="F1627" s="731"/>
    </row>
    <row r="1628" spans="5:6" x14ac:dyDescent="0.25">
      <c r="E1628" s="710"/>
      <c r="F1628" s="731"/>
    </row>
    <row r="1629" spans="5:6" x14ac:dyDescent="0.25">
      <c r="E1629" s="710"/>
      <c r="F1629" s="731"/>
    </row>
    <row r="1630" spans="5:6" x14ac:dyDescent="0.25">
      <c r="E1630" s="710"/>
      <c r="F1630" s="731"/>
    </row>
    <row r="1631" spans="5:6" x14ac:dyDescent="0.25">
      <c r="E1631" s="710"/>
      <c r="F1631" s="731"/>
    </row>
    <row r="1632" spans="5:6" x14ac:dyDescent="0.25">
      <c r="E1632" s="710"/>
      <c r="F1632" s="731"/>
    </row>
    <row r="1633" spans="5:6" x14ac:dyDescent="0.25">
      <c r="E1633" s="710"/>
      <c r="F1633" s="731"/>
    </row>
    <row r="1634" spans="5:6" x14ac:dyDescent="0.25">
      <c r="E1634" s="710"/>
      <c r="F1634" s="731"/>
    </row>
    <row r="1635" spans="5:6" x14ac:dyDescent="0.25">
      <c r="E1635" s="710"/>
      <c r="F1635" s="731"/>
    </row>
    <row r="1636" spans="5:6" x14ac:dyDescent="0.25">
      <c r="E1636" s="710"/>
      <c r="F1636" s="731"/>
    </row>
    <row r="1637" spans="5:6" x14ac:dyDescent="0.25">
      <c r="E1637" s="710"/>
      <c r="F1637" s="731"/>
    </row>
    <row r="1638" spans="5:6" x14ac:dyDescent="0.25">
      <c r="E1638" s="710"/>
      <c r="F1638" s="731"/>
    </row>
    <row r="1639" spans="5:6" x14ac:dyDescent="0.25">
      <c r="E1639" s="710"/>
      <c r="F1639" s="731"/>
    </row>
    <row r="1640" spans="5:6" x14ac:dyDescent="0.25">
      <c r="E1640" s="710"/>
      <c r="F1640" s="731"/>
    </row>
    <row r="1641" spans="5:6" x14ac:dyDescent="0.25">
      <c r="E1641" s="710"/>
      <c r="F1641" s="731"/>
    </row>
    <row r="1642" spans="5:6" x14ac:dyDescent="0.25">
      <c r="E1642" s="710"/>
      <c r="F1642" s="731"/>
    </row>
    <row r="1643" spans="5:6" x14ac:dyDescent="0.25">
      <c r="E1643" s="710"/>
      <c r="F1643" s="731"/>
    </row>
    <row r="1644" spans="5:6" x14ac:dyDescent="0.25">
      <c r="E1644" s="710"/>
      <c r="F1644" s="731"/>
    </row>
    <row r="1645" spans="5:6" x14ac:dyDescent="0.25">
      <c r="E1645" s="710"/>
      <c r="F1645" s="731"/>
    </row>
    <row r="1646" spans="5:6" x14ac:dyDescent="0.25">
      <c r="E1646" s="710"/>
      <c r="F1646" s="731"/>
    </row>
    <row r="1647" spans="5:6" x14ac:dyDescent="0.25">
      <c r="E1647" s="710"/>
      <c r="F1647" s="731"/>
    </row>
    <row r="1648" spans="5:6" x14ac:dyDescent="0.25">
      <c r="E1648" s="710"/>
      <c r="F1648" s="731"/>
    </row>
    <row r="1649" spans="5:6" x14ac:dyDescent="0.25">
      <c r="E1649" s="710"/>
      <c r="F1649" s="731"/>
    </row>
    <row r="1650" spans="5:6" x14ac:dyDescent="0.25">
      <c r="E1650" s="710"/>
      <c r="F1650" s="731"/>
    </row>
    <row r="1651" spans="5:6" x14ac:dyDescent="0.25">
      <c r="E1651" s="710"/>
      <c r="F1651" s="731"/>
    </row>
    <row r="1652" spans="5:6" x14ac:dyDescent="0.25">
      <c r="E1652" s="710"/>
      <c r="F1652" s="731"/>
    </row>
    <row r="1653" spans="5:6" x14ac:dyDescent="0.25">
      <c r="E1653" s="710"/>
      <c r="F1653" s="731"/>
    </row>
    <row r="1654" spans="5:6" x14ac:dyDescent="0.25">
      <c r="E1654" s="710"/>
      <c r="F1654" s="731"/>
    </row>
    <row r="1655" spans="5:6" x14ac:dyDescent="0.25">
      <c r="E1655" s="710"/>
      <c r="F1655" s="731"/>
    </row>
    <row r="1656" spans="5:6" x14ac:dyDescent="0.25">
      <c r="E1656" s="710"/>
      <c r="F1656" s="731"/>
    </row>
    <row r="1657" spans="5:6" x14ac:dyDescent="0.25">
      <c r="E1657" s="710"/>
      <c r="F1657" s="731"/>
    </row>
    <row r="1658" spans="5:6" x14ac:dyDescent="0.25">
      <c r="E1658" s="710"/>
      <c r="F1658" s="731"/>
    </row>
    <row r="1659" spans="5:6" x14ac:dyDescent="0.25">
      <c r="E1659" s="710"/>
      <c r="F1659" s="731"/>
    </row>
    <row r="1660" spans="5:6" x14ac:dyDescent="0.25">
      <c r="E1660" s="710"/>
      <c r="F1660" s="731"/>
    </row>
    <row r="1661" spans="5:6" x14ac:dyDescent="0.25">
      <c r="E1661" s="710"/>
      <c r="F1661" s="731"/>
    </row>
    <row r="1662" spans="5:6" x14ac:dyDescent="0.25">
      <c r="E1662" s="710"/>
      <c r="F1662" s="731"/>
    </row>
    <row r="1663" spans="5:6" x14ac:dyDescent="0.25">
      <c r="E1663" s="710"/>
      <c r="F1663" s="731"/>
    </row>
    <row r="1664" spans="5:6" x14ac:dyDescent="0.25">
      <c r="E1664" s="710"/>
      <c r="F1664" s="731"/>
    </row>
    <row r="1665" spans="5:6" x14ac:dyDescent="0.25">
      <c r="E1665" s="710"/>
      <c r="F1665" s="731"/>
    </row>
    <row r="1666" spans="5:6" x14ac:dyDescent="0.25">
      <c r="E1666" s="710"/>
      <c r="F1666" s="731"/>
    </row>
    <row r="1667" spans="5:6" x14ac:dyDescent="0.25">
      <c r="E1667" s="710"/>
      <c r="F1667" s="731"/>
    </row>
    <row r="1668" spans="5:6" x14ac:dyDescent="0.25">
      <c r="E1668" s="710"/>
      <c r="F1668" s="731"/>
    </row>
    <row r="1669" spans="5:6" x14ac:dyDescent="0.25">
      <c r="E1669" s="710"/>
      <c r="F1669" s="731"/>
    </row>
    <row r="1670" spans="5:6" x14ac:dyDescent="0.25">
      <c r="E1670" s="710"/>
      <c r="F1670" s="731"/>
    </row>
    <row r="1671" spans="5:6" x14ac:dyDescent="0.25">
      <c r="E1671" s="710"/>
      <c r="F1671" s="731"/>
    </row>
    <row r="1672" spans="5:6" x14ac:dyDescent="0.25">
      <c r="E1672" s="710"/>
      <c r="F1672" s="731"/>
    </row>
    <row r="1673" spans="5:6" x14ac:dyDescent="0.25">
      <c r="E1673" s="710"/>
      <c r="F1673" s="731"/>
    </row>
    <row r="1674" spans="5:6" x14ac:dyDescent="0.25">
      <c r="E1674" s="710"/>
      <c r="F1674" s="731"/>
    </row>
    <row r="1675" spans="5:6" x14ac:dyDescent="0.25">
      <c r="E1675" s="710"/>
      <c r="F1675" s="731"/>
    </row>
    <row r="1676" spans="5:6" x14ac:dyDescent="0.25">
      <c r="E1676" s="710"/>
      <c r="F1676" s="731"/>
    </row>
    <row r="1677" spans="5:6" x14ac:dyDescent="0.25">
      <c r="E1677" s="710"/>
      <c r="F1677" s="731"/>
    </row>
    <row r="1678" spans="5:6" x14ac:dyDescent="0.25">
      <c r="E1678" s="710"/>
      <c r="F1678" s="731"/>
    </row>
    <row r="1679" spans="5:6" x14ac:dyDescent="0.25">
      <c r="E1679" s="710"/>
      <c r="F1679" s="731"/>
    </row>
    <row r="1680" spans="5:6" x14ac:dyDescent="0.25">
      <c r="E1680" s="710"/>
      <c r="F1680" s="731"/>
    </row>
    <row r="1681" spans="5:6" x14ac:dyDescent="0.25">
      <c r="E1681" s="710"/>
      <c r="F1681" s="731"/>
    </row>
    <row r="1682" spans="5:6" x14ac:dyDescent="0.25">
      <c r="E1682" s="710"/>
      <c r="F1682" s="731"/>
    </row>
    <row r="1683" spans="5:6" x14ac:dyDescent="0.25">
      <c r="E1683" s="710"/>
      <c r="F1683" s="731"/>
    </row>
    <row r="1684" spans="5:6" x14ac:dyDescent="0.25">
      <c r="E1684" s="710"/>
      <c r="F1684" s="731"/>
    </row>
    <row r="1685" spans="5:6" x14ac:dyDescent="0.25">
      <c r="E1685" s="710"/>
      <c r="F1685" s="731"/>
    </row>
    <row r="1686" spans="5:6" x14ac:dyDescent="0.25">
      <c r="E1686" s="710"/>
      <c r="F1686" s="731"/>
    </row>
    <row r="1687" spans="5:6" x14ac:dyDescent="0.25">
      <c r="E1687" s="710"/>
      <c r="F1687" s="731"/>
    </row>
    <row r="1688" spans="5:6" x14ac:dyDescent="0.25">
      <c r="E1688" s="710"/>
      <c r="F1688" s="731"/>
    </row>
    <row r="1689" spans="5:6" x14ac:dyDescent="0.25">
      <c r="E1689" s="710"/>
      <c r="F1689" s="731"/>
    </row>
    <row r="1690" spans="5:6" x14ac:dyDescent="0.25">
      <c r="E1690" s="710"/>
      <c r="F1690" s="731"/>
    </row>
    <row r="1691" spans="5:6" x14ac:dyDescent="0.25">
      <c r="E1691" s="710"/>
      <c r="F1691" s="731"/>
    </row>
    <row r="1692" spans="5:6" x14ac:dyDescent="0.25">
      <c r="E1692" s="710"/>
      <c r="F1692" s="731"/>
    </row>
    <row r="1693" spans="5:6" x14ac:dyDescent="0.25">
      <c r="E1693" s="710"/>
      <c r="F1693" s="731"/>
    </row>
    <row r="1694" spans="5:6" x14ac:dyDescent="0.25">
      <c r="E1694" s="710"/>
      <c r="F1694" s="731"/>
    </row>
    <row r="1695" spans="5:6" x14ac:dyDescent="0.25">
      <c r="E1695" s="710"/>
      <c r="F1695" s="731"/>
    </row>
    <row r="1696" spans="5:6" x14ac:dyDescent="0.25">
      <c r="E1696" s="710"/>
      <c r="F1696" s="731"/>
    </row>
    <row r="1697" spans="5:6" x14ac:dyDescent="0.25">
      <c r="E1697" s="710"/>
      <c r="F1697" s="731"/>
    </row>
    <row r="1698" spans="5:6" x14ac:dyDescent="0.25">
      <c r="E1698" s="710"/>
      <c r="F1698" s="731"/>
    </row>
    <row r="1699" spans="5:6" x14ac:dyDescent="0.25">
      <c r="E1699" s="710"/>
      <c r="F1699" s="731"/>
    </row>
    <row r="1700" spans="5:6" x14ac:dyDescent="0.25">
      <c r="E1700" s="710"/>
      <c r="F1700" s="731"/>
    </row>
    <row r="1701" spans="5:6" x14ac:dyDescent="0.25">
      <c r="E1701" s="710"/>
      <c r="F1701" s="731"/>
    </row>
    <row r="1702" spans="5:6" x14ac:dyDescent="0.25">
      <c r="E1702" s="710"/>
      <c r="F1702" s="731"/>
    </row>
    <row r="1703" spans="5:6" x14ac:dyDescent="0.25">
      <c r="E1703" s="710"/>
      <c r="F1703" s="731"/>
    </row>
    <row r="1704" spans="5:6" x14ac:dyDescent="0.25">
      <c r="E1704" s="710"/>
      <c r="F1704" s="731"/>
    </row>
    <row r="1705" spans="5:6" x14ac:dyDescent="0.25">
      <c r="E1705" s="710"/>
      <c r="F1705" s="731"/>
    </row>
    <row r="1706" spans="5:6" x14ac:dyDescent="0.25">
      <c r="E1706" s="710"/>
      <c r="F1706" s="731"/>
    </row>
    <row r="1707" spans="5:6" x14ac:dyDescent="0.25">
      <c r="E1707" s="710"/>
      <c r="F1707" s="731"/>
    </row>
    <row r="1708" spans="5:6" x14ac:dyDescent="0.25">
      <c r="E1708" s="710"/>
      <c r="F1708" s="731"/>
    </row>
    <row r="1709" spans="5:6" x14ac:dyDescent="0.25">
      <c r="E1709" s="710"/>
      <c r="F1709" s="731"/>
    </row>
    <row r="1710" spans="5:6" x14ac:dyDescent="0.25">
      <c r="E1710" s="710"/>
      <c r="F1710" s="731"/>
    </row>
    <row r="1711" spans="5:6" x14ac:dyDescent="0.25">
      <c r="E1711" s="710"/>
      <c r="F1711" s="731"/>
    </row>
    <row r="1712" spans="5:6" x14ac:dyDescent="0.25">
      <c r="E1712" s="710"/>
      <c r="F1712" s="731"/>
    </row>
    <row r="1713" spans="5:6" x14ac:dyDescent="0.25">
      <c r="E1713" s="710"/>
      <c r="F1713" s="731"/>
    </row>
    <row r="1714" spans="5:6" x14ac:dyDescent="0.25">
      <c r="E1714" s="710"/>
      <c r="F1714" s="731"/>
    </row>
    <row r="1715" spans="5:6" x14ac:dyDescent="0.25">
      <c r="E1715" s="710"/>
      <c r="F1715" s="731"/>
    </row>
    <row r="1716" spans="5:6" x14ac:dyDescent="0.25">
      <c r="E1716" s="710"/>
      <c r="F1716" s="731"/>
    </row>
    <row r="1717" spans="5:6" x14ac:dyDescent="0.25">
      <c r="E1717" s="710"/>
      <c r="F1717" s="731"/>
    </row>
    <row r="1718" spans="5:6" x14ac:dyDescent="0.25">
      <c r="E1718" s="710"/>
      <c r="F1718" s="731"/>
    </row>
    <row r="1719" spans="5:6" x14ac:dyDescent="0.25">
      <c r="E1719" s="710"/>
      <c r="F1719" s="731"/>
    </row>
    <row r="1720" spans="5:6" x14ac:dyDescent="0.25">
      <c r="E1720" s="710"/>
      <c r="F1720" s="731"/>
    </row>
    <row r="1721" spans="5:6" x14ac:dyDescent="0.25">
      <c r="E1721" s="710"/>
      <c r="F1721" s="731"/>
    </row>
    <row r="1722" spans="5:6" x14ac:dyDescent="0.25">
      <c r="E1722" s="710"/>
      <c r="F1722" s="731"/>
    </row>
    <row r="1723" spans="5:6" x14ac:dyDescent="0.25">
      <c r="E1723" s="710"/>
      <c r="F1723" s="731"/>
    </row>
    <row r="1724" spans="5:6" x14ac:dyDescent="0.25">
      <c r="E1724" s="710"/>
      <c r="F1724" s="731"/>
    </row>
    <row r="1725" spans="5:6" x14ac:dyDescent="0.25">
      <c r="E1725" s="710"/>
      <c r="F1725" s="731"/>
    </row>
    <row r="1726" spans="5:6" x14ac:dyDescent="0.25">
      <c r="E1726" s="710"/>
      <c r="F1726" s="731"/>
    </row>
    <row r="1727" spans="5:6" x14ac:dyDescent="0.25">
      <c r="E1727" s="710"/>
      <c r="F1727" s="731"/>
    </row>
    <row r="1728" spans="5:6" x14ac:dyDescent="0.25">
      <c r="E1728" s="710"/>
      <c r="F1728" s="731"/>
    </row>
    <row r="1729" spans="5:6" x14ac:dyDescent="0.25">
      <c r="E1729" s="710"/>
      <c r="F1729" s="731"/>
    </row>
    <row r="1730" spans="5:6" x14ac:dyDescent="0.25">
      <c r="E1730" s="710"/>
      <c r="F1730" s="731"/>
    </row>
    <row r="1731" spans="5:6" x14ac:dyDescent="0.25">
      <c r="E1731" s="710"/>
      <c r="F1731" s="731"/>
    </row>
    <row r="1732" spans="5:6" x14ac:dyDescent="0.25">
      <c r="E1732" s="710"/>
      <c r="F1732" s="731"/>
    </row>
    <row r="1733" spans="5:6" x14ac:dyDescent="0.25">
      <c r="E1733" s="710"/>
      <c r="F1733" s="731"/>
    </row>
    <row r="1734" spans="5:6" x14ac:dyDescent="0.25">
      <c r="E1734" s="710"/>
      <c r="F1734" s="731"/>
    </row>
    <row r="1735" spans="5:6" x14ac:dyDescent="0.25">
      <c r="E1735" s="710"/>
      <c r="F1735" s="731"/>
    </row>
    <row r="1736" spans="5:6" x14ac:dyDescent="0.25">
      <c r="E1736" s="710"/>
      <c r="F1736" s="731"/>
    </row>
    <row r="1737" spans="5:6" x14ac:dyDescent="0.25">
      <c r="E1737" s="710"/>
      <c r="F1737" s="731"/>
    </row>
    <row r="1738" spans="5:6" x14ac:dyDescent="0.25">
      <c r="E1738" s="710"/>
      <c r="F1738" s="731"/>
    </row>
    <row r="1739" spans="5:6" x14ac:dyDescent="0.25">
      <c r="E1739" s="710"/>
      <c r="F1739" s="731"/>
    </row>
    <row r="1740" spans="5:6" x14ac:dyDescent="0.25">
      <c r="E1740" s="710"/>
      <c r="F1740" s="731"/>
    </row>
    <row r="1741" spans="5:6" x14ac:dyDescent="0.25">
      <c r="E1741" s="710"/>
      <c r="F1741" s="731"/>
    </row>
    <row r="1742" spans="5:6" x14ac:dyDescent="0.25">
      <c r="E1742" s="710"/>
      <c r="F1742" s="731"/>
    </row>
    <row r="1743" spans="5:6" x14ac:dyDescent="0.25">
      <c r="E1743" s="710"/>
      <c r="F1743" s="731"/>
    </row>
    <row r="1744" spans="5:6" x14ac:dyDescent="0.25">
      <c r="E1744" s="710"/>
      <c r="F1744" s="731"/>
    </row>
    <row r="1745" spans="5:6" x14ac:dyDescent="0.25">
      <c r="E1745" s="710"/>
      <c r="F1745" s="731"/>
    </row>
    <row r="1746" spans="5:6" x14ac:dyDescent="0.25">
      <c r="E1746" s="710"/>
      <c r="F1746" s="731"/>
    </row>
    <row r="1747" spans="5:6" x14ac:dyDescent="0.25">
      <c r="E1747" s="710"/>
      <c r="F1747" s="731"/>
    </row>
    <row r="1748" spans="5:6" x14ac:dyDescent="0.25">
      <c r="E1748" s="710"/>
      <c r="F1748" s="731"/>
    </row>
    <row r="1749" spans="5:6" x14ac:dyDescent="0.25">
      <c r="E1749" s="710"/>
      <c r="F1749" s="731"/>
    </row>
    <row r="1750" spans="5:6" x14ac:dyDescent="0.25">
      <c r="E1750" s="710"/>
      <c r="F1750" s="731"/>
    </row>
    <row r="1751" spans="5:6" x14ac:dyDescent="0.25">
      <c r="E1751" s="710"/>
      <c r="F1751" s="731"/>
    </row>
    <row r="1752" spans="5:6" x14ac:dyDescent="0.25">
      <c r="E1752" s="710"/>
      <c r="F1752" s="731"/>
    </row>
    <row r="1753" spans="5:6" x14ac:dyDescent="0.25">
      <c r="E1753" s="710"/>
      <c r="F1753" s="731"/>
    </row>
    <row r="1754" spans="5:6" x14ac:dyDescent="0.25">
      <c r="E1754" s="710"/>
      <c r="F1754" s="731"/>
    </row>
    <row r="1755" spans="5:6" x14ac:dyDescent="0.25">
      <c r="E1755" s="710"/>
      <c r="F1755" s="731"/>
    </row>
    <row r="1756" spans="5:6" x14ac:dyDescent="0.25">
      <c r="E1756" s="710"/>
      <c r="F1756" s="731"/>
    </row>
    <row r="1757" spans="5:6" x14ac:dyDescent="0.25">
      <c r="E1757" s="710"/>
      <c r="F1757" s="731"/>
    </row>
    <row r="1758" spans="5:6" x14ac:dyDescent="0.25">
      <c r="E1758" s="710"/>
      <c r="F1758" s="731"/>
    </row>
    <row r="1759" spans="5:6" x14ac:dyDescent="0.25">
      <c r="E1759" s="710"/>
      <c r="F1759" s="731"/>
    </row>
    <row r="1760" spans="5:6" x14ac:dyDescent="0.25">
      <c r="E1760" s="710"/>
      <c r="F1760" s="731"/>
    </row>
    <row r="1761" spans="5:6" x14ac:dyDescent="0.25">
      <c r="E1761" s="710"/>
      <c r="F1761" s="731"/>
    </row>
    <row r="1762" spans="5:6" x14ac:dyDescent="0.25">
      <c r="E1762" s="710"/>
      <c r="F1762" s="731"/>
    </row>
    <row r="1763" spans="5:6" x14ac:dyDescent="0.25">
      <c r="E1763" s="710"/>
      <c r="F1763" s="731"/>
    </row>
    <row r="1764" spans="5:6" x14ac:dyDescent="0.25">
      <c r="E1764" s="710"/>
      <c r="F1764" s="731"/>
    </row>
    <row r="1765" spans="5:6" x14ac:dyDescent="0.25">
      <c r="E1765" s="710"/>
      <c r="F1765" s="731"/>
    </row>
    <row r="1766" spans="5:6" x14ac:dyDescent="0.25">
      <c r="E1766" s="710"/>
      <c r="F1766" s="731"/>
    </row>
    <row r="1767" spans="5:6" x14ac:dyDescent="0.25">
      <c r="E1767" s="710"/>
      <c r="F1767" s="731"/>
    </row>
    <row r="1768" spans="5:6" x14ac:dyDescent="0.25">
      <c r="E1768" s="710"/>
      <c r="F1768" s="731"/>
    </row>
    <row r="1769" spans="5:6" x14ac:dyDescent="0.25">
      <c r="E1769" s="710"/>
      <c r="F1769" s="731"/>
    </row>
    <row r="1770" spans="5:6" x14ac:dyDescent="0.25">
      <c r="E1770" s="710"/>
      <c r="F1770" s="731"/>
    </row>
    <row r="1771" spans="5:6" x14ac:dyDescent="0.25">
      <c r="E1771" s="710"/>
      <c r="F1771" s="731"/>
    </row>
    <row r="1772" spans="5:6" x14ac:dyDescent="0.25">
      <c r="E1772" s="710"/>
      <c r="F1772" s="731"/>
    </row>
    <row r="1773" spans="5:6" x14ac:dyDescent="0.25">
      <c r="E1773" s="710"/>
      <c r="F1773" s="731"/>
    </row>
    <row r="1774" spans="5:6" x14ac:dyDescent="0.25">
      <c r="E1774" s="710"/>
      <c r="F1774" s="731"/>
    </row>
    <row r="1775" spans="5:6" x14ac:dyDescent="0.25">
      <c r="E1775" s="710"/>
      <c r="F1775" s="731"/>
    </row>
    <row r="1776" spans="5:6" x14ac:dyDescent="0.25">
      <c r="E1776" s="710"/>
      <c r="F1776" s="731"/>
    </row>
    <row r="1777" spans="5:6" x14ac:dyDescent="0.25">
      <c r="E1777" s="710"/>
      <c r="F1777" s="731"/>
    </row>
    <row r="1778" spans="5:6" x14ac:dyDescent="0.25">
      <c r="E1778" s="710"/>
      <c r="F1778" s="731"/>
    </row>
    <row r="1779" spans="5:6" x14ac:dyDescent="0.25">
      <c r="E1779" s="710"/>
      <c r="F1779" s="731"/>
    </row>
    <row r="1780" spans="5:6" x14ac:dyDescent="0.25">
      <c r="E1780" s="710"/>
      <c r="F1780" s="731"/>
    </row>
    <row r="1781" spans="5:6" x14ac:dyDescent="0.25">
      <c r="E1781" s="710"/>
      <c r="F1781" s="731"/>
    </row>
    <row r="1782" spans="5:6" x14ac:dyDescent="0.25">
      <c r="E1782" s="710"/>
      <c r="F1782" s="731"/>
    </row>
    <row r="1783" spans="5:6" x14ac:dyDescent="0.25">
      <c r="E1783" s="710"/>
      <c r="F1783" s="731"/>
    </row>
    <row r="1784" spans="5:6" x14ac:dyDescent="0.25">
      <c r="E1784" s="710"/>
      <c r="F1784" s="731"/>
    </row>
    <row r="1785" spans="5:6" x14ac:dyDescent="0.25">
      <c r="E1785" s="710"/>
      <c r="F1785" s="731"/>
    </row>
    <row r="1786" spans="5:6" x14ac:dyDescent="0.25">
      <c r="E1786" s="710"/>
      <c r="F1786" s="731"/>
    </row>
    <row r="1787" spans="5:6" x14ac:dyDescent="0.25">
      <c r="E1787" s="710"/>
      <c r="F1787" s="731"/>
    </row>
    <row r="1788" spans="5:6" x14ac:dyDescent="0.25">
      <c r="E1788" s="710"/>
      <c r="F1788" s="731"/>
    </row>
    <row r="1789" spans="5:6" x14ac:dyDescent="0.25">
      <c r="E1789" s="710"/>
      <c r="F1789" s="731"/>
    </row>
    <row r="1790" spans="5:6" x14ac:dyDescent="0.25">
      <c r="E1790" s="710"/>
      <c r="F1790" s="731"/>
    </row>
    <row r="1791" spans="5:6" x14ac:dyDescent="0.25">
      <c r="E1791" s="710"/>
      <c r="F1791" s="731"/>
    </row>
    <row r="1792" spans="5:6" x14ac:dyDescent="0.25">
      <c r="E1792" s="710"/>
      <c r="F1792" s="731"/>
    </row>
    <row r="1793" spans="5:6" x14ac:dyDescent="0.25">
      <c r="E1793" s="710"/>
      <c r="F1793" s="731"/>
    </row>
    <row r="1794" spans="5:6" x14ac:dyDescent="0.25">
      <c r="E1794" s="710"/>
      <c r="F1794" s="731"/>
    </row>
    <row r="1795" spans="5:6" x14ac:dyDescent="0.25">
      <c r="E1795" s="710"/>
      <c r="F1795" s="731"/>
    </row>
    <row r="1796" spans="5:6" x14ac:dyDescent="0.25">
      <c r="E1796" s="710"/>
      <c r="F1796" s="731"/>
    </row>
    <row r="1797" spans="5:6" x14ac:dyDescent="0.25">
      <c r="E1797" s="710"/>
      <c r="F1797" s="731"/>
    </row>
    <row r="1798" spans="5:6" x14ac:dyDescent="0.25">
      <c r="E1798" s="710"/>
      <c r="F1798" s="731"/>
    </row>
    <row r="1799" spans="5:6" x14ac:dyDescent="0.25">
      <c r="E1799" s="710"/>
      <c r="F1799" s="731"/>
    </row>
    <row r="1800" spans="5:6" x14ac:dyDescent="0.25">
      <c r="E1800" s="710"/>
      <c r="F1800" s="731"/>
    </row>
    <row r="1801" spans="5:6" x14ac:dyDescent="0.25">
      <c r="E1801" s="710"/>
      <c r="F1801" s="731"/>
    </row>
    <row r="1802" spans="5:6" x14ac:dyDescent="0.25">
      <c r="E1802" s="710"/>
      <c r="F1802" s="731"/>
    </row>
    <row r="1803" spans="5:6" x14ac:dyDescent="0.25">
      <c r="E1803" s="710"/>
      <c r="F1803" s="731"/>
    </row>
    <row r="1804" spans="5:6" x14ac:dyDescent="0.25">
      <c r="E1804" s="710"/>
      <c r="F1804" s="731"/>
    </row>
    <row r="1805" spans="5:6" x14ac:dyDescent="0.25">
      <c r="E1805" s="710"/>
      <c r="F1805" s="731"/>
    </row>
    <row r="1806" spans="5:6" x14ac:dyDescent="0.25">
      <c r="E1806" s="710"/>
      <c r="F1806" s="731"/>
    </row>
    <row r="1807" spans="5:6" x14ac:dyDescent="0.25">
      <c r="E1807" s="710"/>
      <c r="F1807" s="731"/>
    </row>
    <row r="1808" spans="5:6" x14ac:dyDescent="0.25">
      <c r="E1808" s="710"/>
      <c r="F1808" s="731"/>
    </row>
    <row r="1809" spans="5:6" x14ac:dyDescent="0.25">
      <c r="E1809" s="710"/>
      <c r="F1809" s="731"/>
    </row>
    <row r="1810" spans="5:6" x14ac:dyDescent="0.25">
      <c r="E1810" s="710"/>
      <c r="F1810" s="731"/>
    </row>
    <row r="1811" spans="5:6" x14ac:dyDescent="0.25">
      <c r="E1811" s="710"/>
      <c r="F1811" s="731"/>
    </row>
    <row r="1812" spans="5:6" x14ac:dyDescent="0.25">
      <c r="E1812" s="710"/>
      <c r="F1812" s="731"/>
    </row>
    <row r="1813" spans="5:6" x14ac:dyDescent="0.25">
      <c r="E1813" s="710"/>
      <c r="F1813" s="731"/>
    </row>
    <row r="1814" spans="5:6" x14ac:dyDescent="0.25">
      <c r="E1814" s="710"/>
      <c r="F1814" s="731"/>
    </row>
    <row r="1815" spans="5:6" x14ac:dyDescent="0.25">
      <c r="E1815" s="710"/>
      <c r="F1815" s="731"/>
    </row>
    <row r="1816" spans="5:6" x14ac:dyDescent="0.25">
      <c r="E1816" s="710"/>
      <c r="F1816" s="731"/>
    </row>
    <row r="1817" spans="5:6" x14ac:dyDescent="0.25">
      <c r="E1817" s="710"/>
      <c r="F1817" s="731"/>
    </row>
    <row r="1818" spans="5:6" x14ac:dyDescent="0.25">
      <c r="E1818" s="710"/>
      <c r="F1818" s="731"/>
    </row>
    <row r="1819" spans="5:6" x14ac:dyDescent="0.25">
      <c r="E1819" s="710"/>
      <c r="F1819" s="731"/>
    </row>
    <row r="1820" spans="5:6" x14ac:dyDescent="0.25">
      <c r="E1820" s="710"/>
      <c r="F1820" s="731"/>
    </row>
    <row r="1821" spans="5:6" x14ac:dyDescent="0.25">
      <c r="E1821" s="710"/>
      <c r="F1821" s="731"/>
    </row>
    <row r="1822" spans="5:6" x14ac:dyDescent="0.25">
      <c r="E1822" s="710"/>
      <c r="F1822" s="731"/>
    </row>
    <row r="1823" spans="5:6" x14ac:dyDescent="0.25">
      <c r="E1823" s="710"/>
      <c r="F1823" s="731"/>
    </row>
    <row r="1824" spans="5:6" x14ac:dyDescent="0.25">
      <c r="E1824" s="710"/>
      <c r="F1824" s="731"/>
    </row>
    <row r="1825" spans="5:6" x14ac:dyDescent="0.25">
      <c r="E1825" s="710"/>
      <c r="F1825" s="731"/>
    </row>
    <row r="1826" spans="5:6" x14ac:dyDescent="0.25">
      <c r="E1826" s="710"/>
      <c r="F1826" s="731"/>
    </row>
    <row r="1827" spans="5:6" x14ac:dyDescent="0.25">
      <c r="E1827" s="710"/>
      <c r="F1827" s="731"/>
    </row>
    <row r="1828" spans="5:6" x14ac:dyDescent="0.25">
      <c r="E1828" s="710"/>
      <c r="F1828" s="731"/>
    </row>
    <row r="1829" spans="5:6" x14ac:dyDescent="0.25">
      <c r="E1829" s="710"/>
      <c r="F1829" s="731"/>
    </row>
    <row r="1830" spans="5:6" x14ac:dyDescent="0.25">
      <c r="E1830" s="710"/>
      <c r="F1830" s="731"/>
    </row>
    <row r="1831" spans="5:6" x14ac:dyDescent="0.25">
      <c r="E1831" s="710"/>
      <c r="F1831" s="731"/>
    </row>
    <row r="1832" spans="5:6" x14ac:dyDescent="0.25">
      <c r="E1832" s="710"/>
      <c r="F1832" s="731"/>
    </row>
    <row r="1833" spans="5:6" x14ac:dyDescent="0.25">
      <c r="E1833" s="710"/>
      <c r="F1833" s="731"/>
    </row>
    <row r="1834" spans="5:6" x14ac:dyDescent="0.25">
      <c r="E1834" s="710"/>
      <c r="F1834" s="731"/>
    </row>
    <row r="1835" spans="5:6" x14ac:dyDescent="0.25">
      <c r="E1835" s="710"/>
      <c r="F1835" s="731"/>
    </row>
    <row r="1836" spans="5:6" x14ac:dyDescent="0.25">
      <c r="E1836" s="710"/>
      <c r="F1836" s="731"/>
    </row>
    <row r="1837" spans="5:6" x14ac:dyDescent="0.25">
      <c r="E1837" s="710"/>
      <c r="F1837" s="731"/>
    </row>
    <row r="1838" spans="5:6" x14ac:dyDescent="0.25">
      <c r="E1838" s="710"/>
      <c r="F1838" s="731"/>
    </row>
    <row r="1839" spans="5:6" x14ac:dyDescent="0.25">
      <c r="E1839" s="710"/>
      <c r="F1839" s="731"/>
    </row>
    <row r="1840" spans="5:6" x14ac:dyDescent="0.25">
      <c r="E1840" s="710"/>
      <c r="F1840" s="731"/>
    </row>
    <row r="1841" spans="5:6" x14ac:dyDescent="0.25">
      <c r="E1841" s="710"/>
      <c r="F1841" s="731"/>
    </row>
    <row r="1842" spans="5:6" x14ac:dyDescent="0.25">
      <c r="E1842" s="710"/>
      <c r="F1842" s="731"/>
    </row>
    <row r="1843" spans="5:6" x14ac:dyDescent="0.25">
      <c r="E1843" s="710"/>
      <c r="F1843" s="731"/>
    </row>
    <row r="1844" spans="5:6" x14ac:dyDescent="0.25">
      <c r="E1844" s="710"/>
      <c r="F1844" s="731"/>
    </row>
    <row r="1845" spans="5:6" x14ac:dyDescent="0.25">
      <c r="E1845" s="710"/>
      <c r="F1845" s="731"/>
    </row>
    <row r="1846" spans="5:6" x14ac:dyDescent="0.25">
      <c r="E1846" s="710"/>
      <c r="F1846" s="731"/>
    </row>
    <row r="1847" spans="5:6" x14ac:dyDescent="0.25">
      <c r="E1847" s="710"/>
      <c r="F1847" s="731"/>
    </row>
    <row r="1848" spans="5:6" x14ac:dyDescent="0.25">
      <c r="E1848" s="710"/>
      <c r="F1848" s="731"/>
    </row>
    <row r="1849" spans="5:6" x14ac:dyDescent="0.25">
      <c r="E1849" s="710"/>
      <c r="F1849" s="731"/>
    </row>
    <row r="1850" spans="5:6" x14ac:dyDescent="0.25">
      <c r="E1850" s="710"/>
      <c r="F1850" s="731"/>
    </row>
    <row r="1851" spans="5:6" x14ac:dyDescent="0.25">
      <c r="E1851" s="710"/>
      <c r="F1851" s="731"/>
    </row>
    <row r="1852" spans="5:6" x14ac:dyDescent="0.25">
      <c r="E1852" s="710"/>
      <c r="F1852" s="731"/>
    </row>
    <row r="1853" spans="5:6" x14ac:dyDescent="0.25">
      <c r="E1853" s="710"/>
      <c r="F1853" s="731"/>
    </row>
    <row r="1854" spans="5:6" x14ac:dyDescent="0.25">
      <c r="E1854" s="710"/>
      <c r="F1854" s="731"/>
    </row>
    <row r="1855" spans="5:6" x14ac:dyDescent="0.25">
      <c r="E1855" s="710"/>
      <c r="F1855" s="731"/>
    </row>
    <row r="1856" spans="5:6" x14ac:dyDescent="0.25">
      <c r="E1856" s="710"/>
      <c r="F1856" s="731"/>
    </row>
    <row r="1857" spans="5:6" x14ac:dyDescent="0.25">
      <c r="E1857" s="710"/>
      <c r="F1857" s="731"/>
    </row>
    <row r="1858" spans="5:6" x14ac:dyDescent="0.25">
      <c r="E1858" s="710"/>
      <c r="F1858" s="731"/>
    </row>
    <row r="1859" spans="5:6" x14ac:dyDescent="0.25">
      <c r="E1859" s="710"/>
      <c r="F1859" s="731"/>
    </row>
    <row r="1860" spans="5:6" x14ac:dyDescent="0.25">
      <c r="E1860" s="710"/>
      <c r="F1860" s="731"/>
    </row>
    <row r="1861" spans="5:6" x14ac:dyDescent="0.25">
      <c r="E1861" s="710"/>
      <c r="F1861" s="731"/>
    </row>
    <row r="1862" spans="5:6" x14ac:dyDescent="0.25">
      <c r="E1862" s="710"/>
      <c r="F1862" s="731"/>
    </row>
    <row r="1863" spans="5:6" x14ac:dyDescent="0.25">
      <c r="E1863" s="710"/>
      <c r="F1863" s="731"/>
    </row>
    <row r="1864" spans="5:6" x14ac:dyDescent="0.25">
      <c r="E1864" s="710"/>
      <c r="F1864" s="731"/>
    </row>
    <row r="1865" spans="5:6" x14ac:dyDescent="0.25">
      <c r="E1865" s="710"/>
      <c r="F1865" s="731"/>
    </row>
    <row r="1866" spans="5:6" x14ac:dyDescent="0.25">
      <c r="E1866" s="710"/>
      <c r="F1866" s="731"/>
    </row>
    <row r="1867" spans="5:6" x14ac:dyDescent="0.25">
      <c r="E1867" s="710"/>
      <c r="F1867" s="731"/>
    </row>
    <row r="1868" spans="5:6" x14ac:dyDescent="0.25">
      <c r="E1868" s="710"/>
      <c r="F1868" s="731"/>
    </row>
    <row r="1869" spans="5:6" x14ac:dyDescent="0.25">
      <c r="E1869" s="710"/>
      <c r="F1869" s="731"/>
    </row>
    <row r="1870" spans="5:6" x14ac:dyDescent="0.25">
      <c r="E1870" s="710"/>
      <c r="F1870" s="731"/>
    </row>
    <row r="1871" spans="5:6" x14ac:dyDescent="0.25">
      <c r="E1871" s="710"/>
      <c r="F1871" s="731"/>
    </row>
    <row r="1872" spans="5:6" x14ac:dyDescent="0.25">
      <c r="E1872" s="710"/>
      <c r="F1872" s="731"/>
    </row>
    <row r="1873" spans="5:6" x14ac:dyDescent="0.25">
      <c r="E1873" s="710"/>
      <c r="F1873" s="731"/>
    </row>
    <row r="1874" spans="5:6" x14ac:dyDescent="0.25">
      <c r="E1874" s="710"/>
      <c r="F1874" s="731"/>
    </row>
    <row r="1875" spans="5:6" x14ac:dyDescent="0.25">
      <c r="E1875" s="710"/>
      <c r="F1875" s="731"/>
    </row>
    <row r="1876" spans="5:6" x14ac:dyDescent="0.25">
      <c r="E1876" s="710"/>
      <c r="F1876" s="731"/>
    </row>
    <row r="1877" spans="5:6" x14ac:dyDescent="0.25">
      <c r="E1877" s="710"/>
      <c r="F1877" s="731"/>
    </row>
    <row r="1878" spans="5:6" x14ac:dyDescent="0.25">
      <c r="E1878" s="710"/>
      <c r="F1878" s="731"/>
    </row>
    <row r="1879" spans="5:6" x14ac:dyDescent="0.25">
      <c r="E1879" s="710"/>
      <c r="F1879" s="731"/>
    </row>
    <row r="1880" spans="5:6" x14ac:dyDescent="0.25">
      <c r="E1880" s="710"/>
      <c r="F1880" s="731"/>
    </row>
    <row r="1881" spans="5:6" x14ac:dyDescent="0.25">
      <c r="E1881" s="710"/>
      <c r="F1881" s="731"/>
    </row>
    <row r="1882" spans="5:6" x14ac:dyDescent="0.25">
      <c r="E1882" s="710"/>
      <c r="F1882" s="731"/>
    </row>
    <row r="1883" spans="5:6" x14ac:dyDescent="0.25">
      <c r="E1883" s="710"/>
      <c r="F1883" s="731"/>
    </row>
    <row r="1884" spans="5:6" x14ac:dyDescent="0.25">
      <c r="E1884" s="710"/>
      <c r="F1884" s="731"/>
    </row>
    <row r="1885" spans="5:6" x14ac:dyDescent="0.25">
      <c r="E1885" s="710"/>
      <c r="F1885" s="731"/>
    </row>
    <row r="1886" spans="5:6" x14ac:dyDescent="0.25">
      <c r="E1886" s="710"/>
      <c r="F1886" s="731"/>
    </row>
    <row r="1887" spans="5:6" x14ac:dyDescent="0.25">
      <c r="E1887" s="710"/>
      <c r="F1887" s="731"/>
    </row>
    <row r="1888" spans="5:6" x14ac:dyDescent="0.25">
      <c r="E1888" s="710"/>
      <c r="F1888" s="731"/>
    </row>
    <row r="1889" spans="5:6" x14ac:dyDescent="0.25">
      <c r="E1889" s="710"/>
      <c r="F1889" s="731"/>
    </row>
    <row r="1890" spans="5:6" x14ac:dyDescent="0.25">
      <c r="E1890" s="710"/>
      <c r="F1890" s="731"/>
    </row>
    <row r="1891" spans="5:6" x14ac:dyDescent="0.25">
      <c r="E1891" s="710"/>
      <c r="F1891" s="731"/>
    </row>
    <row r="1892" spans="5:6" x14ac:dyDescent="0.25">
      <c r="E1892" s="710"/>
      <c r="F1892" s="731"/>
    </row>
    <row r="1893" spans="5:6" x14ac:dyDescent="0.25">
      <c r="E1893" s="710"/>
      <c r="F1893" s="731"/>
    </row>
    <row r="1894" spans="5:6" x14ac:dyDescent="0.25">
      <c r="E1894" s="710"/>
      <c r="F1894" s="731"/>
    </row>
    <row r="1895" spans="5:6" x14ac:dyDescent="0.25">
      <c r="E1895" s="710"/>
      <c r="F1895" s="731"/>
    </row>
    <row r="1896" spans="5:6" x14ac:dyDescent="0.25">
      <c r="E1896" s="710"/>
      <c r="F1896" s="731"/>
    </row>
    <row r="1897" spans="5:6" x14ac:dyDescent="0.25">
      <c r="E1897" s="710"/>
      <c r="F1897" s="731"/>
    </row>
    <row r="1898" spans="5:6" x14ac:dyDescent="0.25">
      <c r="E1898" s="710"/>
      <c r="F1898" s="731"/>
    </row>
    <row r="1899" spans="5:6" x14ac:dyDescent="0.25">
      <c r="E1899" s="710"/>
      <c r="F1899" s="731"/>
    </row>
    <row r="1900" spans="5:6" x14ac:dyDescent="0.25">
      <c r="E1900" s="710"/>
      <c r="F1900" s="731"/>
    </row>
    <row r="1901" spans="5:6" x14ac:dyDescent="0.25">
      <c r="E1901" s="710"/>
      <c r="F1901" s="731"/>
    </row>
    <row r="1902" spans="5:6" x14ac:dyDescent="0.25">
      <c r="E1902" s="710"/>
      <c r="F1902" s="731"/>
    </row>
    <row r="1903" spans="5:6" x14ac:dyDescent="0.25">
      <c r="E1903" s="710"/>
      <c r="F1903" s="731"/>
    </row>
    <row r="1904" spans="5:6" x14ac:dyDescent="0.25">
      <c r="E1904" s="710"/>
      <c r="F1904" s="731"/>
    </row>
    <row r="1905" spans="5:6" x14ac:dyDescent="0.25">
      <c r="E1905" s="710"/>
      <c r="F1905" s="731"/>
    </row>
    <row r="1906" spans="5:6" x14ac:dyDescent="0.25">
      <c r="E1906" s="710"/>
      <c r="F1906" s="731"/>
    </row>
    <row r="1907" spans="5:6" x14ac:dyDescent="0.25">
      <c r="E1907" s="710"/>
      <c r="F1907" s="731"/>
    </row>
    <row r="1908" spans="5:6" x14ac:dyDescent="0.25">
      <c r="E1908" s="710"/>
      <c r="F1908" s="731"/>
    </row>
    <row r="1909" spans="5:6" x14ac:dyDescent="0.25">
      <c r="E1909" s="710"/>
      <c r="F1909" s="731"/>
    </row>
    <row r="1910" spans="5:6" x14ac:dyDescent="0.25">
      <c r="E1910" s="710"/>
      <c r="F1910" s="731"/>
    </row>
    <row r="1911" spans="5:6" x14ac:dyDescent="0.25">
      <c r="E1911" s="710"/>
      <c r="F1911" s="731"/>
    </row>
    <row r="1912" spans="5:6" x14ac:dyDescent="0.25">
      <c r="E1912" s="710"/>
      <c r="F1912" s="731"/>
    </row>
    <row r="1913" spans="5:6" x14ac:dyDescent="0.25">
      <c r="E1913" s="710"/>
      <c r="F1913" s="731"/>
    </row>
    <row r="1914" spans="5:6" x14ac:dyDescent="0.25">
      <c r="E1914" s="710"/>
      <c r="F1914" s="731"/>
    </row>
    <row r="1915" spans="5:6" x14ac:dyDescent="0.25">
      <c r="E1915" s="710"/>
      <c r="F1915" s="731"/>
    </row>
    <row r="1916" spans="5:6" x14ac:dyDescent="0.25">
      <c r="E1916" s="710"/>
      <c r="F1916" s="731"/>
    </row>
    <row r="1917" spans="5:6" x14ac:dyDescent="0.25">
      <c r="E1917" s="710"/>
      <c r="F1917" s="731"/>
    </row>
    <row r="1918" spans="5:6" x14ac:dyDescent="0.25">
      <c r="E1918" s="710"/>
      <c r="F1918" s="731"/>
    </row>
    <row r="1919" spans="5:6" x14ac:dyDescent="0.25">
      <c r="E1919" s="710"/>
      <c r="F1919" s="731"/>
    </row>
    <row r="1920" spans="5:6" x14ac:dyDescent="0.25">
      <c r="E1920" s="710"/>
      <c r="F1920" s="731"/>
    </row>
    <row r="1921" spans="5:6" x14ac:dyDescent="0.25">
      <c r="E1921" s="710"/>
      <c r="F1921" s="731"/>
    </row>
    <row r="1922" spans="5:6" x14ac:dyDescent="0.25">
      <c r="E1922" s="710"/>
      <c r="F1922" s="731"/>
    </row>
    <row r="1923" spans="5:6" x14ac:dyDescent="0.25">
      <c r="E1923" s="710"/>
      <c r="F1923" s="731"/>
    </row>
    <row r="1924" spans="5:6" x14ac:dyDescent="0.25">
      <c r="E1924" s="710"/>
      <c r="F1924" s="731"/>
    </row>
    <row r="1925" spans="5:6" x14ac:dyDescent="0.25">
      <c r="E1925" s="710"/>
      <c r="F1925" s="731"/>
    </row>
    <row r="1926" spans="5:6" x14ac:dyDescent="0.25">
      <c r="E1926" s="710"/>
      <c r="F1926" s="731"/>
    </row>
    <row r="1927" spans="5:6" x14ac:dyDescent="0.25">
      <c r="E1927" s="710"/>
      <c r="F1927" s="731"/>
    </row>
    <row r="1928" spans="5:6" x14ac:dyDescent="0.25">
      <c r="E1928" s="710"/>
      <c r="F1928" s="731"/>
    </row>
    <row r="1929" spans="5:6" x14ac:dyDescent="0.25">
      <c r="E1929" s="710"/>
      <c r="F1929" s="731"/>
    </row>
    <row r="1930" spans="5:6" x14ac:dyDescent="0.25">
      <c r="E1930" s="710"/>
      <c r="F1930" s="731"/>
    </row>
    <row r="1931" spans="5:6" x14ac:dyDescent="0.25">
      <c r="E1931" s="710"/>
      <c r="F1931" s="731"/>
    </row>
    <row r="1932" spans="5:6" x14ac:dyDescent="0.25">
      <c r="E1932" s="710"/>
      <c r="F1932" s="731"/>
    </row>
    <row r="1933" spans="5:6" x14ac:dyDescent="0.25">
      <c r="E1933" s="710"/>
      <c r="F1933" s="731"/>
    </row>
    <row r="1934" spans="5:6" x14ac:dyDescent="0.25">
      <c r="E1934" s="710"/>
      <c r="F1934" s="731"/>
    </row>
    <row r="1935" spans="5:6" x14ac:dyDescent="0.25">
      <c r="E1935" s="710"/>
      <c r="F1935" s="731"/>
    </row>
    <row r="1936" spans="5:6" x14ac:dyDescent="0.25">
      <c r="E1936" s="710"/>
      <c r="F1936" s="731"/>
    </row>
    <row r="1937" spans="5:6" x14ac:dyDescent="0.25">
      <c r="E1937" s="710"/>
      <c r="F1937" s="731"/>
    </row>
    <row r="1938" spans="5:6" x14ac:dyDescent="0.25">
      <c r="E1938" s="710"/>
      <c r="F1938" s="731"/>
    </row>
    <row r="1939" spans="5:6" x14ac:dyDescent="0.25">
      <c r="E1939" s="710"/>
      <c r="F1939" s="731"/>
    </row>
    <row r="1940" spans="5:6" x14ac:dyDescent="0.25">
      <c r="E1940" s="710"/>
      <c r="F1940" s="731"/>
    </row>
    <row r="1941" spans="5:6" x14ac:dyDescent="0.25">
      <c r="E1941" s="710"/>
      <c r="F1941" s="731"/>
    </row>
    <row r="1942" spans="5:6" x14ac:dyDescent="0.25">
      <c r="E1942" s="710"/>
      <c r="F1942" s="731"/>
    </row>
    <row r="1943" spans="5:6" x14ac:dyDescent="0.25">
      <c r="E1943" s="710"/>
      <c r="F1943" s="731"/>
    </row>
    <row r="1944" spans="5:6" x14ac:dyDescent="0.25">
      <c r="E1944" s="710"/>
      <c r="F1944" s="731"/>
    </row>
    <row r="1945" spans="5:6" x14ac:dyDescent="0.25">
      <c r="E1945" s="710"/>
      <c r="F1945" s="731"/>
    </row>
    <row r="1946" spans="5:6" x14ac:dyDescent="0.25">
      <c r="E1946" s="710"/>
      <c r="F1946" s="731"/>
    </row>
    <row r="1947" spans="5:6" x14ac:dyDescent="0.25">
      <c r="E1947" s="710"/>
      <c r="F1947" s="731"/>
    </row>
    <row r="1948" spans="5:6" x14ac:dyDescent="0.25">
      <c r="E1948" s="710"/>
      <c r="F1948" s="731"/>
    </row>
    <row r="1949" spans="5:6" x14ac:dyDescent="0.25">
      <c r="E1949" s="710"/>
      <c r="F1949" s="731"/>
    </row>
    <row r="1950" spans="5:6" x14ac:dyDescent="0.25">
      <c r="E1950" s="710"/>
      <c r="F1950" s="731"/>
    </row>
    <row r="1951" spans="5:6" x14ac:dyDescent="0.25">
      <c r="E1951" s="710"/>
      <c r="F1951" s="731"/>
    </row>
    <row r="1952" spans="5:6" x14ac:dyDescent="0.25">
      <c r="E1952" s="710"/>
      <c r="F1952" s="731"/>
    </row>
    <row r="1953" spans="5:6" x14ac:dyDescent="0.25">
      <c r="E1953" s="710"/>
      <c r="F1953" s="731"/>
    </row>
    <row r="1954" spans="5:6" x14ac:dyDescent="0.25">
      <c r="E1954" s="710"/>
      <c r="F1954" s="731"/>
    </row>
    <row r="1955" spans="5:6" x14ac:dyDescent="0.25">
      <c r="E1955" s="710"/>
      <c r="F1955" s="731"/>
    </row>
    <row r="1956" spans="5:6" x14ac:dyDescent="0.25">
      <c r="E1956" s="710"/>
      <c r="F1956" s="731"/>
    </row>
    <row r="1957" spans="5:6" x14ac:dyDescent="0.25">
      <c r="E1957" s="710"/>
      <c r="F1957" s="731"/>
    </row>
    <row r="1958" spans="5:6" x14ac:dyDescent="0.25">
      <c r="E1958" s="710"/>
      <c r="F1958" s="731"/>
    </row>
    <row r="1959" spans="5:6" x14ac:dyDescent="0.25">
      <c r="E1959" s="710"/>
      <c r="F1959" s="731"/>
    </row>
    <row r="1960" spans="5:6" x14ac:dyDescent="0.25">
      <c r="E1960" s="710"/>
      <c r="F1960" s="731"/>
    </row>
    <row r="1961" spans="5:6" x14ac:dyDescent="0.25">
      <c r="E1961" s="710"/>
      <c r="F1961" s="731"/>
    </row>
    <row r="1962" spans="5:6" x14ac:dyDescent="0.25">
      <c r="E1962" s="710"/>
      <c r="F1962" s="731"/>
    </row>
    <row r="1963" spans="5:6" x14ac:dyDescent="0.25">
      <c r="E1963" s="710"/>
      <c r="F1963" s="731"/>
    </row>
    <row r="1964" spans="5:6" x14ac:dyDescent="0.25">
      <c r="E1964" s="710"/>
      <c r="F1964" s="731"/>
    </row>
    <row r="1965" spans="5:6" x14ac:dyDescent="0.25">
      <c r="E1965" s="710"/>
      <c r="F1965" s="731"/>
    </row>
    <row r="1966" spans="5:6" x14ac:dyDescent="0.25">
      <c r="E1966" s="710"/>
      <c r="F1966" s="731"/>
    </row>
    <row r="1967" spans="5:6" x14ac:dyDescent="0.25">
      <c r="E1967" s="710"/>
      <c r="F1967" s="731"/>
    </row>
    <row r="1968" spans="5:6" x14ac:dyDescent="0.25">
      <c r="E1968" s="710"/>
      <c r="F1968" s="731"/>
    </row>
    <row r="1969" spans="5:6" x14ac:dyDescent="0.25">
      <c r="E1969" s="710"/>
      <c r="F1969" s="731"/>
    </row>
    <row r="1970" spans="5:6" x14ac:dyDescent="0.25">
      <c r="E1970" s="710"/>
      <c r="F1970" s="731"/>
    </row>
    <row r="1971" spans="5:6" x14ac:dyDescent="0.25">
      <c r="E1971" s="710"/>
      <c r="F1971" s="731"/>
    </row>
    <row r="1972" spans="5:6" x14ac:dyDescent="0.25">
      <c r="E1972" s="710"/>
      <c r="F1972" s="731"/>
    </row>
    <row r="1973" spans="5:6" x14ac:dyDescent="0.25">
      <c r="E1973" s="710"/>
      <c r="F1973" s="731"/>
    </row>
    <row r="1974" spans="5:6" x14ac:dyDescent="0.25">
      <c r="E1974" s="710"/>
      <c r="F1974" s="731"/>
    </row>
    <row r="1975" spans="5:6" x14ac:dyDescent="0.25">
      <c r="E1975" s="710"/>
      <c r="F1975" s="731"/>
    </row>
    <row r="1976" spans="5:6" x14ac:dyDescent="0.25">
      <c r="E1976" s="710"/>
      <c r="F1976" s="731"/>
    </row>
    <row r="1977" spans="5:6" x14ac:dyDescent="0.25">
      <c r="E1977" s="710"/>
      <c r="F1977" s="731"/>
    </row>
    <row r="1978" spans="5:6" x14ac:dyDescent="0.25">
      <c r="E1978" s="710"/>
      <c r="F1978" s="731"/>
    </row>
    <row r="1979" spans="5:6" x14ac:dyDescent="0.25">
      <c r="E1979" s="710"/>
      <c r="F1979" s="731"/>
    </row>
    <row r="1980" spans="5:6" x14ac:dyDescent="0.25">
      <c r="E1980" s="710"/>
      <c r="F1980" s="731"/>
    </row>
    <row r="1981" spans="5:6" x14ac:dyDescent="0.25">
      <c r="E1981" s="710"/>
      <c r="F1981" s="731"/>
    </row>
    <row r="1982" spans="5:6" x14ac:dyDescent="0.25">
      <c r="E1982" s="710"/>
      <c r="F1982" s="731"/>
    </row>
    <row r="1983" spans="5:6" x14ac:dyDescent="0.25">
      <c r="E1983" s="710"/>
      <c r="F1983" s="731"/>
    </row>
    <row r="1984" spans="5:6" x14ac:dyDescent="0.25">
      <c r="E1984" s="710"/>
      <c r="F1984" s="731"/>
    </row>
    <row r="1985" spans="5:6" x14ac:dyDescent="0.25">
      <c r="E1985" s="710"/>
      <c r="F1985" s="731"/>
    </row>
    <row r="1986" spans="5:6" x14ac:dyDescent="0.25">
      <c r="E1986" s="710"/>
      <c r="F1986" s="731"/>
    </row>
    <row r="1987" spans="5:6" x14ac:dyDescent="0.25">
      <c r="E1987" s="710"/>
      <c r="F1987" s="731"/>
    </row>
    <row r="1988" spans="5:6" x14ac:dyDescent="0.25">
      <c r="E1988" s="710"/>
      <c r="F1988" s="731"/>
    </row>
    <row r="1989" spans="5:6" x14ac:dyDescent="0.25">
      <c r="E1989" s="710"/>
      <c r="F1989" s="731"/>
    </row>
    <row r="1990" spans="5:6" x14ac:dyDescent="0.25">
      <c r="E1990" s="710"/>
      <c r="F1990" s="731"/>
    </row>
    <row r="1991" spans="5:6" x14ac:dyDescent="0.25">
      <c r="E1991" s="710"/>
      <c r="F1991" s="731"/>
    </row>
    <row r="1992" spans="5:6" x14ac:dyDescent="0.25">
      <c r="E1992" s="710"/>
      <c r="F1992" s="731"/>
    </row>
    <row r="1993" spans="5:6" x14ac:dyDescent="0.25">
      <c r="E1993" s="710"/>
      <c r="F1993" s="731"/>
    </row>
    <row r="1994" spans="5:6" x14ac:dyDescent="0.25">
      <c r="E1994" s="710"/>
      <c r="F1994" s="731"/>
    </row>
    <row r="1995" spans="5:6" x14ac:dyDescent="0.25">
      <c r="E1995" s="710"/>
      <c r="F1995" s="731"/>
    </row>
    <row r="1996" spans="5:6" x14ac:dyDescent="0.25">
      <c r="E1996" s="710"/>
      <c r="F1996" s="731"/>
    </row>
    <row r="1997" spans="5:6" x14ac:dyDescent="0.25">
      <c r="E1997" s="710"/>
      <c r="F1997" s="731"/>
    </row>
    <row r="1998" spans="5:6" x14ac:dyDescent="0.25">
      <c r="E1998" s="710"/>
      <c r="F1998" s="731"/>
    </row>
    <row r="1999" spans="5:6" x14ac:dyDescent="0.25">
      <c r="E1999" s="710"/>
      <c r="F1999" s="731"/>
    </row>
    <row r="2000" spans="5:6" x14ac:dyDescent="0.25">
      <c r="E2000" s="710"/>
      <c r="F2000" s="731"/>
    </row>
    <row r="2001" spans="5:6" x14ac:dyDescent="0.25">
      <c r="E2001" s="710"/>
      <c r="F2001" s="731"/>
    </row>
    <row r="2002" spans="5:6" x14ac:dyDescent="0.25">
      <c r="E2002" s="710"/>
      <c r="F2002" s="731"/>
    </row>
    <row r="2003" spans="5:6" x14ac:dyDescent="0.25">
      <c r="E2003" s="710"/>
      <c r="F2003" s="731"/>
    </row>
    <row r="2004" spans="5:6" x14ac:dyDescent="0.25">
      <c r="E2004" s="710"/>
      <c r="F2004" s="731"/>
    </row>
    <row r="2005" spans="5:6" x14ac:dyDescent="0.25">
      <c r="E2005" s="710"/>
      <c r="F2005" s="731"/>
    </row>
    <row r="2006" spans="5:6" x14ac:dyDescent="0.25">
      <c r="E2006" s="710"/>
      <c r="F2006" s="731"/>
    </row>
    <row r="2007" spans="5:6" x14ac:dyDescent="0.25">
      <c r="E2007" s="710"/>
      <c r="F2007" s="731"/>
    </row>
    <row r="2008" spans="5:6" x14ac:dyDescent="0.25">
      <c r="E2008" s="710"/>
      <c r="F2008" s="731"/>
    </row>
    <row r="2009" spans="5:6" x14ac:dyDescent="0.25">
      <c r="E2009" s="710"/>
      <c r="F2009" s="731"/>
    </row>
    <row r="2010" spans="5:6" x14ac:dyDescent="0.25">
      <c r="E2010" s="710"/>
      <c r="F2010" s="731"/>
    </row>
    <row r="2011" spans="5:6" x14ac:dyDescent="0.25">
      <c r="E2011" s="710"/>
      <c r="F2011" s="731"/>
    </row>
    <row r="2012" spans="5:6" x14ac:dyDescent="0.25">
      <c r="E2012" s="710"/>
      <c r="F2012" s="731"/>
    </row>
    <row r="2013" spans="5:6" x14ac:dyDescent="0.25">
      <c r="E2013" s="710"/>
      <c r="F2013" s="731"/>
    </row>
    <row r="2014" spans="5:6" x14ac:dyDescent="0.25">
      <c r="E2014" s="710"/>
      <c r="F2014" s="731"/>
    </row>
    <row r="2015" spans="5:6" x14ac:dyDescent="0.25">
      <c r="E2015" s="710"/>
      <c r="F2015" s="731"/>
    </row>
    <row r="2016" spans="5:6" x14ac:dyDescent="0.25">
      <c r="E2016" s="710"/>
      <c r="F2016" s="731"/>
    </row>
    <row r="2017" spans="5:6" x14ac:dyDescent="0.25">
      <c r="E2017" s="710"/>
      <c r="F2017" s="731"/>
    </row>
    <row r="2018" spans="5:6" x14ac:dyDescent="0.25">
      <c r="E2018" s="710"/>
      <c r="F2018" s="731"/>
    </row>
    <row r="2019" spans="5:6" x14ac:dyDescent="0.25">
      <c r="E2019" s="710"/>
      <c r="F2019" s="731"/>
    </row>
    <row r="2020" spans="5:6" x14ac:dyDescent="0.25">
      <c r="E2020" s="710"/>
      <c r="F2020" s="731"/>
    </row>
    <row r="2021" spans="5:6" x14ac:dyDescent="0.25">
      <c r="E2021" s="710"/>
      <c r="F2021" s="731"/>
    </row>
    <row r="2022" spans="5:6" x14ac:dyDescent="0.25">
      <c r="E2022" s="710"/>
      <c r="F2022" s="731"/>
    </row>
    <row r="2023" spans="5:6" x14ac:dyDescent="0.25">
      <c r="E2023" s="710"/>
      <c r="F2023" s="731"/>
    </row>
    <row r="2024" spans="5:6" x14ac:dyDescent="0.25">
      <c r="E2024" s="710"/>
      <c r="F2024" s="731"/>
    </row>
    <row r="2025" spans="5:6" x14ac:dyDescent="0.25">
      <c r="E2025" s="710"/>
      <c r="F2025" s="731"/>
    </row>
    <row r="2026" spans="5:6" x14ac:dyDescent="0.25">
      <c r="E2026" s="710"/>
      <c r="F2026" s="731"/>
    </row>
    <row r="2027" spans="5:6" x14ac:dyDescent="0.25">
      <c r="E2027" s="710"/>
      <c r="F2027" s="731"/>
    </row>
    <row r="2028" spans="5:6" x14ac:dyDescent="0.25">
      <c r="E2028" s="710"/>
      <c r="F2028" s="731"/>
    </row>
    <row r="2029" spans="5:6" x14ac:dyDescent="0.25">
      <c r="E2029" s="710"/>
      <c r="F2029" s="731"/>
    </row>
    <row r="2030" spans="5:6" x14ac:dyDescent="0.25">
      <c r="E2030" s="710"/>
      <c r="F2030" s="731"/>
    </row>
    <row r="2031" spans="5:6" x14ac:dyDescent="0.25">
      <c r="E2031" s="710"/>
      <c r="F2031" s="731"/>
    </row>
    <row r="2032" spans="5:6" x14ac:dyDescent="0.25">
      <c r="E2032" s="710"/>
      <c r="F2032" s="731"/>
    </row>
    <row r="2033" spans="5:6" x14ac:dyDescent="0.25">
      <c r="E2033" s="710"/>
      <c r="F2033" s="731"/>
    </row>
    <row r="2034" spans="5:6" x14ac:dyDescent="0.25">
      <c r="E2034" s="710"/>
      <c r="F2034" s="731"/>
    </row>
    <row r="2035" spans="5:6" x14ac:dyDescent="0.25">
      <c r="E2035" s="710"/>
      <c r="F2035" s="731"/>
    </row>
    <row r="2036" spans="5:6" x14ac:dyDescent="0.25">
      <c r="E2036" s="710"/>
      <c r="F2036" s="731"/>
    </row>
    <row r="2037" spans="5:6" x14ac:dyDescent="0.25">
      <c r="E2037" s="710"/>
      <c r="F2037" s="731"/>
    </row>
    <row r="2038" spans="5:6" x14ac:dyDescent="0.25">
      <c r="E2038" s="710"/>
      <c r="F2038" s="731"/>
    </row>
    <row r="2039" spans="5:6" x14ac:dyDescent="0.25">
      <c r="E2039" s="710"/>
      <c r="F2039" s="731"/>
    </row>
    <row r="2040" spans="5:6" x14ac:dyDescent="0.25">
      <c r="E2040" s="710"/>
      <c r="F2040" s="731"/>
    </row>
    <row r="2041" spans="5:6" x14ac:dyDescent="0.25">
      <c r="E2041" s="710"/>
      <c r="F2041" s="731"/>
    </row>
    <row r="2042" spans="5:6" x14ac:dyDescent="0.25">
      <c r="E2042" s="710"/>
      <c r="F2042" s="731"/>
    </row>
    <row r="2043" spans="5:6" x14ac:dyDescent="0.25">
      <c r="E2043" s="710"/>
      <c r="F2043" s="731"/>
    </row>
    <row r="2044" spans="5:6" x14ac:dyDescent="0.25">
      <c r="E2044" s="710"/>
      <c r="F2044" s="731"/>
    </row>
    <row r="2045" spans="5:6" x14ac:dyDescent="0.25">
      <c r="E2045" s="710"/>
      <c r="F2045" s="731"/>
    </row>
    <row r="2046" spans="5:6" x14ac:dyDescent="0.25">
      <c r="E2046" s="710"/>
      <c r="F2046" s="731"/>
    </row>
    <row r="2047" spans="5:6" x14ac:dyDescent="0.25">
      <c r="E2047" s="710"/>
      <c r="F2047" s="731"/>
    </row>
    <row r="2048" spans="5:6" x14ac:dyDescent="0.25">
      <c r="E2048" s="710"/>
      <c r="F2048" s="731"/>
    </row>
    <row r="2049" spans="5:6" x14ac:dyDescent="0.25">
      <c r="E2049" s="710"/>
      <c r="F2049" s="731"/>
    </row>
    <row r="2050" spans="5:6" x14ac:dyDescent="0.25">
      <c r="E2050" s="710"/>
      <c r="F2050" s="731"/>
    </row>
    <row r="2051" spans="5:6" x14ac:dyDescent="0.25">
      <c r="E2051" s="710"/>
      <c r="F2051" s="731"/>
    </row>
    <row r="2052" spans="5:6" x14ac:dyDescent="0.25">
      <c r="E2052" s="710"/>
      <c r="F2052" s="731"/>
    </row>
    <row r="2053" spans="5:6" x14ac:dyDescent="0.25">
      <c r="E2053" s="710"/>
      <c r="F2053" s="731"/>
    </row>
    <row r="2054" spans="5:6" x14ac:dyDescent="0.25">
      <c r="E2054" s="710"/>
      <c r="F2054" s="731"/>
    </row>
    <row r="2055" spans="5:6" x14ac:dyDescent="0.25">
      <c r="E2055" s="710"/>
      <c r="F2055" s="731"/>
    </row>
    <row r="2056" spans="5:6" x14ac:dyDescent="0.25">
      <c r="E2056" s="710"/>
      <c r="F2056" s="731"/>
    </row>
    <row r="2057" spans="5:6" x14ac:dyDescent="0.25">
      <c r="E2057" s="710"/>
      <c r="F2057" s="731"/>
    </row>
    <row r="2058" spans="5:6" x14ac:dyDescent="0.25">
      <c r="E2058" s="710"/>
      <c r="F2058" s="731"/>
    </row>
    <row r="2059" spans="5:6" x14ac:dyDescent="0.25">
      <c r="E2059" s="710"/>
      <c r="F2059" s="731"/>
    </row>
    <row r="2060" spans="5:6" x14ac:dyDescent="0.25">
      <c r="E2060" s="710"/>
      <c r="F2060" s="731"/>
    </row>
    <row r="2061" spans="5:6" x14ac:dyDescent="0.25">
      <c r="E2061" s="710"/>
      <c r="F2061" s="731"/>
    </row>
    <row r="2062" spans="5:6" x14ac:dyDescent="0.25">
      <c r="E2062" s="710"/>
      <c r="F2062" s="731"/>
    </row>
    <row r="2063" spans="5:6" x14ac:dyDescent="0.25">
      <c r="E2063" s="710"/>
      <c r="F2063" s="731"/>
    </row>
    <row r="2064" spans="5:6" x14ac:dyDescent="0.25">
      <c r="E2064" s="710"/>
      <c r="F2064" s="731"/>
    </row>
    <row r="2065" spans="5:6" x14ac:dyDescent="0.25">
      <c r="E2065" s="710"/>
      <c r="F2065" s="731"/>
    </row>
    <row r="2066" spans="5:6" x14ac:dyDescent="0.25">
      <c r="E2066" s="710"/>
      <c r="F2066" s="731"/>
    </row>
    <row r="2067" spans="5:6" x14ac:dyDescent="0.25">
      <c r="E2067" s="710"/>
      <c r="F2067" s="731"/>
    </row>
    <row r="2068" spans="5:6" x14ac:dyDescent="0.25">
      <c r="E2068" s="710"/>
      <c r="F2068" s="731"/>
    </row>
    <row r="2069" spans="5:6" x14ac:dyDescent="0.25">
      <c r="E2069" s="710"/>
      <c r="F2069" s="731"/>
    </row>
    <row r="2070" spans="5:6" x14ac:dyDescent="0.25">
      <c r="E2070" s="710"/>
      <c r="F2070" s="731"/>
    </row>
    <row r="2071" spans="5:6" x14ac:dyDescent="0.25">
      <c r="E2071" s="710"/>
      <c r="F2071" s="731"/>
    </row>
    <row r="2072" spans="5:6" x14ac:dyDescent="0.25">
      <c r="E2072" s="710"/>
      <c r="F2072" s="731"/>
    </row>
    <row r="2073" spans="5:6" x14ac:dyDescent="0.25">
      <c r="E2073" s="710"/>
      <c r="F2073" s="731"/>
    </row>
    <row r="2074" spans="5:6" x14ac:dyDescent="0.25">
      <c r="E2074" s="710"/>
      <c r="F2074" s="731"/>
    </row>
    <row r="2075" spans="5:6" x14ac:dyDescent="0.25">
      <c r="E2075" s="710"/>
      <c r="F2075" s="731"/>
    </row>
    <row r="2076" spans="5:6" x14ac:dyDescent="0.25">
      <c r="E2076" s="710"/>
      <c r="F2076" s="731"/>
    </row>
    <row r="2077" spans="5:6" x14ac:dyDescent="0.25">
      <c r="E2077" s="710"/>
      <c r="F2077" s="731"/>
    </row>
    <row r="2078" spans="5:6" x14ac:dyDescent="0.25">
      <c r="E2078" s="710"/>
      <c r="F2078" s="731"/>
    </row>
    <row r="2079" spans="5:6" x14ac:dyDescent="0.25">
      <c r="E2079" s="710"/>
      <c r="F2079" s="731"/>
    </row>
    <row r="2080" spans="5:6" x14ac:dyDescent="0.25">
      <c r="E2080" s="710"/>
      <c r="F2080" s="731"/>
    </row>
    <row r="2081" spans="5:6" x14ac:dyDescent="0.25">
      <c r="E2081" s="710"/>
      <c r="F2081" s="731"/>
    </row>
    <row r="2082" spans="5:6" x14ac:dyDescent="0.25">
      <c r="E2082" s="710"/>
      <c r="F2082" s="731"/>
    </row>
    <row r="2083" spans="5:6" x14ac:dyDescent="0.25">
      <c r="E2083" s="710"/>
      <c r="F2083" s="731"/>
    </row>
    <row r="2084" spans="5:6" x14ac:dyDescent="0.25">
      <c r="E2084" s="710"/>
      <c r="F2084" s="731"/>
    </row>
    <row r="2085" spans="5:6" x14ac:dyDescent="0.25">
      <c r="E2085" s="710"/>
      <c r="F2085" s="731"/>
    </row>
    <row r="2086" spans="5:6" x14ac:dyDescent="0.25">
      <c r="E2086" s="710"/>
      <c r="F2086" s="731"/>
    </row>
    <row r="2087" spans="5:6" x14ac:dyDescent="0.25">
      <c r="E2087" s="710"/>
      <c r="F2087" s="731"/>
    </row>
    <row r="2088" spans="5:6" x14ac:dyDescent="0.25">
      <c r="E2088" s="710"/>
      <c r="F2088" s="731"/>
    </row>
    <row r="2089" spans="5:6" x14ac:dyDescent="0.25">
      <c r="E2089" s="710"/>
      <c r="F2089" s="731"/>
    </row>
    <row r="2090" spans="5:6" x14ac:dyDescent="0.25">
      <c r="E2090" s="710"/>
      <c r="F2090" s="731"/>
    </row>
    <row r="2091" spans="5:6" x14ac:dyDescent="0.25">
      <c r="E2091" s="710"/>
      <c r="F2091" s="731"/>
    </row>
    <row r="2092" spans="5:6" x14ac:dyDescent="0.25">
      <c r="E2092" s="710"/>
      <c r="F2092" s="731"/>
    </row>
    <row r="2093" spans="5:6" x14ac:dyDescent="0.25">
      <c r="E2093" s="710"/>
      <c r="F2093" s="731"/>
    </row>
    <row r="2094" spans="5:6" x14ac:dyDescent="0.25">
      <c r="E2094" s="710"/>
      <c r="F2094" s="731"/>
    </row>
    <row r="2095" spans="5:6" x14ac:dyDescent="0.25">
      <c r="E2095" s="710"/>
      <c r="F2095" s="731"/>
    </row>
    <row r="2096" spans="5:6" x14ac:dyDescent="0.25">
      <c r="E2096" s="710"/>
      <c r="F2096" s="731"/>
    </row>
    <row r="2097" spans="5:6" x14ac:dyDescent="0.25">
      <c r="E2097" s="710"/>
      <c r="F2097" s="731"/>
    </row>
    <row r="2098" spans="5:6" x14ac:dyDescent="0.25">
      <c r="E2098" s="710"/>
      <c r="F2098" s="731"/>
    </row>
    <row r="2099" spans="5:6" x14ac:dyDescent="0.25">
      <c r="E2099" s="710"/>
      <c r="F2099" s="731"/>
    </row>
    <row r="2100" spans="5:6" x14ac:dyDescent="0.25">
      <c r="E2100" s="710"/>
      <c r="F2100" s="731"/>
    </row>
    <row r="2101" spans="5:6" x14ac:dyDescent="0.25">
      <c r="E2101" s="710"/>
      <c r="F2101" s="731"/>
    </row>
    <row r="2102" spans="5:6" x14ac:dyDescent="0.25">
      <c r="E2102" s="710"/>
      <c r="F2102" s="731"/>
    </row>
    <row r="2103" spans="5:6" x14ac:dyDescent="0.25">
      <c r="E2103" s="710"/>
      <c r="F2103" s="731"/>
    </row>
    <row r="2104" spans="5:6" x14ac:dyDescent="0.25">
      <c r="E2104" s="710"/>
      <c r="F2104" s="731"/>
    </row>
    <row r="2105" spans="5:6" x14ac:dyDescent="0.25">
      <c r="E2105" s="710"/>
      <c r="F2105" s="731"/>
    </row>
    <row r="2106" spans="5:6" x14ac:dyDescent="0.25">
      <c r="E2106" s="710"/>
      <c r="F2106" s="731"/>
    </row>
    <row r="2107" spans="5:6" x14ac:dyDescent="0.25">
      <c r="E2107" s="710"/>
      <c r="F2107" s="731"/>
    </row>
    <row r="2108" spans="5:6" x14ac:dyDescent="0.25">
      <c r="E2108" s="710"/>
      <c r="F2108" s="731"/>
    </row>
    <row r="2109" spans="5:6" x14ac:dyDescent="0.25">
      <c r="E2109" s="710"/>
      <c r="F2109" s="731"/>
    </row>
    <row r="2110" spans="5:6" x14ac:dyDescent="0.25">
      <c r="E2110" s="710"/>
      <c r="F2110" s="731"/>
    </row>
    <row r="2111" spans="5:6" x14ac:dyDescent="0.25">
      <c r="E2111" s="710"/>
      <c r="F2111" s="731"/>
    </row>
    <row r="2112" spans="5:6" x14ac:dyDescent="0.25">
      <c r="E2112" s="710"/>
      <c r="F2112" s="731"/>
    </row>
    <row r="2113" spans="5:6" x14ac:dyDescent="0.25">
      <c r="E2113" s="710"/>
      <c r="F2113" s="731"/>
    </row>
    <row r="2114" spans="5:6" x14ac:dyDescent="0.25">
      <c r="E2114" s="710"/>
      <c r="F2114" s="731"/>
    </row>
    <row r="2115" spans="5:6" x14ac:dyDescent="0.25">
      <c r="E2115" s="710"/>
      <c r="F2115" s="731"/>
    </row>
    <row r="2116" spans="5:6" x14ac:dyDescent="0.25">
      <c r="E2116" s="710"/>
      <c r="F2116" s="731"/>
    </row>
    <row r="2117" spans="5:6" x14ac:dyDescent="0.25">
      <c r="E2117" s="710"/>
      <c r="F2117" s="731"/>
    </row>
    <row r="2118" spans="5:6" x14ac:dyDescent="0.25">
      <c r="E2118" s="710"/>
      <c r="F2118" s="731"/>
    </row>
    <row r="2119" spans="5:6" x14ac:dyDescent="0.25">
      <c r="E2119" s="710"/>
      <c r="F2119" s="731"/>
    </row>
    <row r="2120" spans="5:6" x14ac:dyDescent="0.25">
      <c r="E2120" s="710"/>
      <c r="F2120" s="731"/>
    </row>
    <row r="2121" spans="5:6" x14ac:dyDescent="0.25">
      <c r="E2121" s="710"/>
      <c r="F2121" s="731"/>
    </row>
    <row r="2122" spans="5:6" x14ac:dyDescent="0.25">
      <c r="E2122" s="710"/>
      <c r="F2122" s="731"/>
    </row>
    <row r="2123" spans="5:6" x14ac:dyDescent="0.25">
      <c r="E2123" s="710"/>
      <c r="F2123" s="731"/>
    </row>
    <row r="2124" spans="5:6" x14ac:dyDescent="0.25">
      <c r="E2124" s="710"/>
      <c r="F2124" s="731"/>
    </row>
    <row r="2125" spans="5:6" x14ac:dyDescent="0.25">
      <c r="E2125" s="710"/>
      <c r="F2125" s="731"/>
    </row>
    <row r="2126" spans="5:6" x14ac:dyDescent="0.25">
      <c r="E2126" s="710"/>
      <c r="F2126" s="731"/>
    </row>
    <row r="2127" spans="5:6" x14ac:dyDescent="0.25">
      <c r="E2127" s="710"/>
      <c r="F2127" s="731"/>
    </row>
    <row r="2128" spans="5:6" x14ac:dyDescent="0.25">
      <c r="E2128" s="710"/>
      <c r="F2128" s="731"/>
    </row>
    <row r="2129" spans="5:6" x14ac:dyDescent="0.25">
      <c r="E2129" s="710"/>
      <c r="F2129" s="731"/>
    </row>
    <row r="2130" spans="5:6" x14ac:dyDescent="0.25">
      <c r="E2130" s="710"/>
      <c r="F2130" s="731"/>
    </row>
    <row r="2131" spans="5:6" x14ac:dyDescent="0.25">
      <c r="E2131" s="710"/>
      <c r="F2131" s="731"/>
    </row>
    <row r="2132" spans="5:6" x14ac:dyDescent="0.25">
      <c r="E2132" s="710"/>
      <c r="F2132" s="731"/>
    </row>
    <row r="2133" spans="5:6" x14ac:dyDescent="0.25">
      <c r="E2133" s="710"/>
      <c r="F2133" s="731"/>
    </row>
    <row r="2134" spans="5:6" x14ac:dyDescent="0.25">
      <c r="E2134" s="710"/>
      <c r="F2134" s="731"/>
    </row>
    <row r="2135" spans="5:6" x14ac:dyDescent="0.25">
      <c r="E2135" s="710"/>
      <c r="F2135" s="731"/>
    </row>
    <row r="2136" spans="5:6" x14ac:dyDescent="0.25">
      <c r="E2136" s="710"/>
      <c r="F2136" s="731"/>
    </row>
    <row r="2137" spans="5:6" x14ac:dyDescent="0.25">
      <c r="E2137" s="710"/>
      <c r="F2137" s="731"/>
    </row>
    <row r="2138" spans="5:6" x14ac:dyDescent="0.25">
      <c r="E2138" s="710"/>
      <c r="F2138" s="731"/>
    </row>
    <row r="2139" spans="5:6" x14ac:dyDescent="0.25">
      <c r="E2139" s="710"/>
      <c r="F2139" s="731"/>
    </row>
    <row r="2140" spans="5:6" x14ac:dyDescent="0.25">
      <c r="E2140" s="710"/>
      <c r="F2140" s="731"/>
    </row>
    <row r="2141" spans="5:6" x14ac:dyDescent="0.25">
      <c r="E2141" s="710"/>
      <c r="F2141" s="731"/>
    </row>
    <row r="2142" spans="5:6" x14ac:dyDescent="0.25">
      <c r="E2142" s="710"/>
      <c r="F2142" s="731"/>
    </row>
    <row r="2143" spans="5:6" x14ac:dyDescent="0.25">
      <c r="E2143" s="710"/>
      <c r="F2143" s="731"/>
    </row>
    <row r="2144" spans="5:6" x14ac:dyDescent="0.25">
      <c r="E2144" s="710"/>
      <c r="F2144" s="731"/>
    </row>
    <row r="2145" spans="5:6" x14ac:dyDescent="0.25">
      <c r="E2145" s="710"/>
      <c r="F2145" s="731"/>
    </row>
    <row r="2146" spans="5:6" x14ac:dyDescent="0.25">
      <c r="E2146" s="710"/>
      <c r="F2146" s="731"/>
    </row>
    <row r="2147" spans="5:6" x14ac:dyDescent="0.25">
      <c r="E2147" s="710"/>
      <c r="F2147" s="731"/>
    </row>
    <row r="2148" spans="5:6" x14ac:dyDescent="0.25">
      <c r="E2148" s="710"/>
      <c r="F2148" s="731"/>
    </row>
    <row r="2149" spans="5:6" x14ac:dyDescent="0.25">
      <c r="E2149" s="710"/>
      <c r="F2149" s="731"/>
    </row>
    <row r="2150" spans="5:6" x14ac:dyDescent="0.25">
      <c r="E2150" s="710"/>
      <c r="F2150" s="731"/>
    </row>
    <row r="2151" spans="5:6" x14ac:dyDescent="0.25">
      <c r="E2151" s="710"/>
      <c r="F2151" s="731"/>
    </row>
    <row r="2152" spans="5:6" x14ac:dyDescent="0.25">
      <c r="E2152" s="710"/>
      <c r="F2152" s="731"/>
    </row>
    <row r="2153" spans="5:6" x14ac:dyDescent="0.25">
      <c r="E2153" s="710"/>
      <c r="F2153" s="731"/>
    </row>
    <row r="2154" spans="5:6" x14ac:dyDescent="0.25">
      <c r="E2154" s="710"/>
      <c r="F2154" s="731"/>
    </row>
    <row r="2155" spans="5:6" x14ac:dyDescent="0.25">
      <c r="E2155" s="710"/>
      <c r="F2155" s="731"/>
    </row>
    <row r="2156" spans="5:6" x14ac:dyDescent="0.25">
      <c r="E2156" s="710"/>
      <c r="F2156" s="731"/>
    </row>
    <row r="2157" spans="5:6" x14ac:dyDescent="0.25">
      <c r="E2157" s="710"/>
      <c r="F2157" s="731"/>
    </row>
    <row r="2158" spans="5:6" x14ac:dyDescent="0.25">
      <c r="E2158" s="710"/>
      <c r="F2158" s="731"/>
    </row>
    <row r="2159" spans="5:6" x14ac:dyDescent="0.25">
      <c r="E2159" s="710"/>
      <c r="F2159" s="731"/>
    </row>
    <row r="2160" spans="5:6" x14ac:dyDescent="0.25">
      <c r="E2160" s="710"/>
      <c r="F2160" s="731"/>
    </row>
    <row r="2161" spans="5:6" x14ac:dyDescent="0.25">
      <c r="E2161" s="710"/>
      <c r="F2161" s="731"/>
    </row>
    <row r="2162" spans="5:6" x14ac:dyDescent="0.25">
      <c r="E2162" s="710"/>
      <c r="F2162" s="731"/>
    </row>
    <row r="2163" spans="5:6" x14ac:dyDescent="0.25">
      <c r="E2163" s="710"/>
      <c r="F2163" s="731"/>
    </row>
    <row r="2164" spans="5:6" x14ac:dyDescent="0.25">
      <c r="E2164" s="710"/>
      <c r="F2164" s="731"/>
    </row>
    <row r="2165" spans="5:6" x14ac:dyDescent="0.25">
      <c r="E2165" s="710"/>
      <c r="F2165" s="731"/>
    </row>
    <row r="2166" spans="5:6" x14ac:dyDescent="0.25">
      <c r="E2166" s="710"/>
      <c r="F2166" s="731"/>
    </row>
    <row r="2167" spans="5:6" x14ac:dyDescent="0.25">
      <c r="E2167" s="710"/>
      <c r="F2167" s="731"/>
    </row>
    <row r="2168" spans="5:6" x14ac:dyDescent="0.25">
      <c r="E2168" s="710"/>
      <c r="F2168" s="731"/>
    </row>
    <row r="2169" spans="5:6" x14ac:dyDescent="0.25">
      <c r="E2169" s="710"/>
      <c r="F2169" s="731"/>
    </row>
    <row r="2170" spans="5:6" x14ac:dyDescent="0.25">
      <c r="E2170" s="710"/>
      <c r="F2170" s="731"/>
    </row>
    <row r="2171" spans="5:6" x14ac:dyDescent="0.25">
      <c r="E2171" s="710"/>
      <c r="F2171" s="731"/>
    </row>
    <row r="2172" spans="5:6" x14ac:dyDescent="0.25">
      <c r="E2172" s="710"/>
      <c r="F2172" s="731"/>
    </row>
    <row r="2173" spans="5:6" x14ac:dyDescent="0.25">
      <c r="E2173" s="710"/>
      <c r="F2173" s="731"/>
    </row>
    <row r="2174" spans="5:6" x14ac:dyDescent="0.25">
      <c r="E2174" s="710"/>
      <c r="F2174" s="731"/>
    </row>
    <row r="2175" spans="5:6" x14ac:dyDescent="0.25">
      <c r="E2175" s="710"/>
      <c r="F2175" s="731"/>
    </row>
    <row r="2176" spans="5:6" x14ac:dyDescent="0.25">
      <c r="E2176" s="710"/>
      <c r="F2176" s="731"/>
    </row>
    <row r="2177" spans="5:6" x14ac:dyDescent="0.25">
      <c r="E2177" s="710"/>
      <c r="F2177" s="731"/>
    </row>
    <row r="2178" spans="5:6" x14ac:dyDescent="0.25">
      <c r="E2178" s="710"/>
      <c r="F2178" s="731"/>
    </row>
    <row r="2179" spans="5:6" x14ac:dyDescent="0.25">
      <c r="E2179" s="710"/>
      <c r="F2179" s="731"/>
    </row>
    <row r="2180" spans="5:6" x14ac:dyDescent="0.25">
      <c r="E2180" s="710"/>
      <c r="F2180" s="731"/>
    </row>
    <row r="2181" spans="5:6" x14ac:dyDescent="0.25">
      <c r="E2181" s="710"/>
      <c r="F2181" s="731"/>
    </row>
    <row r="2182" spans="5:6" x14ac:dyDescent="0.25">
      <c r="E2182" s="710"/>
      <c r="F2182" s="731"/>
    </row>
    <row r="2183" spans="5:6" x14ac:dyDescent="0.25">
      <c r="E2183" s="710"/>
      <c r="F2183" s="731"/>
    </row>
    <row r="2184" spans="5:6" x14ac:dyDescent="0.25">
      <c r="E2184" s="710"/>
      <c r="F2184" s="731"/>
    </row>
    <row r="2185" spans="5:6" x14ac:dyDescent="0.25">
      <c r="E2185" s="710"/>
      <c r="F2185" s="731"/>
    </row>
    <row r="2186" spans="5:6" x14ac:dyDescent="0.25">
      <c r="E2186" s="710"/>
      <c r="F2186" s="731"/>
    </row>
    <row r="2187" spans="5:6" x14ac:dyDescent="0.25">
      <c r="E2187" s="710"/>
      <c r="F2187" s="731"/>
    </row>
    <row r="2188" spans="5:6" x14ac:dyDescent="0.25">
      <c r="E2188" s="710"/>
      <c r="F2188" s="731"/>
    </row>
    <row r="2189" spans="5:6" x14ac:dyDescent="0.25">
      <c r="E2189" s="710"/>
      <c r="F2189" s="731"/>
    </row>
    <row r="2190" spans="5:6" x14ac:dyDescent="0.25">
      <c r="E2190" s="710"/>
      <c r="F2190" s="731"/>
    </row>
    <row r="2191" spans="5:6" x14ac:dyDescent="0.25">
      <c r="E2191" s="710"/>
      <c r="F2191" s="731"/>
    </row>
    <row r="2192" spans="5:6" x14ac:dyDescent="0.25">
      <c r="E2192" s="710"/>
      <c r="F2192" s="731"/>
    </row>
    <row r="2193" spans="5:6" x14ac:dyDescent="0.25">
      <c r="E2193" s="710"/>
      <c r="F2193" s="731"/>
    </row>
    <row r="2194" spans="5:6" x14ac:dyDescent="0.25">
      <c r="E2194" s="710"/>
      <c r="F2194" s="731"/>
    </row>
    <row r="2195" spans="5:6" x14ac:dyDescent="0.25">
      <c r="E2195" s="710"/>
      <c r="F2195" s="731"/>
    </row>
    <row r="2196" spans="5:6" x14ac:dyDescent="0.25">
      <c r="E2196" s="710"/>
      <c r="F2196" s="731"/>
    </row>
    <row r="2197" spans="5:6" x14ac:dyDescent="0.25">
      <c r="E2197" s="710"/>
      <c r="F2197" s="731"/>
    </row>
    <row r="2198" spans="5:6" x14ac:dyDescent="0.25">
      <c r="E2198" s="710"/>
      <c r="F2198" s="731"/>
    </row>
    <row r="2199" spans="5:6" x14ac:dyDescent="0.25">
      <c r="E2199" s="710"/>
      <c r="F2199" s="731"/>
    </row>
    <row r="2200" spans="5:6" x14ac:dyDescent="0.25">
      <c r="E2200" s="710"/>
      <c r="F2200" s="731"/>
    </row>
    <row r="2201" spans="5:6" x14ac:dyDescent="0.25">
      <c r="E2201" s="710"/>
      <c r="F2201" s="731"/>
    </row>
    <row r="2202" spans="5:6" x14ac:dyDescent="0.25">
      <c r="E2202" s="710"/>
      <c r="F2202" s="731"/>
    </row>
    <row r="2203" spans="5:6" x14ac:dyDescent="0.25">
      <c r="E2203" s="710"/>
      <c r="F2203" s="731"/>
    </row>
    <row r="2204" spans="5:6" x14ac:dyDescent="0.25">
      <c r="E2204" s="710"/>
      <c r="F2204" s="731"/>
    </row>
    <row r="2205" spans="5:6" x14ac:dyDescent="0.25">
      <c r="E2205" s="710"/>
      <c r="F2205" s="731"/>
    </row>
    <row r="2206" spans="5:6" x14ac:dyDescent="0.25">
      <c r="E2206" s="710"/>
      <c r="F2206" s="731"/>
    </row>
    <row r="2207" spans="5:6" x14ac:dyDescent="0.25">
      <c r="E2207" s="710"/>
      <c r="F2207" s="731"/>
    </row>
    <row r="2208" spans="5:6" x14ac:dyDescent="0.25">
      <c r="E2208" s="710"/>
      <c r="F2208" s="731"/>
    </row>
    <row r="2209" spans="5:6" x14ac:dyDescent="0.25">
      <c r="E2209" s="710"/>
      <c r="F2209" s="731"/>
    </row>
    <row r="2210" spans="5:6" x14ac:dyDescent="0.25">
      <c r="E2210" s="710"/>
      <c r="F2210" s="731"/>
    </row>
    <row r="2211" spans="5:6" x14ac:dyDescent="0.25">
      <c r="E2211" s="710"/>
      <c r="F2211" s="731"/>
    </row>
    <row r="2212" spans="5:6" x14ac:dyDescent="0.25">
      <c r="E2212" s="710"/>
      <c r="F2212" s="731"/>
    </row>
    <row r="2213" spans="5:6" x14ac:dyDescent="0.25">
      <c r="E2213" s="710"/>
      <c r="F2213" s="731"/>
    </row>
    <row r="2214" spans="5:6" x14ac:dyDescent="0.25">
      <c r="E2214" s="710"/>
      <c r="F2214" s="731"/>
    </row>
    <row r="2215" spans="5:6" x14ac:dyDescent="0.25">
      <c r="E2215" s="710"/>
      <c r="F2215" s="731"/>
    </row>
    <row r="2216" spans="5:6" x14ac:dyDescent="0.25">
      <c r="E2216" s="710"/>
      <c r="F2216" s="731"/>
    </row>
    <row r="2217" spans="5:6" x14ac:dyDescent="0.25">
      <c r="E2217" s="710"/>
      <c r="F2217" s="731"/>
    </row>
    <row r="2218" spans="5:6" x14ac:dyDescent="0.25">
      <c r="E2218" s="710"/>
      <c r="F2218" s="731"/>
    </row>
    <row r="2219" spans="5:6" x14ac:dyDescent="0.25">
      <c r="E2219" s="710"/>
      <c r="F2219" s="731"/>
    </row>
    <row r="2220" spans="5:6" x14ac:dyDescent="0.25">
      <c r="E2220" s="710"/>
      <c r="F2220" s="731"/>
    </row>
    <row r="2221" spans="5:6" x14ac:dyDescent="0.25">
      <c r="E2221" s="710"/>
      <c r="F2221" s="731"/>
    </row>
    <row r="2222" spans="5:6" x14ac:dyDescent="0.25">
      <c r="E2222" s="710"/>
      <c r="F2222" s="731"/>
    </row>
    <row r="2223" spans="5:6" x14ac:dyDescent="0.25">
      <c r="E2223" s="710"/>
      <c r="F2223" s="731"/>
    </row>
    <row r="2224" spans="5:6" x14ac:dyDescent="0.25">
      <c r="E2224" s="710"/>
      <c r="F2224" s="731"/>
    </row>
    <row r="2225" spans="5:6" x14ac:dyDescent="0.25">
      <c r="E2225" s="710"/>
      <c r="F2225" s="731"/>
    </row>
    <row r="2226" spans="5:6" x14ac:dyDescent="0.25">
      <c r="E2226" s="710"/>
      <c r="F2226" s="731"/>
    </row>
    <row r="2227" spans="5:6" x14ac:dyDescent="0.25">
      <c r="E2227" s="710"/>
      <c r="F2227" s="731"/>
    </row>
    <row r="2228" spans="5:6" x14ac:dyDescent="0.25">
      <c r="E2228" s="710"/>
      <c r="F2228" s="731"/>
    </row>
    <row r="2229" spans="5:6" x14ac:dyDescent="0.25">
      <c r="E2229" s="710"/>
      <c r="F2229" s="731"/>
    </row>
    <row r="2230" spans="5:6" x14ac:dyDescent="0.25">
      <c r="E2230" s="710"/>
      <c r="F2230" s="731"/>
    </row>
    <row r="2231" spans="5:6" x14ac:dyDescent="0.25">
      <c r="E2231" s="710"/>
      <c r="F2231" s="731"/>
    </row>
    <row r="2232" spans="5:6" x14ac:dyDescent="0.25">
      <c r="E2232" s="710"/>
      <c r="F2232" s="731"/>
    </row>
    <row r="2233" spans="5:6" x14ac:dyDescent="0.25">
      <c r="E2233" s="710"/>
      <c r="F2233" s="731"/>
    </row>
    <row r="2234" spans="5:6" x14ac:dyDescent="0.25">
      <c r="E2234" s="710"/>
      <c r="F2234" s="731"/>
    </row>
    <row r="2235" spans="5:6" x14ac:dyDescent="0.25">
      <c r="E2235" s="710"/>
      <c r="F2235" s="731"/>
    </row>
    <row r="2236" spans="5:6" x14ac:dyDescent="0.25">
      <c r="E2236" s="710"/>
      <c r="F2236" s="731"/>
    </row>
    <row r="2237" spans="5:6" x14ac:dyDescent="0.25">
      <c r="E2237" s="710"/>
      <c r="F2237" s="731"/>
    </row>
    <row r="2238" spans="5:6" x14ac:dyDescent="0.25">
      <c r="E2238" s="710"/>
      <c r="F2238" s="731"/>
    </row>
    <row r="2239" spans="5:6" x14ac:dyDescent="0.25">
      <c r="E2239" s="710"/>
      <c r="F2239" s="731"/>
    </row>
    <row r="2240" spans="5:6" x14ac:dyDescent="0.25">
      <c r="E2240" s="710"/>
      <c r="F2240" s="731"/>
    </row>
    <row r="2241" spans="5:6" x14ac:dyDescent="0.25">
      <c r="E2241" s="710"/>
      <c r="F2241" s="731"/>
    </row>
    <row r="2242" spans="5:6" x14ac:dyDescent="0.25">
      <c r="E2242" s="710"/>
      <c r="F2242" s="731"/>
    </row>
    <row r="2243" spans="5:6" x14ac:dyDescent="0.25">
      <c r="E2243" s="710"/>
      <c r="F2243" s="731"/>
    </row>
    <row r="2244" spans="5:6" x14ac:dyDescent="0.25">
      <c r="E2244" s="710"/>
      <c r="F2244" s="731"/>
    </row>
    <row r="2245" spans="5:6" x14ac:dyDescent="0.25">
      <c r="E2245" s="710"/>
      <c r="F2245" s="731"/>
    </row>
    <row r="2246" spans="5:6" x14ac:dyDescent="0.25">
      <c r="E2246" s="710"/>
      <c r="F2246" s="731"/>
    </row>
    <row r="2247" spans="5:6" x14ac:dyDescent="0.25">
      <c r="E2247" s="710"/>
      <c r="F2247" s="731"/>
    </row>
    <row r="2248" spans="5:6" x14ac:dyDescent="0.25">
      <c r="E2248" s="710"/>
      <c r="F2248" s="731"/>
    </row>
    <row r="2249" spans="5:6" x14ac:dyDescent="0.25">
      <c r="E2249" s="710"/>
      <c r="F2249" s="731"/>
    </row>
    <row r="2250" spans="5:6" x14ac:dyDescent="0.25">
      <c r="E2250" s="710"/>
      <c r="F2250" s="731"/>
    </row>
    <row r="2251" spans="5:6" x14ac:dyDescent="0.25">
      <c r="E2251" s="710"/>
      <c r="F2251" s="731"/>
    </row>
    <row r="2252" spans="5:6" x14ac:dyDescent="0.25">
      <c r="E2252" s="710"/>
      <c r="F2252" s="731"/>
    </row>
    <row r="2253" spans="5:6" x14ac:dyDescent="0.25">
      <c r="E2253" s="710"/>
      <c r="F2253" s="731"/>
    </row>
    <row r="2254" spans="5:6" x14ac:dyDescent="0.25">
      <c r="E2254" s="710"/>
      <c r="F2254" s="731"/>
    </row>
    <row r="2255" spans="5:6" x14ac:dyDescent="0.25">
      <c r="E2255" s="710"/>
      <c r="F2255" s="731"/>
    </row>
    <row r="2256" spans="5:6" x14ac:dyDescent="0.25">
      <c r="E2256" s="710"/>
      <c r="F2256" s="731"/>
    </row>
    <row r="2257" spans="5:6" x14ac:dyDescent="0.25">
      <c r="E2257" s="710"/>
      <c r="F2257" s="731"/>
    </row>
    <row r="2258" spans="5:6" x14ac:dyDescent="0.25">
      <c r="E2258" s="710"/>
      <c r="F2258" s="731"/>
    </row>
    <row r="2259" spans="5:6" x14ac:dyDescent="0.25">
      <c r="E2259" s="710"/>
      <c r="F2259" s="731"/>
    </row>
    <row r="2260" spans="5:6" x14ac:dyDescent="0.25">
      <c r="E2260" s="710"/>
      <c r="F2260" s="731"/>
    </row>
    <row r="2261" spans="5:6" x14ac:dyDescent="0.25">
      <c r="E2261" s="710"/>
      <c r="F2261" s="731"/>
    </row>
    <row r="2262" spans="5:6" x14ac:dyDescent="0.25">
      <c r="E2262" s="710"/>
      <c r="F2262" s="731"/>
    </row>
    <row r="2263" spans="5:6" x14ac:dyDescent="0.25">
      <c r="E2263" s="710"/>
      <c r="F2263" s="731"/>
    </row>
    <row r="2264" spans="5:6" x14ac:dyDescent="0.25">
      <c r="E2264" s="710"/>
      <c r="F2264" s="731"/>
    </row>
    <row r="2265" spans="5:6" x14ac:dyDescent="0.25">
      <c r="E2265" s="710"/>
      <c r="F2265" s="731"/>
    </row>
    <row r="2266" spans="5:6" x14ac:dyDescent="0.25">
      <c r="E2266" s="710"/>
      <c r="F2266" s="731"/>
    </row>
    <row r="2267" spans="5:6" x14ac:dyDescent="0.25">
      <c r="E2267" s="710"/>
      <c r="F2267" s="731"/>
    </row>
    <row r="2268" spans="5:6" x14ac:dyDescent="0.25">
      <c r="E2268" s="710"/>
      <c r="F2268" s="731"/>
    </row>
    <row r="2269" spans="5:6" x14ac:dyDescent="0.25">
      <c r="E2269" s="710"/>
      <c r="F2269" s="731"/>
    </row>
    <row r="2270" spans="5:6" x14ac:dyDescent="0.25">
      <c r="E2270" s="710"/>
      <c r="F2270" s="731"/>
    </row>
    <row r="2271" spans="5:6" x14ac:dyDescent="0.25">
      <c r="E2271" s="710"/>
      <c r="F2271" s="731"/>
    </row>
    <row r="2272" spans="5:6" x14ac:dyDescent="0.25">
      <c r="E2272" s="710"/>
      <c r="F2272" s="731"/>
    </row>
    <row r="2273" spans="5:6" x14ac:dyDescent="0.25">
      <c r="E2273" s="710"/>
      <c r="F2273" s="731"/>
    </row>
    <row r="2274" spans="5:6" x14ac:dyDescent="0.25">
      <c r="E2274" s="710"/>
      <c r="F2274" s="731"/>
    </row>
    <row r="2275" spans="5:6" x14ac:dyDescent="0.25">
      <c r="E2275" s="710"/>
      <c r="F2275" s="731"/>
    </row>
    <row r="2276" spans="5:6" x14ac:dyDescent="0.25">
      <c r="E2276" s="710"/>
      <c r="F2276" s="731"/>
    </row>
    <row r="2277" spans="5:6" x14ac:dyDescent="0.25">
      <c r="E2277" s="710"/>
      <c r="F2277" s="731"/>
    </row>
    <row r="2278" spans="5:6" x14ac:dyDescent="0.25">
      <c r="E2278" s="710"/>
      <c r="F2278" s="731"/>
    </row>
    <row r="2279" spans="5:6" x14ac:dyDescent="0.25">
      <c r="E2279" s="710"/>
      <c r="F2279" s="731"/>
    </row>
    <row r="2280" spans="5:6" x14ac:dyDescent="0.25">
      <c r="E2280" s="710"/>
      <c r="F2280" s="731"/>
    </row>
    <row r="2281" spans="5:6" x14ac:dyDescent="0.25">
      <c r="E2281" s="710"/>
      <c r="F2281" s="731"/>
    </row>
    <row r="2282" spans="5:6" x14ac:dyDescent="0.25">
      <c r="E2282" s="710"/>
      <c r="F2282" s="731"/>
    </row>
    <row r="2283" spans="5:6" x14ac:dyDescent="0.25">
      <c r="E2283" s="710"/>
      <c r="F2283" s="731"/>
    </row>
    <row r="2284" spans="5:6" x14ac:dyDescent="0.25">
      <c r="E2284" s="710"/>
      <c r="F2284" s="731"/>
    </row>
    <row r="2285" spans="5:6" x14ac:dyDescent="0.25">
      <c r="E2285" s="710"/>
      <c r="F2285" s="731"/>
    </row>
    <row r="2286" spans="5:6" x14ac:dyDescent="0.25">
      <c r="E2286" s="710"/>
      <c r="F2286" s="731"/>
    </row>
    <row r="2287" spans="5:6" x14ac:dyDescent="0.25">
      <c r="E2287" s="710"/>
      <c r="F2287" s="731"/>
    </row>
    <row r="2288" spans="5:6" x14ac:dyDescent="0.25">
      <c r="E2288" s="710"/>
      <c r="F2288" s="731"/>
    </row>
    <row r="2289" spans="5:6" x14ac:dyDescent="0.25">
      <c r="E2289" s="710"/>
      <c r="F2289" s="731"/>
    </row>
    <row r="2290" spans="5:6" x14ac:dyDescent="0.25">
      <c r="E2290" s="710"/>
      <c r="F2290" s="731"/>
    </row>
    <row r="2291" spans="5:6" x14ac:dyDescent="0.25">
      <c r="E2291" s="710"/>
      <c r="F2291" s="731"/>
    </row>
    <row r="2292" spans="5:6" x14ac:dyDescent="0.25">
      <c r="E2292" s="710"/>
      <c r="F2292" s="731"/>
    </row>
    <row r="2293" spans="5:6" x14ac:dyDescent="0.25">
      <c r="E2293" s="710"/>
      <c r="F2293" s="731"/>
    </row>
    <row r="2294" spans="5:6" x14ac:dyDescent="0.25">
      <c r="E2294" s="710"/>
      <c r="F2294" s="731"/>
    </row>
    <row r="2295" spans="5:6" x14ac:dyDescent="0.25">
      <c r="E2295" s="710"/>
      <c r="F2295" s="731"/>
    </row>
    <row r="2296" spans="5:6" x14ac:dyDescent="0.25">
      <c r="E2296" s="710"/>
      <c r="F2296" s="731"/>
    </row>
    <row r="2297" spans="5:6" x14ac:dyDescent="0.25">
      <c r="E2297" s="710"/>
      <c r="F2297" s="731"/>
    </row>
    <row r="2298" spans="5:6" x14ac:dyDescent="0.25">
      <c r="E2298" s="710"/>
      <c r="F2298" s="731"/>
    </row>
    <row r="2299" spans="5:6" x14ac:dyDescent="0.25">
      <c r="E2299" s="710"/>
      <c r="F2299" s="731"/>
    </row>
    <row r="2300" spans="5:6" x14ac:dyDescent="0.25">
      <c r="E2300" s="710"/>
      <c r="F2300" s="731"/>
    </row>
    <row r="2301" spans="5:6" x14ac:dyDescent="0.25">
      <c r="E2301" s="710"/>
      <c r="F2301" s="731"/>
    </row>
    <row r="2302" spans="5:6" x14ac:dyDescent="0.25">
      <c r="E2302" s="710"/>
      <c r="F2302" s="731"/>
    </row>
    <row r="2303" spans="5:6" x14ac:dyDescent="0.25">
      <c r="E2303" s="710"/>
      <c r="F2303" s="731"/>
    </row>
    <row r="2304" spans="5:6" x14ac:dyDescent="0.25">
      <c r="E2304" s="710"/>
      <c r="F2304" s="731"/>
    </row>
    <row r="2305" spans="5:6" x14ac:dyDescent="0.25">
      <c r="E2305" s="710"/>
      <c r="F2305" s="731"/>
    </row>
    <row r="2306" spans="5:6" x14ac:dyDescent="0.25">
      <c r="E2306" s="710"/>
      <c r="F2306" s="731"/>
    </row>
    <row r="2307" spans="5:6" x14ac:dyDescent="0.25">
      <c r="E2307" s="710"/>
      <c r="F2307" s="731"/>
    </row>
    <row r="2308" spans="5:6" x14ac:dyDescent="0.25">
      <c r="E2308" s="710"/>
      <c r="F2308" s="731"/>
    </row>
    <row r="2309" spans="5:6" x14ac:dyDescent="0.25">
      <c r="E2309" s="710"/>
      <c r="F2309" s="731"/>
    </row>
    <row r="2310" spans="5:6" x14ac:dyDescent="0.25">
      <c r="E2310" s="710"/>
      <c r="F2310" s="731"/>
    </row>
    <row r="2311" spans="5:6" x14ac:dyDescent="0.25">
      <c r="E2311" s="710"/>
      <c r="F2311" s="731"/>
    </row>
    <row r="2312" spans="5:6" x14ac:dyDescent="0.25">
      <c r="E2312" s="710"/>
      <c r="F2312" s="731"/>
    </row>
    <row r="2313" spans="5:6" x14ac:dyDescent="0.25">
      <c r="E2313" s="710"/>
      <c r="F2313" s="731"/>
    </row>
    <row r="2314" spans="5:6" x14ac:dyDescent="0.25">
      <c r="E2314" s="710"/>
      <c r="F2314" s="731"/>
    </row>
    <row r="2315" spans="5:6" x14ac:dyDescent="0.25">
      <c r="E2315" s="710"/>
      <c r="F2315" s="731"/>
    </row>
    <row r="2316" spans="5:6" x14ac:dyDescent="0.25">
      <c r="E2316" s="710"/>
      <c r="F2316" s="731"/>
    </row>
    <row r="2317" spans="5:6" x14ac:dyDescent="0.25">
      <c r="E2317" s="710"/>
      <c r="F2317" s="731"/>
    </row>
    <row r="2318" spans="5:6" x14ac:dyDescent="0.25">
      <c r="E2318" s="710"/>
      <c r="F2318" s="731"/>
    </row>
    <row r="2319" spans="5:6" x14ac:dyDescent="0.25">
      <c r="E2319" s="710"/>
      <c r="F2319" s="731"/>
    </row>
    <row r="2320" spans="5:6" x14ac:dyDescent="0.25">
      <c r="E2320" s="710"/>
      <c r="F2320" s="731"/>
    </row>
    <row r="2321" spans="5:6" x14ac:dyDescent="0.25">
      <c r="E2321" s="710"/>
      <c r="F2321" s="731"/>
    </row>
    <row r="2322" spans="5:6" x14ac:dyDescent="0.25">
      <c r="E2322" s="710"/>
      <c r="F2322" s="731"/>
    </row>
    <row r="2323" spans="5:6" x14ac:dyDescent="0.25">
      <c r="E2323" s="710"/>
      <c r="F2323" s="731"/>
    </row>
    <row r="2324" spans="5:6" x14ac:dyDescent="0.25">
      <c r="E2324" s="710"/>
      <c r="F2324" s="731"/>
    </row>
    <row r="2325" spans="5:6" x14ac:dyDescent="0.25">
      <c r="E2325" s="710"/>
      <c r="F2325" s="731"/>
    </row>
    <row r="2326" spans="5:6" x14ac:dyDescent="0.25">
      <c r="E2326" s="710"/>
      <c r="F2326" s="731"/>
    </row>
    <row r="2327" spans="5:6" x14ac:dyDescent="0.25">
      <c r="E2327" s="710"/>
      <c r="F2327" s="731"/>
    </row>
    <row r="2328" spans="5:6" x14ac:dyDescent="0.25">
      <c r="E2328" s="710"/>
      <c r="F2328" s="731"/>
    </row>
    <row r="2329" spans="5:6" x14ac:dyDescent="0.25">
      <c r="E2329" s="710"/>
      <c r="F2329" s="731"/>
    </row>
    <row r="2330" spans="5:6" x14ac:dyDescent="0.25">
      <c r="E2330" s="710"/>
      <c r="F2330" s="731"/>
    </row>
    <row r="2331" spans="5:6" x14ac:dyDescent="0.25">
      <c r="E2331" s="710"/>
      <c r="F2331" s="731"/>
    </row>
    <row r="2332" spans="5:6" x14ac:dyDescent="0.25">
      <c r="E2332" s="710"/>
      <c r="F2332" s="731"/>
    </row>
    <row r="2333" spans="5:6" x14ac:dyDescent="0.25">
      <c r="E2333" s="710"/>
      <c r="F2333" s="731"/>
    </row>
    <row r="2334" spans="5:6" x14ac:dyDescent="0.25">
      <c r="E2334" s="710"/>
      <c r="F2334" s="731"/>
    </row>
    <row r="2335" spans="5:6" x14ac:dyDescent="0.25">
      <c r="E2335" s="710"/>
      <c r="F2335" s="731"/>
    </row>
    <row r="2336" spans="5:6" x14ac:dyDescent="0.25">
      <c r="E2336" s="710"/>
      <c r="F2336" s="731"/>
    </row>
    <row r="2337" spans="5:6" x14ac:dyDescent="0.25">
      <c r="E2337" s="710"/>
      <c r="F2337" s="731"/>
    </row>
    <row r="2338" spans="5:6" x14ac:dyDescent="0.25">
      <c r="E2338" s="710"/>
      <c r="F2338" s="731"/>
    </row>
    <row r="2339" spans="5:6" x14ac:dyDescent="0.25">
      <c r="E2339" s="710"/>
      <c r="F2339" s="731"/>
    </row>
    <row r="2340" spans="5:6" x14ac:dyDescent="0.25">
      <c r="E2340" s="710"/>
      <c r="F2340" s="731"/>
    </row>
    <row r="2341" spans="5:6" x14ac:dyDescent="0.25">
      <c r="E2341" s="710"/>
      <c r="F2341" s="731"/>
    </row>
    <row r="2342" spans="5:6" x14ac:dyDescent="0.25">
      <c r="E2342" s="710"/>
      <c r="F2342" s="731"/>
    </row>
    <row r="2343" spans="5:6" x14ac:dyDescent="0.25">
      <c r="E2343" s="710"/>
      <c r="F2343" s="731"/>
    </row>
    <row r="2344" spans="5:6" x14ac:dyDescent="0.25">
      <c r="E2344" s="710"/>
      <c r="F2344" s="731"/>
    </row>
    <row r="2345" spans="5:6" x14ac:dyDescent="0.25">
      <c r="E2345" s="710"/>
      <c r="F2345" s="731"/>
    </row>
    <row r="2346" spans="5:6" x14ac:dyDescent="0.25">
      <c r="E2346" s="710"/>
      <c r="F2346" s="731"/>
    </row>
    <row r="2347" spans="5:6" x14ac:dyDescent="0.25">
      <c r="E2347" s="710"/>
      <c r="F2347" s="731"/>
    </row>
    <row r="2348" spans="5:6" x14ac:dyDescent="0.25">
      <c r="E2348" s="710"/>
      <c r="F2348" s="731"/>
    </row>
    <row r="2349" spans="5:6" x14ac:dyDescent="0.25">
      <c r="E2349" s="710"/>
      <c r="F2349" s="731"/>
    </row>
    <row r="2350" spans="5:6" x14ac:dyDescent="0.25">
      <c r="E2350" s="710"/>
      <c r="F2350" s="731"/>
    </row>
    <row r="2351" spans="5:6" x14ac:dyDescent="0.25">
      <c r="E2351" s="710"/>
      <c r="F2351" s="731"/>
    </row>
    <row r="2352" spans="5:6" x14ac:dyDescent="0.25">
      <c r="E2352" s="710"/>
      <c r="F2352" s="731"/>
    </row>
    <row r="2353" spans="5:6" x14ac:dyDescent="0.25">
      <c r="E2353" s="710"/>
      <c r="F2353" s="731"/>
    </row>
    <row r="2354" spans="5:6" x14ac:dyDescent="0.25">
      <c r="E2354" s="710"/>
      <c r="F2354" s="731"/>
    </row>
    <row r="2355" spans="5:6" x14ac:dyDescent="0.25">
      <c r="E2355" s="710"/>
      <c r="F2355" s="731"/>
    </row>
    <row r="2356" spans="5:6" x14ac:dyDescent="0.25">
      <c r="E2356" s="710"/>
      <c r="F2356" s="731"/>
    </row>
    <row r="2357" spans="5:6" x14ac:dyDescent="0.25">
      <c r="E2357" s="710"/>
      <c r="F2357" s="731"/>
    </row>
    <row r="2358" spans="5:6" x14ac:dyDescent="0.25">
      <c r="E2358" s="710"/>
      <c r="F2358" s="731"/>
    </row>
    <row r="2359" spans="5:6" x14ac:dyDescent="0.25">
      <c r="E2359" s="710"/>
      <c r="F2359" s="731"/>
    </row>
    <row r="2360" spans="5:6" x14ac:dyDescent="0.25">
      <c r="E2360" s="710"/>
      <c r="F2360" s="731"/>
    </row>
    <row r="2361" spans="5:6" x14ac:dyDescent="0.25">
      <c r="E2361" s="710"/>
      <c r="F2361" s="731"/>
    </row>
    <row r="2362" spans="5:6" x14ac:dyDescent="0.25">
      <c r="E2362" s="710"/>
      <c r="F2362" s="731"/>
    </row>
    <row r="2363" spans="5:6" x14ac:dyDescent="0.25">
      <c r="E2363" s="710"/>
      <c r="F2363" s="731"/>
    </row>
    <row r="2364" spans="5:6" x14ac:dyDescent="0.25">
      <c r="E2364" s="710"/>
      <c r="F2364" s="731"/>
    </row>
    <row r="2365" spans="5:6" x14ac:dyDescent="0.25">
      <c r="E2365" s="710"/>
      <c r="F2365" s="731"/>
    </row>
    <row r="2366" spans="5:6" x14ac:dyDescent="0.25">
      <c r="E2366" s="710"/>
      <c r="F2366" s="731"/>
    </row>
    <row r="2367" spans="5:6" x14ac:dyDescent="0.25">
      <c r="E2367" s="710"/>
      <c r="F2367" s="731"/>
    </row>
    <row r="2368" spans="5:6" x14ac:dyDescent="0.25">
      <c r="E2368" s="710"/>
      <c r="F2368" s="731"/>
    </row>
    <row r="2369" spans="5:6" x14ac:dyDescent="0.25">
      <c r="E2369" s="710"/>
      <c r="F2369" s="731"/>
    </row>
    <row r="2370" spans="5:6" x14ac:dyDescent="0.25">
      <c r="E2370" s="710"/>
      <c r="F2370" s="731"/>
    </row>
    <row r="2371" spans="5:6" x14ac:dyDescent="0.25">
      <c r="E2371" s="710"/>
      <c r="F2371" s="731"/>
    </row>
    <row r="2372" spans="5:6" x14ac:dyDescent="0.25">
      <c r="E2372" s="710"/>
      <c r="F2372" s="731"/>
    </row>
    <row r="2373" spans="5:6" x14ac:dyDescent="0.25">
      <c r="E2373" s="710"/>
      <c r="F2373" s="731"/>
    </row>
    <row r="2374" spans="5:6" x14ac:dyDescent="0.25">
      <c r="E2374" s="710"/>
      <c r="F2374" s="731"/>
    </row>
    <row r="2375" spans="5:6" x14ac:dyDescent="0.25">
      <c r="E2375" s="710"/>
      <c r="F2375" s="731"/>
    </row>
    <row r="2376" spans="5:6" x14ac:dyDescent="0.25">
      <c r="E2376" s="710"/>
      <c r="F2376" s="731"/>
    </row>
    <row r="2377" spans="5:6" x14ac:dyDescent="0.25">
      <c r="E2377" s="710"/>
      <c r="F2377" s="731"/>
    </row>
    <row r="2378" spans="5:6" x14ac:dyDescent="0.25">
      <c r="E2378" s="710"/>
      <c r="F2378" s="731"/>
    </row>
    <row r="2379" spans="5:6" x14ac:dyDescent="0.25">
      <c r="E2379" s="710"/>
      <c r="F2379" s="731"/>
    </row>
    <row r="2380" spans="5:6" x14ac:dyDescent="0.25">
      <c r="E2380" s="710"/>
      <c r="F2380" s="731"/>
    </row>
    <row r="2381" spans="5:6" x14ac:dyDescent="0.25">
      <c r="E2381" s="710"/>
      <c r="F2381" s="731"/>
    </row>
    <row r="2382" spans="5:6" x14ac:dyDescent="0.25">
      <c r="E2382" s="710"/>
      <c r="F2382" s="731"/>
    </row>
    <row r="2383" spans="5:6" x14ac:dyDescent="0.25">
      <c r="E2383" s="710"/>
      <c r="F2383" s="731"/>
    </row>
    <row r="2384" spans="5:6" x14ac:dyDescent="0.25">
      <c r="E2384" s="710"/>
      <c r="F2384" s="731"/>
    </row>
    <row r="2385" spans="5:6" x14ac:dyDescent="0.25">
      <c r="E2385" s="710"/>
      <c r="F2385" s="731"/>
    </row>
    <row r="2386" spans="5:6" x14ac:dyDescent="0.25">
      <c r="E2386" s="710"/>
      <c r="F2386" s="731"/>
    </row>
    <row r="2387" spans="5:6" x14ac:dyDescent="0.25">
      <c r="E2387" s="710"/>
      <c r="F2387" s="731"/>
    </row>
    <row r="2388" spans="5:6" x14ac:dyDescent="0.25">
      <c r="E2388" s="710"/>
      <c r="F2388" s="731"/>
    </row>
    <row r="2389" spans="5:6" x14ac:dyDescent="0.25">
      <c r="E2389" s="710"/>
      <c r="F2389" s="731"/>
    </row>
    <row r="2390" spans="5:6" x14ac:dyDescent="0.25">
      <c r="E2390" s="710"/>
      <c r="F2390" s="731"/>
    </row>
    <row r="2391" spans="5:6" x14ac:dyDescent="0.25">
      <c r="E2391" s="710"/>
      <c r="F2391" s="731"/>
    </row>
    <row r="2392" spans="5:6" x14ac:dyDescent="0.25">
      <c r="E2392" s="710"/>
      <c r="F2392" s="731"/>
    </row>
    <row r="2393" spans="5:6" x14ac:dyDescent="0.25">
      <c r="E2393" s="710"/>
      <c r="F2393" s="731"/>
    </row>
    <row r="2394" spans="5:6" x14ac:dyDescent="0.25">
      <c r="E2394" s="710"/>
      <c r="F2394" s="731"/>
    </row>
    <row r="2395" spans="5:6" x14ac:dyDescent="0.25">
      <c r="E2395" s="710"/>
      <c r="F2395" s="731"/>
    </row>
    <row r="2396" spans="5:6" x14ac:dyDescent="0.25">
      <c r="E2396" s="710"/>
      <c r="F2396" s="731"/>
    </row>
    <row r="2397" spans="5:6" x14ac:dyDescent="0.25">
      <c r="E2397" s="710"/>
      <c r="F2397" s="731"/>
    </row>
    <row r="2398" spans="5:6" x14ac:dyDescent="0.25">
      <c r="E2398" s="710"/>
      <c r="F2398" s="731"/>
    </row>
    <row r="2399" spans="5:6" x14ac:dyDescent="0.25">
      <c r="E2399" s="710"/>
      <c r="F2399" s="731"/>
    </row>
    <row r="2400" spans="5:6" x14ac:dyDescent="0.25">
      <c r="E2400" s="710"/>
      <c r="F2400" s="731"/>
    </row>
    <row r="2401" spans="5:6" x14ac:dyDescent="0.25">
      <c r="E2401" s="710"/>
      <c r="F2401" s="731"/>
    </row>
    <row r="2402" spans="5:6" x14ac:dyDescent="0.25">
      <c r="E2402" s="710"/>
      <c r="F2402" s="731"/>
    </row>
    <row r="2403" spans="5:6" x14ac:dyDescent="0.25">
      <c r="E2403" s="710"/>
      <c r="F2403" s="731"/>
    </row>
    <row r="2404" spans="5:6" x14ac:dyDescent="0.25">
      <c r="E2404" s="710"/>
      <c r="F2404" s="731"/>
    </row>
    <row r="2405" spans="5:6" x14ac:dyDescent="0.25">
      <c r="E2405" s="710"/>
      <c r="F2405" s="731"/>
    </row>
    <row r="2406" spans="5:6" x14ac:dyDescent="0.25">
      <c r="E2406" s="710"/>
      <c r="F2406" s="731"/>
    </row>
    <row r="2407" spans="5:6" x14ac:dyDescent="0.25">
      <c r="E2407" s="710"/>
      <c r="F2407" s="731"/>
    </row>
    <row r="2408" spans="5:6" x14ac:dyDescent="0.25">
      <c r="E2408" s="710"/>
      <c r="F2408" s="731"/>
    </row>
    <row r="2409" spans="5:6" x14ac:dyDescent="0.25">
      <c r="E2409" s="710"/>
      <c r="F2409" s="731"/>
    </row>
    <row r="2410" spans="5:6" x14ac:dyDescent="0.25">
      <c r="E2410" s="710"/>
      <c r="F2410" s="731"/>
    </row>
    <row r="2411" spans="5:6" x14ac:dyDescent="0.25">
      <c r="E2411" s="710"/>
      <c r="F2411" s="731"/>
    </row>
    <row r="2412" spans="5:6" x14ac:dyDescent="0.25">
      <c r="E2412" s="710"/>
      <c r="F2412" s="731"/>
    </row>
    <row r="2413" spans="5:6" x14ac:dyDescent="0.25">
      <c r="E2413" s="710"/>
      <c r="F2413" s="731"/>
    </row>
    <row r="2414" spans="5:6" x14ac:dyDescent="0.25">
      <c r="E2414" s="710"/>
      <c r="F2414" s="731"/>
    </row>
    <row r="2415" spans="5:6" x14ac:dyDescent="0.25">
      <c r="E2415" s="710"/>
      <c r="F2415" s="731"/>
    </row>
    <row r="2416" spans="5:6" x14ac:dyDescent="0.25">
      <c r="E2416" s="710"/>
      <c r="F2416" s="731"/>
    </row>
    <row r="2417" spans="5:6" x14ac:dyDescent="0.25">
      <c r="E2417" s="710"/>
      <c r="F2417" s="731"/>
    </row>
    <row r="2418" spans="5:6" x14ac:dyDescent="0.25">
      <c r="E2418" s="710"/>
      <c r="F2418" s="731"/>
    </row>
    <row r="2419" spans="5:6" x14ac:dyDescent="0.25">
      <c r="E2419" s="710"/>
      <c r="F2419" s="731"/>
    </row>
    <row r="2420" spans="5:6" x14ac:dyDescent="0.25">
      <c r="E2420" s="710"/>
      <c r="F2420" s="731"/>
    </row>
    <row r="2421" spans="5:6" x14ac:dyDescent="0.25">
      <c r="E2421" s="710"/>
      <c r="F2421" s="731"/>
    </row>
    <row r="2422" spans="5:6" x14ac:dyDescent="0.25">
      <c r="E2422" s="710"/>
      <c r="F2422" s="731"/>
    </row>
    <row r="2423" spans="5:6" x14ac:dyDescent="0.25">
      <c r="E2423" s="710"/>
      <c r="F2423" s="731"/>
    </row>
    <row r="2424" spans="5:6" x14ac:dyDescent="0.25">
      <c r="E2424" s="710"/>
      <c r="F2424" s="731"/>
    </row>
    <row r="2425" spans="5:6" x14ac:dyDescent="0.25">
      <c r="E2425" s="710"/>
      <c r="F2425" s="731"/>
    </row>
    <row r="2426" spans="5:6" x14ac:dyDescent="0.25">
      <c r="E2426" s="710"/>
      <c r="F2426" s="731"/>
    </row>
    <row r="2427" spans="5:6" x14ac:dyDescent="0.25">
      <c r="E2427" s="710"/>
      <c r="F2427" s="731"/>
    </row>
    <row r="2428" spans="5:6" x14ac:dyDescent="0.25">
      <c r="E2428" s="710"/>
      <c r="F2428" s="731"/>
    </row>
    <row r="2429" spans="5:6" x14ac:dyDescent="0.25">
      <c r="E2429" s="710"/>
      <c r="F2429" s="731"/>
    </row>
    <row r="2430" spans="5:6" x14ac:dyDescent="0.25">
      <c r="E2430" s="710"/>
      <c r="F2430" s="731"/>
    </row>
    <row r="2431" spans="5:6" x14ac:dyDescent="0.25">
      <c r="E2431" s="710"/>
      <c r="F2431" s="731"/>
    </row>
    <row r="2432" spans="5:6" x14ac:dyDescent="0.25">
      <c r="E2432" s="710"/>
      <c r="F2432" s="731"/>
    </row>
    <row r="2433" spans="5:6" x14ac:dyDescent="0.25">
      <c r="E2433" s="710"/>
      <c r="F2433" s="731"/>
    </row>
    <row r="2434" spans="5:6" x14ac:dyDescent="0.25">
      <c r="E2434" s="710"/>
      <c r="F2434" s="731"/>
    </row>
    <row r="2435" spans="5:6" x14ac:dyDescent="0.25">
      <c r="E2435" s="710"/>
      <c r="F2435" s="731"/>
    </row>
    <row r="2436" spans="5:6" x14ac:dyDescent="0.25">
      <c r="E2436" s="710"/>
      <c r="F2436" s="731"/>
    </row>
    <row r="2437" spans="5:6" x14ac:dyDescent="0.25">
      <c r="E2437" s="710"/>
      <c r="F2437" s="731"/>
    </row>
    <row r="2438" spans="5:6" x14ac:dyDescent="0.25">
      <c r="E2438" s="710"/>
      <c r="F2438" s="731"/>
    </row>
    <row r="2439" spans="5:6" x14ac:dyDescent="0.25">
      <c r="E2439" s="710"/>
      <c r="F2439" s="731"/>
    </row>
    <row r="2440" spans="5:6" x14ac:dyDescent="0.25">
      <c r="E2440" s="710"/>
      <c r="F2440" s="731"/>
    </row>
    <row r="2441" spans="5:6" x14ac:dyDescent="0.25">
      <c r="E2441" s="710"/>
      <c r="F2441" s="731"/>
    </row>
    <row r="2442" spans="5:6" x14ac:dyDescent="0.25">
      <c r="E2442" s="710"/>
      <c r="F2442" s="731"/>
    </row>
    <row r="2443" spans="5:6" x14ac:dyDescent="0.25">
      <c r="E2443" s="710"/>
      <c r="F2443" s="731"/>
    </row>
    <row r="2444" spans="5:6" x14ac:dyDescent="0.25">
      <c r="E2444" s="710"/>
      <c r="F2444" s="731"/>
    </row>
    <row r="2445" spans="5:6" x14ac:dyDescent="0.25">
      <c r="E2445" s="710"/>
      <c r="F2445" s="731"/>
    </row>
    <row r="2446" spans="5:6" x14ac:dyDescent="0.25">
      <c r="E2446" s="710"/>
      <c r="F2446" s="731"/>
    </row>
    <row r="2447" spans="5:6" x14ac:dyDescent="0.25">
      <c r="E2447" s="710"/>
      <c r="F2447" s="731"/>
    </row>
    <row r="2448" spans="5:6" x14ac:dyDescent="0.25">
      <c r="E2448" s="710"/>
      <c r="F2448" s="731"/>
    </row>
    <row r="2449" spans="5:6" x14ac:dyDescent="0.25">
      <c r="E2449" s="710"/>
      <c r="F2449" s="731"/>
    </row>
    <row r="2450" spans="5:6" x14ac:dyDescent="0.25">
      <c r="E2450" s="710"/>
      <c r="F2450" s="731"/>
    </row>
    <row r="2451" spans="5:6" x14ac:dyDescent="0.25">
      <c r="E2451" s="710"/>
      <c r="F2451" s="731"/>
    </row>
    <row r="2452" spans="5:6" x14ac:dyDescent="0.25">
      <c r="E2452" s="710"/>
      <c r="F2452" s="731"/>
    </row>
    <row r="2453" spans="5:6" x14ac:dyDescent="0.25">
      <c r="E2453" s="710"/>
      <c r="F2453" s="731"/>
    </row>
    <row r="2454" spans="5:6" x14ac:dyDescent="0.25">
      <c r="E2454" s="710"/>
      <c r="F2454" s="731"/>
    </row>
    <row r="2455" spans="5:6" x14ac:dyDescent="0.25">
      <c r="E2455" s="710"/>
      <c r="F2455" s="731"/>
    </row>
    <row r="2456" spans="5:6" x14ac:dyDescent="0.25">
      <c r="E2456" s="710"/>
      <c r="F2456" s="731"/>
    </row>
    <row r="2457" spans="5:6" x14ac:dyDescent="0.25">
      <c r="E2457" s="710"/>
      <c r="F2457" s="731"/>
    </row>
    <row r="2458" spans="5:6" x14ac:dyDescent="0.25">
      <c r="E2458" s="710"/>
      <c r="F2458" s="731"/>
    </row>
    <row r="2459" spans="5:6" x14ac:dyDescent="0.25">
      <c r="E2459" s="710"/>
      <c r="F2459" s="731"/>
    </row>
    <row r="2460" spans="5:6" x14ac:dyDescent="0.25">
      <c r="E2460" s="710"/>
      <c r="F2460" s="731"/>
    </row>
    <row r="2461" spans="5:6" x14ac:dyDescent="0.25">
      <c r="E2461" s="710"/>
      <c r="F2461" s="731"/>
    </row>
    <row r="2462" spans="5:6" x14ac:dyDescent="0.25">
      <c r="E2462" s="710"/>
      <c r="F2462" s="731"/>
    </row>
    <row r="2463" spans="5:6" x14ac:dyDescent="0.25">
      <c r="E2463" s="710"/>
      <c r="F2463" s="731"/>
    </row>
    <row r="2464" spans="5:6" x14ac:dyDescent="0.25">
      <c r="E2464" s="710"/>
      <c r="F2464" s="731"/>
    </row>
    <row r="2465" spans="5:6" x14ac:dyDescent="0.25">
      <c r="E2465" s="710"/>
      <c r="F2465" s="731"/>
    </row>
    <row r="2466" spans="5:6" x14ac:dyDescent="0.25">
      <c r="E2466" s="710"/>
      <c r="F2466" s="731"/>
    </row>
    <row r="2467" spans="5:6" x14ac:dyDescent="0.25">
      <c r="E2467" s="710"/>
      <c r="F2467" s="731"/>
    </row>
    <row r="2468" spans="5:6" x14ac:dyDescent="0.25">
      <c r="E2468" s="710"/>
      <c r="F2468" s="731"/>
    </row>
    <row r="2469" spans="5:6" x14ac:dyDescent="0.25">
      <c r="E2469" s="710"/>
      <c r="F2469" s="731"/>
    </row>
    <row r="2470" spans="5:6" x14ac:dyDescent="0.25">
      <c r="E2470" s="710"/>
      <c r="F2470" s="731"/>
    </row>
    <row r="2471" spans="5:6" x14ac:dyDescent="0.25">
      <c r="E2471" s="710"/>
      <c r="F2471" s="731"/>
    </row>
    <row r="2472" spans="5:6" x14ac:dyDescent="0.25">
      <c r="E2472" s="710"/>
      <c r="F2472" s="731"/>
    </row>
    <row r="2473" spans="5:6" x14ac:dyDescent="0.25">
      <c r="E2473" s="710"/>
      <c r="F2473" s="731"/>
    </row>
    <row r="2474" spans="5:6" x14ac:dyDescent="0.25">
      <c r="E2474" s="710"/>
      <c r="F2474" s="731"/>
    </row>
    <row r="2475" spans="5:6" x14ac:dyDescent="0.25">
      <c r="E2475" s="710"/>
      <c r="F2475" s="731"/>
    </row>
    <row r="2476" spans="5:6" x14ac:dyDescent="0.25">
      <c r="E2476" s="710"/>
      <c r="F2476" s="731"/>
    </row>
    <row r="2477" spans="5:6" x14ac:dyDescent="0.25">
      <c r="E2477" s="710"/>
      <c r="F2477" s="731"/>
    </row>
    <row r="2478" spans="5:6" x14ac:dyDescent="0.25">
      <c r="E2478" s="710"/>
      <c r="F2478" s="731"/>
    </row>
    <row r="2479" spans="5:6" x14ac:dyDescent="0.25">
      <c r="E2479" s="710"/>
      <c r="F2479" s="731"/>
    </row>
    <row r="2480" spans="5:6" x14ac:dyDescent="0.25">
      <c r="E2480" s="710"/>
      <c r="F2480" s="731"/>
    </row>
    <row r="2481" spans="5:6" x14ac:dyDescent="0.25">
      <c r="E2481" s="710"/>
      <c r="F2481" s="731"/>
    </row>
    <row r="2482" spans="5:6" x14ac:dyDescent="0.25">
      <c r="E2482" s="710"/>
      <c r="F2482" s="731"/>
    </row>
    <row r="2483" spans="5:6" x14ac:dyDescent="0.25">
      <c r="E2483" s="710"/>
      <c r="F2483" s="731"/>
    </row>
    <row r="2484" spans="5:6" x14ac:dyDescent="0.25">
      <c r="E2484" s="710"/>
      <c r="F2484" s="731"/>
    </row>
    <row r="2485" spans="5:6" x14ac:dyDescent="0.25">
      <c r="E2485" s="710"/>
      <c r="F2485" s="731"/>
    </row>
    <row r="2486" spans="5:6" x14ac:dyDescent="0.25">
      <c r="E2486" s="710"/>
      <c r="F2486" s="731"/>
    </row>
    <row r="2487" spans="5:6" x14ac:dyDescent="0.25">
      <c r="E2487" s="710"/>
      <c r="F2487" s="731"/>
    </row>
    <row r="2488" spans="5:6" x14ac:dyDescent="0.25">
      <c r="E2488" s="710"/>
      <c r="F2488" s="731"/>
    </row>
    <row r="2489" spans="5:6" x14ac:dyDescent="0.25">
      <c r="E2489" s="710"/>
      <c r="F2489" s="731"/>
    </row>
    <row r="2490" spans="5:6" x14ac:dyDescent="0.25">
      <c r="E2490" s="710"/>
      <c r="F2490" s="731"/>
    </row>
    <row r="2491" spans="5:6" x14ac:dyDescent="0.25">
      <c r="E2491" s="710"/>
      <c r="F2491" s="731"/>
    </row>
    <row r="2492" spans="5:6" x14ac:dyDescent="0.25">
      <c r="E2492" s="710"/>
      <c r="F2492" s="731"/>
    </row>
    <row r="2493" spans="5:6" x14ac:dyDescent="0.25">
      <c r="E2493" s="710"/>
      <c r="F2493" s="731"/>
    </row>
    <row r="2494" spans="5:6" x14ac:dyDescent="0.25">
      <c r="E2494" s="710"/>
      <c r="F2494" s="731"/>
    </row>
    <row r="2495" spans="5:6" x14ac:dyDescent="0.25">
      <c r="E2495" s="710"/>
      <c r="F2495" s="731"/>
    </row>
    <row r="2496" spans="5:6" x14ac:dyDescent="0.25">
      <c r="E2496" s="710"/>
      <c r="F2496" s="731"/>
    </row>
    <row r="2497" spans="5:6" x14ac:dyDescent="0.25">
      <c r="E2497" s="710"/>
      <c r="F2497" s="731"/>
    </row>
    <row r="2498" spans="5:6" x14ac:dyDescent="0.25">
      <c r="E2498" s="710"/>
      <c r="F2498" s="731"/>
    </row>
    <row r="2499" spans="5:6" x14ac:dyDescent="0.25">
      <c r="E2499" s="710"/>
      <c r="F2499" s="731"/>
    </row>
    <row r="2500" spans="5:6" x14ac:dyDescent="0.25">
      <c r="E2500" s="710"/>
      <c r="F2500" s="731"/>
    </row>
    <row r="2501" spans="5:6" x14ac:dyDescent="0.25">
      <c r="E2501" s="710"/>
      <c r="F2501" s="731"/>
    </row>
    <row r="2502" spans="5:6" x14ac:dyDescent="0.25">
      <c r="E2502" s="710"/>
      <c r="F2502" s="731"/>
    </row>
    <row r="2503" spans="5:6" x14ac:dyDescent="0.25">
      <c r="E2503" s="710"/>
      <c r="F2503" s="731"/>
    </row>
    <row r="2504" spans="5:6" x14ac:dyDescent="0.25">
      <c r="E2504" s="710"/>
      <c r="F2504" s="731"/>
    </row>
    <row r="2505" spans="5:6" x14ac:dyDescent="0.25">
      <c r="E2505" s="710"/>
      <c r="F2505" s="731"/>
    </row>
    <row r="2506" spans="5:6" x14ac:dyDescent="0.25">
      <c r="E2506" s="710"/>
      <c r="F2506" s="731"/>
    </row>
    <row r="2507" spans="5:6" x14ac:dyDescent="0.25">
      <c r="E2507" s="710"/>
      <c r="F2507" s="731"/>
    </row>
    <row r="2508" spans="5:6" x14ac:dyDescent="0.25">
      <c r="E2508" s="710"/>
      <c r="F2508" s="731"/>
    </row>
    <row r="2509" spans="5:6" x14ac:dyDescent="0.25">
      <c r="E2509" s="710"/>
      <c r="F2509" s="731"/>
    </row>
    <row r="2510" spans="5:6" x14ac:dyDescent="0.25">
      <c r="E2510" s="710"/>
      <c r="F2510" s="731"/>
    </row>
    <row r="2511" spans="5:6" x14ac:dyDescent="0.25">
      <c r="E2511" s="710"/>
      <c r="F2511" s="731"/>
    </row>
    <row r="2512" spans="5:6" x14ac:dyDescent="0.25">
      <c r="E2512" s="710"/>
      <c r="F2512" s="731"/>
    </row>
    <row r="2513" spans="5:6" x14ac:dyDescent="0.25">
      <c r="E2513" s="710"/>
      <c r="F2513" s="731"/>
    </row>
    <row r="2514" spans="5:6" x14ac:dyDescent="0.25">
      <c r="E2514" s="710"/>
      <c r="F2514" s="731"/>
    </row>
    <row r="2515" spans="5:6" x14ac:dyDescent="0.25">
      <c r="E2515" s="710"/>
      <c r="F2515" s="731"/>
    </row>
    <row r="2516" spans="5:6" x14ac:dyDescent="0.25">
      <c r="E2516" s="710"/>
      <c r="F2516" s="731"/>
    </row>
    <row r="2517" spans="5:6" x14ac:dyDescent="0.25">
      <c r="E2517" s="710"/>
      <c r="F2517" s="731"/>
    </row>
    <row r="2518" spans="5:6" x14ac:dyDescent="0.25">
      <c r="E2518" s="710"/>
      <c r="F2518" s="731"/>
    </row>
    <row r="2519" spans="5:6" x14ac:dyDescent="0.25">
      <c r="E2519" s="710"/>
      <c r="F2519" s="731"/>
    </row>
    <row r="2520" spans="5:6" x14ac:dyDescent="0.25">
      <c r="E2520" s="710"/>
      <c r="F2520" s="731"/>
    </row>
    <row r="2521" spans="5:6" x14ac:dyDescent="0.25">
      <c r="E2521" s="710"/>
      <c r="F2521" s="731"/>
    </row>
    <row r="2522" spans="5:6" x14ac:dyDescent="0.25">
      <c r="E2522" s="710"/>
      <c r="F2522" s="731"/>
    </row>
    <row r="2523" spans="5:6" x14ac:dyDescent="0.25">
      <c r="E2523" s="710"/>
      <c r="F2523" s="731"/>
    </row>
    <row r="2524" spans="5:6" x14ac:dyDescent="0.25">
      <c r="E2524" s="710"/>
      <c r="F2524" s="731"/>
    </row>
    <row r="2525" spans="5:6" x14ac:dyDescent="0.25">
      <c r="E2525" s="710"/>
      <c r="F2525" s="731"/>
    </row>
    <row r="2526" spans="5:6" x14ac:dyDescent="0.25">
      <c r="E2526" s="710"/>
      <c r="F2526" s="731"/>
    </row>
    <row r="2527" spans="5:6" x14ac:dyDescent="0.25">
      <c r="E2527" s="710"/>
      <c r="F2527" s="731"/>
    </row>
    <row r="2528" spans="5:6" x14ac:dyDescent="0.25">
      <c r="E2528" s="710"/>
      <c r="F2528" s="731"/>
    </row>
    <row r="2529" spans="5:6" x14ac:dyDescent="0.25">
      <c r="E2529" s="710"/>
      <c r="F2529" s="731"/>
    </row>
    <row r="2530" spans="5:6" x14ac:dyDescent="0.25">
      <c r="E2530" s="710"/>
      <c r="F2530" s="731"/>
    </row>
    <row r="2531" spans="5:6" x14ac:dyDescent="0.25">
      <c r="E2531" s="710"/>
      <c r="F2531" s="731"/>
    </row>
  </sheetData>
  <mergeCells count="8">
    <mergeCell ref="G147:G148"/>
    <mergeCell ref="A183:E183"/>
    <mergeCell ref="A289:E289"/>
    <mergeCell ref="A1:F1"/>
    <mergeCell ref="A2:F2"/>
    <mergeCell ref="A4:B4"/>
    <mergeCell ref="A125:E125"/>
    <mergeCell ref="A3:F3"/>
  </mergeCells>
  <phoneticPr fontId="66" type="noConversion"/>
  <pageMargins left="0.74803149606299213" right="0.35433070866141736" top="0.98425196850393704" bottom="0.98425196850393704" header="0.51181102362204722" footer="0.51181102362204722"/>
  <pageSetup paperSize="9" scale="78" fitToHeight="0" orientation="portrait" r:id="rId1"/>
  <headerFooter alignWithMargins="0">
    <oddFooter>&amp;A&amp;RPage &amp;P</oddFooter>
  </headerFooter>
  <rowBreaks count="4" manualBreakCount="4">
    <brk id="69" max="5" man="1"/>
    <brk id="125" max="5" man="1"/>
    <brk id="183" max="5" man="1"/>
    <brk id="232"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96"/>
  <sheetViews>
    <sheetView view="pageBreakPreview" zoomScaleSheetLayoutView="100" workbookViewId="0">
      <pane ySplit="5" topLeftCell="A6" activePane="bottomLeft" state="frozen"/>
      <selection activeCell="F226" sqref="F226"/>
      <selection pane="bottomLeft" activeCell="B33" sqref="B33"/>
    </sheetView>
  </sheetViews>
  <sheetFormatPr defaultColWidth="9.7265625" defaultRowHeight="12.5" x14ac:dyDescent="0.25"/>
  <cols>
    <col min="1" max="1" width="8.7265625" style="447" customWidth="1"/>
    <col min="2" max="2" width="66.81640625" style="552" customWidth="1"/>
    <col min="3" max="3" width="7.54296875" style="447" customWidth="1"/>
    <col min="4" max="4" width="9.453125" style="447" customWidth="1"/>
    <col min="5" max="5" width="12.1796875" style="555" customWidth="1"/>
    <col min="6" max="6" width="14.1796875" style="555" customWidth="1"/>
    <col min="7" max="7" width="16.7265625" style="612" bestFit="1" customWidth="1"/>
    <col min="8" max="8" width="9.7265625" style="266"/>
    <col min="9" max="9" width="11.1796875" style="266" bestFit="1" customWidth="1"/>
    <col min="10" max="16384" width="9.7265625" style="266"/>
  </cols>
  <sheetData>
    <row r="1" spans="1:7" ht="13" x14ac:dyDescent="0.25">
      <c r="A1" s="1067" t="s">
        <v>0</v>
      </c>
      <c r="B1" s="1067"/>
      <c r="C1" s="1067"/>
      <c r="D1" s="1067"/>
      <c r="E1" s="1067"/>
      <c r="F1" s="1067"/>
    </row>
    <row r="2" spans="1:7" ht="13" x14ac:dyDescent="0.25">
      <c r="A2" s="1067" t="s">
        <v>1476</v>
      </c>
      <c r="B2" s="1067"/>
      <c r="C2" s="1067"/>
      <c r="D2" s="1067"/>
      <c r="E2" s="1067"/>
      <c r="F2" s="1067"/>
      <c r="G2" s="582"/>
    </row>
    <row r="3" spans="1:7" ht="13" x14ac:dyDescent="0.25">
      <c r="A3" s="1080" t="s">
        <v>1244</v>
      </c>
      <c r="B3" s="1080"/>
      <c r="C3" s="1080"/>
      <c r="D3" s="1080"/>
      <c r="E3" s="1080"/>
      <c r="F3" s="1080"/>
      <c r="G3" s="582"/>
    </row>
    <row r="4" spans="1:7" ht="14" x14ac:dyDescent="0.25">
      <c r="A4" s="1081" t="s">
        <v>1223</v>
      </c>
      <c r="B4" s="1081"/>
      <c r="C4" s="510"/>
      <c r="D4" s="511"/>
      <c r="E4" s="512"/>
      <c r="F4" s="512"/>
      <c r="G4" s="613"/>
    </row>
    <row r="5" spans="1:7" ht="13" x14ac:dyDescent="0.25">
      <c r="A5" s="513" t="s">
        <v>307</v>
      </c>
      <c r="B5" s="514" t="s">
        <v>308</v>
      </c>
      <c r="C5" s="513" t="s">
        <v>309</v>
      </c>
      <c r="D5" s="513" t="s">
        <v>310</v>
      </c>
      <c r="E5" s="515" t="s">
        <v>311</v>
      </c>
      <c r="F5" s="516" t="s">
        <v>312</v>
      </c>
      <c r="G5" s="613"/>
    </row>
    <row r="6" spans="1:7" ht="13" x14ac:dyDescent="0.25">
      <c r="A6" s="734"/>
      <c r="B6" s="547"/>
      <c r="C6" s="734"/>
      <c r="D6" s="734"/>
      <c r="E6" s="809"/>
      <c r="F6" s="810"/>
      <c r="G6" s="613"/>
    </row>
    <row r="7" spans="1:7" ht="13" x14ac:dyDescent="0.25">
      <c r="A7" s="239"/>
      <c r="B7" s="267" t="s">
        <v>7</v>
      </c>
      <c r="C7" s="239"/>
      <c r="D7" s="239"/>
      <c r="E7" s="518"/>
      <c r="F7" s="518"/>
      <c r="G7" s="614"/>
    </row>
    <row r="8" spans="1:7" ht="18.75" customHeight="1" x14ac:dyDescent="0.25">
      <c r="A8" s="239" t="s">
        <v>405</v>
      </c>
      <c r="B8" s="242" t="s">
        <v>406</v>
      </c>
      <c r="C8" s="239" t="s">
        <v>299</v>
      </c>
      <c r="D8" s="517">
        <v>1</v>
      </c>
      <c r="E8" s="518"/>
      <c r="F8" s="527">
        <f>E8*D8</f>
        <v>0</v>
      </c>
      <c r="G8" s="615"/>
    </row>
    <row r="9" spans="1:7" ht="18.75" customHeight="1" x14ac:dyDescent="0.25">
      <c r="A9" s="239" t="s">
        <v>407</v>
      </c>
      <c r="B9" s="242" t="s">
        <v>408</v>
      </c>
      <c r="C9" s="239" t="s">
        <v>299</v>
      </c>
      <c r="D9" s="517">
        <v>1</v>
      </c>
      <c r="E9" s="518"/>
      <c r="F9" s="527">
        <f t="shared" ref="F9:F12" si="0">E9*D9</f>
        <v>0</v>
      </c>
      <c r="G9" s="615"/>
    </row>
    <row r="10" spans="1:7" ht="18.75" customHeight="1" x14ac:dyDescent="0.25">
      <c r="A10" s="239" t="s">
        <v>409</v>
      </c>
      <c r="B10" s="242" t="s">
        <v>9</v>
      </c>
      <c r="C10" s="239" t="s">
        <v>299</v>
      </c>
      <c r="D10" s="517">
        <v>1</v>
      </c>
      <c r="E10" s="518"/>
      <c r="F10" s="527">
        <f t="shared" si="0"/>
        <v>0</v>
      </c>
      <c r="G10" s="615"/>
    </row>
    <row r="11" spans="1:7" ht="18.75" customHeight="1" x14ac:dyDescent="0.25">
      <c r="A11" s="239" t="s">
        <v>410</v>
      </c>
      <c r="B11" s="242" t="s">
        <v>411</v>
      </c>
      <c r="C11" s="239" t="s">
        <v>299</v>
      </c>
      <c r="D11" s="517">
        <v>1</v>
      </c>
      <c r="E11" s="518"/>
      <c r="F11" s="527">
        <f t="shared" si="0"/>
        <v>0</v>
      </c>
      <c r="G11" s="615"/>
    </row>
    <row r="12" spans="1:7" ht="18.75" customHeight="1" x14ac:dyDescent="0.25">
      <c r="A12" s="239" t="s">
        <v>412</v>
      </c>
      <c r="B12" s="242" t="s">
        <v>413</v>
      </c>
      <c r="C12" s="239" t="s">
        <v>299</v>
      </c>
      <c r="D12" s="517">
        <v>1</v>
      </c>
      <c r="E12" s="518"/>
      <c r="F12" s="527">
        <f t="shared" si="0"/>
        <v>0</v>
      </c>
      <c r="G12" s="615"/>
    </row>
    <row r="13" spans="1:7" x14ac:dyDescent="0.25">
      <c r="A13" s="239"/>
      <c r="B13" s="242"/>
      <c r="C13" s="239"/>
      <c r="D13" s="517"/>
      <c r="E13" s="518"/>
      <c r="F13" s="527"/>
      <c r="G13" s="615"/>
    </row>
    <row r="14" spans="1:7" ht="13" x14ac:dyDescent="0.25">
      <c r="A14" s="239"/>
      <c r="B14" s="267" t="s">
        <v>10</v>
      </c>
      <c r="C14" s="239"/>
      <c r="D14" s="517"/>
      <c r="E14" s="518"/>
      <c r="F14" s="527"/>
      <c r="G14" s="616"/>
    </row>
    <row r="15" spans="1:7" ht="13" x14ac:dyDescent="0.25">
      <c r="A15" s="239"/>
      <c r="B15" s="267" t="s">
        <v>414</v>
      </c>
      <c r="C15" s="239"/>
      <c r="D15" s="517"/>
      <c r="E15" s="527"/>
      <c r="F15" s="527"/>
      <c r="G15" s="616"/>
    </row>
    <row r="16" spans="1:7" ht="16.5" customHeight="1" x14ac:dyDescent="0.25">
      <c r="A16" s="239" t="s">
        <v>1127</v>
      </c>
      <c r="B16" s="242" t="s">
        <v>1481</v>
      </c>
      <c r="C16" s="239" t="s">
        <v>23</v>
      </c>
      <c r="D16" s="517">
        <v>15</v>
      </c>
      <c r="E16" s="527"/>
      <c r="F16" s="527">
        <f>D16*E16</f>
        <v>0</v>
      </c>
      <c r="G16" s="616"/>
    </row>
    <row r="17" spans="1:7" ht="16.5" customHeight="1" x14ac:dyDescent="0.25">
      <c r="A17" s="239" t="s">
        <v>1128</v>
      </c>
      <c r="B17" s="242" t="s">
        <v>1129</v>
      </c>
      <c r="C17" s="239" t="s">
        <v>23</v>
      </c>
      <c r="D17" s="517">
        <v>15</v>
      </c>
      <c r="E17" s="527"/>
      <c r="F17" s="527">
        <f>D17*E17</f>
        <v>0</v>
      </c>
      <c r="G17" s="616"/>
    </row>
    <row r="18" spans="1:7" x14ac:dyDescent="0.25">
      <c r="A18" s="239"/>
      <c r="B18" s="242"/>
      <c r="C18" s="239"/>
      <c r="D18" s="517"/>
      <c r="E18" s="527"/>
      <c r="F18" s="527"/>
      <c r="G18" s="616"/>
    </row>
    <row r="19" spans="1:7" ht="13" x14ac:dyDescent="0.25">
      <c r="A19" s="239"/>
      <c r="B19" s="1021" t="s">
        <v>415</v>
      </c>
      <c r="C19" s="239"/>
      <c r="D19" s="517"/>
      <c r="E19" s="527"/>
      <c r="F19" s="527"/>
      <c r="G19" s="616"/>
    </row>
    <row r="20" spans="1:7" s="269" customFormat="1" ht="13" x14ac:dyDescent="0.25">
      <c r="A20" s="519"/>
      <c r="B20" s="520" t="s">
        <v>416</v>
      </c>
      <c r="C20" s="519"/>
      <c r="D20" s="519"/>
      <c r="E20" s="521"/>
      <c r="F20" s="521"/>
      <c r="G20" s="617"/>
    </row>
    <row r="21" spans="1:7" s="269" customFormat="1" x14ac:dyDescent="0.25">
      <c r="A21" s="519" t="s">
        <v>11</v>
      </c>
      <c r="B21" s="522" t="s">
        <v>1450</v>
      </c>
      <c r="C21" s="519" t="s">
        <v>16</v>
      </c>
      <c r="D21" s="519">
        <v>1</v>
      </c>
      <c r="E21" s="521"/>
      <c r="F21" s="521">
        <f t="shared" ref="F21:F26" si="1">E21*D21</f>
        <v>0</v>
      </c>
      <c r="G21" s="617"/>
    </row>
    <row r="22" spans="1:7" s="269" customFormat="1" ht="25" x14ac:dyDescent="0.25">
      <c r="A22" s="519" t="s">
        <v>12</v>
      </c>
      <c r="B22" s="522" t="s">
        <v>1142</v>
      </c>
      <c r="C22" s="737" t="s">
        <v>1139</v>
      </c>
      <c r="D22" s="519">
        <v>15</v>
      </c>
      <c r="E22" s="521"/>
      <c r="F22" s="521">
        <f t="shared" si="1"/>
        <v>0</v>
      </c>
      <c r="G22" s="617"/>
    </row>
    <row r="23" spans="1:7" s="269" customFormat="1" ht="16.5" customHeight="1" x14ac:dyDescent="0.25">
      <c r="A23" s="519" t="s">
        <v>13</v>
      </c>
      <c r="B23" s="522" t="s">
        <v>1141</v>
      </c>
      <c r="C23" s="519" t="s">
        <v>19</v>
      </c>
      <c r="D23" s="519">
        <v>5000</v>
      </c>
      <c r="E23" s="521"/>
      <c r="F23" s="521">
        <f t="shared" si="1"/>
        <v>0</v>
      </c>
      <c r="G23" s="617"/>
    </row>
    <row r="24" spans="1:7" s="269" customFormat="1" ht="16.5" customHeight="1" x14ac:dyDescent="0.25">
      <c r="A24" s="519" t="s">
        <v>417</v>
      </c>
      <c r="B24" s="522" t="s">
        <v>1140</v>
      </c>
      <c r="C24" s="519" t="s">
        <v>16</v>
      </c>
      <c r="D24" s="519">
        <v>1</v>
      </c>
      <c r="E24" s="521"/>
      <c r="F24" s="521">
        <f t="shared" si="1"/>
        <v>0</v>
      </c>
      <c r="G24" s="617"/>
    </row>
    <row r="25" spans="1:7" s="269" customFormat="1" ht="25" x14ac:dyDescent="0.25">
      <c r="A25" s="519" t="s">
        <v>1131</v>
      </c>
      <c r="B25" s="522" t="s">
        <v>1473</v>
      </c>
      <c r="C25" s="737" t="s">
        <v>1139</v>
      </c>
      <c r="D25" s="519">
        <v>15</v>
      </c>
      <c r="E25" s="521"/>
      <c r="F25" s="521">
        <f t="shared" si="1"/>
        <v>0</v>
      </c>
      <c r="G25" s="617"/>
    </row>
    <row r="26" spans="1:7" s="269" customFormat="1" ht="25" x14ac:dyDescent="0.25">
      <c r="A26" s="519" t="s">
        <v>1132</v>
      </c>
      <c r="B26" s="522" t="s">
        <v>1474</v>
      </c>
      <c r="C26" s="519" t="s">
        <v>19</v>
      </c>
      <c r="D26" s="519">
        <v>5000</v>
      </c>
      <c r="E26" s="521"/>
      <c r="F26" s="521">
        <f t="shared" si="1"/>
        <v>0</v>
      </c>
      <c r="G26" s="617"/>
    </row>
    <row r="27" spans="1:7" s="269" customFormat="1" x14ac:dyDescent="0.25">
      <c r="A27" s="519"/>
      <c r="B27" s="522"/>
      <c r="C27" s="519"/>
      <c r="D27" s="519"/>
      <c r="E27" s="521"/>
      <c r="F27" s="521"/>
      <c r="G27" s="617"/>
    </row>
    <row r="28" spans="1:7" ht="13" x14ac:dyDescent="0.25">
      <c r="A28" s="239"/>
      <c r="B28" s="528" t="s">
        <v>418</v>
      </c>
      <c r="C28" s="239"/>
      <c r="D28" s="517"/>
      <c r="E28" s="527"/>
      <c r="F28" s="527"/>
      <c r="G28" s="616"/>
    </row>
    <row r="29" spans="1:7" ht="16.5" customHeight="1" x14ac:dyDescent="0.25">
      <c r="A29" s="239" t="s">
        <v>419</v>
      </c>
      <c r="B29" s="242" t="s">
        <v>420</v>
      </c>
      <c r="C29" s="239" t="s">
        <v>299</v>
      </c>
      <c r="D29" s="517">
        <v>1</v>
      </c>
      <c r="E29" s="527"/>
      <c r="F29" s="521">
        <f>E29*D29</f>
        <v>0</v>
      </c>
      <c r="G29" s="616"/>
    </row>
    <row r="30" spans="1:7" ht="16.5" customHeight="1" x14ac:dyDescent="0.25">
      <c r="A30" s="239" t="s">
        <v>421</v>
      </c>
      <c r="B30" s="242" t="s">
        <v>422</v>
      </c>
      <c r="C30" s="239" t="s">
        <v>23</v>
      </c>
      <c r="D30" s="517">
        <v>15</v>
      </c>
      <c r="E30" s="527"/>
      <c r="F30" s="521">
        <f>E30*D30</f>
        <v>0</v>
      </c>
      <c r="G30" s="616"/>
    </row>
    <row r="31" spans="1:7" x14ac:dyDescent="0.25">
      <c r="A31" s="239"/>
      <c r="B31" s="242"/>
      <c r="C31" s="239"/>
      <c r="D31" s="517"/>
      <c r="E31" s="527"/>
      <c r="F31" s="527"/>
      <c r="G31" s="616"/>
    </row>
    <row r="32" spans="1:7" ht="13" x14ac:dyDescent="0.25">
      <c r="A32" s="239"/>
      <c r="B32" s="811" t="s">
        <v>423</v>
      </c>
      <c r="C32" s="239"/>
      <c r="D32" s="517"/>
      <c r="E32" s="527"/>
      <c r="F32" s="527"/>
      <c r="G32" s="615"/>
    </row>
    <row r="33" spans="1:8" ht="16.5" customHeight="1" x14ac:dyDescent="0.25">
      <c r="A33" s="239"/>
      <c r="B33" s="812" t="s">
        <v>424</v>
      </c>
      <c r="C33" s="239"/>
      <c r="D33" s="517"/>
      <c r="E33" s="527"/>
      <c r="F33" s="527"/>
      <c r="G33" s="615"/>
    </row>
    <row r="34" spans="1:8" ht="16.5" customHeight="1" x14ac:dyDescent="0.25">
      <c r="A34" s="239" t="s">
        <v>425</v>
      </c>
      <c r="B34" s="242" t="s">
        <v>1134</v>
      </c>
      <c r="C34" s="239" t="s">
        <v>299</v>
      </c>
      <c r="D34" s="517">
        <v>1</v>
      </c>
      <c r="E34" s="527"/>
      <c r="F34" s="521">
        <f>E34*D34</f>
        <v>0</v>
      </c>
      <c r="G34" s="616"/>
    </row>
    <row r="35" spans="1:8" ht="16.5" customHeight="1" x14ac:dyDescent="0.25">
      <c r="A35" s="239" t="s">
        <v>1133</v>
      </c>
      <c r="B35" s="242" t="s">
        <v>1135</v>
      </c>
      <c r="C35" s="239" t="s">
        <v>23</v>
      </c>
      <c r="D35" s="517">
        <v>15</v>
      </c>
      <c r="E35" s="527"/>
      <c r="F35" s="521">
        <f>E35*D35</f>
        <v>0</v>
      </c>
      <c r="G35" s="616"/>
    </row>
    <row r="36" spans="1:8" x14ac:dyDescent="0.25">
      <c r="A36" s="239"/>
      <c r="B36" s="242"/>
      <c r="C36" s="239"/>
      <c r="D36" s="517"/>
      <c r="E36" s="527"/>
      <c r="F36" s="527"/>
      <c r="G36" s="616"/>
    </row>
    <row r="37" spans="1:8" ht="13" x14ac:dyDescent="0.25">
      <c r="A37" s="239"/>
      <c r="B37" s="528" t="s">
        <v>426</v>
      </c>
      <c r="C37" s="239"/>
      <c r="D37" s="517"/>
      <c r="E37" s="527"/>
      <c r="F37" s="527"/>
      <c r="G37" s="616"/>
    </row>
    <row r="38" spans="1:8" ht="16.5" customHeight="1" x14ac:dyDescent="0.25">
      <c r="A38" s="239" t="s">
        <v>14</v>
      </c>
      <c r="B38" s="242" t="s">
        <v>427</v>
      </c>
      <c r="C38" s="239" t="s">
        <v>23</v>
      </c>
      <c r="D38" s="517">
        <v>9</v>
      </c>
      <c r="E38" s="527"/>
      <c r="F38" s="521">
        <f>E38*D38</f>
        <v>0</v>
      </c>
      <c r="G38" s="616"/>
      <c r="H38" s="523"/>
    </row>
    <row r="39" spans="1:8" x14ac:dyDescent="0.25">
      <c r="A39" s="239"/>
      <c r="B39" s="242"/>
      <c r="C39" s="239"/>
      <c r="D39" s="517"/>
      <c r="E39" s="527"/>
      <c r="F39" s="527"/>
      <c r="G39" s="616"/>
      <c r="H39" s="523"/>
    </row>
    <row r="40" spans="1:8" ht="13" x14ac:dyDescent="0.25">
      <c r="A40" s="239"/>
      <c r="B40" s="528" t="s">
        <v>428</v>
      </c>
      <c r="C40" s="239"/>
      <c r="D40" s="517"/>
      <c r="E40" s="527"/>
      <c r="F40" s="527"/>
      <c r="G40" s="616"/>
      <c r="H40" s="523"/>
    </row>
    <row r="41" spans="1:8" ht="16.5" customHeight="1" x14ac:dyDescent="0.25">
      <c r="A41" s="239" t="s">
        <v>429</v>
      </c>
      <c r="B41" s="524" t="s">
        <v>430</v>
      </c>
      <c r="C41" s="525" t="s">
        <v>23</v>
      </c>
      <c r="D41" s="239">
        <v>15</v>
      </c>
      <c r="E41" s="527"/>
      <c r="F41" s="521">
        <f>E41*D41</f>
        <v>0</v>
      </c>
      <c r="G41" s="616"/>
      <c r="H41" s="523"/>
    </row>
    <row r="42" spans="1:8" ht="16.5" customHeight="1" x14ac:dyDescent="0.25">
      <c r="A42" s="239" t="s">
        <v>431</v>
      </c>
      <c r="B42" s="524" t="s">
        <v>432</v>
      </c>
      <c r="C42" s="525" t="s">
        <v>23</v>
      </c>
      <c r="D42" s="239">
        <v>9</v>
      </c>
      <c r="E42" s="527"/>
      <c r="F42" s="521">
        <f>E42*D42</f>
        <v>0</v>
      </c>
      <c r="G42" s="616"/>
      <c r="H42" s="523"/>
    </row>
    <row r="43" spans="1:8" ht="16.5" customHeight="1" x14ac:dyDescent="0.25">
      <c r="A43" s="629" t="s">
        <v>1123</v>
      </c>
      <c r="B43" s="813" t="s">
        <v>1124</v>
      </c>
      <c r="C43" s="814" t="s">
        <v>23</v>
      </c>
      <c r="D43" s="629">
        <v>15</v>
      </c>
      <c r="E43" s="527"/>
      <c r="F43" s="521">
        <f>E43*D43</f>
        <v>0</v>
      </c>
      <c r="G43" s="616"/>
      <c r="H43" s="523"/>
    </row>
    <row r="44" spans="1:8" ht="16.5" customHeight="1" x14ac:dyDescent="0.25">
      <c r="A44" s="629" t="s">
        <v>1125</v>
      </c>
      <c r="B44" s="813" t="s">
        <v>1126</v>
      </c>
      <c r="C44" s="814" t="s">
        <v>23</v>
      </c>
      <c r="D44" s="629">
        <v>15</v>
      </c>
      <c r="E44" s="527"/>
      <c r="F44" s="521">
        <f>E44*D44</f>
        <v>0</v>
      </c>
      <c r="G44" s="616"/>
      <c r="H44" s="523"/>
    </row>
    <row r="45" spans="1:8" x14ac:dyDescent="0.25">
      <c r="A45" s="239"/>
      <c r="B45" s="524"/>
      <c r="C45" s="525"/>
      <c r="D45" s="239"/>
      <c r="E45" s="527"/>
      <c r="F45" s="527"/>
      <c r="G45" s="616"/>
      <c r="H45" s="523"/>
    </row>
    <row r="46" spans="1:8" ht="13" x14ac:dyDescent="0.25">
      <c r="A46" s="239"/>
      <c r="B46" s="267" t="s">
        <v>433</v>
      </c>
      <c r="C46" s="239"/>
      <c r="D46" s="517"/>
      <c r="E46" s="518"/>
      <c r="F46" s="527"/>
      <c r="G46" s="615"/>
    </row>
    <row r="47" spans="1:8" ht="16.5" customHeight="1" x14ac:dyDescent="0.25">
      <c r="A47" s="239" t="s">
        <v>15</v>
      </c>
      <c r="B47" s="524" t="s">
        <v>434</v>
      </c>
      <c r="C47" s="526" t="s">
        <v>299</v>
      </c>
      <c r="D47" s="241">
        <v>1</v>
      </c>
      <c r="E47" s="527"/>
      <c r="F47" s="527">
        <f>E47*D47</f>
        <v>0</v>
      </c>
      <c r="G47" s="582"/>
    </row>
    <row r="48" spans="1:8" ht="16.5" customHeight="1" x14ac:dyDescent="0.25">
      <c r="A48" s="239" t="s">
        <v>17</v>
      </c>
      <c r="B48" s="524" t="s">
        <v>1149</v>
      </c>
      <c r="C48" s="519" t="s">
        <v>16</v>
      </c>
      <c r="D48" s="815">
        <v>20</v>
      </c>
      <c r="E48" s="527"/>
      <c r="F48" s="521">
        <f>E48*D48</f>
        <v>0</v>
      </c>
      <c r="G48" s="582"/>
    </row>
    <row r="49" spans="1:9" ht="13" x14ac:dyDescent="0.25">
      <c r="A49" s="239"/>
      <c r="B49" s="267"/>
      <c r="C49" s="239"/>
      <c r="D49" s="517"/>
      <c r="E49" s="527"/>
      <c r="F49" s="527"/>
      <c r="G49" s="616"/>
    </row>
    <row r="50" spans="1:9" s="532" customFormat="1" ht="19.5" customHeight="1" x14ac:dyDescent="0.25">
      <c r="A50" s="1078" t="s">
        <v>99</v>
      </c>
      <c r="B50" s="1078"/>
      <c r="C50" s="1078"/>
      <c r="D50" s="1078"/>
      <c r="E50" s="1078"/>
      <c r="F50" s="509">
        <f>SUM(F7:F49)</f>
        <v>0</v>
      </c>
      <c r="G50" s="618"/>
      <c r="I50" s="266"/>
    </row>
    <row r="51" spans="1:9" ht="13" x14ac:dyDescent="0.25">
      <c r="A51" s="239"/>
      <c r="B51" s="267" t="s">
        <v>435</v>
      </c>
      <c r="C51" s="239"/>
      <c r="D51" s="517"/>
      <c r="E51" s="527"/>
      <c r="F51" s="527"/>
      <c r="G51" s="615"/>
    </row>
    <row r="52" spans="1:9" ht="13" x14ac:dyDescent="0.25">
      <c r="A52" s="239"/>
      <c r="B52" s="528" t="s">
        <v>436</v>
      </c>
      <c r="C52" s="239"/>
      <c r="D52" s="517"/>
      <c r="E52" s="527"/>
      <c r="F52" s="527"/>
    </row>
    <row r="53" spans="1:9" ht="39" customHeight="1" x14ac:dyDescent="0.25">
      <c r="A53" s="239" t="s">
        <v>18</v>
      </c>
      <c r="B53" s="524" t="s">
        <v>1101</v>
      </c>
      <c r="C53" s="239" t="s">
        <v>19</v>
      </c>
      <c r="D53" s="947">
        <v>15</v>
      </c>
      <c r="E53" s="529"/>
      <c r="F53" s="521">
        <f>E53*D53</f>
        <v>0</v>
      </c>
      <c r="G53" s="582"/>
    </row>
    <row r="54" spans="1:9" ht="25" x14ac:dyDescent="0.25">
      <c r="A54" s="239" t="s">
        <v>20</v>
      </c>
      <c r="B54" s="524" t="s">
        <v>1321</v>
      </c>
      <c r="C54" s="239" t="s">
        <v>19</v>
      </c>
      <c r="D54" s="947">
        <v>60</v>
      </c>
      <c r="E54" s="527"/>
      <c r="F54" s="521">
        <f>E54*D54</f>
        <v>0</v>
      </c>
      <c r="G54" s="582"/>
    </row>
    <row r="55" spans="1:9" x14ac:dyDescent="0.25">
      <c r="A55" s="239"/>
      <c r="B55" s="524"/>
      <c r="C55" s="239"/>
      <c r="D55" s="530"/>
      <c r="E55" s="527"/>
      <c r="F55" s="527"/>
      <c r="G55" s="582"/>
    </row>
    <row r="56" spans="1:9" x14ac:dyDescent="0.25">
      <c r="A56" s="239" t="s">
        <v>437</v>
      </c>
      <c r="B56" s="524" t="s">
        <v>438</v>
      </c>
      <c r="C56" s="239" t="s">
        <v>299</v>
      </c>
      <c r="D56" s="530">
        <v>1</v>
      </c>
      <c r="E56" s="527"/>
      <c r="F56" s="527">
        <f>E56*D56</f>
        <v>0</v>
      </c>
      <c r="G56" s="582"/>
    </row>
    <row r="57" spans="1:9" x14ac:dyDescent="0.25">
      <c r="A57" s="239"/>
      <c r="B57" s="242"/>
      <c r="C57" s="239"/>
      <c r="D57" s="517"/>
      <c r="E57" s="527"/>
      <c r="F57" s="527"/>
      <c r="G57" s="615"/>
    </row>
    <row r="58" spans="1:9" x14ac:dyDescent="0.25">
      <c r="A58" s="239" t="s">
        <v>439</v>
      </c>
      <c r="B58" s="242" t="s">
        <v>440</v>
      </c>
      <c r="C58" s="239" t="s">
        <v>299</v>
      </c>
      <c r="D58" s="517">
        <v>1</v>
      </c>
      <c r="E58" s="527"/>
      <c r="F58" s="527">
        <f>E58*D58</f>
        <v>0</v>
      </c>
      <c r="G58" s="615"/>
      <c r="H58" s="531"/>
      <c r="I58" s="531"/>
    </row>
    <row r="59" spans="1:9" x14ac:dyDescent="0.25">
      <c r="A59" s="239"/>
      <c r="B59" s="242"/>
      <c r="C59" s="239"/>
      <c r="D59" s="517"/>
      <c r="E59" s="527"/>
      <c r="F59" s="527"/>
      <c r="G59" s="615"/>
      <c r="H59" s="531"/>
      <c r="I59" s="531"/>
    </row>
    <row r="60" spans="1:9" ht="13" x14ac:dyDescent="0.25">
      <c r="A60" s="239"/>
      <c r="B60" s="267" t="s">
        <v>441</v>
      </c>
      <c r="C60" s="239"/>
      <c r="D60" s="517"/>
      <c r="E60" s="527"/>
      <c r="F60" s="527"/>
      <c r="G60" s="615"/>
    </row>
    <row r="61" spans="1:9" s="532" customFormat="1" ht="6.75" customHeight="1" x14ac:dyDescent="0.25">
      <c r="A61" s="239"/>
      <c r="B61" s="242" t="s">
        <v>478</v>
      </c>
      <c r="C61" s="239"/>
      <c r="D61" s="517"/>
      <c r="E61" s="537"/>
      <c r="F61" s="537"/>
      <c r="G61" s="618"/>
      <c r="I61" s="266"/>
    </row>
    <row r="62" spans="1:9" s="532" customFormat="1" ht="37.5" x14ac:dyDescent="0.25">
      <c r="A62" s="239" t="s">
        <v>442</v>
      </c>
      <c r="B62" s="242" t="s">
        <v>443</v>
      </c>
      <c r="C62" s="239" t="s">
        <v>299</v>
      </c>
      <c r="D62" s="517">
        <v>1</v>
      </c>
      <c r="E62" s="537"/>
      <c r="F62" s="537">
        <f>E62*D62</f>
        <v>0</v>
      </c>
      <c r="G62" s="618"/>
      <c r="I62" s="266"/>
    </row>
    <row r="63" spans="1:9" s="532" customFormat="1" ht="8.25" customHeight="1" x14ac:dyDescent="0.25">
      <c r="A63" s="239"/>
      <c r="B63" s="242"/>
      <c r="C63" s="239"/>
      <c r="D63" s="517"/>
      <c r="E63" s="537"/>
      <c r="F63" s="537"/>
      <c r="G63" s="618"/>
      <c r="I63" s="266"/>
    </row>
    <row r="64" spans="1:9" s="532" customFormat="1" ht="13" x14ac:dyDescent="0.25">
      <c r="A64" s="239"/>
      <c r="B64" s="528" t="s">
        <v>444</v>
      </c>
      <c r="C64" s="239"/>
      <c r="D64" s="517"/>
      <c r="E64" s="537"/>
      <c r="F64" s="537"/>
      <c r="G64" s="618"/>
      <c r="I64" s="266"/>
    </row>
    <row r="65" spans="1:10" s="532" customFormat="1" ht="18.75" customHeight="1" x14ac:dyDescent="0.25">
      <c r="A65" s="239" t="s">
        <v>21</v>
      </c>
      <c r="B65" s="242" t="s">
        <v>445</v>
      </c>
      <c r="C65" s="239" t="s">
        <v>16</v>
      </c>
      <c r="D65" s="517">
        <v>2</v>
      </c>
      <c r="E65" s="537"/>
      <c r="F65" s="521">
        <f>E65*D65</f>
        <v>0</v>
      </c>
      <c r="G65" s="618"/>
      <c r="I65" s="266"/>
    </row>
    <row r="66" spans="1:10" s="532" customFormat="1" ht="28.5" customHeight="1" x14ac:dyDescent="0.25">
      <c r="A66" s="239" t="s">
        <v>22</v>
      </c>
      <c r="B66" s="242" t="s">
        <v>737</v>
      </c>
      <c r="C66" s="239" t="s">
        <v>446</v>
      </c>
      <c r="D66" s="517">
        <v>72</v>
      </c>
      <c r="E66" s="537"/>
      <c r="F66" s="521">
        <f>E66*D66</f>
        <v>0</v>
      </c>
      <c r="G66" s="618"/>
      <c r="I66" s="266"/>
    </row>
    <row r="67" spans="1:10" s="532" customFormat="1" ht="17.25" customHeight="1" x14ac:dyDescent="0.25">
      <c r="A67" s="239" t="s">
        <v>447</v>
      </c>
      <c r="B67" s="242" t="s">
        <v>448</v>
      </c>
      <c r="C67" s="239" t="s">
        <v>16</v>
      </c>
      <c r="D67" s="517">
        <v>2</v>
      </c>
      <c r="E67" s="537"/>
      <c r="F67" s="521">
        <f>E67*D67</f>
        <v>0</v>
      </c>
      <c r="G67" s="618"/>
      <c r="I67" s="266"/>
    </row>
    <row r="68" spans="1:10" x14ac:dyDescent="0.25">
      <c r="A68" s="239"/>
      <c r="B68" s="242"/>
      <c r="C68" s="239"/>
      <c r="D68" s="517"/>
      <c r="E68" s="527"/>
      <c r="F68" s="527"/>
      <c r="G68" s="618"/>
      <c r="H68" s="532"/>
      <c r="J68" s="532"/>
    </row>
    <row r="69" spans="1:10" ht="13" x14ac:dyDescent="0.25">
      <c r="A69" s="239"/>
      <c r="B69" s="533" t="s">
        <v>449</v>
      </c>
      <c r="C69" s="239"/>
      <c r="D69" s="239"/>
      <c r="E69" s="527"/>
      <c r="F69" s="534"/>
      <c r="G69" s="618"/>
      <c r="H69" s="532"/>
      <c r="J69" s="532"/>
    </row>
    <row r="70" spans="1:10" ht="25" x14ac:dyDescent="0.25">
      <c r="A70" s="239" t="s">
        <v>450</v>
      </c>
      <c r="B70" s="813" t="s">
        <v>1148</v>
      </c>
      <c r="C70" s="629" t="s">
        <v>19</v>
      </c>
      <c r="D70" s="821">
        <v>100</v>
      </c>
      <c r="E70" s="527"/>
      <c r="F70" s="537">
        <f>E70*D70</f>
        <v>0</v>
      </c>
      <c r="G70" s="618"/>
      <c r="H70" s="532"/>
      <c r="J70" s="532"/>
    </row>
    <row r="71" spans="1:10" x14ac:dyDescent="0.25">
      <c r="A71" s="239"/>
      <c r="B71" s="524"/>
      <c r="C71" s="239"/>
      <c r="D71" s="239"/>
      <c r="E71" s="527"/>
      <c r="F71" s="534"/>
      <c r="G71" s="618"/>
      <c r="H71" s="532"/>
      <c r="J71" s="532"/>
    </row>
    <row r="72" spans="1:10" s="269" customFormat="1" ht="13" x14ac:dyDescent="0.25">
      <c r="A72" s="519"/>
      <c r="B72" s="535" t="s">
        <v>451</v>
      </c>
      <c r="C72" s="519"/>
      <c r="D72" s="519"/>
      <c r="E72" s="527"/>
      <c r="F72" s="536"/>
      <c r="G72" s="618"/>
      <c r="H72" s="532"/>
      <c r="I72" s="266"/>
      <c r="J72" s="532"/>
    </row>
    <row r="73" spans="1:10" s="269" customFormat="1" x14ac:dyDescent="0.25">
      <c r="A73" s="239" t="s">
        <v>452</v>
      </c>
      <c r="B73" s="522" t="s">
        <v>453</v>
      </c>
      <c r="C73" s="519" t="s">
        <v>23</v>
      </c>
      <c r="D73" s="519">
        <v>15</v>
      </c>
      <c r="E73" s="536"/>
      <c r="F73" s="521">
        <f>E73*D73</f>
        <v>0</v>
      </c>
      <c r="G73" s="618"/>
      <c r="H73" s="532"/>
      <c r="I73" s="266"/>
      <c r="J73" s="532"/>
    </row>
    <row r="74" spans="1:10" s="269" customFormat="1" x14ac:dyDescent="0.25">
      <c r="A74" s="239"/>
      <c r="B74" s="522"/>
      <c r="C74" s="519"/>
      <c r="D74" s="519"/>
      <c r="E74" s="536"/>
      <c r="F74" s="521"/>
      <c r="G74" s="618"/>
      <c r="H74" s="532"/>
      <c r="I74" s="266"/>
      <c r="J74" s="532"/>
    </row>
    <row r="75" spans="1:10" ht="13" x14ac:dyDescent="0.25">
      <c r="A75" s="239"/>
      <c r="B75" s="533" t="s">
        <v>454</v>
      </c>
      <c r="C75" s="239"/>
      <c r="D75" s="239"/>
      <c r="E75" s="529"/>
      <c r="F75" s="529"/>
      <c r="G75" s="618"/>
    </row>
    <row r="76" spans="1:10" ht="19.5" customHeight="1" x14ac:dyDescent="0.25">
      <c r="A76" s="239" t="s">
        <v>456</v>
      </c>
      <c r="B76" s="524" t="s">
        <v>455</v>
      </c>
      <c r="C76" s="239" t="s">
        <v>299</v>
      </c>
      <c r="D76" s="239">
        <v>1</v>
      </c>
      <c r="E76" s="529"/>
      <c r="F76" s="529">
        <f>E76*D76</f>
        <v>0</v>
      </c>
      <c r="G76" s="618"/>
    </row>
    <row r="77" spans="1:10" x14ac:dyDescent="0.25">
      <c r="A77" s="239" t="s">
        <v>458</v>
      </c>
      <c r="B77" s="524" t="s">
        <v>457</v>
      </c>
      <c r="C77" s="239" t="s">
        <v>299</v>
      </c>
      <c r="D77" s="239">
        <v>1</v>
      </c>
      <c r="E77" s="529"/>
      <c r="F77" s="529">
        <f>E77*D77</f>
        <v>0</v>
      </c>
      <c r="G77" s="582"/>
    </row>
    <row r="78" spans="1:10" x14ac:dyDescent="0.25">
      <c r="A78" s="239"/>
      <c r="B78" s="524"/>
      <c r="C78" s="239"/>
      <c r="D78" s="239"/>
      <c r="E78" s="529"/>
      <c r="F78" s="529"/>
      <c r="G78" s="582"/>
    </row>
    <row r="79" spans="1:10" x14ac:dyDescent="0.25">
      <c r="A79" s="735"/>
      <c r="B79" s="196"/>
      <c r="C79" s="539"/>
      <c r="D79" s="540"/>
      <c r="E79" s="537"/>
      <c r="F79" s="537"/>
      <c r="G79" s="615"/>
      <c r="H79" s="542"/>
    </row>
    <row r="80" spans="1:10" ht="14.25" customHeight="1" x14ac:dyDescent="0.25">
      <c r="A80" s="735"/>
      <c r="B80" s="818"/>
      <c r="C80" s="819"/>
      <c r="D80" s="819"/>
      <c r="E80" s="541"/>
      <c r="F80" s="541"/>
      <c r="G80" s="615"/>
      <c r="H80" s="542"/>
    </row>
    <row r="81" spans="1:256" x14ac:dyDescent="0.25">
      <c r="A81" s="817"/>
      <c r="B81" s="196"/>
      <c r="C81" s="539"/>
      <c r="D81" s="540"/>
      <c r="E81" s="537"/>
      <c r="F81" s="537"/>
      <c r="G81" s="615"/>
      <c r="H81" s="542"/>
    </row>
    <row r="82" spans="1:256" ht="14.25" customHeight="1" x14ac:dyDescent="0.25">
      <c r="A82" s="817"/>
      <c r="B82" s="196"/>
      <c r="C82" s="539"/>
      <c r="D82" s="540"/>
      <c r="E82" s="537"/>
      <c r="F82" s="537"/>
      <c r="G82" s="615"/>
      <c r="H82" s="542"/>
    </row>
    <row r="83" spans="1:256" ht="29.5" customHeight="1" x14ac:dyDescent="0.25">
      <c r="A83" s="817"/>
      <c r="B83" s="196"/>
      <c r="C83" s="539"/>
      <c r="D83" s="540"/>
      <c r="E83" s="537"/>
      <c r="F83" s="537"/>
      <c r="G83" s="615"/>
      <c r="H83" s="542"/>
    </row>
    <row r="84" spans="1:256" ht="12.75" customHeight="1" x14ac:dyDescent="0.25">
      <c r="A84" s="817"/>
      <c r="B84" s="196"/>
      <c r="C84" s="539"/>
      <c r="D84" s="540"/>
      <c r="E84" s="537"/>
      <c r="F84" s="537"/>
      <c r="G84" s="615"/>
      <c r="H84" s="542"/>
    </row>
    <row r="85" spans="1:256" x14ac:dyDescent="0.25">
      <c r="A85" s="817"/>
      <c r="B85" s="196"/>
      <c r="C85" s="539"/>
      <c r="D85" s="540"/>
      <c r="E85" s="537"/>
      <c r="F85" s="537"/>
      <c r="G85" s="615"/>
      <c r="H85" s="542"/>
    </row>
    <row r="86" spans="1:256" ht="12.75" customHeight="1" x14ac:dyDescent="0.25">
      <c r="A86" s="817"/>
      <c r="B86" s="196"/>
      <c r="C86" s="539"/>
      <c r="D86" s="540"/>
      <c r="E86" s="537"/>
      <c r="F86" s="537"/>
      <c r="G86" s="615"/>
      <c r="H86" s="542"/>
    </row>
    <row r="87" spans="1:256" ht="20.25" customHeight="1" x14ac:dyDescent="0.25">
      <c r="A87" s="1078" t="s">
        <v>99</v>
      </c>
      <c r="B87" s="1078"/>
      <c r="C87" s="1078"/>
      <c r="D87" s="1078"/>
      <c r="E87" s="1078"/>
      <c r="F87" s="509">
        <f>SUM(F52:F86)</f>
        <v>0</v>
      </c>
      <c r="G87" s="615"/>
      <c r="H87" s="542"/>
    </row>
    <row r="88" spans="1:256" x14ac:dyDescent="0.25">
      <c r="A88" s="817"/>
      <c r="B88" s="196"/>
      <c r="C88" s="539"/>
      <c r="D88" s="540"/>
      <c r="E88" s="537"/>
      <c r="F88" s="537"/>
      <c r="G88" s="582"/>
    </row>
    <row r="89" spans="1:256" ht="13" x14ac:dyDescent="0.25">
      <c r="A89" s="239"/>
      <c r="B89" s="267" t="s">
        <v>24</v>
      </c>
      <c r="C89" s="239"/>
      <c r="D89" s="517"/>
      <c r="E89" s="527"/>
      <c r="F89" s="527"/>
      <c r="G89" s="615"/>
    </row>
    <row r="90" spans="1:256" ht="25" x14ac:dyDescent="0.25">
      <c r="A90" s="629" t="s">
        <v>459</v>
      </c>
      <c r="B90" s="502" t="s">
        <v>1130</v>
      </c>
      <c r="C90" s="629" t="s">
        <v>8</v>
      </c>
      <c r="D90" s="630"/>
      <c r="E90" s="527"/>
      <c r="F90" s="527">
        <v>100000000</v>
      </c>
    </row>
    <row r="91" spans="1:256" ht="13" x14ac:dyDescent="0.25">
      <c r="A91" s="629"/>
      <c r="B91" s="8"/>
      <c r="C91" s="629"/>
      <c r="D91" s="630"/>
      <c r="E91" s="527"/>
      <c r="F91" s="527"/>
    </row>
    <row r="92" spans="1:256" x14ac:dyDescent="0.25">
      <c r="A92" s="629"/>
      <c r="B92" s="502"/>
      <c r="C92" s="629"/>
      <c r="D92" s="630"/>
      <c r="E92" s="820"/>
      <c r="F92" s="537"/>
    </row>
    <row r="93" spans="1:256" s="532" customFormat="1" x14ac:dyDescent="0.25">
      <c r="A93" s="629"/>
      <c r="B93" s="813"/>
      <c r="C93" s="629"/>
      <c r="D93" s="630"/>
      <c r="E93" s="820"/>
      <c r="F93" s="537"/>
      <c r="G93" s="619"/>
      <c r="H93" s="543"/>
    </row>
    <row r="94" spans="1:256" s="532" customFormat="1" ht="25" x14ac:dyDescent="0.25">
      <c r="A94" s="629" t="s">
        <v>460</v>
      </c>
      <c r="B94" s="813" t="s">
        <v>738</v>
      </c>
      <c r="C94" s="629" t="s">
        <v>461</v>
      </c>
      <c r="D94" s="630"/>
      <c r="E94" s="822">
        <v>0.1</v>
      </c>
      <c r="F94" s="537">
        <f>E94*SUM(F90:F92)</f>
        <v>10000000</v>
      </c>
      <c r="G94" s="619"/>
      <c r="I94" s="543"/>
    </row>
    <row r="95" spans="1:256" s="532" customFormat="1" x14ac:dyDescent="0.25">
      <c r="A95" s="239"/>
      <c r="B95" s="524"/>
      <c r="C95" s="239"/>
      <c r="D95" s="517"/>
      <c r="E95" s="820"/>
      <c r="F95" s="537"/>
      <c r="G95" s="619"/>
      <c r="H95" s="543"/>
    </row>
    <row r="96" spans="1:256" x14ac:dyDescent="0.25">
      <c r="A96" s="239"/>
      <c r="B96" s="524"/>
      <c r="C96" s="239"/>
      <c r="D96" s="517"/>
      <c r="E96" s="820"/>
      <c r="F96" s="537"/>
      <c r="G96" s="619"/>
      <c r="H96" s="532"/>
      <c r="J96" s="532"/>
      <c r="K96" s="532"/>
      <c r="L96" s="532"/>
      <c r="M96" s="532"/>
      <c r="N96" s="532"/>
      <c r="O96" s="532"/>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c r="AM96" s="532"/>
      <c r="AN96" s="532"/>
      <c r="AO96" s="532"/>
      <c r="AP96" s="532"/>
      <c r="AQ96" s="532"/>
      <c r="AR96" s="532"/>
      <c r="AS96" s="532"/>
      <c r="AT96" s="532"/>
      <c r="AU96" s="532"/>
      <c r="AV96" s="532"/>
      <c r="AW96" s="532"/>
      <c r="AX96" s="532"/>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532"/>
      <c r="CG96" s="532"/>
      <c r="CH96" s="532"/>
      <c r="CI96" s="532"/>
      <c r="CJ96" s="532"/>
      <c r="CK96" s="532"/>
      <c r="CL96" s="532"/>
      <c r="CM96" s="532"/>
      <c r="CN96" s="532"/>
      <c r="CO96" s="532"/>
      <c r="CP96" s="532"/>
      <c r="CQ96" s="532"/>
      <c r="CR96" s="532"/>
      <c r="CS96" s="532"/>
      <c r="CT96" s="532"/>
      <c r="CU96" s="532"/>
      <c r="CV96" s="532"/>
      <c r="CW96" s="532"/>
      <c r="CX96" s="532"/>
      <c r="CY96" s="532"/>
      <c r="CZ96" s="532"/>
      <c r="DA96" s="532"/>
      <c r="DB96" s="532"/>
      <c r="DC96" s="532"/>
      <c r="DD96" s="532"/>
      <c r="DE96" s="532"/>
      <c r="DF96" s="532"/>
      <c r="DG96" s="532"/>
      <c r="DH96" s="532"/>
      <c r="DI96" s="532"/>
      <c r="DJ96" s="532"/>
      <c r="DK96" s="532"/>
      <c r="DL96" s="532"/>
      <c r="DM96" s="532"/>
      <c r="DN96" s="532"/>
      <c r="DO96" s="532"/>
      <c r="DP96" s="532"/>
      <c r="DQ96" s="532"/>
      <c r="DR96" s="532"/>
      <c r="DS96" s="532"/>
      <c r="DT96" s="532"/>
      <c r="DU96" s="532"/>
      <c r="DV96" s="532"/>
      <c r="DW96" s="532"/>
      <c r="DX96" s="532"/>
      <c r="DY96" s="532"/>
      <c r="DZ96" s="532"/>
      <c r="EA96" s="532"/>
      <c r="EB96" s="532"/>
      <c r="EC96" s="532"/>
      <c r="ED96" s="532"/>
      <c r="EE96" s="532"/>
      <c r="EF96" s="532"/>
      <c r="EG96" s="532"/>
      <c r="EH96" s="532"/>
      <c r="EI96" s="532"/>
      <c r="EJ96" s="532"/>
      <c r="EK96" s="532"/>
      <c r="EL96" s="532"/>
      <c r="EM96" s="532"/>
      <c r="EN96" s="532"/>
      <c r="EO96" s="532"/>
      <c r="EP96" s="532"/>
      <c r="EQ96" s="532"/>
      <c r="ER96" s="532"/>
      <c r="ES96" s="532"/>
      <c r="ET96" s="532"/>
      <c r="EU96" s="532"/>
      <c r="EV96" s="532"/>
      <c r="EW96" s="532"/>
      <c r="EX96" s="532"/>
      <c r="EY96" s="532"/>
      <c r="EZ96" s="532"/>
      <c r="FA96" s="532"/>
      <c r="FB96" s="532"/>
      <c r="FC96" s="532"/>
      <c r="FD96" s="532"/>
      <c r="FE96" s="532"/>
      <c r="FF96" s="532"/>
      <c r="FG96" s="532"/>
      <c r="FH96" s="532"/>
      <c r="FI96" s="532"/>
      <c r="FJ96" s="532"/>
      <c r="FK96" s="532"/>
      <c r="FL96" s="532"/>
      <c r="FM96" s="532"/>
      <c r="FN96" s="532"/>
      <c r="FO96" s="532"/>
      <c r="FP96" s="532"/>
      <c r="FQ96" s="532"/>
      <c r="FR96" s="532"/>
      <c r="FS96" s="532"/>
      <c r="FT96" s="532"/>
      <c r="FU96" s="532"/>
      <c r="FV96" s="532"/>
      <c r="FW96" s="532"/>
      <c r="FX96" s="532"/>
      <c r="FY96" s="532"/>
      <c r="FZ96" s="532"/>
      <c r="GA96" s="532"/>
      <c r="GB96" s="532"/>
      <c r="GC96" s="532"/>
      <c r="GD96" s="532"/>
      <c r="GE96" s="532"/>
      <c r="GF96" s="532"/>
      <c r="GG96" s="532"/>
      <c r="GH96" s="532"/>
      <c r="GI96" s="532"/>
      <c r="GJ96" s="532"/>
      <c r="GK96" s="532"/>
      <c r="GL96" s="532"/>
      <c r="GM96" s="532"/>
      <c r="GN96" s="532"/>
      <c r="GO96" s="532"/>
      <c r="GP96" s="532"/>
      <c r="GQ96" s="532"/>
      <c r="GR96" s="532"/>
      <c r="GS96" s="532"/>
      <c r="GT96" s="532"/>
      <c r="GU96" s="532"/>
      <c r="GV96" s="532"/>
      <c r="GW96" s="532"/>
      <c r="GX96" s="532"/>
      <c r="GY96" s="532"/>
      <c r="GZ96" s="532"/>
      <c r="HA96" s="532"/>
      <c r="HB96" s="532"/>
      <c r="HC96" s="532"/>
      <c r="HD96" s="532"/>
      <c r="HE96" s="532"/>
      <c r="HF96" s="532"/>
      <c r="HG96" s="532"/>
      <c r="HH96" s="532"/>
      <c r="HI96" s="532"/>
      <c r="HJ96" s="532"/>
      <c r="HK96" s="532"/>
      <c r="HL96" s="532"/>
      <c r="HM96" s="532"/>
      <c r="HN96" s="532"/>
      <c r="HO96" s="532"/>
      <c r="HP96" s="532"/>
      <c r="HQ96" s="532"/>
      <c r="HR96" s="532"/>
      <c r="HS96" s="532"/>
      <c r="HT96" s="532"/>
      <c r="HU96" s="532"/>
      <c r="HV96" s="532"/>
      <c r="HW96" s="532"/>
      <c r="HX96" s="532"/>
      <c r="HY96" s="532"/>
      <c r="HZ96" s="532"/>
      <c r="IA96" s="532"/>
      <c r="IB96" s="532"/>
      <c r="IC96" s="532"/>
      <c r="ID96" s="532"/>
      <c r="IE96" s="532"/>
      <c r="IF96" s="532"/>
      <c r="IG96" s="532"/>
      <c r="IH96" s="532"/>
      <c r="II96" s="532"/>
      <c r="IJ96" s="532"/>
      <c r="IK96" s="532"/>
      <c r="IL96" s="532"/>
      <c r="IM96" s="532"/>
      <c r="IN96" s="532"/>
      <c r="IO96" s="532"/>
      <c r="IP96" s="532"/>
      <c r="IQ96" s="532"/>
      <c r="IR96" s="532"/>
      <c r="IS96" s="532"/>
      <c r="IT96" s="532"/>
      <c r="IU96" s="532"/>
      <c r="IV96" s="532"/>
    </row>
    <row r="97" spans="1:7" x14ac:dyDescent="0.25">
      <c r="A97" s="239"/>
      <c r="B97" s="524"/>
      <c r="C97" s="239"/>
      <c r="D97" s="517"/>
      <c r="E97" s="822"/>
      <c r="F97" s="537"/>
      <c r="G97" s="619"/>
    </row>
    <row r="98" spans="1:7" x14ac:dyDescent="0.25">
      <c r="A98" s="239"/>
      <c r="B98" s="524"/>
      <c r="C98" s="222"/>
      <c r="D98" s="628"/>
      <c r="E98" s="823"/>
      <c r="F98" s="824"/>
      <c r="G98" s="582"/>
    </row>
    <row r="99" spans="1:7" x14ac:dyDescent="0.25">
      <c r="A99" s="239"/>
      <c r="B99" s="524"/>
      <c r="C99" s="222"/>
      <c r="D99" s="628"/>
      <c r="E99" s="823"/>
      <c r="F99" s="824"/>
      <c r="G99" s="582"/>
    </row>
    <row r="100" spans="1:7" x14ac:dyDescent="0.25">
      <c r="A100" s="239"/>
      <c r="B100" s="524"/>
      <c r="C100" s="222"/>
      <c r="D100" s="628"/>
      <c r="E100" s="823"/>
      <c r="F100" s="824"/>
      <c r="G100" s="582"/>
    </row>
    <row r="101" spans="1:7" x14ac:dyDescent="0.25">
      <c r="A101" s="239"/>
      <c r="B101" s="524"/>
      <c r="C101" s="526"/>
      <c r="D101" s="239"/>
      <c r="E101" s="529"/>
      <c r="F101" s="529"/>
      <c r="G101" s="582"/>
    </row>
    <row r="102" spans="1:7" x14ac:dyDescent="0.25">
      <c r="A102" s="239"/>
      <c r="B102" s="524"/>
      <c r="C102" s="526"/>
      <c r="D102" s="239"/>
      <c r="E102" s="529"/>
      <c r="F102" s="529"/>
      <c r="G102" s="582"/>
    </row>
    <row r="103" spans="1:7" x14ac:dyDescent="0.25">
      <c r="A103" s="239"/>
      <c r="B103" s="524"/>
      <c r="C103" s="526"/>
      <c r="D103" s="239"/>
      <c r="E103" s="529"/>
      <c r="F103" s="529"/>
      <c r="G103" s="582"/>
    </row>
    <row r="104" spans="1:7" x14ac:dyDescent="0.25">
      <c r="A104" s="239"/>
      <c r="B104" s="524"/>
      <c r="C104" s="526"/>
      <c r="D104" s="239"/>
      <c r="E104" s="529"/>
      <c r="F104" s="529"/>
      <c r="G104" s="582"/>
    </row>
    <row r="105" spans="1:7" x14ac:dyDescent="0.25">
      <c r="A105" s="239"/>
      <c r="B105" s="524"/>
      <c r="C105" s="526"/>
      <c r="D105" s="239"/>
      <c r="E105" s="529"/>
      <c r="F105" s="529"/>
      <c r="G105" s="582"/>
    </row>
    <row r="106" spans="1:7" x14ac:dyDescent="0.25">
      <c r="A106" s="239"/>
      <c r="B106" s="524"/>
      <c r="C106" s="526"/>
      <c r="D106" s="239"/>
      <c r="E106" s="529"/>
      <c r="F106" s="529"/>
      <c r="G106" s="582"/>
    </row>
    <row r="107" spans="1:7" x14ac:dyDescent="0.25">
      <c r="A107" s="239"/>
      <c r="B107" s="524"/>
      <c r="C107" s="526"/>
      <c r="D107" s="239"/>
      <c r="E107" s="529"/>
      <c r="F107" s="529"/>
      <c r="G107" s="582"/>
    </row>
    <row r="108" spans="1:7" x14ac:dyDescent="0.25">
      <c r="A108" s="239"/>
      <c r="B108" s="524"/>
      <c r="C108" s="526"/>
      <c r="D108" s="239"/>
      <c r="E108" s="529"/>
      <c r="F108" s="529"/>
      <c r="G108" s="582"/>
    </row>
    <row r="109" spans="1:7" ht="19.149999999999999" customHeight="1" x14ac:dyDescent="0.25">
      <c r="A109" s="1078" t="s">
        <v>99</v>
      </c>
      <c r="B109" s="1078"/>
      <c r="C109" s="1078"/>
      <c r="D109" s="1078"/>
      <c r="E109" s="1078"/>
      <c r="F109" s="509">
        <f>SUM(F88:F108)</f>
        <v>110000000</v>
      </c>
      <c r="G109" s="582"/>
    </row>
    <row r="110" spans="1:7" x14ac:dyDescent="0.25">
      <c r="A110" s="239"/>
      <c r="B110" s="524"/>
      <c r="C110" s="526"/>
      <c r="D110" s="239"/>
      <c r="E110" s="529"/>
      <c r="F110" s="529"/>
      <c r="G110" s="582"/>
    </row>
    <row r="111" spans="1:7" ht="13" x14ac:dyDescent="0.25">
      <c r="A111" s="239"/>
      <c r="B111" s="240"/>
      <c r="C111" s="239"/>
      <c r="D111" s="239"/>
      <c r="E111" s="529"/>
      <c r="F111" s="529"/>
      <c r="G111" s="582"/>
    </row>
    <row r="112" spans="1:7" ht="13" x14ac:dyDescent="0.25">
      <c r="A112" s="239"/>
      <c r="B112" s="267" t="s">
        <v>462</v>
      </c>
      <c r="C112" s="544"/>
      <c r="D112" s="239"/>
      <c r="E112" s="529"/>
      <c r="F112" s="529"/>
      <c r="G112" s="582"/>
    </row>
    <row r="113" spans="1:7" ht="25" x14ac:dyDescent="0.25">
      <c r="A113" s="239"/>
      <c r="B113" s="524" t="s">
        <v>463</v>
      </c>
      <c r="C113" s="544"/>
      <c r="D113" s="239"/>
      <c r="E113" s="527"/>
      <c r="F113" s="527"/>
      <c r="G113" s="582"/>
    </row>
    <row r="114" spans="1:7" ht="13" x14ac:dyDescent="0.25">
      <c r="A114" s="239"/>
      <c r="B114" s="533"/>
      <c r="C114" s="544"/>
      <c r="D114" s="239"/>
      <c r="E114" s="527"/>
      <c r="F114" s="527"/>
      <c r="G114" s="582"/>
    </row>
    <row r="115" spans="1:7" ht="13" x14ac:dyDescent="0.25">
      <c r="A115" s="239"/>
      <c r="B115" s="533" t="s">
        <v>464</v>
      </c>
      <c r="C115" s="544"/>
      <c r="D115" s="239"/>
      <c r="E115" s="527"/>
      <c r="F115" s="527"/>
      <c r="G115" s="582"/>
    </row>
    <row r="116" spans="1:7" x14ac:dyDescent="0.25">
      <c r="A116" s="545" t="s">
        <v>465</v>
      </c>
      <c r="B116" s="825" t="s">
        <v>466</v>
      </c>
      <c r="C116" s="545" t="s">
        <v>299</v>
      </c>
      <c r="D116" s="826">
        <v>1</v>
      </c>
      <c r="E116" s="827"/>
      <c r="F116" s="827">
        <f>E116*D116</f>
        <v>0</v>
      </c>
      <c r="G116" s="582"/>
    </row>
    <row r="117" spans="1:7" x14ac:dyDescent="0.25">
      <c r="A117" s="545" t="s">
        <v>467</v>
      </c>
      <c r="B117" s="825" t="s">
        <v>468</v>
      </c>
      <c r="C117" s="545" t="s">
        <v>299</v>
      </c>
      <c r="D117" s="826">
        <v>1</v>
      </c>
      <c r="E117" s="827"/>
      <c r="F117" s="827">
        <f t="shared" ref="F117:F119" si="2">E117*D117</f>
        <v>0</v>
      </c>
      <c r="G117" s="582"/>
    </row>
    <row r="118" spans="1:7" x14ac:dyDescent="0.25">
      <c r="A118" s="545" t="s">
        <v>469</v>
      </c>
      <c r="B118" s="825" t="s">
        <v>470</v>
      </c>
      <c r="C118" s="545" t="s">
        <v>299</v>
      </c>
      <c r="D118" s="826">
        <v>1</v>
      </c>
      <c r="E118" s="827"/>
      <c r="F118" s="827">
        <f t="shared" si="2"/>
        <v>0</v>
      </c>
      <c r="G118" s="582"/>
    </row>
    <row r="119" spans="1:7" x14ac:dyDescent="0.25">
      <c r="A119" s="545" t="s">
        <v>471</v>
      </c>
      <c r="B119" s="828" t="s">
        <v>472</v>
      </c>
      <c r="C119" s="545" t="s">
        <v>299</v>
      </c>
      <c r="D119" s="826">
        <v>1</v>
      </c>
      <c r="E119" s="827"/>
      <c r="F119" s="827">
        <f t="shared" si="2"/>
        <v>0</v>
      </c>
      <c r="G119" s="582"/>
    </row>
    <row r="120" spans="1:7" x14ac:dyDescent="0.25">
      <c r="A120" s="545"/>
      <c r="B120" s="825"/>
      <c r="C120" s="545"/>
      <c r="D120" s="826"/>
      <c r="E120" s="827"/>
      <c r="F120" s="827"/>
      <c r="G120" s="582"/>
    </row>
    <row r="121" spans="1:7" ht="13" x14ac:dyDescent="0.25">
      <c r="A121" s="545"/>
      <c r="B121" s="533" t="s">
        <v>473</v>
      </c>
      <c r="C121" s="829"/>
      <c r="D121" s="826"/>
      <c r="E121" s="827"/>
      <c r="F121" s="827"/>
      <c r="G121" s="582"/>
    </row>
    <row r="122" spans="1:7" x14ac:dyDescent="0.25">
      <c r="A122" s="545" t="s">
        <v>474</v>
      </c>
      <c r="B122" s="825" t="s">
        <v>475</v>
      </c>
      <c r="C122" s="545" t="s">
        <v>23</v>
      </c>
      <c r="D122" s="545">
        <v>15</v>
      </c>
      <c r="E122" s="827"/>
      <c r="F122" s="827">
        <f>D122*E122</f>
        <v>0</v>
      </c>
      <c r="G122" s="582"/>
    </row>
    <row r="123" spans="1:7" x14ac:dyDescent="0.25">
      <c r="A123" s="545" t="s">
        <v>476</v>
      </c>
      <c r="B123" s="546" t="s">
        <v>477</v>
      </c>
      <c r="C123" s="545" t="s">
        <v>23</v>
      </c>
      <c r="D123" s="545">
        <v>15</v>
      </c>
      <c r="E123" s="827"/>
      <c r="F123" s="827">
        <f>D123*E123</f>
        <v>0</v>
      </c>
      <c r="G123" s="582"/>
    </row>
    <row r="124" spans="1:7" x14ac:dyDescent="0.25">
      <c r="A124" s="545"/>
      <c r="B124" s="546"/>
      <c r="C124" s="830"/>
      <c r="D124" s="545"/>
      <c r="E124" s="831"/>
      <c r="F124" s="529"/>
      <c r="G124" s="582"/>
    </row>
    <row r="125" spans="1:7" ht="13" x14ac:dyDescent="0.25">
      <c r="A125" s="239"/>
      <c r="B125" s="832"/>
      <c r="C125" s="526"/>
      <c r="D125" s="239"/>
      <c r="E125" s="529"/>
      <c r="F125" s="529"/>
      <c r="G125" s="582"/>
    </row>
    <row r="126" spans="1:7" x14ac:dyDescent="0.25">
      <c r="A126" s="239"/>
      <c r="B126" s="524"/>
      <c r="C126" s="526"/>
      <c r="D126" s="239"/>
      <c r="E126" s="529"/>
      <c r="F126" s="529"/>
      <c r="G126" s="582"/>
    </row>
    <row r="127" spans="1:7" x14ac:dyDescent="0.25">
      <c r="A127" s="239"/>
      <c r="B127" s="524"/>
      <c r="C127" s="526"/>
      <c r="D127" s="239"/>
      <c r="E127" s="529"/>
      <c r="F127" s="529"/>
      <c r="G127" s="582"/>
    </row>
    <row r="128" spans="1:7" x14ac:dyDescent="0.25">
      <c r="A128" s="239"/>
      <c r="B128" s="524"/>
      <c r="C128" s="526"/>
      <c r="D128" s="239"/>
      <c r="E128" s="529"/>
      <c r="F128" s="529"/>
      <c r="G128" s="582"/>
    </row>
    <row r="129" spans="1:7" x14ac:dyDescent="0.25">
      <c r="A129" s="239"/>
      <c r="B129" s="833"/>
      <c r="C129" s="526"/>
      <c r="D129" s="239"/>
      <c r="E129" s="529"/>
      <c r="F129" s="834"/>
      <c r="G129" s="582"/>
    </row>
    <row r="130" spans="1:7" x14ac:dyDescent="0.25">
      <c r="A130" s="239"/>
      <c r="B130" s="524"/>
      <c r="C130" s="526"/>
      <c r="D130" s="239"/>
      <c r="E130" s="529"/>
      <c r="F130" s="529"/>
      <c r="G130" s="582"/>
    </row>
    <row r="131" spans="1:7" x14ac:dyDescent="0.25">
      <c r="A131" s="239"/>
      <c r="B131" s="524"/>
      <c r="C131" s="526"/>
      <c r="D131" s="239"/>
      <c r="E131" s="529"/>
      <c r="F131" s="529"/>
      <c r="G131" s="582"/>
    </row>
    <row r="132" spans="1:7" x14ac:dyDescent="0.25">
      <c r="A132" s="239"/>
      <c r="B132" s="524"/>
      <c r="C132" s="526"/>
      <c r="D132" s="239"/>
      <c r="E132" s="529"/>
      <c r="F132" s="529"/>
      <c r="G132" s="582"/>
    </row>
    <row r="133" spans="1:7" x14ac:dyDescent="0.25">
      <c r="A133" s="239"/>
      <c r="B133" s="524"/>
      <c r="C133" s="526"/>
      <c r="D133" s="239"/>
      <c r="E133" s="529"/>
      <c r="F133" s="529"/>
      <c r="G133" s="582"/>
    </row>
    <row r="134" spans="1:7" x14ac:dyDescent="0.25">
      <c r="A134" s="239"/>
      <c r="B134" s="524"/>
      <c r="C134" s="526"/>
      <c r="D134" s="239"/>
      <c r="E134" s="529"/>
      <c r="F134" s="529"/>
      <c r="G134" s="582"/>
    </row>
    <row r="135" spans="1:7" x14ac:dyDescent="0.25">
      <c r="A135" s="239"/>
      <c r="B135" s="524"/>
      <c r="C135" s="526"/>
      <c r="D135" s="239"/>
      <c r="E135" s="529"/>
      <c r="F135" s="529"/>
      <c r="G135" s="582"/>
    </row>
    <row r="136" spans="1:7" x14ac:dyDescent="0.25">
      <c r="A136" s="239"/>
      <c r="B136" s="524"/>
      <c r="C136" s="526"/>
      <c r="D136" s="239"/>
      <c r="E136" s="529"/>
      <c r="F136" s="529"/>
      <c r="G136" s="582"/>
    </row>
    <row r="137" spans="1:7" x14ac:dyDescent="0.25">
      <c r="A137" s="239"/>
      <c r="B137" s="524"/>
      <c r="C137" s="526"/>
      <c r="D137" s="239"/>
      <c r="E137" s="529"/>
      <c r="F137" s="529"/>
      <c r="G137" s="582"/>
    </row>
    <row r="138" spans="1:7" x14ac:dyDescent="0.25">
      <c r="A138" s="239"/>
      <c r="B138" s="524"/>
      <c r="C138" s="526"/>
      <c r="D138" s="239"/>
      <c r="E138" s="529"/>
      <c r="F138" s="529"/>
      <c r="G138" s="582"/>
    </row>
    <row r="139" spans="1:7" x14ac:dyDescent="0.25">
      <c r="A139" s="239"/>
      <c r="B139" s="524"/>
      <c r="C139" s="526"/>
      <c r="D139" s="239"/>
      <c r="E139" s="529"/>
      <c r="F139" s="529"/>
      <c r="G139" s="582"/>
    </row>
    <row r="140" spans="1:7" x14ac:dyDescent="0.25">
      <c r="A140" s="239"/>
      <c r="B140" s="524"/>
      <c r="C140" s="526"/>
      <c r="D140" s="239"/>
      <c r="E140" s="529"/>
      <c r="F140" s="529"/>
      <c r="G140" s="582"/>
    </row>
    <row r="141" spans="1:7" x14ac:dyDescent="0.25">
      <c r="A141" s="239"/>
      <c r="B141" s="524"/>
      <c r="C141" s="526"/>
      <c r="D141" s="239"/>
      <c r="E141" s="529"/>
      <c r="F141" s="529"/>
      <c r="G141" s="582"/>
    </row>
    <row r="142" spans="1:7" x14ac:dyDescent="0.25">
      <c r="A142" s="239"/>
      <c r="B142" s="524"/>
      <c r="C142" s="526"/>
      <c r="D142" s="239"/>
      <c r="E142" s="529"/>
      <c r="F142" s="529"/>
      <c r="G142" s="582"/>
    </row>
    <row r="143" spans="1:7" x14ac:dyDescent="0.25">
      <c r="A143" s="239"/>
      <c r="B143" s="524"/>
      <c r="C143" s="526"/>
      <c r="D143" s="239"/>
      <c r="E143" s="529"/>
      <c r="F143" s="529"/>
      <c r="G143" s="582"/>
    </row>
    <row r="144" spans="1:7" x14ac:dyDescent="0.25">
      <c r="A144" s="239"/>
      <c r="B144" s="524"/>
      <c r="C144" s="526"/>
      <c r="D144" s="239"/>
      <c r="E144" s="529"/>
      <c r="F144" s="529"/>
      <c r="G144" s="582"/>
    </row>
    <row r="145" spans="1:7" x14ac:dyDescent="0.25">
      <c r="A145" s="239"/>
      <c r="B145" s="524"/>
      <c r="C145" s="526"/>
      <c r="D145" s="239"/>
      <c r="E145" s="529"/>
      <c r="F145" s="529"/>
      <c r="G145" s="582"/>
    </row>
    <row r="146" spans="1:7" x14ac:dyDescent="0.25">
      <c r="A146" s="239"/>
      <c r="B146" s="524"/>
      <c r="C146" s="526"/>
      <c r="D146" s="239"/>
      <c r="E146" s="529"/>
      <c r="F146" s="529"/>
      <c r="G146" s="582"/>
    </row>
    <row r="147" spans="1:7" x14ac:dyDescent="0.25">
      <c r="A147" s="239"/>
      <c r="B147" s="524"/>
      <c r="C147" s="526"/>
      <c r="D147" s="239"/>
      <c r="E147" s="529"/>
      <c r="F147" s="529"/>
      <c r="G147" s="582"/>
    </row>
    <row r="148" spans="1:7" x14ac:dyDescent="0.25">
      <c r="A148" s="239"/>
      <c r="B148" s="524"/>
      <c r="C148" s="526"/>
      <c r="D148" s="239"/>
      <c r="E148" s="529"/>
      <c r="F148" s="529"/>
      <c r="G148" s="582"/>
    </row>
    <row r="149" spans="1:7" x14ac:dyDescent="0.25">
      <c r="A149" s="239"/>
      <c r="B149" s="524"/>
      <c r="C149" s="526"/>
      <c r="D149" s="239"/>
      <c r="E149" s="529"/>
      <c r="F149" s="529"/>
      <c r="G149" s="582"/>
    </row>
    <row r="150" spans="1:7" x14ac:dyDescent="0.25">
      <c r="A150" s="239"/>
      <c r="B150" s="524"/>
      <c r="C150" s="526"/>
      <c r="D150" s="239"/>
      <c r="E150" s="529"/>
      <c r="F150" s="529"/>
      <c r="G150" s="582"/>
    </row>
    <row r="151" spans="1:7" x14ac:dyDescent="0.25">
      <c r="A151" s="239"/>
      <c r="B151" s="524"/>
      <c r="C151" s="526"/>
      <c r="D151" s="239"/>
      <c r="E151" s="529"/>
      <c r="F151" s="529"/>
      <c r="G151" s="582"/>
    </row>
    <row r="152" spans="1:7" x14ac:dyDescent="0.25">
      <c r="A152" s="239"/>
      <c r="B152" s="524"/>
      <c r="C152" s="526"/>
      <c r="D152" s="239"/>
      <c r="E152" s="529"/>
      <c r="F152" s="529"/>
      <c r="G152" s="582"/>
    </row>
    <row r="153" spans="1:7" x14ac:dyDescent="0.25">
      <c r="A153" s="239"/>
      <c r="B153" s="524"/>
      <c r="C153" s="526"/>
      <c r="D153" s="239"/>
      <c r="E153" s="529"/>
      <c r="F153" s="529"/>
      <c r="G153" s="582"/>
    </row>
    <row r="154" spans="1:7" x14ac:dyDescent="0.25">
      <c r="A154" s="239"/>
      <c r="B154" s="524"/>
      <c r="C154" s="526"/>
      <c r="D154" s="239"/>
      <c r="E154" s="529"/>
      <c r="F154" s="529"/>
      <c r="G154" s="582"/>
    </row>
    <row r="155" spans="1:7" x14ac:dyDescent="0.25">
      <c r="A155" s="239"/>
      <c r="B155" s="524"/>
      <c r="C155" s="526"/>
      <c r="D155" s="239"/>
      <c r="E155" s="529"/>
      <c r="F155" s="529"/>
      <c r="G155" s="582"/>
    </row>
    <row r="156" spans="1:7" x14ac:dyDescent="0.25">
      <c r="A156" s="239"/>
      <c r="B156" s="524"/>
      <c r="C156" s="526"/>
      <c r="D156" s="239"/>
      <c r="E156" s="529"/>
      <c r="F156" s="529"/>
      <c r="G156" s="582"/>
    </row>
    <row r="157" spans="1:7" x14ac:dyDescent="0.25">
      <c r="A157" s="239"/>
      <c r="B157" s="524"/>
      <c r="C157" s="526"/>
      <c r="D157" s="239"/>
      <c r="E157" s="529"/>
      <c r="F157" s="529"/>
      <c r="G157" s="582"/>
    </row>
    <row r="158" spans="1:7" x14ac:dyDescent="0.25">
      <c r="A158" s="239"/>
      <c r="B158" s="524"/>
      <c r="C158" s="526"/>
      <c r="D158" s="239"/>
      <c r="E158" s="529"/>
      <c r="F158" s="529"/>
      <c r="G158" s="582"/>
    </row>
    <row r="159" spans="1:7" x14ac:dyDescent="0.25">
      <c r="A159" s="239"/>
      <c r="B159" s="524"/>
      <c r="C159" s="526"/>
      <c r="D159" s="239"/>
      <c r="E159" s="529"/>
      <c r="F159" s="529"/>
      <c r="G159" s="582"/>
    </row>
    <row r="160" spans="1:7" x14ac:dyDescent="0.25">
      <c r="A160" s="239"/>
      <c r="B160" s="524"/>
      <c r="C160" s="526"/>
      <c r="D160" s="239"/>
      <c r="E160" s="529"/>
      <c r="F160" s="529"/>
      <c r="G160" s="582"/>
    </row>
    <row r="161" spans="1:7" x14ac:dyDescent="0.25">
      <c r="A161" s="239"/>
      <c r="B161" s="524"/>
      <c r="C161" s="526"/>
      <c r="D161" s="239"/>
      <c r="E161" s="529"/>
      <c r="F161" s="529"/>
      <c r="G161" s="582"/>
    </row>
    <row r="162" spans="1:7" x14ac:dyDescent="0.25">
      <c r="A162" s="239"/>
      <c r="B162" s="524"/>
      <c r="C162" s="526"/>
      <c r="D162" s="239"/>
      <c r="E162" s="529"/>
      <c r="F162" s="529"/>
      <c r="G162" s="582"/>
    </row>
    <row r="163" spans="1:7" x14ac:dyDescent="0.25">
      <c r="A163" s="239"/>
      <c r="B163" s="524"/>
      <c r="C163" s="526"/>
      <c r="D163" s="239"/>
      <c r="E163" s="529"/>
      <c r="F163" s="529"/>
      <c r="G163" s="582"/>
    </row>
    <row r="164" spans="1:7" x14ac:dyDescent="0.25">
      <c r="A164" s="239"/>
      <c r="B164" s="524"/>
      <c r="C164" s="526"/>
      <c r="D164" s="239"/>
      <c r="E164" s="529"/>
      <c r="F164" s="529"/>
      <c r="G164" s="582"/>
    </row>
    <row r="165" spans="1:7" x14ac:dyDescent="0.25">
      <c r="A165" s="239"/>
      <c r="B165" s="524"/>
      <c r="C165" s="526"/>
      <c r="D165" s="239"/>
      <c r="E165" s="529"/>
      <c r="F165" s="529"/>
      <c r="G165" s="582"/>
    </row>
    <row r="166" spans="1:7" x14ac:dyDescent="0.25">
      <c r="A166" s="239"/>
      <c r="B166" s="524"/>
      <c r="C166" s="526"/>
      <c r="D166" s="239"/>
      <c r="E166" s="529"/>
      <c r="F166" s="529"/>
      <c r="G166" s="582"/>
    </row>
    <row r="167" spans="1:7" x14ac:dyDescent="0.25">
      <c r="A167" s="239"/>
      <c r="B167" s="524"/>
      <c r="C167" s="526"/>
      <c r="D167" s="239"/>
      <c r="E167" s="529"/>
      <c r="F167" s="529"/>
      <c r="G167" s="582"/>
    </row>
    <row r="168" spans="1:7" x14ac:dyDescent="0.25">
      <c r="A168" s="239"/>
      <c r="B168" s="524"/>
      <c r="C168" s="526"/>
      <c r="D168" s="239"/>
      <c r="E168" s="529"/>
      <c r="F168" s="529"/>
      <c r="G168" s="582"/>
    </row>
    <row r="169" spans="1:7" x14ac:dyDescent="0.25">
      <c r="A169" s="239"/>
      <c r="B169" s="524"/>
      <c r="C169" s="526"/>
      <c r="D169" s="239"/>
      <c r="E169" s="529"/>
      <c r="F169" s="529"/>
      <c r="G169" s="582"/>
    </row>
    <row r="170" spans="1:7" x14ac:dyDescent="0.25">
      <c r="A170" s="239"/>
      <c r="B170" s="524"/>
      <c r="C170" s="526"/>
      <c r="D170" s="239"/>
      <c r="E170" s="529"/>
      <c r="F170" s="529"/>
      <c r="G170" s="582"/>
    </row>
    <row r="171" spans="1:7" x14ac:dyDescent="0.25">
      <c r="A171" s="239"/>
      <c r="B171" s="524"/>
      <c r="C171" s="526"/>
      <c r="D171" s="239"/>
      <c r="E171" s="529"/>
      <c r="F171" s="529"/>
      <c r="G171" s="582"/>
    </row>
    <row r="172" spans="1:7" x14ac:dyDescent="0.25">
      <c r="A172" s="239"/>
      <c r="B172" s="524"/>
      <c r="C172" s="526"/>
      <c r="D172" s="239"/>
      <c r="E172" s="529"/>
      <c r="F172" s="529"/>
      <c r="G172" s="582"/>
    </row>
    <row r="173" spans="1:7" x14ac:dyDescent="0.25">
      <c r="A173" s="239"/>
      <c r="B173" s="524"/>
      <c r="C173" s="526"/>
      <c r="D173" s="239"/>
      <c r="E173" s="529"/>
      <c r="F173" s="529"/>
      <c r="G173" s="582"/>
    </row>
    <row r="174" spans="1:7" x14ac:dyDescent="0.25">
      <c r="A174" s="239"/>
      <c r="B174" s="524"/>
      <c r="C174" s="526"/>
      <c r="D174" s="239"/>
      <c r="E174" s="529"/>
      <c r="F174" s="529"/>
      <c r="G174" s="582"/>
    </row>
    <row r="175" spans="1:7" ht="19.149999999999999" customHeight="1" x14ac:dyDescent="0.25">
      <c r="A175" s="1078" t="s">
        <v>99</v>
      </c>
      <c r="B175" s="1078"/>
      <c r="C175" s="1078"/>
      <c r="D175" s="1078"/>
      <c r="E175" s="1078"/>
      <c r="F175" s="509">
        <f>SUM(F111:F174)</f>
        <v>0</v>
      </c>
      <c r="G175" s="582"/>
    </row>
    <row r="176" spans="1:7" ht="13" x14ac:dyDescent="0.25">
      <c r="A176" s="239"/>
      <c r="B176" s="267"/>
      <c r="C176" s="239"/>
      <c r="D176" s="517"/>
      <c r="E176" s="527" t="s">
        <v>478</v>
      </c>
      <c r="F176" s="527"/>
      <c r="G176" s="616"/>
    </row>
    <row r="177" spans="1:7" x14ac:dyDescent="0.25">
      <c r="A177" s="239"/>
      <c r="B177" s="242"/>
      <c r="C177" s="239"/>
      <c r="D177" s="239"/>
      <c r="E177" s="527"/>
      <c r="F177" s="527"/>
      <c r="G177" s="582"/>
    </row>
    <row r="178" spans="1:7" ht="13" x14ac:dyDescent="0.25">
      <c r="A178" s="544"/>
      <c r="B178" s="547" t="s">
        <v>479</v>
      </c>
      <c r="C178" s="239"/>
      <c r="D178" s="239"/>
      <c r="E178" s="529"/>
      <c r="F178" s="529"/>
      <c r="G178" s="582"/>
    </row>
    <row r="179" spans="1:7" ht="13" x14ac:dyDescent="0.25">
      <c r="A179" s="544"/>
      <c r="B179" s="547"/>
      <c r="C179" s="239"/>
      <c r="D179" s="239"/>
      <c r="E179" s="529"/>
      <c r="F179" s="529"/>
      <c r="G179" s="582"/>
    </row>
    <row r="180" spans="1:7" ht="13" x14ac:dyDescent="0.25">
      <c r="A180" s="736"/>
      <c r="B180" s="547" t="s">
        <v>319</v>
      </c>
      <c r="C180" s="239"/>
      <c r="D180" s="239"/>
      <c r="E180" s="529"/>
      <c r="F180" s="529"/>
      <c r="G180" s="582"/>
    </row>
    <row r="181" spans="1:7" x14ac:dyDescent="0.25">
      <c r="A181" s="239"/>
      <c r="B181" s="524"/>
      <c r="C181" s="239"/>
      <c r="D181" s="239"/>
      <c r="E181" s="529"/>
      <c r="F181" s="529"/>
      <c r="G181" s="582"/>
    </row>
    <row r="182" spans="1:7" x14ac:dyDescent="0.25">
      <c r="A182" s="239"/>
      <c r="B182" s="525" t="s">
        <v>480</v>
      </c>
      <c r="C182" s="239"/>
      <c r="D182" s="239"/>
      <c r="E182" s="529"/>
      <c r="F182" s="529">
        <f>F50</f>
        <v>0</v>
      </c>
      <c r="G182" s="582"/>
    </row>
    <row r="183" spans="1:7" x14ac:dyDescent="0.25">
      <c r="A183" s="239"/>
      <c r="B183" s="525"/>
      <c r="C183" s="239"/>
      <c r="D183" s="239"/>
      <c r="E183" s="529"/>
      <c r="F183" s="534"/>
      <c r="G183" s="582"/>
    </row>
    <row r="184" spans="1:7" x14ac:dyDescent="0.25">
      <c r="A184" s="239"/>
      <c r="B184" s="525" t="s">
        <v>481</v>
      </c>
      <c r="C184" s="239"/>
      <c r="D184" s="239"/>
      <c r="E184" s="529"/>
      <c r="F184" s="529">
        <f>F87</f>
        <v>0</v>
      </c>
      <c r="G184" s="582"/>
    </row>
    <row r="185" spans="1:7" x14ac:dyDescent="0.25">
      <c r="A185" s="239"/>
      <c r="B185" s="524"/>
      <c r="C185" s="239"/>
      <c r="D185" s="239"/>
      <c r="E185" s="529"/>
      <c r="F185" s="534"/>
      <c r="G185" s="582"/>
    </row>
    <row r="186" spans="1:7" x14ac:dyDescent="0.25">
      <c r="A186" s="239"/>
      <c r="B186" s="525" t="s">
        <v>482</v>
      </c>
      <c r="C186" s="239"/>
      <c r="D186" s="239"/>
      <c r="E186" s="527"/>
      <c r="F186" s="527">
        <f>F109</f>
        <v>110000000</v>
      </c>
      <c r="G186" s="582"/>
    </row>
    <row r="187" spans="1:7" x14ac:dyDescent="0.25">
      <c r="A187" s="239"/>
      <c r="B187" s="525"/>
      <c r="C187" s="239"/>
      <c r="D187" s="239"/>
      <c r="E187" s="527"/>
      <c r="F187" s="527"/>
      <c r="G187" s="582"/>
    </row>
    <row r="188" spans="1:7" x14ac:dyDescent="0.25">
      <c r="A188" s="239"/>
      <c r="B188" s="525" t="s">
        <v>483</v>
      </c>
      <c r="C188" s="239"/>
      <c r="D188" s="239"/>
      <c r="E188" s="527"/>
      <c r="F188" s="527">
        <f>F175</f>
        <v>0</v>
      </c>
      <c r="G188" s="582"/>
    </row>
    <row r="189" spans="1:7" x14ac:dyDescent="0.25">
      <c r="A189" s="239"/>
      <c r="B189" s="242"/>
      <c r="C189" s="239"/>
      <c r="D189" s="239"/>
      <c r="E189" s="527"/>
      <c r="F189" s="527"/>
      <c r="G189" s="582"/>
    </row>
    <row r="190" spans="1:7" x14ac:dyDescent="0.25">
      <c r="A190" s="239"/>
      <c r="B190" s="242"/>
      <c r="C190" s="239"/>
      <c r="D190" s="239"/>
      <c r="E190" s="527"/>
      <c r="F190" s="527"/>
      <c r="G190" s="582"/>
    </row>
    <row r="191" spans="1:7" x14ac:dyDescent="0.25">
      <c r="A191" s="239"/>
      <c r="B191" s="242"/>
      <c r="C191" s="239"/>
      <c r="D191" s="239"/>
      <c r="E191" s="527"/>
      <c r="F191" s="527"/>
      <c r="G191" s="582"/>
    </row>
    <row r="192" spans="1:7" x14ac:dyDescent="0.25">
      <c r="A192" s="239"/>
      <c r="B192" s="242"/>
      <c r="C192" s="239"/>
      <c r="D192" s="239"/>
      <c r="E192" s="527"/>
      <c r="F192" s="527"/>
      <c r="G192" s="582"/>
    </row>
    <row r="193" spans="1:7" x14ac:dyDescent="0.25">
      <c r="A193" s="239"/>
      <c r="B193" s="242"/>
      <c r="C193" s="239"/>
      <c r="D193" s="239"/>
      <c r="E193" s="527"/>
      <c r="F193" s="527"/>
      <c r="G193" s="582"/>
    </row>
    <row r="194" spans="1:7" x14ac:dyDescent="0.25">
      <c r="A194" s="239"/>
      <c r="B194" s="242"/>
      <c r="C194" s="239"/>
      <c r="D194" s="239"/>
      <c r="E194" s="527"/>
      <c r="F194" s="527"/>
      <c r="G194" s="582"/>
    </row>
    <row r="195" spans="1:7" x14ac:dyDescent="0.25">
      <c r="A195" s="239"/>
      <c r="B195" s="242"/>
      <c r="C195" s="239"/>
      <c r="D195" s="239"/>
      <c r="E195" s="527"/>
      <c r="F195" s="527"/>
      <c r="G195" s="582"/>
    </row>
    <row r="196" spans="1:7" x14ac:dyDescent="0.25">
      <c r="A196" s="239"/>
      <c r="B196" s="242"/>
      <c r="C196" s="239"/>
      <c r="D196" s="239"/>
      <c r="E196" s="527"/>
      <c r="F196" s="527"/>
      <c r="G196" s="582"/>
    </row>
    <row r="197" spans="1:7" x14ac:dyDescent="0.25">
      <c r="A197" s="239"/>
      <c r="B197" s="242"/>
      <c r="C197" s="239"/>
      <c r="D197" s="239"/>
      <c r="E197" s="527"/>
      <c r="F197" s="527"/>
      <c r="G197" s="582"/>
    </row>
    <row r="198" spans="1:7" x14ac:dyDescent="0.25">
      <c r="A198" s="239"/>
      <c r="B198" s="242"/>
      <c r="C198" s="239"/>
      <c r="D198" s="239"/>
      <c r="E198" s="527"/>
      <c r="F198" s="527"/>
      <c r="G198" s="582"/>
    </row>
    <row r="199" spans="1:7" x14ac:dyDescent="0.25">
      <c r="A199" s="239"/>
      <c r="B199" s="242"/>
      <c r="C199" s="239"/>
      <c r="D199" s="239"/>
      <c r="E199" s="527"/>
      <c r="F199" s="527"/>
      <c r="G199" s="582"/>
    </row>
    <row r="200" spans="1:7" x14ac:dyDescent="0.25">
      <c r="A200" s="239"/>
      <c r="B200" s="242"/>
      <c r="C200" s="239"/>
      <c r="D200" s="239"/>
      <c r="E200" s="527"/>
      <c r="F200" s="527"/>
      <c r="G200" s="582"/>
    </row>
    <row r="201" spans="1:7" x14ac:dyDescent="0.25">
      <c r="A201" s="239"/>
      <c r="B201" s="242"/>
      <c r="C201" s="239"/>
      <c r="D201" s="239"/>
      <c r="E201" s="527"/>
      <c r="F201" s="527"/>
      <c r="G201" s="582"/>
    </row>
    <row r="202" spans="1:7" x14ac:dyDescent="0.25">
      <c r="A202" s="239"/>
      <c r="B202" s="242"/>
      <c r="C202" s="239"/>
      <c r="D202" s="239"/>
      <c r="E202" s="527"/>
      <c r="F202" s="527"/>
      <c r="G202" s="582"/>
    </row>
    <row r="203" spans="1:7" x14ac:dyDescent="0.25">
      <c r="A203" s="239"/>
      <c r="B203" s="242"/>
      <c r="C203" s="239"/>
      <c r="D203" s="239"/>
      <c r="E203" s="527"/>
      <c r="F203" s="527"/>
      <c r="G203" s="582"/>
    </row>
    <row r="204" spans="1:7" x14ac:dyDescent="0.25">
      <c r="A204" s="239"/>
      <c r="B204" s="242"/>
      <c r="C204" s="239"/>
      <c r="D204" s="239"/>
      <c r="E204" s="527"/>
      <c r="F204" s="527"/>
      <c r="G204" s="582"/>
    </row>
    <row r="205" spans="1:7" x14ac:dyDescent="0.25">
      <c r="A205" s="239"/>
      <c r="B205" s="242"/>
      <c r="C205" s="239"/>
      <c r="D205" s="239"/>
      <c r="E205" s="527"/>
      <c r="F205" s="527"/>
      <c r="G205" s="582"/>
    </row>
    <row r="206" spans="1:7" x14ac:dyDescent="0.25">
      <c r="A206" s="239"/>
      <c r="B206" s="242"/>
      <c r="C206" s="239"/>
      <c r="D206" s="239"/>
      <c r="E206" s="527"/>
      <c r="F206" s="527"/>
      <c r="G206" s="582"/>
    </row>
    <row r="207" spans="1:7" x14ac:dyDescent="0.25">
      <c r="A207" s="239"/>
      <c r="B207" s="242"/>
      <c r="C207" s="239"/>
      <c r="D207" s="239"/>
      <c r="E207" s="527"/>
      <c r="F207" s="527"/>
      <c r="G207" s="582"/>
    </row>
    <row r="208" spans="1:7" x14ac:dyDescent="0.25">
      <c r="A208" s="239"/>
      <c r="B208" s="242"/>
      <c r="C208" s="239"/>
      <c r="D208" s="239"/>
      <c r="E208" s="527"/>
      <c r="F208" s="527"/>
      <c r="G208" s="582"/>
    </row>
    <row r="209" spans="1:7" x14ac:dyDescent="0.25">
      <c r="A209" s="239"/>
      <c r="B209" s="242"/>
      <c r="C209" s="239"/>
      <c r="D209" s="239"/>
      <c r="E209" s="527"/>
      <c r="F209" s="527"/>
      <c r="G209" s="582"/>
    </row>
    <row r="210" spans="1:7" x14ac:dyDescent="0.25">
      <c r="A210" s="239"/>
      <c r="B210" s="242"/>
      <c r="C210" s="239"/>
      <c r="D210" s="239"/>
      <c r="E210" s="527"/>
      <c r="F210" s="527"/>
      <c r="G210" s="582"/>
    </row>
    <row r="211" spans="1:7" x14ac:dyDescent="0.25">
      <c r="A211" s="239"/>
      <c r="B211" s="242"/>
      <c r="C211" s="239"/>
      <c r="D211" s="239"/>
      <c r="E211" s="527"/>
      <c r="F211" s="527"/>
      <c r="G211" s="582"/>
    </row>
    <row r="212" spans="1:7" x14ac:dyDescent="0.25">
      <c r="A212" s="239"/>
      <c r="B212" s="242"/>
      <c r="C212" s="239"/>
      <c r="D212" s="239"/>
      <c r="E212" s="527"/>
      <c r="F212" s="527"/>
      <c r="G212" s="582"/>
    </row>
    <row r="213" spans="1:7" x14ac:dyDescent="0.25">
      <c r="A213" s="239"/>
      <c r="B213" s="242"/>
      <c r="C213" s="239"/>
      <c r="D213" s="239"/>
      <c r="E213" s="527"/>
      <c r="F213" s="527"/>
      <c r="G213" s="582"/>
    </row>
    <row r="214" spans="1:7" x14ac:dyDescent="0.25">
      <c r="A214" s="239"/>
      <c r="B214" s="242"/>
      <c r="C214" s="239"/>
      <c r="D214" s="239"/>
      <c r="E214" s="527"/>
      <c r="F214" s="527"/>
      <c r="G214" s="582"/>
    </row>
    <row r="215" spans="1:7" x14ac:dyDescent="0.25">
      <c r="A215" s="239"/>
      <c r="B215" s="242"/>
      <c r="C215" s="239"/>
      <c r="D215" s="239"/>
      <c r="E215" s="527"/>
      <c r="F215" s="527"/>
      <c r="G215" s="582"/>
    </row>
    <row r="216" spans="1:7" x14ac:dyDescent="0.25">
      <c r="A216" s="239"/>
      <c r="B216" s="242"/>
      <c r="C216" s="239"/>
      <c r="D216" s="239"/>
      <c r="E216" s="527"/>
      <c r="F216" s="527"/>
      <c r="G216" s="582"/>
    </row>
    <row r="217" spans="1:7" x14ac:dyDescent="0.25">
      <c r="A217" s="239"/>
      <c r="B217" s="242"/>
      <c r="C217" s="239"/>
      <c r="D217" s="239"/>
      <c r="E217" s="527"/>
      <c r="F217" s="527"/>
      <c r="G217" s="582"/>
    </row>
    <row r="218" spans="1:7" x14ac:dyDescent="0.25">
      <c r="A218" s="239"/>
      <c r="B218" s="242"/>
      <c r="C218" s="239"/>
      <c r="D218" s="239"/>
      <c r="E218" s="527"/>
      <c r="F218" s="527"/>
      <c r="G218" s="582"/>
    </row>
    <row r="219" spans="1:7" x14ac:dyDescent="0.25">
      <c r="A219" s="239"/>
      <c r="B219" s="242"/>
      <c r="C219" s="239"/>
      <c r="D219" s="239"/>
      <c r="E219" s="527"/>
      <c r="F219" s="527"/>
      <c r="G219" s="582"/>
    </row>
    <row r="220" spans="1:7" x14ac:dyDescent="0.25">
      <c r="A220" s="239"/>
      <c r="B220" s="242"/>
      <c r="C220" s="239"/>
      <c r="D220" s="239"/>
      <c r="E220" s="527"/>
      <c r="F220" s="527"/>
      <c r="G220" s="582"/>
    </row>
    <row r="221" spans="1:7" x14ac:dyDescent="0.25">
      <c r="A221" s="239"/>
      <c r="B221" s="242"/>
      <c r="C221" s="239"/>
      <c r="D221" s="239"/>
      <c r="E221" s="527"/>
      <c r="F221" s="527"/>
      <c r="G221" s="582"/>
    </row>
    <row r="222" spans="1:7" x14ac:dyDescent="0.25">
      <c r="A222" s="239"/>
      <c r="B222" s="242"/>
      <c r="C222" s="239"/>
      <c r="D222" s="239"/>
      <c r="E222" s="527"/>
      <c r="F222" s="527"/>
      <c r="G222" s="582"/>
    </row>
    <row r="223" spans="1:7" x14ac:dyDescent="0.25">
      <c r="A223" s="239"/>
      <c r="B223" s="242"/>
      <c r="C223" s="239"/>
      <c r="D223" s="239"/>
      <c r="E223" s="527"/>
      <c r="F223" s="527"/>
      <c r="G223" s="582"/>
    </row>
    <row r="224" spans="1:7" x14ac:dyDescent="0.25">
      <c r="A224" s="239"/>
      <c r="B224" s="242"/>
      <c r="C224" s="239"/>
      <c r="D224" s="239"/>
      <c r="E224" s="527"/>
      <c r="F224" s="527"/>
      <c r="G224" s="582"/>
    </row>
    <row r="225" spans="1:7" x14ac:dyDescent="0.25">
      <c r="A225" s="239"/>
      <c r="B225" s="242"/>
      <c r="C225" s="239"/>
      <c r="D225" s="239"/>
      <c r="E225" s="527"/>
      <c r="F225" s="527"/>
      <c r="G225" s="582"/>
    </row>
    <row r="226" spans="1:7" x14ac:dyDescent="0.25">
      <c r="A226" s="239"/>
      <c r="B226" s="242"/>
      <c r="C226" s="239"/>
      <c r="D226" s="239"/>
      <c r="E226" s="527"/>
      <c r="F226" s="527"/>
      <c r="G226" s="582"/>
    </row>
    <row r="227" spans="1:7" x14ac:dyDescent="0.25">
      <c r="A227" s="239"/>
      <c r="B227" s="242"/>
      <c r="C227" s="239"/>
      <c r="D227" s="239"/>
      <c r="E227" s="527"/>
      <c r="F227" s="527"/>
      <c r="G227" s="582"/>
    </row>
    <row r="228" spans="1:7" x14ac:dyDescent="0.25">
      <c r="A228" s="239"/>
      <c r="B228" s="242"/>
      <c r="C228" s="239"/>
      <c r="D228" s="239"/>
      <c r="E228" s="527"/>
      <c r="F228" s="527"/>
      <c r="G228" s="582"/>
    </row>
    <row r="229" spans="1:7" x14ac:dyDescent="0.25">
      <c r="A229" s="239"/>
      <c r="B229" s="242"/>
      <c r="C229" s="239"/>
      <c r="D229" s="239"/>
      <c r="E229" s="527"/>
      <c r="F229" s="527"/>
      <c r="G229" s="582"/>
    </row>
    <row r="230" spans="1:7" x14ac:dyDescent="0.25">
      <c r="A230" s="239"/>
      <c r="B230" s="242"/>
      <c r="C230" s="239"/>
      <c r="D230" s="239"/>
      <c r="E230" s="527"/>
      <c r="F230" s="527"/>
      <c r="G230" s="582"/>
    </row>
    <row r="231" spans="1:7" x14ac:dyDescent="0.25">
      <c r="A231" s="239"/>
      <c r="B231" s="242"/>
      <c r="C231" s="239"/>
      <c r="D231" s="239"/>
      <c r="E231" s="527"/>
      <c r="F231" s="527"/>
      <c r="G231" s="582"/>
    </row>
    <row r="232" spans="1:7" x14ac:dyDescent="0.25">
      <c r="A232" s="239"/>
      <c r="B232" s="242"/>
      <c r="C232" s="239"/>
      <c r="D232" s="239"/>
      <c r="E232" s="527"/>
      <c r="F232" s="527"/>
      <c r="G232" s="582"/>
    </row>
    <row r="233" spans="1:7" x14ac:dyDescent="0.25">
      <c r="A233" s="239"/>
      <c r="B233" s="242"/>
      <c r="C233" s="239"/>
      <c r="D233" s="239"/>
      <c r="E233" s="527"/>
      <c r="F233" s="527"/>
      <c r="G233" s="582"/>
    </row>
    <row r="234" spans="1:7" x14ac:dyDescent="0.25">
      <c r="A234" s="239"/>
      <c r="B234" s="242"/>
      <c r="C234" s="239"/>
      <c r="D234" s="239"/>
      <c r="E234" s="527"/>
      <c r="F234" s="527"/>
      <c r="G234" s="582"/>
    </row>
    <row r="235" spans="1:7" x14ac:dyDescent="0.25">
      <c r="A235" s="239"/>
      <c r="B235" s="242"/>
      <c r="C235" s="239"/>
      <c r="D235" s="239"/>
      <c r="E235" s="527"/>
      <c r="F235" s="527"/>
      <c r="G235" s="582"/>
    </row>
    <row r="236" spans="1:7" x14ac:dyDescent="0.25">
      <c r="A236" s="239"/>
      <c r="B236" s="242"/>
      <c r="C236" s="239"/>
      <c r="D236" s="239"/>
      <c r="E236" s="527"/>
      <c r="F236" s="527"/>
      <c r="G236" s="582"/>
    </row>
    <row r="237" spans="1:7" x14ac:dyDescent="0.25">
      <c r="A237" s="239"/>
      <c r="B237" s="242"/>
      <c r="C237" s="239"/>
      <c r="D237" s="239"/>
      <c r="E237" s="527"/>
      <c r="F237" s="527"/>
      <c r="G237" s="582"/>
    </row>
    <row r="238" spans="1:7" x14ac:dyDescent="0.25">
      <c r="A238" s="239"/>
      <c r="B238" s="242"/>
      <c r="C238" s="239"/>
      <c r="D238" s="239"/>
      <c r="E238" s="527"/>
      <c r="F238" s="527"/>
      <c r="G238" s="582"/>
    </row>
    <row r="239" spans="1:7" x14ac:dyDescent="0.25">
      <c r="A239" s="239"/>
      <c r="B239" s="242"/>
      <c r="C239" s="239"/>
      <c r="D239" s="239"/>
      <c r="E239" s="527"/>
      <c r="F239" s="527"/>
      <c r="G239" s="582"/>
    </row>
    <row r="240" spans="1:7" x14ac:dyDescent="0.25">
      <c r="A240" s="239"/>
      <c r="B240" s="242"/>
      <c r="C240" s="239"/>
      <c r="D240" s="239"/>
      <c r="E240" s="527"/>
      <c r="F240" s="527"/>
      <c r="G240" s="582"/>
    </row>
    <row r="241" spans="1:256" x14ac:dyDescent="0.25">
      <c r="A241" s="239"/>
      <c r="B241" s="242"/>
      <c r="C241" s="239"/>
      <c r="D241" s="239"/>
      <c r="E241" s="527"/>
      <c r="F241" s="527"/>
      <c r="G241" s="582"/>
    </row>
    <row r="242" spans="1:256" ht="19.899999999999999" customHeight="1" x14ac:dyDescent="0.25">
      <c r="A242" s="1079" t="s">
        <v>260</v>
      </c>
      <c r="B242" s="1079"/>
      <c r="C242" s="1079"/>
      <c r="D242" s="1079"/>
      <c r="E242" s="1079"/>
      <c r="F242" s="548">
        <f>SUM(F182:F190)</f>
        <v>110000000</v>
      </c>
      <c r="G242" s="620"/>
      <c r="H242" s="549"/>
      <c r="J242" s="549"/>
      <c r="K242" s="549"/>
      <c r="L242" s="549"/>
      <c r="M242" s="549"/>
      <c r="N242" s="549"/>
      <c r="O242" s="549"/>
      <c r="P242" s="549"/>
      <c r="Q242" s="549"/>
      <c r="R242" s="549"/>
      <c r="S242" s="549"/>
      <c r="T242" s="549"/>
      <c r="U242" s="549"/>
      <c r="V242" s="549"/>
      <c r="W242" s="549"/>
      <c r="X242" s="549"/>
      <c r="Y242" s="549"/>
      <c r="Z242" s="549"/>
      <c r="AA242" s="549"/>
      <c r="AB242" s="549"/>
      <c r="AC242" s="549"/>
      <c r="AD242" s="549"/>
      <c r="AE242" s="549"/>
      <c r="AF242" s="549"/>
      <c r="AG242" s="549"/>
      <c r="AH242" s="549"/>
      <c r="AI242" s="549"/>
      <c r="AJ242" s="549"/>
      <c r="AK242" s="549"/>
      <c r="AL242" s="549"/>
      <c r="AM242" s="549"/>
      <c r="AN242" s="549"/>
      <c r="AO242" s="549"/>
      <c r="AP242" s="549"/>
      <c r="AQ242" s="549"/>
      <c r="AR242" s="549"/>
      <c r="AS242" s="549"/>
      <c r="AT242" s="549"/>
      <c r="AU242" s="549"/>
      <c r="AV242" s="549"/>
      <c r="AW242" s="549"/>
      <c r="AX242" s="549"/>
      <c r="AY242" s="549"/>
      <c r="AZ242" s="549"/>
      <c r="BA242" s="549"/>
      <c r="BB242" s="549"/>
      <c r="BC242" s="549"/>
      <c r="BD242" s="549"/>
      <c r="BE242" s="549"/>
      <c r="BF242" s="549"/>
      <c r="BG242" s="549"/>
      <c r="BH242" s="549"/>
      <c r="BI242" s="549"/>
      <c r="BJ242" s="549"/>
      <c r="BK242" s="549"/>
      <c r="BL242" s="549"/>
      <c r="BM242" s="549"/>
      <c r="BN242" s="549"/>
      <c r="BO242" s="549"/>
      <c r="BP242" s="549"/>
      <c r="BQ242" s="549"/>
      <c r="BR242" s="549"/>
      <c r="BS242" s="549"/>
      <c r="BT242" s="549"/>
      <c r="BU242" s="549"/>
      <c r="BV242" s="549"/>
      <c r="BW242" s="549"/>
      <c r="BX242" s="549"/>
      <c r="BY242" s="549"/>
      <c r="BZ242" s="549"/>
      <c r="CA242" s="549"/>
      <c r="CB242" s="549"/>
      <c r="CC242" s="549"/>
      <c r="CD242" s="549"/>
      <c r="CE242" s="549"/>
      <c r="CF242" s="549"/>
      <c r="CG242" s="549"/>
      <c r="CH242" s="549"/>
      <c r="CI242" s="549"/>
      <c r="CJ242" s="549"/>
      <c r="CK242" s="549"/>
      <c r="CL242" s="549"/>
      <c r="CM242" s="549"/>
      <c r="CN242" s="549"/>
      <c r="CO242" s="549"/>
      <c r="CP242" s="549"/>
      <c r="CQ242" s="549"/>
      <c r="CR242" s="549"/>
      <c r="CS242" s="549"/>
      <c r="CT242" s="549"/>
      <c r="CU242" s="549"/>
      <c r="CV242" s="549"/>
      <c r="CW242" s="549"/>
      <c r="CX242" s="549"/>
      <c r="CY242" s="549"/>
      <c r="CZ242" s="549"/>
      <c r="DA242" s="549"/>
      <c r="DB242" s="549"/>
      <c r="DC242" s="549"/>
      <c r="DD242" s="549"/>
      <c r="DE242" s="549"/>
      <c r="DF242" s="549"/>
      <c r="DG242" s="549"/>
      <c r="DH242" s="549"/>
      <c r="DI242" s="549"/>
      <c r="DJ242" s="549"/>
      <c r="DK242" s="549"/>
      <c r="DL242" s="549"/>
      <c r="DM242" s="549"/>
      <c r="DN242" s="549"/>
      <c r="DO242" s="549"/>
      <c r="DP242" s="549"/>
      <c r="DQ242" s="549"/>
      <c r="DR242" s="549"/>
      <c r="DS242" s="549"/>
      <c r="DT242" s="549"/>
      <c r="DU242" s="549"/>
      <c r="DV242" s="549"/>
      <c r="DW242" s="549"/>
      <c r="DX242" s="549"/>
      <c r="DY242" s="549"/>
      <c r="DZ242" s="549"/>
      <c r="EA242" s="549"/>
      <c r="EB242" s="549"/>
      <c r="EC242" s="549"/>
      <c r="ED242" s="549"/>
      <c r="EE242" s="549"/>
      <c r="EF242" s="549"/>
      <c r="EG242" s="549"/>
      <c r="EH242" s="549"/>
      <c r="EI242" s="549"/>
      <c r="EJ242" s="549"/>
      <c r="EK242" s="549"/>
      <c r="EL242" s="549"/>
      <c r="EM242" s="549"/>
      <c r="EN242" s="549"/>
      <c r="EO242" s="549"/>
      <c r="EP242" s="549"/>
      <c r="EQ242" s="549"/>
      <c r="ER242" s="549"/>
      <c r="ES242" s="549"/>
      <c r="ET242" s="549"/>
      <c r="EU242" s="549"/>
      <c r="EV242" s="549"/>
      <c r="EW242" s="549"/>
      <c r="EX242" s="549"/>
      <c r="EY242" s="549"/>
      <c r="EZ242" s="549"/>
      <c r="FA242" s="549"/>
      <c r="FB242" s="549"/>
      <c r="FC242" s="549"/>
      <c r="FD242" s="549"/>
      <c r="FE242" s="549"/>
      <c r="FF242" s="549"/>
      <c r="FG242" s="549"/>
      <c r="FH242" s="549"/>
      <c r="FI242" s="549"/>
      <c r="FJ242" s="549"/>
      <c r="FK242" s="549"/>
      <c r="FL242" s="549"/>
      <c r="FM242" s="549"/>
      <c r="FN242" s="549"/>
      <c r="FO242" s="549"/>
      <c r="FP242" s="549"/>
      <c r="FQ242" s="549"/>
      <c r="FR242" s="549"/>
      <c r="FS242" s="549"/>
      <c r="FT242" s="549"/>
      <c r="FU242" s="549"/>
      <c r="FV242" s="549"/>
      <c r="FW242" s="549"/>
      <c r="FX242" s="549"/>
      <c r="FY242" s="549"/>
      <c r="FZ242" s="549"/>
      <c r="GA242" s="549"/>
      <c r="GB242" s="549"/>
      <c r="GC242" s="549"/>
      <c r="GD242" s="549"/>
      <c r="GE242" s="549"/>
      <c r="GF242" s="549"/>
      <c r="GG242" s="549"/>
      <c r="GH242" s="549"/>
      <c r="GI242" s="549"/>
      <c r="GJ242" s="549"/>
      <c r="GK242" s="549"/>
      <c r="GL242" s="549"/>
      <c r="GM242" s="549"/>
      <c r="GN242" s="549"/>
      <c r="GO242" s="549"/>
      <c r="GP242" s="549"/>
      <c r="GQ242" s="549"/>
      <c r="GR242" s="549"/>
      <c r="GS242" s="549"/>
      <c r="GT242" s="549"/>
      <c r="GU242" s="549"/>
      <c r="GV242" s="549"/>
      <c r="GW242" s="549"/>
      <c r="GX242" s="549"/>
      <c r="GY242" s="549"/>
      <c r="GZ242" s="549"/>
      <c r="HA242" s="549"/>
      <c r="HB242" s="549"/>
      <c r="HC242" s="549"/>
      <c r="HD242" s="549"/>
      <c r="HE242" s="549"/>
      <c r="HF242" s="549"/>
      <c r="HG242" s="549"/>
      <c r="HH242" s="549"/>
      <c r="HI242" s="549"/>
      <c r="HJ242" s="549"/>
      <c r="HK242" s="549"/>
      <c r="HL242" s="549"/>
      <c r="HM242" s="549"/>
      <c r="HN242" s="549"/>
      <c r="HO242" s="549"/>
      <c r="HP242" s="549"/>
      <c r="HQ242" s="549"/>
      <c r="HR242" s="549"/>
      <c r="HS242" s="549"/>
      <c r="HT242" s="549"/>
      <c r="HU242" s="549"/>
      <c r="HV242" s="549"/>
      <c r="HW242" s="549"/>
      <c r="HX242" s="549"/>
      <c r="HY242" s="549"/>
      <c r="HZ242" s="549"/>
      <c r="IA242" s="549"/>
      <c r="IB242" s="549"/>
      <c r="IC242" s="549"/>
      <c r="ID242" s="549"/>
      <c r="IE242" s="549"/>
      <c r="IF242" s="549"/>
      <c r="IG242" s="549"/>
      <c r="IH242" s="549"/>
      <c r="II242" s="549"/>
      <c r="IJ242" s="549"/>
      <c r="IK242" s="549"/>
      <c r="IL242" s="549"/>
      <c r="IM242" s="549"/>
      <c r="IN242" s="549"/>
      <c r="IO242" s="549"/>
      <c r="IP242" s="549"/>
      <c r="IQ242" s="549"/>
      <c r="IR242" s="549"/>
      <c r="IS242" s="549"/>
      <c r="IT242" s="549"/>
      <c r="IU242" s="549"/>
      <c r="IV242" s="549"/>
    </row>
    <row r="243" spans="1:256" x14ac:dyDescent="0.25">
      <c r="B243" s="550"/>
      <c r="E243" s="551"/>
      <c r="F243" s="551"/>
    </row>
    <row r="244" spans="1:256" x14ac:dyDescent="0.25">
      <c r="B244" s="550"/>
      <c r="E244" s="551"/>
      <c r="F244" s="551"/>
    </row>
    <row r="245" spans="1:256" x14ac:dyDescent="0.25">
      <c r="B245" s="550"/>
      <c r="E245" s="551"/>
      <c r="F245" s="551"/>
    </row>
    <row r="246" spans="1:256" x14ac:dyDescent="0.25">
      <c r="B246" s="550"/>
      <c r="E246" s="551"/>
      <c r="F246" s="551"/>
    </row>
    <row r="247" spans="1:256" x14ac:dyDescent="0.25">
      <c r="B247" s="550"/>
      <c r="E247" s="551"/>
      <c r="F247" s="551"/>
    </row>
    <row r="248" spans="1:256" x14ac:dyDescent="0.25">
      <c r="B248" s="550"/>
      <c r="E248" s="551"/>
      <c r="F248" s="551"/>
    </row>
    <row r="249" spans="1:256" x14ac:dyDescent="0.25">
      <c r="B249" s="550"/>
      <c r="E249" s="551"/>
      <c r="F249" s="551"/>
    </row>
    <row r="250" spans="1:256" x14ac:dyDescent="0.25">
      <c r="B250" s="550"/>
      <c r="E250" s="551"/>
      <c r="F250" s="551"/>
    </row>
    <row r="251" spans="1:256" x14ac:dyDescent="0.25">
      <c r="B251" s="550"/>
      <c r="E251" s="551"/>
      <c r="F251" s="551"/>
    </row>
    <row r="252" spans="1:256" x14ac:dyDescent="0.25">
      <c r="B252" s="550"/>
      <c r="E252" s="551"/>
      <c r="F252" s="551"/>
    </row>
    <row r="253" spans="1:256" x14ac:dyDescent="0.25">
      <c r="B253" s="550"/>
      <c r="E253" s="551"/>
      <c r="F253" s="551"/>
    </row>
    <row r="254" spans="1:256" x14ac:dyDescent="0.25">
      <c r="B254" s="550"/>
      <c r="E254" s="551"/>
      <c r="F254" s="551"/>
    </row>
    <row r="255" spans="1:256" x14ac:dyDescent="0.25">
      <c r="B255" s="550"/>
      <c r="E255" s="551"/>
      <c r="F255" s="551"/>
    </row>
    <row r="256" spans="1:256" x14ac:dyDescent="0.25">
      <c r="B256" s="550"/>
      <c r="E256" s="551"/>
      <c r="F256" s="551"/>
    </row>
    <row r="257" spans="2:6" x14ac:dyDescent="0.25">
      <c r="B257" s="550"/>
      <c r="E257" s="551"/>
      <c r="F257" s="551"/>
    </row>
    <row r="258" spans="2:6" x14ac:dyDescent="0.25">
      <c r="B258" s="550"/>
      <c r="E258" s="551"/>
      <c r="F258" s="551"/>
    </row>
    <row r="259" spans="2:6" x14ac:dyDescent="0.25">
      <c r="B259" s="550"/>
      <c r="E259" s="551"/>
      <c r="F259" s="551"/>
    </row>
    <row r="260" spans="2:6" x14ac:dyDescent="0.25">
      <c r="B260" s="550"/>
      <c r="E260" s="551"/>
      <c r="F260" s="551"/>
    </row>
    <row r="261" spans="2:6" x14ac:dyDescent="0.25">
      <c r="B261" s="550"/>
      <c r="E261" s="551"/>
      <c r="F261" s="551"/>
    </row>
    <row r="262" spans="2:6" x14ac:dyDescent="0.25">
      <c r="B262" s="550"/>
      <c r="E262" s="551"/>
      <c r="F262" s="551"/>
    </row>
    <row r="263" spans="2:6" x14ac:dyDescent="0.25">
      <c r="B263" s="550"/>
      <c r="E263" s="551"/>
      <c r="F263" s="551"/>
    </row>
    <row r="264" spans="2:6" x14ac:dyDescent="0.25">
      <c r="B264" s="550"/>
      <c r="E264" s="551"/>
      <c r="F264" s="551"/>
    </row>
    <row r="265" spans="2:6" x14ac:dyDescent="0.25">
      <c r="B265" s="550"/>
      <c r="E265" s="551"/>
      <c r="F265" s="551"/>
    </row>
    <row r="266" spans="2:6" x14ac:dyDescent="0.25">
      <c r="B266" s="550"/>
      <c r="E266" s="551"/>
      <c r="F266" s="551"/>
    </row>
    <row r="267" spans="2:6" x14ac:dyDescent="0.25">
      <c r="B267" s="550"/>
      <c r="E267" s="551"/>
      <c r="F267" s="551"/>
    </row>
    <row r="268" spans="2:6" x14ac:dyDescent="0.25">
      <c r="E268" s="551"/>
      <c r="F268" s="551"/>
    </row>
    <row r="269" spans="2:6" x14ac:dyDescent="0.25">
      <c r="E269" s="551"/>
      <c r="F269" s="551"/>
    </row>
    <row r="270" spans="2:6" x14ac:dyDescent="0.25">
      <c r="E270" s="551"/>
      <c r="F270" s="551"/>
    </row>
    <row r="271" spans="2:6" x14ac:dyDescent="0.25">
      <c r="E271" s="551"/>
      <c r="F271" s="551"/>
    </row>
    <row r="272" spans="2:6" x14ac:dyDescent="0.25">
      <c r="E272" s="551"/>
      <c r="F272" s="551"/>
    </row>
    <row r="273" spans="5:6" x14ac:dyDescent="0.25">
      <c r="E273" s="551"/>
      <c r="F273" s="551"/>
    </row>
    <row r="274" spans="5:6" x14ac:dyDescent="0.25">
      <c r="E274" s="551"/>
      <c r="F274" s="551"/>
    </row>
    <row r="275" spans="5:6" x14ac:dyDescent="0.25">
      <c r="E275" s="551"/>
      <c r="F275" s="551"/>
    </row>
    <row r="276" spans="5:6" x14ac:dyDescent="0.25">
      <c r="E276" s="551"/>
      <c r="F276" s="551"/>
    </row>
    <row r="277" spans="5:6" x14ac:dyDescent="0.25">
      <c r="E277" s="551"/>
      <c r="F277" s="551"/>
    </row>
    <row r="278" spans="5:6" x14ac:dyDescent="0.25">
      <c r="E278" s="551"/>
      <c r="F278" s="551"/>
    </row>
    <row r="279" spans="5:6" x14ac:dyDescent="0.25">
      <c r="E279" s="551"/>
      <c r="F279" s="551"/>
    </row>
    <row r="280" spans="5:6" x14ac:dyDescent="0.25">
      <c r="E280" s="551"/>
      <c r="F280" s="551"/>
    </row>
    <row r="281" spans="5:6" x14ac:dyDescent="0.25">
      <c r="E281" s="551"/>
      <c r="F281" s="551"/>
    </row>
    <row r="282" spans="5:6" x14ac:dyDescent="0.25">
      <c r="E282" s="551"/>
      <c r="F282" s="551"/>
    </row>
    <row r="283" spans="5:6" x14ac:dyDescent="0.25">
      <c r="E283" s="551"/>
      <c r="F283" s="551"/>
    </row>
    <row r="284" spans="5:6" x14ac:dyDescent="0.25">
      <c r="E284" s="551"/>
      <c r="F284" s="551"/>
    </row>
    <row r="285" spans="5:6" x14ac:dyDescent="0.25">
      <c r="E285" s="551"/>
      <c r="F285" s="551"/>
    </row>
    <row r="286" spans="5:6" x14ac:dyDescent="0.25">
      <c r="E286" s="551"/>
      <c r="F286" s="551"/>
    </row>
    <row r="287" spans="5:6" x14ac:dyDescent="0.25">
      <c r="E287" s="551"/>
      <c r="F287" s="551"/>
    </row>
    <row r="288" spans="5:6" x14ac:dyDescent="0.25">
      <c r="E288" s="551"/>
      <c r="F288" s="551"/>
    </row>
    <row r="289" spans="2:7" x14ac:dyDescent="0.25">
      <c r="E289" s="551"/>
      <c r="F289" s="551"/>
    </row>
    <row r="290" spans="2:7" x14ac:dyDescent="0.25">
      <c r="E290" s="551"/>
      <c r="F290" s="551"/>
    </row>
    <row r="291" spans="2:7" x14ac:dyDescent="0.25">
      <c r="E291" s="551"/>
      <c r="F291" s="551"/>
      <c r="G291" s="621"/>
    </row>
    <row r="292" spans="2:7" x14ac:dyDescent="0.25">
      <c r="E292" s="551"/>
      <c r="F292" s="551"/>
    </row>
    <row r="293" spans="2:7" x14ac:dyDescent="0.25">
      <c r="E293" s="551"/>
      <c r="F293" s="551"/>
    </row>
    <row r="294" spans="2:7" x14ac:dyDescent="0.25">
      <c r="E294" s="551"/>
      <c r="F294" s="551"/>
    </row>
    <row r="295" spans="2:7" x14ac:dyDescent="0.25">
      <c r="B295" s="550"/>
      <c r="E295" s="554"/>
      <c r="F295" s="554"/>
    </row>
    <row r="296" spans="2:7" x14ac:dyDescent="0.25">
      <c r="E296" s="551"/>
      <c r="F296" s="551"/>
    </row>
  </sheetData>
  <mergeCells count="9">
    <mergeCell ref="A109:E109"/>
    <mergeCell ref="A175:E175"/>
    <mergeCell ref="A242:E242"/>
    <mergeCell ref="A1:F1"/>
    <mergeCell ref="A2:F2"/>
    <mergeCell ref="A3:F3"/>
    <mergeCell ref="A4:B4"/>
    <mergeCell ref="A50:E50"/>
    <mergeCell ref="A87:E87"/>
  </mergeCells>
  <phoneticPr fontId="37" type="noConversion"/>
  <pageMargins left="0.74803149606299202" right="0.35433070866141703" top="0.98425196850393704" bottom="0.98425196850393704" header="0.511811023622047" footer="0.511811023622047"/>
  <pageSetup paperSize="9" scale="66" orientation="portrait" r:id="rId1"/>
  <headerFooter alignWithMargins="0">
    <oddFooter>&amp;A&amp;RPage &amp;P</oddFooter>
  </headerFooter>
  <rowBreaks count="3" manualBreakCount="3">
    <brk id="50" max="5" man="1"/>
    <brk id="109" max="5" man="1"/>
    <brk id="175" max="5" man="1"/>
  </rowBreaks>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6"/>
  <sheetViews>
    <sheetView view="pageBreakPreview" zoomScale="90" zoomScaleNormal="100" zoomScaleSheetLayoutView="90" workbookViewId="0">
      <pane ySplit="5" topLeftCell="A6" activePane="bottomLeft" state="frozen"/>
      <selection activeCell="A5" sqref="A5:F5"/>
      <selection pane="bottomLeft" activeCell="F365" sqref="F365"/>
    </sheetView>
  </sheetViews>
  <sheetFormatPr defaultColWidth="9.1796875" defaultRowHeight="14" x14ac:dyDescent="0.25"/>
  <cols>
    <col min="1" max="1" width="8.7265625" style="63" customWidth="1"/>
    <col min="2" max="2" width="66.81640625" style="64" customWidth="1"/>
    <col min="3" max="3" width="7.54296875" style="63" customWidth="1"/>
    <col min="4" max="4" width="9.453125" style="63" customWidth="1"/>
    <col min="5" max="5" width="12.1796875" style="65" customWidth="1"/>
    <col min="6" max="6" width="14.1796875" style="65" customWidth="1"/>
    <col min="7" max="16384" width="9.1796875" style="103"/>
  </cols>
  <sheetData>
    <row r="1" spans="1:6" ht="14.25" customHeight="1" x14ac:dyDescent="0.25">
      <c r="A1" s="1067" t="s">
        <v>0</v>
      </c>
      <c r="B1" s="1067"/>
      <c r="C1" s="1067"/>
      <c r="D1" s="1067"/>
      <c r="E1" s="1067"/>
      <c r="F1" s="1067"/>
    </row>
    <row r="2" spans="1:6" ht="14.25" customHeight="1" x14ac:dyDescent="0.25">
      <c r="A2" s="1067" t="s">
        <v>1477</v>
      </c>
      <c r="B2" s="1067"/>
      <c r="C2" s="1067"/>
      <c r="D2" s="1067"/>
      <c r="E2" s="1067"/>
      <c r="F2" s="1067"/>
    </row>
    <row r="3" spans="1:6" ht="14.25" customHeight="1" x14ac:dyDescent="0.25">
      <c r="A3" s="1080" t="s">
        <v>1244</v>
      </c>
      <c r="B3" s="1080"/>
      <c r="C3" s="1080"/>
      <c r="D3" s="1080"/>
      <c r="E3" s="1080"/>
      <c r="F3" s="1080"/>
    </row>
    <row r="4" spans="1:6" ht="14.25" customHeight="1" x14ac:dyDescent="0.25">
      <c r="A4" s="98" t="s">
        <v>1467</v>
      </c>
      <c r="B4" s="271"/>
      <c r="C4" s="272"/>
      <c r="D4" s="272"/>
      <c r="E4" s="273"/>
      <c r="F4" s="274"/>
    </row>
    <row r="5" spans="1:6" ht="14.25" customHeight="1" x14ac:dyDescent="0.25">
      <c r="A5" s="275" t="s">
        <v>307</v>
      </c>
      <c r="B5" s="275" t="s">
        <v>308</v>
      </c>
      <c r="C5" s="275" t="s">
        <v>309</v>
      </c>
      <c r="D5" s="275" t="s">
        <v>310</v>
      </c>
      <c r="E5" s="275" t="s">
        <v>311</v>
      </c>
      <c r="F5" s="275" t="s">
        <v>312</v>
      </c>
    </row>
    <row r="6" spans="1:6" x14ac:dyDescent="0.25">
      <c r="A6" s="12"/>
      <c r="B6" s="13" t="s">
        <v>82</v>
      </c>
      <c r="C6" s="12"/>
      <c r="D6" s="14"/>
      <c r="E6" s="15"/>
      <c r="F6" s="16"/>
    </row>
    <row r="7" spans="1:6" x14ac:dyDescent="0.25">
      <c r="A7" s="12"/>
      <c r="B7" s="13"/>
      <c r="C7" s="12"/>
      <c r="D7" s="14"/>
      <c r="E7" s="15"/>
      <c r="F7" s="16"/>
    </row>
    <row r="8" spans="1:6" x14ac:dyDescent="0.25">
      <c r="A8" s="12"/>
      <c r="B8" s="13"/>
      <c r="C8" s="12"/>
      <c r="D8" s="14"/>
      <c r="E8" s="15"/>
      <c r="F8" s="16"/>
    </row>
    <row r="9" spans="1:6" x14ac:dyDescent="0.25">
      <c r="A9" s="12"/>
      <c r="B9" s="17" t="s">
        <v>485</v>
      </c>
      <c r="C9" s="12"/>
      <c r="D9" s="18"/>
      <c r="E9" s="15"/>
      <c r="F9" s="16"/>
    </row>
    <row r="10" spans="1:6" ht="25" x14ac:dyDescent="0.25">
      <c r="A10" s="12"/>
      <c r="B10" s="208" t="s">
        <v>1430</v>
      </c>
      <c r="C10" s="12"/>
      <c r="D10" s="18"/>
      <c r="E10" s="15"/>
      <c r="F10" s="16"/>
    </row>
    <row r="11" spans="1:6" x14ac:dyDescent="0.25">
      <c r="A11" s="20"/>
      <c r="B11" s="21" t="s">
        <v>161</v>
      </c>
      <c r="C11" s="20"/>
      <c r="D11" s="22"/>
      <c r="E11" s="16"/>
      <c r="F11" s="16"/>
    </row>
    <row r="12" spans="1:6" x14ac:dyDescent="0.25">
      <c r="A12" s="20"/>
      <c r="B12" s="23"/>
      <c r="C12" s="20"/>
      <c r="D12" s="22"/>
      <c r="E12" s="16"/>
      <c r="F12" s="16"/>
    </row>
    <row r="13" spans="1:6" x14ac:dyDescent="0.25">
      <c r="A13" s="20"/>
      <c r="B13" s="21" t="s">
        <v>140</v>
      </c>
      <c r="C13" s="20"/>
      <c r="D13" s="22"/>
      <c r="E13" s="16"/>
      <c r="F13" s="16"/>
    </row>
    <row r="14" spans="1:6" x14ac:dyDescent="0.25">
      <c r="A14" s="20"/>
      <c r="B14" s="23"/>
      <c r="C14" s="20"/>
      <c r="D14" s="22"/>
      <c r="E14" s="16"/>
      <c r="F14" s="16"/>
    </row>
    <row r="15" spans="1:6" ht="16.5" x14ac:dyDescent="0.25">
      <c r="A15" s="20" t="s">
        <v>486</v>
      </c>
      <c r="B15" s="17" t="s">
        <v>487</v>
      </c>
      <c r="C15" s="20" t="s">
        <v>488</v>
      </c>
      <c r="D15" s="24">
        <v>210</v>
      </c>
      <c r="E15" s="16"/>
      <c r="F15" s="16">
        <f>D15*E15</f>
        <v>0</v>
      </c>
    </row>
    <row r="16" spans="1:6" x14ac:dyDescent="0.25">
      <c r="A16" s="12"/>
      <c r="B16" s="19"/>
      <c r="C16" s="12"/>
      <c r="D16" s="18"/>
      <c r="E16" s="16"/>
      <c r="F16" s="16"/>
    </row>
    <row r="17" spans="1:6" x14ac:dyDescent="0.25">
      <c r="A17" s="20"/>
      <c r="B17" s="25" t="s">
        <v>142</v>
      </c>
      <c r="C17" s="20"/>
      <c r="D17" s="26"/>
      <c r="E17" s="16"/>
      <c r="F17" s="16"/>
    </row>
    <row r="18" spans="1:6" x14ac:dyDescent="0.25">
      <c r="A18" s="20"/>
      <c r="B18" s="27"/>
      <c r="C18" s="20"/>
      <c r="D18" s="28"/>
      <c r="E18" s="16"/>
      <c r="F18" s="16"/>
    </row>
    <row r="19" spans="1:6" ht="28" x14ac:dyDescent="0.25">
      <c r="A19" s="20"/>
      <c r="B19" s="27" t="s">
        <v>489</v>
      </c>
      <c r="C19" s="20"/>
      <c r="D19" s="28"/>
      <c r="E19" s="16"/>
      <c r="F19" s="16"/>
    </row>
    <row r="20" spans="1:6" x14ac:dyDescent="0.25">
      <c r="A20" s="20"/>
      <c r="B20" s="27"/>
      <c r="C20" s="20"/>
      <c r="D20" s="28"/>
      <c r="E20" s="16"/>
      <c r="F20" s="16"/>
    </row>
    <row r="21" spans="1:6" x14ac:dyDescent="0.25">
      <c r="A21" s="20" t="s">
        <v>143</v>
      </c>
      <c r="B21" s="17" t="s">
        <v>144</v>
      </c>
      <c r="C21" s="20" t="s">
        <v>16</v>
      </c>
      <c r="D21" s="28">
        <v>2</v>
      </c>
      <c r="E21" s="486"/>
      <c r="F21" s="16">
        <f>D21*E21</f>
        <v>0</v>
      </c>
    </row>
    <row r="22" spans="1:6" x14ac:dyDescent="0.25">
      <c r="A22" s="973" t="s">
        <v>163</v>
      </c>
      <c r="B22" s="974" t="s">
        <v>164</v>
      </c>
      <c r="C22" s="973" t="s">
        <v>16</v>
      </c>
      <c r="D22" s="975">
        <v>2</v>
      </c>
      <c r="E22" s="486"/>
      <c r="F22" s="487">
        <f>D22*E22</f>
        <v>0</v>
      </c>
    </row>
    <row r="23" spans="1:6" x14ac:dyDescent="0.25">
      <c r="A23" s="12"/>
      <c r="B23" s="19"/>
      <c r="C23" s="12"/>
      <c r="D23" s="14"/>
      <c r="E23" s="16"/>
      <c r="F23" s="16"/>
    </row>
    <row r="24" spans="1:6" x14ac:dyDescent="0.25">
      <c r="A24" s="20"/>
      <c r="B24" s="25" t="s">
        <v>145</v>
      </c>
      <c r="C24" s="20"/>
      <c r="D24" s="28"/>
      <c r="E24" s="16"/>
      <c r="F24" s="16"/>
    </row>
    <row r="25" spans="1:6" x14ac:dyDescent="0.25">
      <c r="A25" s="20"/>
      <c r="B25" s="25"/>
      <c r="C25" s="20"/>
      <c r="D25" s="28"/>
      <c r="E25" s="16"/>
      <c r="F25" s="16"/>
    </row>
    <row r="26" spans="1:6" ht="28" x14ac:dyDescent="0.25">
      <c r="A26" s="20"/>
      <c r="B26" s="27" t="s">
        <v>146</v>
      </c>
      <c r="C26" s="20"/>
      <c r="D26" s="28"/>
      <c r="E26" s="16"/>
      <c r="F26" s="16"/>
    </row>
    <row r="27" spans="1:6" x14ac:dyDescent="0.25">
      <c r="A27" s="20"/>
      <c r="B27" s="27"/>
      <c r="C27" s="20"/>
      <c r="D27" s="28"/>
      <c r="E27" s="16"/>
      <c r="F27" s="16"/>
    </row>
    <row r="28" spans="1:6" x14ac:dyDescent="0.25">
      <c r="A28" s="20" t="s">
        <v>147</v>
      </c>
      <c r="B28" s="17" t="s">
        <v>148</v>
      </c>
      <c r="C28" s="20" t="s">
        <v>16</v>
      </c>
      <c r="D28" s="28">
        <v>2</v>
      </c>
      <c r="E28" s="16"/>
      <c r="F28" s="16">
        <f>D28*E28</f>
        <v>0</v>
      </c>
    </row>
    <row r="29" spans="1:6" x14ac:dyDescent="0.25">
      <c r="A29" s="20"/>
      <c r="B29" s="29"/>
      <c r="C29" s="20"/>
      <c r="D29" s="28"/>
      <c r="E29" s="16"/>
      <c r="F29" s="16"/>
    </row>
    <row r="30" spans="1:6" x14ac:dyDescent="0.25">
      <c r="A30" s="20"/>
      <c r="B30" s="25" t="s">
        <v>83</v>
      </c>
      <c r="C30" s="20"/>
      <c r="D30" s="26"/>
      <c r="E30" s="16"/>
      <c r="F30" s="16"/>
    </row>
    <row r="31" spans="1:6" x14ac:dyDescent="0.25">
      <c r="A31" s="20"/>
      <c r="B31" s="25"/>
      <c r="C31" s="20"/>
      <c r="D31" s="26"/>
      <c r="E31" s="16"/>
      <c r="F31" s="16"/>
    </row>
    <row r="32" spans="1:6" x14ac:dyDescent="0.25">
      <c r="A32" s="20"/>
      <c r="B32" s="25" t="s">
        <v>268</v>
      </c>
      <c r="C32" s="20"/>
      <c r="D32" s="22"/>
      <c r="E32" s="16"/>
      <c r="F32" s="16"/>
    </row>
    <row r="33" spans="1:6" x14ac:dyDescent="0.25">
      <c r="A33" s="20"/>
      <c r="B33" s="25"/>
      <c r="C33" s="20"/>
      <c r="D33" s="22"/>
      <c r="E33" s="16"/>
      <c r="F33" s="16"/>
    </row>
    <row r="34" spans="1:6" x14ac:dyDescent="0.25">
      <c r="A34" s="20"/>
      <c r="B34" s="30" t="s">
        <v>165</v>
      </c>
      <c r="C34" s="20"/>
      <c r="D34" s="31"/>
      <c r="E34" s="32"/>
      <c r="F34" s="32"/>
    </row>
    <row r="35" spans="1:6" x14ac:dyDescent="0.25">
      <c r="A35" s="20"/>
      <c r="B35" s="30"/>
      <c r="C35" s="20"/>
      <c r="D35" s="31"/>
      <c r="E35" s="32"/>
      <c r="F35" s="32"/>
    </row>
    <row r="36" spans="1:6" x14ac:dyDescent="0.25">
      <c r="A36" s="20" t="s">
        <v>490</v>
      </c>
      <c r="B36" s="33" t="s">
        <v>491</v>
      </c>
      <c r="C36" s="20" t="s">
        <v>39</v>
      </c>
      <c r="D36" s="28">
        <v>36</v>
      </c>
      <c r="E36" s="32"/>
      <c r="F36" s="16">
        <f>D36*E36</f>
        <v>0</v>
      </c>
    </row>
    <row r="37" spans="1:6" x14ac:dyDescent="0.25">
      <c r="A37" s="20"/>
      <c r="B37" s="25"/>
      <c r="C37" s="20"/>
      <c r="D37" s="22"/>
      <c r="E37" s="16"/>
      <c r="F37" s="16"/>
    </row>
    <row r="38" spans="1:6" x14ac:dyDescent="0.25">
      <c r="A38" s="20"/>
      <c r="B38" s="30" t="s">
        <v>492</v>
      </c>
      <c r="C38" s="20"/>
      <c r="D38" s="34"/>
      <c r="E38" s="16"/>
      <c r="F38" s="16"/>
    </row>
    <row r="39" spans="1:6" x14ac:dyDescent="0.25">
      <c r="A39" s="20"/>
      <c r="B39" s="30"/>
      <c r="C39" s="20"/>
      <c r="D39" s="22"/>
      <c r="E39" s="16"/>
      <c r="F39" s="16"/>
    </row>
    <row r="40" spans="1:6" ht="28" x14ac:dyDescent="0.25">
      <c r="A40" s="20"/>
      <c r="B40" s="27" t="s">
        <v>493</v>
      </c>
      <c r="C40" s="20"/>
      <c r="D40" s="22"/>
      <c r="E40" s="16"/>
      <c r="F40" s="16"/>
    </row>
    <row r="41" spans="1:6" x14ac:dyDescent="0.25">
      <c r="A41" s="20"/>
      <c r="B41" s="29"/>
      <c r="C41" s="20"/>
      <c r="D41" s="22"/>
      <c r="E41" s="16"/>
      <c r="F41" s="16"/>
    </row>
    <row r="42" spans="1:6" x14ac:dyDescent="0.25">
      <c r="A42" s="20" t="s">
        <v>494</v>
      </c>
      <c r="B42" s="17" t="s">
        <v>495</v>
      </c>
      <c r="C42" s="20" t="s">
        <v>39</v>
      </c>
      <c r="D42" s="28">
        <v>15</v>
      </c>
      <c r="E42" s="16"/>
      <c r="F42" s="16">
        <f>D42*E42</f>
        <v>0</v>
      </c>
    </row>
    <row r="43" spans="1:6" x14ac:dyDescent="0.25">
      <c r="A43" s="20" t="s">
        <v>269</v>
      </c>
      <c r="B43" s="17" t="s">
        <v>496</v>
      </c>
      <c r="C43" s="20" t="s">
        <v>39</v>
      </c>
      <c r="D43" s="28">
        <f>60*0.5</f>
        <v>30</v>
      </c>
      <c r="E43" s="16"/>
      <c r="F43" s="16">
        <f>D43*E43</f>
        <v>0</v>
      </c>
    </row>
    <row r="44" spans="1:6" x14ac:dyDescent="0.25">
      <c r="A44" s="20"/>
      <c r="B44" s="17"/>
      <c r="C44" s="20"/>
      <c r="D44" s="28"/>
      <c r="E44" s="16"/>
      <c r="F44" s="16"/>
    </row>
    <row r="45" spans="1:6" x14ac:dyDescent="0.25">
      <c r="A45" s="20"/>
      <c r="B45" s="30" t="s">
        <v>497</v>
      </c>
      <c r="C45" s="20"/>
      <c r="D45" s="35"/>
      <c r="E45" s="16"/>
      <c r="F45" s="16"/>
    </row>
    <row r="46" spans="1:6" x14ac:dyDescent="0.25">
      <c r="A46" s="20"/>
      <c r="B46" s="30"/>
      <c r="C46" s="20"/>
      <c r="D46" s="35"/>
      <c r="E46" s="16"/>
      <c r="F46" s="16"/>
    </row>
    <row r="47" spans="1:6" ht="28" x14ac:dyDescent="0.25">
      <c r="A47" s="20"/>
      <c r="B47" s="27" t="s">
        <v>498</v>
      </c>
      <c r="C47" s="20"/>
      <c r="D47" s="35"/>
      <c r="E47" s="16"/>
      <c r="F47" s="16"/>
    </row>
    <row r="48" spans="1:6" x14ac:dyDescent="0.25">
      <c r="A48" s="20"/>
      <c r="B48" s="29"/>
      <c r="C48" s="20"/>
      <c r="D48" s="35"/>
      <c r="E48" s="16"/>
      <c r="F48" s="16"/>
    </row>
    <row r="49" spans="1:6" x14ac:dyDescent="0.25">
      <c r="A49" s="20" t="s">
        <v>499</v>
      </c>
      <c r="B49" s="17" t="s">
        <v>500</v>
      </c>
      <c r="C49" s="20" t="s">
        <v>39</v>
      </c>
      <c r="D49" s="28">
        <v>2</v>
      </c>
      <c r="E49" s="16"/>
      <c r="F49" s="16">
        <f>D49*E49</f>
        <v>0</v>
      </c>
    </row>
    <row r="50" spans="1:6" x14ac:dyDescent="0.25">
      <c r="A50" s="20"/>
      <c r="B50" s="17"/>
      <c r="C50" s="20"/>
      <c r="D50" s="35"/>
      <c r="E50" s="16"/>
      <c r="F50" s="16"/>
    </row>
    <row r="51" spans="1:6" x14ac:dyDescent="0.25">
      <c r="A51" s="20"/>
      <c r="B51" s="17"/>
      <c r="C51" s="20"/>
      <c r="D51" s="35"/>
      <c r="E51" s="16"/>
      <c r="F51" s="16"/>
    </row>
    <row r="52" spans="1:6" x14ac:dyDescent="0.25">
      <c r="A52" s="20"/>
      <c r="B52" s="17"/>
      <c r="C52" s="20"/>
      <c r="D52" s="35"/>
      <c r="E52" s="16"/>
      <c r="F52" s="16"/>
    </row>
    <row r="53" spans="1:6" x14ac:dyDescent="0.25">
      <c r="A53" s="20"/>
      <c r="B53" s="17"/>
      <c r="C53" s="20"/>
      <c r="D53" s="35"/>
      <c r="E53" s="16"/>
      <c r="F53" s="16"/>
    </row>
    <row r="54" spans="1:6" x14ac:dyDescent="0.25">
      <c r="A54" s="20"/>
      <c r="B54" s="17"/>
      <c r="C54" s="20"/>
      <c r="D54" s="35"/>
      <c r="E54" s="16"/>
      <c r="F54" s="16"/>
    </row>
    <row r="55" spans="1:6" x14ac:dyDescent="0.25">
      <c r="A55" s="20"/>
      <c r="B55" s="17"/>
      <c r="C55" s="20"/>
      <c r="D55" s="35"/>
      <c r="E55" s="16"/>
      <c r="F55" s="16"/>
    </row>
    <row r="56" spans="1:6" x14ac:dyDescent="0.25">
      <c r="A56" s="20"/>
      <c r="B56" s="17"/>
      <c r="C56" s="20"/>
      <c r="D56" s="35"/>
      <c r="E56" s="16"/>
      <c r="F56" s="16"/>
    </row>
    <row r="57" spans="1:6" x14ac:dyDescent="0.25">
      <c r="A57" s="20"/>
      <c r="B57" s="17"/>
      <c r="C57" s="20"/>
      <c r="D57" s="35"/>
      <c r="E57" s="16"/>
      <c r="F57" s="16"/>
    </row>
    <row r="58" spans="1:6" ht="14.5" thickBot="1" x14ac:dyDescent="0.3">
      <c r="A58" s="20"/>
      <c r="B58" s="17"/>
      <c r="C58" s="20"/>
      <c r="D58" s="35"/>
      <c r="E58" s="16"/>
      <c r="F58" s="16"/>
    </row>
    <row r="59" spans="1:6" ht="14.5" thickTop="1" x14ac:dyDescent="0.25">
      <c r="A59" s="1120" t="s">
        <v>99</v>
      </c>
      <c r="B59" s="1120"/>
      <c r="C59" s="1120"/>
      <c r="D59" s="1120"/>
      <c r="E59" s="1121"/>
      <c r="F59" s="844">
        <f>SUM(F6:F58)</f>
        <v>0</v>
      </c>
    </row>
    <row r="60" spans="1:6" x14ac:dyDescent="0.25">
      <c r="A60" s="20"/>
      <c r="B60" s="17"/>
      <c r="C60" s="20"/>
      <c r="D60" s="35"/>
      <c r="E60" s="16"/>
      <c r="F60" s="16"/>
    </row>
    <row r="61" spans="1:6" x14ac:dyDescent="0.25">
      <c r="A61" s="20"/>
      <c r="B61" s="36" t="s">
        <v>313</v>
      </c>
      <c r="C61" s="20"/>
      <c r="D61" s="35"/>
      <c r="E61" s="16"/>
      <c r="F61" s="16"/>
    </row>
    <row r="62" spans="1:6" x14ac:dyDescent="0.25">
      <c r="A62" s="20"/>
      <c r="B62" s="17"/>
      <c r="C62" s="20"/>
      <c r="D62" s="35"/>
      <c r="E62" s="16"/>
      <c r="F62" s="16"/>
    </row>
    <row r="63" spans="1:6" x14ac:dyDescent="0.25">
      <c r="A63" s="20"/>
      <c r="B63" s="37" t="s">
        <v>501</v>
      </c>
      <c r="C63" s="20"/>
      <c r="D63" s="35"/>
      <c r="E63" s="16"/>
      <c r="F63" s="16"/>
    </row>
    <row r="64" spans="1:6" x14ac:dyDescent="0.25">
      <c r="A64" s="20"/>
      <c r="B64" s="37"/>
      <c r="C64" s="20"/>
      <c r="D64" s="35"/>
      <c r="E64" s="16"/>
      <c r="F64" s="16"/>
    </row>
    <row r="65" spans="1:6" ht="28" x14ac:dyDescent="0.25">
      <c r="A65" s="20"/>
      <c r="B65" s="27" t="s">
        <v>502</v>
      </c>
      <c r="C65" s="20"/>
      <c r="D65" s="35"/>
      <c r="E65" s="16"/>
      <c r="F65" s="16"/>
    </row>
    <row r="66" spans="1:6" x14ac:dyDescent="0.25">
      <c r="A66" s="20"/>
      <c r="B66" s="17"/>
      <c r="C66" s="20"/>
      <c r="D66" s="35"/>
      <c r="E66" s="16"/>
      <c r="F66" s="16"/>
    </row>
    <row r="67" spans="1:6" ht="28" x14ac:dyDescent="0.25">
      <c r="A67" s="20" t="s">
        <v>265</v>
      </c>
      <c r="B67" s="17" t="s">
        <v>503</v>
      </c>
      <c r="C67" s="20" t="s">
        <v>45</v>
      </c>
      <c r="D67" s="22">
        <f>60*0.69</f>
        <v>41.4</v>
      </c>
      <c r="E67" s="16"/>
      <c r="F67" s="16">
        <f>D67*E67</f>
        <v>0</v>
      </c>
    </row>
    <row r="68" spans="1:6" x14ac:dyDescent="0.25">
      <c r="A68" s="20"/>
      <c r="B68" s="17"/>
      <c r="C68" s="20"/>
      <c r="D68" s="28"/>
      <c r="E68" s="16"/>
      <c r="F68" s="16"/>
    </row>
    <row r="69" spans="1:6" ht="28" x14ac:dyDescent="0.25">
      <c r="A69" s="20" t="s">
        <v>263</v>
      </c>
      <c r="B69" s="17" t="s">
        <v>504</v>
      </c>
      <c r="C69" s="20" t="s">
        <v>45</v>
      </c>
      <c r="D69" s="35">
        <v>1.5</v>
      </c>
      <c r="E69" s="16"/>
      <c r="F69" s="16">
        <f>D69*E69</f>
        <v>0</v>
      </c>
    </row>
    <row r="70" spans="1:6" x14ac:dyDescent="0.25">
      <c r="A70" s="20"/>
      <c r="B70" s="17"/>
      <c r="C70" s="20"/>
      <c r="D70" s="35"/>
      <c r="E70" s="16"/>
      <c r="F70" s="16"/>
    </row>
    <row r="71" spans="1:6" x14ac:dyDescent="0.25">
      <c r="A71" s="20"/>
      <c r="B71" s="37" t="s">
        <v>87</v>
      </c>
      <c r="C71" s="28"/>
      <c r="D71" s="35"/>
      <c r="E71" s="16"/>
      <c r="F71" s="16"/>
    </row>
    <row r="72" spans="1:6" x14ac:dyDescent="0.25">
      <c r="A72" s="20"/>
      <c r="B72" s="37"/>
      <c r="C72" s="20"/>
      <c r="D72" s="35"/>
      <c r="E72" s="16"/>
      <c r="F72" s="16"/>
    </row>
    <row r="73" spans="1:6" ht="28" x14ac:dyDescent="0.25">
      <c r="A73" s="20"/>
      <c r="B73" s="27" t="s">
        <v>505</v>
      </c>
      <c r="C73" s="20"/>
      <c r="D73" s="35"/>
      <c r="E73" s="16"/>
      <c r="F73" s="16"/>
    </row>
    <row r="74" spans="1:6" x14ac:dyDescent="0.25">
      <c r="A74" s="20"/>
      <c r="B74" s="17"/>
      <c r="C74" s="20"/>
      <c r="D74" s="35"/>
      <c r="E74" s="16"/>
      <c r="F74" s="16"/>
    </row>
    <row r="75" spans="1:6" x14ac:dyDescent="0.25">
      <c r="A75" s="20" t="s">
        <v>270</v>
      </c>
      <c r="B75" s="17" t="s">
        <v>506</v>
      </c>
      <c r="C75" s="20" t="s">
        <v>39</v>
      </c>
      <c r="D75" s="28">
        <f>D36+D43/3</f>
        <v>46</v>
      </c>
      <c r="E75" s="16"/>
      <c r="F75" s="16">
        <f>D75*E75</f>
        <v>0</v>
      </c>
    </row>
    <row r="76" spans="1:6" x14ac:dyDescent="0.25">
      <c r="A76" s="20" t="s">
        <v>507</v>
      </c>
      <c r="B76" s="17" t="s">
        <v>497</v>
      </c>
      <c r="C76" s="20" t="s">
        <v>39</v>
      </c>
      <c r="D76" s="28">
        <v>1</v>
      </c>
      <c r="E76" s="16"/>
      <c r="F76" s="16">
        <f>D76*E76</f>
        <v>0</v>
      </c>
    </row>
    <row r="77" spans="1:6" x14ac:dyDescent="0.25">
      <c r="A77" s="20"/>
      <c r="B77" s="17"/>
      <c r="C77" s="20"/>
      <c r="D77" s="34"/>
      <c r="E77" s="16"/>
      <c r="F77" s="16"/>
    </row>
    <row r="78" spans="1:6" x14ac:dyDescent="0.25">
      <c r="A78" s="20"/>
      <c r="B78" s="36" t="s">
        <v>508</v>
      </c>
      <c r="C78" s="20"/>
      <c r="D78" s="38"/>
      <c r="E78" s="16"/>
      <c r="F78" s="16"/>
    </row>
    <row r="79" spans="1:6" x14ac:dyDescent="0.25">
      <c r="A79" s="20"/>
      <c r="B79" s="23"/>
      <c r="C79" s="20"/>
      <c r="D79" s="38"/>
      <c r="E79" s="16"/>
      <c r="F79" s="16"/>
    </row>
    <row r="80" spans="1:6" ht="42" x14ac:dyDescent="0.25">
      <c r="A80" s="20" t="s">
        <v>509</v>
      </c>
      <c r="B80" s="23" t="s">
        <v>510</v>
      </c>
      <c r="C80" s="20" t="s">
        <v>299</v>
      </c>
      <c r="D80" s="38">
        <v>1</v>
      </c>
      <c r="E80" s="16"/>
      <c r="F80" s="16">
        <f>D80*E80</f>
        <v>0</v>
      </c>
    </row>
    <row r="81" spans="1:6" x14ac:dyDescent="0.25">
      <c r="A81" s="20"/>
      <c r="B81" s="23"/>
      <c r="C81" s="20"/>
      <c r="D81" s="38"/>
      <c r="E81" s="16"/>
      <c r="F81" s="16"/>
    </row>
    <row r="82" spans="1:6" x14ac:dyDescent="0.25">
      <c r="A82" s="20"/>
      <c r="B82" s="36" t="s">
        <v>90</v>
      </c>
      <c r="C82" s="20"/>
      <c r="D82" s="39"/>
      <c r="E82" s="16"/>
      <c r="F82" s="16"/>
    </row>
    <row r="83" spans="1:6" x14ac:dyDescent="0.25">
      <c r="A83" s="20"/>
      <c r="B83" s="23"/>
      <c r="C83" s="20"/>
      <c r="D83" s="39"/>
      <c r="E83" s="16"/>
      <c r="F83" s="16"/>
    </row>
    <row r="84" spans="1:6" ht="28" x14ac:dyDescent="0.25">
      <c r="A84" s="20"/>
      <c r="B84" s="27" t="s">
        <v>511</v>
      </c>
      <c r="C84" s="20"/>
      <c r="D84" s="39"/>
      <c r="E84" s="16"/>
      <c r="F84" s="16"/>
    </row>
    <row r="85" spans="1:6" x14ac:dyDescent="0.25">
      <c r="A85" s="20"/>
      <c r="B85" s="17"/>
      <c r="C85" s="20"/>
      <c r="D85" s="39"/>
      <c r="E85" s="16"/>
      <c r="F85" s="16"/>
    </row>
    <row r="86" spans="1:6" ht="28" x14ac:dyDescent="0.25">
      <c r="A86" s="20" t="s">
        <v>91</v>
      </c>
      <c r="B86" s="17" t="s">
        <v>512</v>
      </c>
      <c r="C86" s="20" t="s">
        <v>39</v>
      </c>
      <c r="D86" s="28">
        <f>D43*2/3</f>
        <v>20</v>
      </c>
      <c r="E86" s="16"/>
      <c r="F86" s="16">
        <f>D86*E86</f>
        <v>0</v>
      </c>
    </row>
    <row r="87" spans="1:6" x14ac:dyDescent="0.25">
      <c r="A87" s="20"/>
      <c r="B87" s="17"/>
      <c r="C87" s="20"/>
      <c r="D87" s="22"/>
      <c r="E87" s="16"/>
      <c r="F87" s="16"/>
    </row>
    <row r="88" spans="1:6" ht="42" x14ac:dyDescent="0.25">
      <c r="A88" s="20" t="s">
        <v>513</v>
      </c>
      <c r="B88" s="23" t="s">
        <v>514</v>
      </c>
      <c r="C88" s="20" t="s">
        <v>39</v>
      </c>
      <c r="D88" s="22">
        <f>82*0.05</f>
        <v>4.1000000000000005</v>
      </c>
      <c r="E88" s="16"/>
      <c r="F88" s="16">
        <f>D88*E88</f>
        <v>0</v>
      </c>
    </row>
    <row r="89" spans="1:6" x14ac:dyDescent="0.25">
      <c r="A89" s="20"/>
      <c r="B89" s="23"/>
      <c r="C89" s="20"/>
      <c r="D89" s="22"/>
      <c r="E89" s="16"/>
      <c r="F89" s="16"/>
    </row>
    <row r="90" spans="1:6" ht="42" x14ac:dyDescent="0.25">
      <c r="A90" s="20" t="s">
        <v>271</v>
      </c>
      <c r="B90" s="23" t="s">
        <v>1400</v>
      </c>
      <c r="C90" s="20" t="s">
        <v>39</v>
      </c>
      <c r="D90" s="22">
        <f>82*0.3</f>
        <v>24.599999999999998</v>
      </c>
      <c r="E90" s="16"/>
      <c r="F90" s="16">
        <f>D90*E90</f>
        <v>0</v>
      </c>
    </row>
    <row r="91" spans="1:6" x14ac:dyDescent="0.25">
      <c r="A91" s="20"/>
      <c r="B91" s="23"/>
      <c r="C91" s="20"/>
      <c r="D91" s="39"/>
      <c r="E91" s="16"/>
      <c r="F91" s="16"/>
    </row>
    <row r="92" spans="1:6" x14ac:dyDescent="0.25">
      <c r="A92" s="20"/>
      <c r="B92" s="37" t="s">
        <v>515</v>
      </c>
      <c r="C92" s="20"/>
      <c r="D92" s="34"/>
      <c r="E92" s="16"/>
      <c r="F92" s="16"/>
    </row>
    <row r="93" spans="1:6" x14ac:dyDescent="0.25">
      <c r="A93" s="20"/>
      <c r="B93" s="37"/>
      <c r="C93" s="20"/>
      <c r="D93" s="34"/>
      <c r="E93" s="16"/>
      <c r="F93" s="16"/>
    </row>
    <row r="94" spans="1:6" ht="28" x14ac:dyDescent="0.25">
      <c r="A94" s="40"/>
      <c r="B94" s="27" t="s">
        <v>516</v>
      </c>
      <c r="C94" s="20"/>
      <c r="D94" s="34"/>
      <c r="E94" s="16"/>
      <c r="F94" s="16"/>
    </row>
    <row r="95" spans="1:6" x14ac:dyDescent="0.25">
      <c r="A95" s="40"/>
      <c r="B95" s="29"/>
      <c r="C95" s="20"/>
      <c r="D95" s="34"/>
      <c r="E95" s="16"/>
      <c r="F95" s="16"/>
    </row>
    <row r="96" spans="1:6" x14ac:dyDescent="0.25">
      <c r="A96" s="40" t="s">
        <v>517</v>
      </c>
      <c r="B96" s="17" t="s">
        <v>264</v>
      </c>
      <c r="C96" s="20" t="s">
        <v>45</v>
      </c>
      <c r="D96" s="28">
        <f>60*0.69</f>
        <v>41.4</v>
      </c>
      <c r="E96" s="16"/>
      <c r="F96" s="16">
        <f>D96*E96</f>
        <v>0</v>
      </c>
    </row>
    <row r="97" spans="1:6" x14ac:dyDescent="0.25">
      <c r="A97" s="40"/>
      <c r="B97" s="29"/>
      <c r="C97" s="20"/>
      <c r="D97" s="34"/>
      <c r="E97" s="16"/>
      <c r="F97" s="16"/>
    </row>
    <row r="98" spans="1:6" ht="28" x14ac:dyDescent="0.25">
      <c r="A98" s="40"/>
      <c r="B98" s="27" t="s">
        <v>518</v>
      </c>
      <c r="C98" s="20"/>
      <c r="D98" s="34"/>
      <c r="E98" s="16"/>
      <c r="F98" s="16"/>
    </row>
    <row r="99" spans="1:6" x14ac:dyDescent="0.25">
      <c r="A99" s="40"/>
      <c r="B99" s="29"/>
      <c r="C99" s="20"/>
      <c r="D99" s="34"/>
      <c r="E99" s="16"/>
      <c r="F99" s="16"/>
    </row>
    <row r="100" spans="1:6" ht="14.5" thickBot="1" x14ac:dyDescent="0.3">
      <c r="A100" s="20" t="s">
        <v>519</v>
      </c>
      <c r="B100" s="17" t="s">
        <v>264</v>
      </c>
      <c r="C100" s="20" t="s">
        <v>45</v>
      </c>
      <c r="D100" s="22">
        <v>1.5</v>
      </c>
      <c r="E100" s="16"/>
      <c r="F100" s="16">
        <f>D100*E100</f>
        <v>0</v>
      </c>
    </row>
    <row r="101" spans="1:6" ht="14.5" thickTop="1" x14ac:dyDescent="0.25">
      <c r="A101" s="1120" t="s">
        <v>99</v>
      </c>
      <c r="B101" s="1120"/>
      <c r="C101" s="1120"/>
      <c r="D101" s="1120"/>
      <c r="E101" s="1121"/>
      <c r="F101" s="844">
        <f>SUM(F61:F100)</f>
        <v>0</v>
      </c>
    </row>
    <row r="102" spans="1:6" x14ac:dyDescent="0.25">
      <c r="A102" s="33"/>
      <c r="B102" s="25" t="s">
        <v>520</v>
      </c>
      <c r="C102" s="33"/>
      <c r="D102" s="41"/>
      <c r="E102" s="16"/>
      <c r="F102" s="16"/>
    </row>
    <row r="103" spans="1:6" x14ac:dyDescent="0.25">
      <c r="A103" s="33"/>
      <c r="B103" s="25"/>
      <c r="C103" s="33"/>
      <c r="D103" s="41"/>
      <c r="E103" s="16"/>
      <c r="F103" s="16"/>
    </row>
    <row r="104" spans="1:6" ht="46.5" customHeight="1" x14ac:dyDescent="0.25">
      <c r="A104" s="20" t="s">
        <v>167</v>
      </c>
      <c r="B104" s="17" t="s">
        <v>521</v>
      </c>
      <c r="C104" s="20" t="s">
        <v>45</v>
      </c>
      <c r="D104" s="42">
        <v>360</v>
      </c>
      <c r="E104" s="16"/>
      <c r="F104" s="16">
        <f>D104*E104</f>
        <v>0</v>
      </c>
    </row>
    <row r="105" spans="1:6" x14ac:dyDescent="0.25">
      <c r="A105" s="20"/>
      <c r="B105" s="17"/>
      <c r="C105" s="20"/>
      <c r="D105" s="42"/>
      <c r="E105" s="16"/>
      <c r="F105" s="16"/>
    </row>
    <row r="106" spans="1:6" x14ac:dyDescent="0.25">
      <c r="A106" s="20"/>
      <c r="B106" s="21" t="s">
        <v>522</v>
      </c>
      <c r="C106" s="20"/>
      <c r="D106" s="39"/>
      <c r="E106" s="16"/>
      <c r="F106" s="16"/>
    </row>
    <row r="107" spans="1:6" x14ac:dyDescent="0.25">
      <c r="A107" s="20"/>
      <c r="B107" s="23"/>
      <c r="C107" s="20"/>
      <c r="D107" s="39"/>
      <c r="E107" s="16"/>
      <c r="F107" s="16"/>
    </row>
    <row r="108" spans="1:6" x14ac:dyDescent="0.25">
      <c r="A108" s="20"/>
      <c r="B108" s="36" t="s">
        <v>93</v>
      </c>
      <c r="C108" s="20"/>
      <c r="D108" s="34"/>
      <c r="E108" s="16"/>
      <c r="F108" s="16"/>
    </row>
    <row r="109" spans="1:6" x14ac:dyDescent="0.25">
      <c r="A109" s="20"/>
      <c r="B109" s="17"/>
      <c r="C109" s="20"/>
      <c r="D109" s="34"/>
      <c r="E109" s="16"/>
      <c r="F109" s="16"/>
    </row>
    <row r="110" spans="1:6" x14ac:dyDescent="0.25">
      <c r="A110" s="20"/>
      <c r="B110" s="37" t="s">
        <v>273</v>
      </c>
      <c r="C110" s="20"/>
      <c r="D110" s="34"/>
      <c r="E110" s="16"/>
      <c r="F110" s="16"/>
    </row>
    <row r="111" spans="1:6" x14ac:dyDescent="0.25">
      <c r="A111" s="20"/>
      <c r="B111" s="43" t="s">
        <v>100</v>
      </c>
      <c r="C111" s="20"/>
      <c r="D111" s="34"/>
      <c r="E111" s="16"/>
      <c r="F111" s="16"/>
    </row>
    <row r="112" spans="1:6" x14ac:dyDescent="0.25">
      <c r="A112" s="20"/>
      <c r="B112" s="43"/>
      <c r="C112" s="20"/>
      <c r="D112" s="34"/>
      <c r="E112" s="16"/>
      <c r="F112" s="16"/>
    </row>
    <row r="113" spans="1:6" ht="32.25" customHeight="1" x14ac:dyDescent="0.25">
      <c r="A113" s="20"/>
      <c r="B113" s="27" t="s">
        <v>523</v>
      </c>
      <c r="C113" s="20"/>
      <c r="D113" s="34"/>
      <c r="E113" s="16"/>
      <c r="F113" s="16"/>
    </row>
    <row r="114" spans="1:6" x14ac:dyDescent="0.25">
      <c r="A114" s="20"/>
      <c r="B114" s="17"/>
      <c r="C114" s="20"/>
      <c r="D114" s="35"/>
      <c r="E114" s="16"/>
      <c r="F114" s="16"/>
    </row>
    <row r="115" spans="1:6" x14ac:dyDescent="0.25">
      <c r="A115" s="40" t="s">
        <v>302</v>
      </c>
      <c r="B115" s="17" t="s">
        <v>101</v>
      </c>
      <c r="C115" s="20" t="s">
        <v>39</v>
      </c>
      <c r="D115" s="44">
        <f>ROUNDUP(60*0.69*0.075,0)</f>
        <v>4</v>
      </c>
      <c r="E115" s="16"/>
      <c r="F115" s="16">
        <f>D115*E115</f>
        <v>0</v>
      </c>
    </row>
    <row r="116" spans="1:6" x14ac:dyDescent="0.25">
      <c r="A116" s="40"/>
      <c r="B116" s="17"/>
      <c r="C116" s="20"/>
      <c r="D116" s="44"/>
      <c r="E116" s="16"/>
      <c r="F116" s="16"/>
    </row>
    <row r="117" spans="1:6" ht="29.25" customHeight="1" x14ac:dyDescent="0.25">
      <c r="A117" s="45"/>
      <c r="B117" s="27" t="s">
        <v>523</v>
      </c>
      <c r="C117" s="45"/>
      <c r="D117" s="45"/>
      <c r="E117" s="45"/>
      <c r="F117" s="45"/>
    </row>
    <row r="118" spans="1:6" x14ac:dyDescent="0.25">
      <c r="A118" s="20"/>
      <c r="B118" s="17"/>
      <c r="C118" s="20"/>
      <c r="D118" s="26"/>
      <c r="E118" s="16"/>
      <c r="F118" s="16"/>
    </row>
    <row r="119" spans="1:6" x14ac:dyDescent="0.25">
      <c r="A119" s="40"/>
      <c r="B119" s="30" t="s">
        <v>102</v>
      </c>
      <c r="C119" s="20"/>
      <c r="D119" s="35"/>
      <c r="E119" s="16"/>
      <c r="F119" s="16"/>
    </row>
    <row r="120" spans="1:6" x14ac:dyDescent="0.25">
      <c r="A120" s="40"/>
      <c r="B120" s="30"/>
      <c r="C120" s="20"/>
      <c r="D120" s="35"/>
      <c r="E120" s="16"/>
      <c r="F120" s="16"/>
    </row>
    <row r="121" spans="1:6" ht="30" customHeight="1" x14ac:dyDescent="0.25">
      <c r="A121" s="40"/>
      <c r="B121" s="27" t="s">
        <v>524</v>
      </c>
      <c r="C121" s="20"/>
      <c r="D121" s="35"/>
      <c r="E121" s="16"/>
      <c r="F121" s="16"/>
    </row>
    <row r="122" spans="1:6" x14ac:dyDescent="0.25">
      <c r="A122" s="40"/>
      <c r="B122" s="17"/>
      <c r="C122" s="20"/>
      <c r="D122" s="35"/>
      <c r="E122" s="16"/>
      <c r="F122" s="16"/>
    </row>
    <row r="123" spans="1:6" x14ac:dyDescent="0.25">
      <c r="A123" s="40" t="s">
        <v>303</v>
      </c>
      <c r="B123" s="17" t="s">
        <v>101</v>
      </c>
      <c r="C123" s="20" t="s">
        <v>39</v>
      </c>
      <c r="D123" s="34">
        <v>14.3</v>
      </c>
      <c r="E123" s="16"/>
      <c r="F123" s="16">
        <f>D123*E123</f>
        <v>0</v>
      </c>
    </row>
    <row r="124" spans="1:6" x14ac:dyDescent="0.25">
      <c r="A124" s="20"/>
      <c r="B124" s="20"/>
      <c r="C124" s="20"/>
      <c r="D124" s="35"/>
      <c r="E124" s="16"/>
      <c r="F124" s="16"/>
    </row>
    <row r="125" spans="1:6" x14ac:dyDescent="0.25">
      <c r="A125" s="20"/>
      <c r="B125" s="25" t="s">
        <v>103</v>
      </c>
      <c r="C125" s="20"/>
      <c r="D125" s="35"/>
      <c r="E125" s="16"/>
      <c r="F125" s="16"/>
    </row>
    <row r="126" spans="1:6" x14ac:dyDescent="0.25">
      <c r="A126" s="20"/>
      <c r="B126" s="29"/>
      <c r="C126" s="20"/>
      <c r="D126" s="35"/>
      <c r="E126" s="16"/>
      <c r="F126" s="16"/>
    </row>
    <row r="127" spans="1:6" x14ac:dyDescent="0.25">
      <c r="A127" s="20"/>
      <c r="B127" s="37" t="s">
        <v>109</v>
      </c>
      <c r="C127" s="20"/>
      <c r="D127" s="35"/>
      <c r="E127" s="16"/>
      <c r="F127" s="16"/>
    </row>
    <row r="128" spans="1:6" ht="28" x14ac:dyDescent="0.25">
      <c r="A128" s="20"/>
      <c r="B128" s="27" t="s">
        <v>525</v>
      </c>
      <c r="C128" s="20"/>
      <c r="D128" s="39"/>
      <c r="E128" s="16"/>
      <c r="F128" s="16"/>
    </row>
    <row r="129" spans="1:6" x14ac:dyDescent="0.25">
      <c r="A129" s="20"/>
      <c r="B129" s="23"/>
      <c r="C129" s="20"/>
      <c r="D129" s="39"/>
      <c r="E129" s="16"/>
      <c r="F129" s="16"/>
    </row>
    <row r="130" spans="1:6" x14ac:dyDescent="0.25">
      <c r="A130" s="40" t="s">
        <v>110</v>
      </c>
      <c r="B130" s="17" t="s">
        <v>526</v>
      </c>
      <c r="C130" s="20" t="s">
        <v>39</v>
      </c>
      <c r="D130" s="34">
        <f>D115</f>
        <v>4</v>
      </c>
      <c r="E130" s="16"/>
      <c r="F130" s="16">
        <f>D130*E130</f>
        <v>0</v>
      </c>
    </row>
    <row r="131" spans="1:6" x14ac:dyDescent="0.25">
      <c r="A131" s="20"/>
      <c r="B131" s="23"/>
      <c r="C131" s="20"/>
      <c r="D131" s="39"/>
      <c r="E131" s="16"/>
      <c r="F131" s="16"/>
    </row>
    <row r="132" spans="1:6" x14ac:dyDescent="0.25">
      <c r="A132" s="20"/>
      <c r="B132" s="36" t="s">
        <v>108</v>
      </c>
      <c r="C132" s="20"/>
      <c r="D132" s="34"/>
      <c r="E132" s="16"/>
      <c r="F132" s="16"/>
    </row>
    <row r="133" spans="1:6" x14ac:dyDescent="0.25">
      <c r="A133" s="20"/>
      <c r="B133" s="17"/>
      <c r="C133" s="20"/>
      <c r="D133" s="34"/>
      <c r="E133" s="16"/>
      <c r="F133" s="16"/>
    </row>
    <row r="134" spans="1:6" x14ac:dyDescent="0.25">
      <c r="A134" s="20"/>
      <c r="B134" s="37" t="s">
        <v>109</v>
      </c>
      <c r="C134" s="20"/>
      <c r="D134" s="34"/>
      <c r="E134" s="16"/>
      <c r="F134" s="16"/>
    </row>
    <row r="135" spans="1:6" ht="28" x14ac:dyDescent="0.25">
      <c r="A135" s="20"/>
      <c r="B135" s="27" t="s">
        <v>1401</v>
      </c>
      <c r="C135" s="20"/>
      <c r="D135" s="34"/>
      <c r="E135" s="16"/>
      <c r="F135" s="16"/>
    </row>
    <row r="136" spans="1:6" x14ac:dyDescent="0.25">
      <c r="A136" s="20"/>
      <c r="B136" s="17"/>
      <c r="C136" s="20"/>
      <c r="D136" s="34"/>
      <c r="E136" s="16"/>
      <c r="F136" s="16"/>
    </row>
    <row r="137" spans="1:6" x14ac:dyDescent="0.25">
      <c r="A137" s="40" t="s">
        <v>110</v>
      </c>
      <c r="B137" s="17" t="s">
        <v>526</v>
      </c>
      <c r="C137" s="20" t="s">
        <v>39</v>
      </c>
      <c r="D137" s="34">
        <f>D123</f>
        <v>14.3</v>
      </c>
      <c r="E137" s="16"/>
      <c r="F137" s="16">
        <f>D137*E137</f>
        <v>0</v>
      </c>
    </row>
    <row r="138" spans="1:6" x14ac:dyDescent="0.25">
      <c r="A138" s="20"/>
      <c r="B138" s="27"/>
      <c r="C138" s="20"/>
      <c r="D138" s="39"/>
      <c r="E138" s="16"/>
      <c r="F138" s="16"/>
    </row>
    <row r="139" spans="1:6" x14ac:dyDescent="0.25">
      <c r="A139" s="20"/>
      <c r="B139" s="37" t="s">
        <v>527</v>
      </c>
      <c r="C139" s="20"/>
      <c r="D139" s="35"/>
      <c r="E139" s="16"/>
      <c r="F139" s="16"/>
    </row>
    <row r="140" spans="1:6" ht="28" x14ac:dyDescent="0.25">
      <c r="A140" s="20"/>
      <c r="B140" s="27" t="s">
        <v>528</v>
      </c>
      <c r="C140" s="20"/>
      <c r="D140" s="35"/>
      <c r="E140" s="16"/>
      <c r="F140" s="16"/>
    </row>
    <row r="141" spans="1:6" x14ac:dyDescent="0.25">
      <c r="A141" s="20"/>
      <c r="B141" s="27"/>
      <c r="C141" s="20"/>
      <c r="D141" s="35"/>
      <c r="E141" s="16"/>
      <c r="F141" s="16"/>
    </row>
    <row r="142" spans="1:6" ht="16.5" x14ac:dyDescent="0.25">
      <c r="A142" s="20" t="s">
        <v>305</v>
      </c>
      <c r="B142" s="17" t="s">
        <v>529</v>
      </c>
      <c r="C142" s="20" t="s">
        <v>39</v>
      </c>
      <c r="D142" s="34">
        <v>2.8</v>
      </c>
      <c r="E142" s="16"/>
      <c r="F142" s="16">
        <f>D142*E142</f>
        <v>0</v>
      </c>
    </row>
    <row r="143" spans="1:6" x14ac:dyDescent="0.25">
      <c r="A143" s="20"/>
      <c r="B143" s="17"/>
      <c r="C143" s="20"/>
      <c r="D143" s="35"/>
      <c r="E143" s="16"/>
      <c r="F143" s="16"/>
    </row>
    <row r="144" spans="1:6" x14ac:dyDescent="0.25">
      <c r="A144" s="20"/>
      <c r="B144" s="17"/>
      <c r="C144" s="20"/>
      <c r="D144" s="35"/>
      <c r="E144" s="16"/>
      <c r="F144" s="16"/>
    </row>
    <row r="145" spans="1:6" x14ac:dyDescent="0.25">
      <c r="A145" s="20"/>
      <c r="B145" s="17"/>
      <c r="C145" s="20"/>
      <c r="D145" s="35"/>
      <c r="E145" s="16"/>
      <c r="F145" s="16"/>
    </row>
    <row r="146" spans="1:6" x14ac:dyDescent="0.25">
      <c r="A146" s="20"/>
      <c r="B146" s="17"/>
      <c r="C146" s="20"/>
      <c r="D146" s="35"/>
      <c r="E146" s="16"/>
      <c r="F146" s="16"/>
    </row>
    <row r="147" spans="1:6" x14ac:dyDescent="0.25">
      <c r="A147" s="20"/>
      <c r="B147" s="17"/>
      <c r="C147" s="20"/>
      <c r="D147" s="35"/>
      <c r="E147" s="16"/>
      <c r="F147" s="16"/>
    </row>
    <row r="148" spans="1:6" x14ac:dyDescent="0.25">
      <c r="A148" s="20"/>
      <c r="B148" s="17"/>
      <c r="C148" s="20"/>
      <c r="D148" s="35"/>
      <c r="E148" s="16"/>
      <c r="F148" s="16"/>
    </row>
    <row r="149" spans="1:6" x14ac:dyDescent="0.25">
      <c r="A149" s="20"/>
      <c r="B149" s="17"/>
      <c r="C149" s="20"/>
      <c r="D149" s="35"/>
      <c r="E149" s="16"/>
      <c r="F149" s="16"/>
    </row>
    <row r="150" spans="1:6" ht="14.5" thickBot="1" x14ac:dyDescent="0.3">
      <c r="A150" s="20"/>
      <c r="B150" s="17"/>
      <c r="C150" s="20"/>
      <c r="D150" s="35"/>
      <c r="E150" s="16"/>
      <c r="F150" s="16"/>
    </row>
    <row r="151" spans="1:6" ht="14.5" thickTop="1" x14ac:dyDescent="0.25">
      <c r="A151" s="1120" t="s">
        <v>99</v>
      </c>
      <c r="B151" s="1120"/>
      <c r="C151" s="1120"/>
      <c r="D151" s="1120"/>
      <c r="E151" s="1121"/>
      <c r="F151" s="844">
        <f>SUM(F103:F150)</f>
        <v>0</v>
      </c>
    </row>
    <row r="152" spans="1:6" x14ac:dyDescent="0.25">
      <c r="A152" s="20"/>
      <c r="B152" s="21" t="s">
        <v>111</v>
      </c>
      <c r="C152" s="20"/>
      <c r="D152" s="39"/>
      <c r="E152" s="16"/>
      <c r="F152" s="16"/>
    </row>
    <row r="153" spans="1:6" ht="11.25" customHeight="1" x14ac:dyDescent="0.25">
      <c r="A153" s="20"/>
      <c r="B153" s="23"/>
      <c r="C153" s="20"/>
      <c r="D153" s="39"/>
      <c r="E153" s="16"/>
      <c r="F153" s="16"/>
    </row>
    <row r="154" spans="1:6" x14ac:dyDescent="0.25">
      <c r="A154" s="20"/>
      <c r="B154" s="36" t="s">
        <v>277</v>
      </c>
      <c r="C154" s="20"/>
      <c r="D154" s="39"/>
      <c r="E154" s="16"/>
      <c r="F154" s="16"/>
    </row>
    <row r="155" spans="1:6" x14ac:dyDescent="0.25">
      <c r="A155" s="20"/>
      <c r="B155" s="17"/>
      <c r="C155" s="20"/>
      <c r="D155" s="39"/>
      <c r="E155" s="16"/>
      <c r="F155" s="16"/>
    </row>
    <row r="156" spans="1:6" x14ac:dyDescent="0.25">
      <c r="A156" s="20"/>
      <c r="B156" s="43" t="s">
        <v>530</v>
      </c>
      <c r="C156" s="20"/>
      <c r="D156" s="39"/>
      <c r="E156" s="16"/>
      <c r="F156" s="16"/>
    </row>
    <row r="157" spans="1:6" ht="11.25" customHeight="1" x14ac:dyDescent="0.25">
      <c r="A157" s="20"/>
      <c r="B157" s="23"/>
      <c r="C157" s="20"/>
      <c r="D157" s="39"/>
      <c r="E157" s="16"/>
      <c r="F157" s="16"/>
    </row>
    <row r="158" spans="1:6" ht="19.5" customHeight="1" x14ac:dyDescent="0.25">
      <c r="A158" s="20"/>
      <c r="B158" s="27" t="s">
        <v>531</v>
      </c>
      <c r="C158" s="20"/>
      <c r="D158" s="39"/>
      <c r="E158" s="16"/>
      <c r="F158" s="16"/>
    </row>
    <row r="159" spans="1:6" ht="11.25" customHeight="1" x14ac:dyDescent="0.25">
      <c r="A159" s="20"/>
      <c r="B159" s="27"/>
      <c r="C159" s="20"/>
      <c r="D159" s="39"/>
      <c r="E159" s="16"/>
      <c r="F159" s="16"/>
    </row>
    <row r="160" spans="1:6" x14ac:dyDescent="0.25">
      <c r="A160" s="20" t="s">
        <v>532</v>
      </c>
      <c r="B160" s="17" t="s">
        <v>533</v>
      </c>
      <c r="C160" s="20" t="s">
        <v>45</v>
      </c>
      <c r="D160" s="28">
        <v>7</v>
      </c>
      <c r="E160" s="16"/>
      <c r="F160" s="16">
        <f>D160*E160</f>
        <v>0</v>
      </c>
    </row>
    <row r="161" spans="1:6" x14ac:dyDescent="0.25">
      <c r="A161" s="20" t="s">
        <v>534</v>
      </c>
      <c r="B161" s="17" t="s">
        <v>237</v>
      </c>
      <c r="C161" s="20" t="s">
        <v>45</v>
      </c>
      <c r="D161" s="46">
        <v>0</v>
      </c>
      <c r="E161" s="16"/>
      <c r="F161" s="16">
        <f>D161*E161</f>
        <v>0</v>
      </c>
    </row>
    <row r="162" spans="1:6" x14ac:dyDescent="0.25">
      <c r="A162" s="20"/>
      <c r="B162" s="17"/>
      <c r="C162" s="20"/>
      <c r="D162" s="46"/>
      <c r="E162" s="16"/>
      <c r="F162" s="16"/>
    </row>
    <row r="163" spans="1:6" x14ac:dyDescent="0.25">
      <c r="A163" s="20"/>
      <c r="B163" s="43" t="s">
        <v>535</v>
      </c>
      <c r="C163" s="20"/>
      <c r="D163" s="46"/>
      <c r="E163" s="16"/>
      <c r="F163" s="16"/>
    </row>
    <row r="164" spans="1:6" x14ac:dyDescent="0.25">
      <c r="A164" s="20"/>
      <c r="B164" s="23"/>
      <c r="C164" s="20"/>
      <c r="D164" s="46"/>
      <c r="E164" s="16"/>
      <c r="F164" s="16"/>
    </row>
    <row r="165" spans="1:6" x14ac:dyDescent="0.25">
      <c r="A165" s="20"/>
      <c r="B165" s="27" t="s">
        <v>536</v>
      </c>
      <c r="C165" s="20"/>
      <c r="D165" s="46"/>
      <c r="E165" s="16"/>
      <c r="F165" s="16"/>
    </row>
    <row r="166" spans="1:6" ht="12" customHeight="1" x14ac:dyDescent="0.25">
      <c r="A166" s="20"/>
      <c r="B166" s="27"/>
      <c r="C166" s="20"/>
      <c r="D166" s="46"/>
      <c r="E166" s="16"/>
      <c r="F166" s="16"/>
    </row>
    <row r="167" spans="1:6" x14ac:dyDescent="0.25">
      <c r="A167" s="20" t="s">
        <v>537</v>
      </c>
      <c r="B167" s="17" t="s">
        <v>538</v>
      </c>
      <c r="C167" s="20" t="s">
        <v>45</v>
      </c>
      <c r="D167" s="28">
        <v>18</v>
      </c>
      <c r="E167" s="16"/>
      <c r="F167" s="16">
        <f>D167*E167</f>
        <v>0</v>
      </c>
    </row>
    <row r="168" spans="1:6" x14ac:dyDescent="0.25">
      <c r="A168" s="20" t="s">
        <v>242</v>
      </c>
      <c r="B168" s="17" t="s">
        <v>533</v>
      </c>
      <c r="C168" s="20" t="s">
        <v>45</v>
      </c>
      <c r="D168" s="28">
        <f>60*2*0.3</f>
        <v>36</v>
      </c>
      <c r="E168" s="16"/>
      <c r="F168" s="16">
        <f>D168*E168</f>
        <v>0</v>
      </c>
    </row>
    <row r="169" spans="1:6" x14ac:dyDescent="0.25">
      <c r="A169" s="20"/>
      <c r="B169" s="17"/>
      <c r="C169" s="20"/>
      <c r="D169" s="35"/>
      <c r="E169" s="16"/>
      <c r="F169" s="16"/>
    </row>
    <row r="170" spans="1:6" x14ac:dyDescent="0.25">
      <c r="A170" s="20"/>
      <c r="B170" s="25" t="s">
        <v>118</v>
      </c>
      <c r="C170" s="20"/>
      <c r="D170" s="26"/>
      <c r="E170" s="16"/>
      <c r="F170" s="16"/>
    </row>
    <row r="171" spans="1:6" ht="12.75" customHeight="1" x14ac:dyDescent="0.25">
      <c r="A171" s="20"/>
      <c r="B171" s="29"/>
      <c r="C171" s="20"/>
      <c r="D171" s="22"/>
      <c r="E171" s="16"/>
      <c r="F171" s="16"/>
    </row>
    <row r="172" spans="1:6" x14ac:dyDescent="0.25">
      <c r="A172" s="20"/>
      <c r="B172" s="37" t="s">
        <v>539</v>
      </c>
      <c r="C172" s="20"/>
      <c r="D172" s="26"/>
      <c r="E172" s="16"/>
      <c r="F172" s="16"/>
    </row>
    <row r="173" spans="1:6" ht="12" customHeight="1" x14ac:dyDescent="0.25">
      <c r="A173" s="20"/>
      <c r="B173" s="37"/>
      <c r="C173" s="20"/>
      <c r="D173" s="26"/>
      <c r="E173" s="16"/>
      <c r="F173" s="16"/>
    </row>
    <row r="174" spans="1:6" ht="28" x14ac:dyDescent="0.25">
      <c r="A174" s="20"/>
      <c r="B174" s="27" t="s">
        <v>540</v>
      </c>
      <c r="C174" s="20"/>
      <c r="D174" s="26"/>
      <c r="E174" s="16"/>
      <c r="F174" s="16"/>
    </row>
    <row r="175" spans="1:6" x14ac:dyDescent="0.25">
      <c r="A175" s="20"/>
      <c r="B175" s="27"/>
      <c r="C175" s="20"/>
      <c r="D175" s="26"/>
      <c r="E175" s="16"/>
      <c r="F175" s="16"/>
    </row>
    <row r="176" spans="1:6" x14ac:dyDescent="0.25">
      <c r="A176" s="20" t="s">
        <v>541</v>
      </c>
      <c r="B176" s="17" t="s">
        <v>542</v>
      </c>
      <c r="C176" s="20" t="s">
        <v>47</v>
      </c>
      <c r="D176" s="28">
        <f>((D142)*0.05)*1000</f>
        <v>139.99999999999997</v>
      </c>
      <c r="E176" s="16"/>
      <c r="F176" s="16">
        <f>D176*E176</f>
        <v>0</v>
      </c>
    </row>
    <row r="177" spans="1:6" x14ac:dyDescent="0.25">
      <c r="A177" s="20"/>
      <c r="B177" s="17"/>
      <c r="C177" s="20"/>
      <c r="D177" s="28"/>
      <c r="E177" s="16"/>
      <c r="F177" s="16"/>
    </row>
    <row r="178" spans="1:6" x14ac:dyDescent="0.25">
      <c r="A178" s="20"/>
      <c r="B178" s="30" t="s">
        <v>279</v>
      </c>
      <c r="C178" s="20"/>
      <c r="D178" s="26"/>
      <c r="E178" s="16"/>
      <c r="F178" s="16"/>
    </row>
    <row r="179" spans="1:6" x14ac:dyDescent="0.25">
      <c r="A179" s="20"/>
      <c r="B179" s="30"/>
      <c r="C179" s="20"/>
      <c r="D179" s="26"/>
      <c r="E179" s="16"/>
      <c r="F179" s="16"/>
    </row>
    <row r="180" spans="1:6" ht="42" x14ac:dyDescent="0.25">
      <c r="A180" s="20"/>
      <c r="B180" s="27" t="s">
        <v>543</v>
      </c>
      <c r="C180" s="20"/>
      <c r="D180" s="26"/>
      <c r="E180" s="16"/>
      <c r="F180" s="16"/>
    </row>
    <row r="181" spans="1:6" x14ac:dyDescent="0.25">
      <c r="A181" s="20"/>
      <c r="B181" s="29"/>
      <c r="C181" s="20"/>
      <c r="D181" s="26"/>
      <c r="E181" s="16"/>
      <c r="F181" s="16"/>
    </row>
    <row r="182" spans="1:6" x14ac:dyDescent="0.25">
      <c r="A182" s="20" t="s">
        <v>544</v>
      </c>
      <c r="B182" s="29" t="s">
        <v>545</v>
      </c>
      <c r="C182" s="20" t="s">
        <v>45</v>
      </c>
      <c r="D182" s="28">
        <v>81</v>
      </c>
      <c r="E182" s="16"/>
      <c r="F182" s="16">
        <f>D182*E182</f>
        <v>0</v>
      </c>
    </row>
    <row r="183" spans="1:6" x14ac:dyDescent="0.25">
      <c r="A183" s="20"/>
      <c r="B183" s="29"/>
      <c r="C183" s="20"/>
      <c r="D183" s="28"/>
      <c r="E183" s="16"/>
      <c r="F183" s="16"/>
    </row>
    <row r="184" spans="1:6" x14ac:dyDescent="0.25">
      <c r="A184" s="20"/>
      <c r="B184" s="36" t="s">
        <v>244</v>
      </c>
      <c r="C184" s="20"/>
      <c r="D184" s="39"/>
      <c r="E184" s="16"/>
      <c r="F184" s="16"/>
    </row>
    <row r="185" spans="1:6" x14ac:dyDescent="0.25">
      <c r="A185" s="20"/>
      <c r="B185" s="17"/>
      <c r="C185" s="20"/>
      <c r="D185" s="39"/>
      <c r="E185" s="16"/>
      <c r="F185" s="16"/>
    </row>
    <row r="186" spans="1:6" x14ac:dyDescent="0.25">
      <c r="A186" s="20"/>
      <c r="B186" s="37" t="s">
        <v>546</v>
      </c>
      <c r="C186" s="20"/>
      <c r="D186" s="39"/>
      <c r="E186" s="16"/>
      <c r="F186" s="16"/>
    </row>
    <row r="187" spans="1:6" x14ac:dyDescent="0.25">
      <c r="A187" s="20"/>
      <c r="B187" s="17"/>
      <c r="C187" s="20"/>
      <c r="D187" s="39"/>
      <c r="E187" s="16"/>
      <c r="F187" s="16"/>
    </row>
    <row r="188" spans="1:6" x14ac:dyDescent="0.25">
      <c r="A188" s="20"/>
      <c r="B188" s="27" t="s">
        <v>547</v>
      </c>
      <c r="C188" s="20"/>
      <c r="D188" s="39"/>
      <c r="E188" s="16"/>
      <c r="F188" s="16"/>
    </row>
    <row r="189" spans="1:6" x14ac:dyDescent="0.25">
      <c r="A189" s="20"/>
      <c r="B189" s="17"/>
      <c r="C189" s="20"/>
      <c r="D189" s="39"/>
      <c r="E189" s="16"/>
      <c r="F189" s="16"/>
    </row>
    <row r="190" spans="1:6" ht="16.5" x14ac:dyDescent="0.25">
      <c r="A190" s="20" t="s">
        <v>245</v>
      </c>
      <c r="B190" s="23" t="s">
        <v>548</v>
      </c>
      <c r="C190" s="20" t="s">
        <v>488</v>
      </c>
      <c r="D190" s="46">
        <f>D182</f>
        <v>81</v>
      </c>
      <c r="E190" s="16"/>
      <c r="F190" s="16">
        <f>D190*E190</f>
        <v>0</v>
      </c>
    </row>
    <row r="191" spans="1:6" ht="16.5" x14ac:dyDescent="0.25">
      <c r="A191" s="20" t="s">
        <v>549</v>
      </c>
      <c r="B191" s="47" t="s">
        <v>550</v>
      </c>
      <c r="C191" s="20" t="s">
        <v>488</v>
      </c>
      <c r="D191" s="38">
        <v>0</v>
      </c>
      <c r="E191" s="16"/>
      <c r="F191" s="16">
        <f>D191*E191</f>
        <v>0</v>
      </c>
    </row>
    <row r="192" spans="1:6" x14ac:dyDescent="0.25">
      <c r="A192" s="20"/>
      <c r="B192" s="48"/>
      <c r="C192" s="20"/>
      <c r="D192" s="39"/>
      <c r="E192" s="16"/>
      <c r="F192" s="16"/>
    </row>
    <row r="193" spans="1:6" x14ac:dyDescent="0.25">
      <c r="A193" s="20"/>
      <c r="B193" s="25" t="s">
        <v>551</v>
      </c>
      <c r="C193" s="49"/>
      <c r="D193" s="50"/>
      <c r="E193" s="16"/>
      <c r="F193" s="16"/>
    </row>
    <row r="194" spans="1:6" x14ac:dyDescent="0.25">
      <c r="A194" s="20"/>
      <c r="B194" s="48"/>
      <c r="C194" s="20"/>
      <c r="D194" s="38"/>
      <c r="E194" s="16"/>
      <c r="F194" s="16"/>
    </row>
    <row r="195" spans="1:6" x14ac:dyDescent="0.25">
      <c r="A195" s="20"/>
      <c r="B195" s="25" t="s">
        <v>552</v>
      </c>
      <c r="C195" s="20"/>
      <c r="D195" s="51"/>
      <c r="E195" s="52"/>
      <c r="F195" s="52"/>
    </row>
    <row r="196" spans="1:6" x14ac:dyDescent="0.25">
      <c r="A196" s="20"/>
      <c r="B196" s="29"/>
      <c r="C196" s="20"/>
      <c r="D196" s="51"/>
      <c r="E196" s="52"/>
      <c r="F196" s="52"/>
    </row>
    <row r="197" spans="1:6" ht="28" x14ac:dyDescent="0.25">
      <c r="A197" s="20"/>
      <c r="B197" s="53" t="s">
        <v>553</v>
      </c>
      <c r="C197" s="20"/>
      <c r="D197" s="54"/>
      <c r="E197" s="52"/>
      <c r="F197" s="52"/>
    </row>
    <row r="198" spans="1:6" x14ac:dyDescent="0.25">
      <c r="A198" s="20"/>
      <c r="B198" s="53"/>
      <c r="C198" s="20"/>
      <c r="D198" s="54"/>
      <c r="E198" s="52"/>
      <c r="F198" s="52"/>
    </row>
    <row r="199" spans="1:6" x14ac:dyDescent="0.25">
      <c r="A199" s="20" t="s">
        <v>554</v>
      </c>
      <c r="B199" s="29" t="s">
        <v>555</v>
      </c>
      <c r="C199" s="20" t="s">
        <v>45</v>
      </c>
      <c r="D199" s="505">
        <v>200</v>
      </c>
      <c r="E199" s="52"/>
      <c r="F199" s="16">
        <f>D199*E199</f>
        <v>0</v>
      </c>
    </row>
    <row r="200" spans="1:6" x14ac:dyDescent="0.25">
      <c r="A200" s="33"/>
      <c r="B200" s="25"/>
      <c r="C200" s="33"/>
      <c r="D200" s="506"/>
      <c r="E200" s="16"/>
      <c r="F200" s="16"/>
    </row>
    <row r="201" spans="1:6" ht="42" x14ac:dyDescent="0.25">
      <c r="A201" s="20"/>
      <c r="B201" s="53" t="s">
        <v>556</v>
      </c>
      <c r="C201" s="20"/>
      <c r="D201" s="507"/>
      <c r="E201" s="52"/>
      <c r="F201" s="52"/>
    </row>
    <row r="202" spans="1:6" x14ac:dyDescent="0.25">
      <c r="A202" s="20"/>
      <c r="B202" s="53"/>
      <c r="C202" s="20"/>
      <c r="D202" s="507"/>
      <c r="E202" s="52"/>
      <c r="F202" s="52"/>
    </row>
    <row r="203" spans="1:6" ht="17" thickBot="1" x14ac:dyDescent="0.3">
      <c r="A203" s="20" t="s">
        <v>557</v>
      </c>
      <c r="B203" s="29" t="s">
        <v>558</v>
      </c>
      <c r="C203" s="20" t="s">
        <v>559</v>
      </c>
      <c r="D203" s="505">
        <v>60</v>
      </c>
      <c r="E203" s="52"/>
      <c r="F203" s="16">
        <f>D203*E203</f>
        <v>0</v>
      </c>
    </row>
    <row r="204" spans="1:6" ht="14.5" thickTop="1" x14ac:dyDescent="0.25">
      <c r="A204" s="1120" t="s">
        <v>99</v>
      </c>
      <c r="B204" s="1120"/>
      <c r="C204" s="1120"/>
      <c r="D204" s="1120"/>
      <c r="E204" s="1121"/>
      <c r="F204" s="844">
        <f>SUM(F152:F203)</f>
        <v>0</v>
      </c>
    </row>
    <row r="205" spans="1:6" x14ac:dyDescent="0.25">
      <c r="A205" s="20"/>
      <c r="B205" s="25" t="s">
        <v>560</v>
      </c>
      <c r="C205" s="20"/>
      <c r="D205" s="508"/>
      <c r="E205" s="16"/>
      <c r="F205" s="16"/>
    </row>
    <row r="206" spans="1:6" x14ac:dyDescent="0.25">
      <c r="A206" s="20"/>
      <c r="B206" s="25"/>
      <c r="C206" s="20"/>
      <c r="D206" s="508"/>
      <c r="E206" s="16"/>
      <c r="F206" s="16"/>
    </row>
    <row r="207" spans="1:6" ht="28" x14ac:dyDescent="0.25">
      <c r="A207" s="20"/>
      <c r="B207" s="27" t="s">
        <v>561</v>
      </c>
      <c r="C207" s="20"/>
      <c r="D207" s="508"/>
      <c r="E207" s="16"/>
      <c r="F207" s="16"/>
    </row>
    <row r="208" spans="1:6" x14ac:dyDescent="0.25">
      <c r="A208" s="20"/>
      <c r="B208" s="29"/>
      <c r="C208" s="20"/>
      <c r="D208" s="508"/>
      <c r="E208" s="16"/>
      <c r="F208" s="16"/>
    </row>
    <row r="209" spans="1:6" x14ac:dyDescent="0.25">
      <c r="A209" s="20" t="s">
        <v>562</v>
      </c>
      <c r="B209" s="29" t="s">
        <v>563</v>
      </c>
      <c r="C209" s="20" t="s">
        <v>114</v>
      </c>
      <c r="D209" s="505">
        <v>40</v>
      </c>
      <c r="E209" s="16"/>
      <c r="F209" s="16">
        <f>D209*E209</f>
        <v>0</v>
      </c>
    </row>
    <row r="210" spans="1:6" x14ac:dyDescent="0.25">
      <c r="A210" s="20"/>
      <c r="B210" s="29"/>
      <c r="C210" s="20"/>
      <c r="D210" s="505"/>
      <c r="E210" s="16"/>
      <c r="F210" s="16"/>
    </row>
    <row r="211" spans="1:6" x14ac:dyDescent="0.25">
      <c r="A211" s="20" t="s">
        <v>564</v>
      </c>
      <c r="B211" s="29" t="s">
        <v>565</v>
      </c>
      <c r="C211" s="20" t="s">
        <v>114</v>
      </c>
      <c r="D211" s="505">
        <v>15</v>
      </c>
      <c r="E211" s="16"/>
      <c r="F211" s="16">
        <f>D211*E211</f>
        <v>0</v>
      </c>
    </row>
    <row r="212" spans="1:6" x14ac:dyDescent="0.25">
      <c r="A212" s="20"/>
      <c r="B212" s="29"/>
      <c r="C212" s="20"/>
      <c r="D212" s="505"/>
      <c r="E212" s="16"/>
      <c r="F212" s="16"/>
    </row>
    <row r="213" spans="1:6" x14ac:dyDescent="0.25">
      <c r="A213" s="33"/>
      <c r="B213" s="25" t="s">
        <v>566</v>
      </c>
      <c r="C213" s="33"/>
      <c r="D213" s="506"/>
      <c r="E213" s="16"/>
      <c r="F213" s="16"/>
    </row>
    <row r="214" spans="1:6" x14ac:dyDescent="0.25">
      <c r="A214" s="33"/>
      <c r="B214" s="25"/>
      <c r="C214" s="33"/>
      <c r="D214" s="506"/>
      <c r="E214" s="16"/>
      <c r="F214" s="16"/>
    </row>
    <row r="215" spans="1:6" ht="32.25" customHeight="1" x14ac:dyDescent="0.25">
      <c r="A215" s="20" t="s">
        <v>567</v>
      </c>
      <c r="B215" s="23" t="s">
        <v>568</v>
      </c>
      <c r="C215" s="20" t="s">
        <v>45</v>
      </c>
      <c r="D215" s="505">
        <v>40</v>
      </c>
      <c r="E215" s="16"/>
      <c r="F215" s="16">
        <f>D215*E215</f>
        <v>0</v>
      </c>
    </row>
    <row r="216" spans="1:6" x14ac:dyDescent="0.25">
      <c r="A216" s="20"/>
      <c r="B216" s="23"/>
      <c r="C216" s="20"/>
      <c r="D216" s="505"/>
      <c r="E216" s="16"/>
      <c r="F216" s="16"/>
    </row>
    <row r="217" spans="1:6" x14ac:dyDescent="0.25">
      <c r="A217" s="20"/>
      <c r="B217" s="36" t="s">
        <v>569</v>
      </c>
      <c r="C217" s="49"/>
      <c r="D217" s="50"/>
      <c r="E217" s="16"/>
      <c r="F217" s="16"/>
    </row>
    <row r="218" spans="1:6" x14ac:dyDescent="0.25">
      <c r="A218" s="20"/>
      <c r="B218" s="29"/>
      <c r="C218" s="49"/>
      <c r="D218" s="50"/>
      <c r="E218" s="16"/>
      <c r="F218" s="16"/>
    </row>
    <row r="219" spans="1:6" ht="56" x14ac:dyDescent="0.25">
      <c r="A219" s="20"/>
      <c r="B219" s="27" t="s">
        <v>570</v>
      </c>
      <c r="C219" s="49"/>
      <c r="D219" s="50"/>
      <c r="E219" s="16"/>
      <c r="F219" s="16"/>
    </row>
    <row r="220" spans="1:6" x14ac:dyDescent="0.25">
      <c r="A220" s="20"/>
      <c r="B220" s="29"/>
      <c r="C220" s="49"/>
      <c r="D220" s="50"/>
      <c r="E220" s="16"/>
      <c r="F220" s="16"/>
    </row>
    <row r="221" spans="1:6" ht="21" customHeight="1" x14ac:dyDescent="0.25">
      <c r="A221" s="20" t="s">
        <v>280</v>
      </c>
      <c r="B221" s="29" t="s">
        <v>571</v>
      </c>
      <c r="C221" s="20" t="s">
        <v>488</v>
      </c>
      <c r="D221" s="44">
        <f>(60*3-(1.5*2.4+1.2*2.4+0.6*0.8*3+6*2.4*0.9+1.2*1.2*6))</f>
        <v>150.47999999999999</v>
      </c>
      <c r="E221" s="16"/>
      <c r="F221" s="16">
        <f>D221*E221</f>
        <v>0</v>
      </c>
    </row>
    <row r="222" spans="1:6" ht="21" customHeight="1" x14ac:dyDescent="0.25">
      <c r="A222" s="20" t="s">
        <v>281</v>
      </c>
      <c r="B222" s="29" t="s">
        <v>572</v>
      </c>
      <c r="C222" s="20" t="s">
        <v>488</v>
      </c>
      <c r="D222" s="39">
        <f>60</f>
        <v>60</v>
      </c>
      <c r="E222" s="16"/>
      <c r="F222" s="16">
        <f>D222*E222</f>
        <v>0</v>
      </c>
    </row>
    <row r="223" spans="1:6" x14ac:dyDescent="0.25">
      <c r="A223" s="20"/>
      <c r="B223" s="29"/>
      <c r="C223" s="20"/>
      <c r="D223" s="28"/>
      <c r="E223" s="16"/>
      <c r="F223" s="16"/>
    </row>
    <row r="224" spans="1:6" x14ac:dyDescent="0.25">
      <c r="A224" s="20"/>
      <c r="B224" s="25" t="s">
        <v>573</v>
      </c>
      <c r="C224" s="20"/>
      <c r="D224" s="34"/>
      <c r="E224" s="16"/>
      <c r="F224" s="16"/>
    </row>
    <row r="225" spans="1:6" x14ac:dyDescent="0.25">
      <c r="A225" s="20"/>
      <c r="B225" s="27"/>
      <c r="C225" s="20"/>
      <c r="D225" s="55"/>
      <c r="E225" s="16"/>
      <c r="F225" s="16"/>
    </row>
    <row r="226" spans="1:6" ht="42" x14ac:dyDescent="0.25">
      <c r="A226" s="20"/>
      <c r="B226" s="27" t="s">
        <v>823</v>
      </c>
      <c r="C226" s="20"/>
      <c r="D226" s="55"/>
      <c r="E226" s="16"/>
      <c r="F226" s="16"/>
    </row>
    <row r="227" spans="1:6" x14ac:dyDescent="0.25">
      <c r="A227" s="20"/>
      <c r="B227" s="27"/>
      <c r="C227" s="20"/>
      <c r="D227" s="55"/>
      <c r="E227" s="16"/>
      <c r="F227" s="16"/>
    </row>
    <row r="228" spans="1:6" ht="16.5" x14ac:dyDescent="0.25">
      <c r="A228" s="20" t="s">
        <v>574</v>
      </c>
      <c r="B228" s="29" t="s">
        <v>575</v>
      </c>
      <c r="C228" s="20" t="s">
        <v>488</v>
      </c>
      <c r="D228" s="46">
        <v>3</v>
      </c>
      <c r="E228" s="16"/>
      <c r="F228" s="16">
        <f>D228*E228</f>
        <v>0</v>
      </c>
    </row>
    <row r="229" spans="1:6" x14ac:dyDescent="0.25">
      <c r="A229" s="20"/>
      <c r="B229" s="29"/>
      <c r="C229" s="20"/>
      <c r="D229" s="28"/>
      <c r="E229" s="16"/>
      <c r="F229" s="16"/>
    </row>
    <row r="230" spans="1:6" x14ac:dyDescent="0.25">
      <c r="A230" s="20"/>
      <c r="B230" s="21" t="s">
        <v>246</v>
      </c>
      <c r="C230" s="20"/>
      <c r="D230" s="39"/>
      <c r="E230" s="16"/>
      <c r="F230" s="16"/>
    </row>
    <row r="231" spans="1:6" x14ac:dyDescent="0.25">
      <c r="A231" s="20"/>
      <c r="B231" s="36" t="s">
        <v>284</v>
      </c>
      <c r="C231" s="20"/>
      <c r="D231" s="26"/>
      <c r="E231" s="16"/>
      <c r="F231" s="16"/>
    </row>
    <row r="232" spans="1:6" x14ac:dyDescent="0.25">
      <c r="A232" s="20"/>
      <c r="B232" s="37" t="s">
        <v>285</v>
      </c>
      <c r="C232" s="20"/>
      <c r="D232" s="26"/>
      <c r="E232" s="16"/>
      <c r="F232" s="16"/>
    </row>
    <row r="233" spans="1:6" ht="28" x14ac:dyDescent="0.25">
      <c r="A233" s="20"/>
      <c r="B233" s="27" t="s">
        <v>576</v>
      </c>
      <c r="C233" s="20"/>
      <c r="D233" s="28"/>
      <c r="E233" s="16"/>
      <c r="F233" s="16"/>
    </row>
    <row r="234" spans="1:6" x14ac:dyDescent="0.25">
      <c r="A234" s="20"/>
      <c r="B234" s="29"/>
      <c r="C234" s="20"/>
      <c r="D234" s="26"/>
      <c r="E234" s="16"/>
      <c r="F234" s="16"/>
    </row>
    <row r="235" spans="1:6" ht="28" x14ac:dyDescent="0.25">
      <c r="A235" s="20" t="s">
        <v>286</v>
      </c>
      <c r="B235" s="17" t="s">
        <v>577</v>
      </c>
      <c r="C235" s="20" t="s">
        <v>45</v>
      </c>
      <c r="D235" s="28">
        <v>8</v>
      </c>
      <c r="E235" s="16"/>
      <c r="F235" s="16">
        <f>D235*E235</f>
        <v>0</v>
      </c>
    </row>
    <row r="236" spans="1:6" x14ac:dyDescent="0.25">
      <c r="A236" s="20"/>
      <c r="B236" s="17"/>
      <c r="C236" s="20"/>
      <c r="D236" s="22"/>
      <c r="E236" s="16"/>
      <c r="F236" s="16"/>
    </row>
    <row r="237" spans="1:6" ht="28" x14ac:dyDescent="0.25">
      <c r="A237" s="20"/>
      <c r="B237" s="27" t="s">
        <v>578</v>
      </c>
      <c r="C237" s="20"/>
      <c r="D237" s="26"/>
      <c r="E237" s="16"/>
      <c r="F237" s="16"/>
    </row>
    <row r="238" spans="1:6" x14ac:dyDescent="0.25">
      <c r="A238" s="20"/>
      <c r="B238" s="29"/>
      <c r="C238" s="20"/>
      <c r="D238" s="26"/>
      <c r="E238" s="16"/>
      <c r="F238" s="16"/>
    </row>
    <row r="239" spans="1:6" ht="28" x14ac:dyDescent="0.25">
      <c r="A239" s="20" t="s">
        <v>579</v>
      </c>
      <c r="B239" s="17" t="s">
        <v>580</v>
      </c>
      <c r="C239" s="20" t="s">
        <v>45</v>
      </c>
      <c r="D239" s="28">
        <f>ROUNDUP((36*3-(1.5*2.4+1.2*2.4+0.6*0.8*3+6*2.4*0.9+1.2*1.2*6)),0)</f>
        <v>79</v>
      </c>
      <c r="E239" s="16"/>
      <c r="F239" s="16">
        <f>D239*E239</f>
        <v>0</v>
      </c>
    </row>
    <row r="240" spans="1:6" x14ac:dyDescent="0.25">
      <c r="A240" s="20"/>
      <c r="B240" s="17"/>
      <c r="C240" s="20"/>
      <c r="D240" s="28"/>
      <c r="E240" s="16"/>
      <c r="F240" s="16"/>
    </row>
    <row r="241" spans="1:6" x14ac:dyDescent="0.25">
      <c r="A241" s="20"/>
      <c r="B241" s="17"/>
      <c r="C241" s="20"/>
      <c r="D241" s="28"/>
      <c r="E241" s="16"/>
      <c r="F241" s="16"/>
    </row>
    <row r="242" spans="1:6" x14ac:dyDescent="0.25">
      <c r="A242" s="20"/>
      <c r="B242" s="17"/>
      <c r="C242" s="20"/>
      <c r="D242" s="28"/>
      <c r="E242" s="16"/>
      <c r="F242" s="16"/>
    </row>
    <row r="243" spans="1:6" x14ac:dyDescent="0.25">
      <c r="A243" s="20"/>
      <c r="B243" s="17"/>
      <c r="C243" s="20"/>
      <c r="D243" s="28"/>
      <c r="E243" s="16"/>
      <c r="F243" s="16"/>
    </row>
    <row r="244" spans="1:6" x14ac:dyDescent="0.25">
      <c r="A244" s="20"/>
      <c r="B244" s="17"/>
      <c r="C244" s="20"/>
      <c r="D244" s="28"/>
      <c r="E244" s="16"/>
      <c r="F244" s="16"/>
    </row>
    <row r="245" spans="1:6" x14ac:dyDescent="0.25">
      <c r="A245" s="20"/>
      <c r="B245" s="17"/>
      <c r="C245" s="20"/>
      <c r="D245" s="28"/>
      <c r="E245" s="16"/>
      <c r="F245" s="16"/>
    </row>
    <row r="246" spans="1:6" x14ac:dyDescent="0.25">
      <c r="A246" s="20"/>
      <c r="B246" s="17"/>
      <c r="C246" s="20"/>
      <c r="D246" s="28"/>
      <c r="E246" s="16"/>
      <c r="F246" s="16"/>
    </row>
    <row r="247" spans="1:6" ht="14.5" thickBot="1" x14ac:dyDescent="0.3">
      <c r="A247" s="20"/>
      <c r="B247" s="17"/>
      <c r="C247" s="20"/>
      <c r="D247" s="28"/>
      <c r="E247" s="16"/>
      <c r="F247" s="16"/>
    </row>
    <row r="248" spans="1:6" ht="14.5" thickTop="1" x14ac:dyDescent="0.25">
      <c r="A248" s="1120" t="s">
        <v>99</v>
      </c>
      <c r="B248" s="1120"/>
      <c r="C248" s="1120"/>
      <c r="D248" s="1120"/>
      <c r="E248" s="1121"/>
      <c r="F248" s="844">
        <f>SUM(F206:F247)</f>
        <v>0</v>
      </c>
    </row>
    <row r="249" spans="1:6" x14ac:dyDescent="0.25">
      <c r="A249" s="20"/>
      <c r="B249" s="36" t="s">
        <v>248</v>
      </c>
      <c r="C249" s="20"/>
      <c r="D249" s="39"/>
      <c r="E249" s="16"/>
      <c r="F249" s="16"/>
    </row>
    <row r="250" spans="1:6" x14ac:dyDescent="0.25">
      <c r="A250" s="20"/>
      <c r="B250" s="36"/>
      <c r="C250" s="20"/>
      <c r="D250" s="39"/>
      <c r="E250" s="16"/>
      <c r="F250" s="16"/>
    </row>
    <row r="251" spans="1:6" x14ac:dyDescent="0.25">
      <c r="A251" s="20"/>
      <c r="B251" s="37" t="s">
        <v>287</v>
      </c>
      <c r="C251" s="20"/>
      <c r="D251" s="26"/>
      <c r="E251" s="16"/>
      <c r="F251" s="16"/>
    </row>
    <row r="252" spans="1:6" x14ac:dyDescent="0.25">
      <c r="A252" s="20"/>
      <c r="B252" s="37"/>
      <c r="C252" s="20"/>
      <c r="D252" s="26"/>
      <c r="E252" s="16"/>
      <c r="F252" s="16"/>
    </row>
    <row r="253" spans="1:6" ht="28" x14ac:dyDescent="0.25">
      <c r="A253" s="20"/>
      <c r="B253" s="27" t="s">
        <v>581</v>
      </c>
      <c r="C253" s="20"/>
      <c r="D253" s="26"/>
      <c r="E253" s="16"/>
      <c r="F253" s="16"/>
    </row>
    <row r="254" spans="1:6" x14ac:dyDescent="0.25">
      <c r="A254" s="20"/>
      <c r="B254" s="29"/>
      <c r="C254" s="20"/>
      <c r="D254" s="39"/>
      <c r="E254" s="16"/>
      <c r="F254" s="16"/>
    </row>
    <row r="255" spans="1:6" ht="28" x14ac:dyDescent="0.25">
      <c r="A255" s="20" t="s">
        <v>582</v>
      </c>
      <c r="B255" s="17" t="s">
        <v>580</v>
      </c>
      <c r="C255" s="20" t="s">
        <v>488</v>
      </c>
      <c r="D255" s="488">
        <v>141.30000000000001</v>
      </c>
      <c r="E255" s="16"/>
      <c r="F255" s="16">
        <f>D255*E255</f>
        <v>0</v>
      </c>
    </row>
    <row r="256" spans="1:6" x14ac:dyDescent="0.25">
      <c r="A256" s="20"/>
      <c r="B256" s="17"/>
      <c r="C256" s="20"/>
      <c r="D256" s="46"/>
      <c r="E256" s="16"/>
      <c r="F256" s="16"/>
    </row>
    <row r="257" spans="1:6" x14ac:dyDescent="0.25">
      <c r="A257" s="20"/>
      <c r="B257" s="21" t="s">
        <v>249</v>
      </c>
      <c r="C257" s="20"/>
      <c r="D257" s="46"/>
      <c r="E257" s="16"/>
      <c r="F257" s="16"/>
    </row>
    <row r="258" spans="1:6" x14ac:dyDescent="0.25">
      <c r="A258" s="20"/>
      <c r="B258" s="21"/>
      <c r="C258" s="20"/>
      <c r="D258" s="46"/>
      <c r="E258" s="16"/>
      <c r="F258" s="16"/>
    </row>
    <row r="259" spans="1:6" ht="35.25" customHeight="1" x14ac:dyDescent="0.25">
      <c r="A259" s="308"/>
      <c r="B259" s="27" t="s">
        <v>282</v>
      </c>
      <c r="C259" s="128"/>
      <c r="D259" s="304"/>
      <c r="E259" s="392"/>
      <c r="F259" s="290"/>
    </row>
    <row r="260" spans="1:6" x14ac:dyDescent="0.25">
      <c r="A260" s="20" t="s">
        <v>828</v>
      </c>
      <c r="B260" s="17" t="s">
        <v>1056</v>
      </c>
      <c r="C260" s="20" t="s">
        <v>114</v>
      </c>
      <c r="D260" s="55">
        <v>65</v>
      </c>
      <c r="E260" s="32"/>
      <c r="F260" s="16">
        <f>D260*E260</f>
        <v>0</v>
      </c>
    </row>
    <row r="261" spans="1:6" x14ac:dyDescent="0.25">
      <c r="A261" s="20"/>
      <c r="B261" s="21"/>
      <c r="C261" s="20"/>
      <c r="D261" s="46"/>
      <c r="E261" s="16"/>
      <c r="F261" s="16"/>
    </row>
    <row r="262" spans="1:6" x14ac:dyDescent="0.25">
      <c r="A262" s="20"/>
      <c r="B262" s="56" t="s">
        <v>250</v>
      </c>
      <c r="C262" s="20"/>
      <c r="D262" s="28"/>
      <c r="E262" s="32"/>
      <c r="F262" s="32"/>
    </row>
    <row r="263" spans="1:6" x14ac:dyDescent="0.25">
      <c r="A263" s="20"/>
      <c r="B263" s="36"/>
      <c r="C263" s="20"/>
      <c r="D263" s="28"/>
      <c r="E263" s="32"/>
      <c r="F263" s="32"/>
    </row>
    <row r="264" spans="1:6" ht="28" x14ac:dyDescent="0.25">
      <c r="A264" s="20" t="s">
        <v>226</v>
      </c>
      <c r="B264" s="17" t="s">
        <v>583</v>
      </c>
      <c r="C264" s="20" t="s">
        <v>45</v>
      </c>
      <c r="D264" s="55">
        <v>114</v>
      </c>
      <c r="E264" s="32"/>
      <c r="F264" s="16">
        <f>D264*E264</f>
        <v>0</v>
      </c>
    </row>
    <row r="265" spans="1:6" x14ac:dyDescent="0.25">
      <c r="A265" s="20"/>
      <c r="B265" s="17"/>
      <c r="C265" s="20"/>
      <c r="D265" s="55"/>
      <c r="E265" s="32"/>
      <c r="F265" s="16"/>
    </row>
    <row r="266" spans="1:6" x14ac:dyDescent="0.25">
      <c r="A266" s="20"/>
      <c r="B266" s="25" t="s">
        <v>251</v>
      </c>
      <c r="C266" s="20"/>
      <c r="D266" s="55"/>
      <c r="E266" s="32"/>
      <c r="F266" s="16"/>
    </row>
    <row r="267" spans="1:6" ht="70" x14ac:dyDescent="0.25">
      <c r="A267" s="20" t="s">
        <v>584</v>
      </c>
      <c r="B267" s="17" t="s">
        <v>585</v>
      </c>
      <c r="C267" s="20" t="s">
        <v>488</v>
      </c>
      <c r="D267" s="22">
        <v>136.80000000000001</v>
      </c>
      <c r="E267" s="16"/>
      <c r="F267" s="16">
        <f>D267*E267</f>
        <v>0</v>
      </c>
    </row>
    <row r="268" spans="1:6" x14ac:dyDescent="0.25">
      <c r="A268" s="20"/>
      <c r="B268" s="23"/>
      <c r="C268" s="20"/>
      <c r="D268" s="39"/>
      <c r="E268" s="16"/>
      <c r="F268" s="16"/>
    </row>
    <row r="269" spans="1:6" x14ac:dyDescent="0.25">
      <c r="A269" s="20" t="s">
        <v>1402</v>
      </c>
      <c r="B269" s="489" t="s">
        <v>295</v>
      </c>
      <c r="C269" s="20" t="s">
        <v>45</v>
      </c>
      <c r="D269" s="55">
        <v>38.700000000000003</v>
      </c>
      <c r="E269" s="16"/>
      <c r="F269" s="16">
        <f>D269*E269</f>
        <v>0</v>
      </c>
    </row>
    <row r="270" spans="1:6" x14ac:dyDescent="0.25">
      <c r="A270" s="20"/>
      <c r="B270" s="23"/>
      <c r="C270" s="20"/>
      <c r="D270" s="39"/>
      <c r="E270" s="16"/>
      <c r="F270" s="16"/>
    </row>
    <row r="271" spans="1:6" x14ac:dyDescent="0.25">
      <c r="A271" s="20"/>
      <c r="B271" s="21" t="s">
        <v>252</v>
      </c>
      <c r="C271" s="20"/>
      <c r="D271" s="39"/>
      <c r="E271" s="16"/>
      <c r="F271" s="16"/>
    </row>
    <row r="272" spans="1:6" x14ac:dyDescent="0.25">
      <c r="A272" s="20"/>
      <c r="B272" s="23"/>
      <c r="C272" s="20"/>
      <c r="D272" s="39"/>
      <c r="E272" s="16"/>
      <c r="F272" s="16"/>
    </row>
    <row r="273" spans="1:6" x14ac:dyDescent="0.25">
      <c r="A273" s="20"/>
      <c r="B273" s="43" t="s">
        <v>586</v>
      </c>
      <c r="C273" s="20"/>
      <c r="D273" s="39"/>
      <c r="E273" s="16"/>
      <c r="F273" s="16"/>
    </row>
    <row r="274" spans="1:6" x14ac:dyDescent="0.25">
      <c r="A274" s="20"/>
      <c r="B274" s="43"/>
      <c r="C274" s="20"/>
      <c r="D274" s="39"/>
      <c r="E274" s="16"/>
      <c r="F274" s="16"/>
    </row>
    <row r="275" spans="1:6" ht="28" x14ac:dyDescent="0.25">
      <c r="A275" s="20"/>
      <c r="B275" s="27" t="s">
        <v>587</v>
      </c>
      <c r="C275" s="20"/>
      <c r="D275" s="39"/>
      <c r="E275" s="16"/>
      <c r="F275" s="16"/>
    </row>
    <row r="276" spans="1:6" x14ac:dyDescent="0.25">
      <c r="A276" s="20"/>
      <c r="B276" s="37"/>
      <c r="C276" s="20"/>
      <c r="D276" s="39"/>
      <c r="E276" s="16"/>
      <c r="F276" s="16"/>
    </row>
    <row r="277" spans="1:6" ht="28" x14ac:dyDescent="0.25">
      <c r="A277" s="20" t="s">
        <v>588</v>
      </c>
      <c r="B277" s="17" t="s">
        <v>589</v>
      </c>
      <c r="C277" s="20" t="s">
        <v>45</v>
      </c>
      <c r="D277" s="46">
        <v>84</v>
      </c>
      <c r="E277" s="16"/>
      <c r="F277" s="16">
        <f>D277*E277</f>
        <v>0</v>
      </c>
    </row>
    <row r="278" spans="1:6" x14ac:dyDescent="0.25">
      <c r="A278" s="20"/>
      <c r="B278" s="17"/>
      <c r="C278" s="20"/>
      <c r="D278" s="46"/>
      <c r="E278" s="16"/>
      <c r="F278" s="16"/>
    </row>
    <row r="279" spans="1:6" ht="42" x14ac:dyDescent="0.25">
      <c r="A279" s="20"/>
      <c r="B279" s="27" t="s">
        <v>590</v>
      </c>
      <c r="C279" s="20"/>
      <c r="D279" s="39"/>
      <c r="E279" s="16"/>
      <c r="F279" s="16"/>
    </row>
    <row r="280" spans="1:6" x14ac:dyDescent="0.25">
      <c r="A280" s="20"/>
      <c r="B280" s="37"/>
      <c r="C280" s="20"/>
      <c r="D280" s="39"/>
      <c r="E280" s="16"/>
      <c r="F280" s="16"/>
    </row>
    <row r="281" spans="1:6" x14ac:dyDescent="0.25">
      <c r="A281" s="20" t="s">
        <v>591</v>
      </c>
      <c r="B281" s="29" t="s">
        <v>575</v>
      </c>
      <c r="C281" s="57" t="s">
        <v>114</v>
      </c>
      <c r="D281" s="58">
        <v>60</v>
      </c>
      <c r="E281" s="16"/>
      <c r="F281" s="16">
        <f>D281*E281</f>
        <v>0</v>
      </c>
    </row>
    <row r="282" spans="1:6" x14ac:dyDescent="0.25">
      <c r="A282" s="20"/>
      <c r="B282" s="17"/>
      <c r="C282" s="20"/>
      <c r="D282" s="46"/>
      <c r="E282" s="16"/>
      <c r="F282" s="16"/>
    </row>
    <row r="283" spans="1:6" x14ac:dyDescent="0.25">
      <c r="A283" s="20"/>
      <c r="B283" s="43" t="s">
        <v>293</v>
      </c>
      <c r="C283" s="20"/>
      <c r="D283" s="39"/>
      <c r="E283" s="16"/>
      <c r="F283" s="16"/>
    </row>
    <row r="284" spans="1:6" x14ac:dyDescent="0.25">
      <c r="A284" s="20"/>
      <c r="B284" s="43"/>
      <c r="C284" s="20"/>
      <c r="D284" s="39"/>
      <c r="E284" s="16"/>
      <c r="F284" s="16"/>
    </row>
    <row r="285" spans="1:6" ht="42" x14ac:dyDescent="0.25">
      <c r="A285" s="20"/>
      <c r="B285" s="27" t="s">
        <v>592</v>
      </c>
      <c r="C285" s="20"/>
      <c r="D285" s="39"/>
      <c r="E285" s="16"/>
      <c r="F285" s="16"/>
    </row>
    <row r="286" spans="1:6" x14ac:dyDescent="0.25">
      <c r="A286" s="20"/>
      <c r="B286" s="23"/>
      <c r="C286" s="20"/>
      <c r="D286" s="39"/>
      <c r="E286" s="16"/>
      <c r="F286" s="16"/>
    </row>
    <row r="287" spans="1:6" ht="28" x14ac:dyDescent="0.25">
      <c r="A287" s="20" t="s">
        <v>254</v>
      </c>
      <c r="B287" s="17" t="s">
        <v>294</v>
      </c>
      <c r="C287" s="20" t="s">
        <v>45</v>
      </c>
      <c r="D287" s="46">
        <f>D277</f>
        <v>84</v>
      </c>
      <c r="E287" s="16"/>
      <c r="F287" s="16">
        <f>D287*E287</f>
        <v>0</v>
      </c>
    </row>
    <row r="288" spans="1:6" x14ac:dyDescent="0.25">
      <c r="A288" s="16"/>
      <c r="B288" s="16"/>
      <c r="C288" s="16"/>
      <c r="D288" s="16"/>
      <c r="E288" s="16"/>
      <c r="F288" s="16"/>
    </row>
    <row r="289" spans="1:6" ht="14.5" thickBot="1" x14ac:dyDescent="0.3">
      <c r="A289" s="16"/>
      <c r="B289" s="16"/>
      <c r="C289" s="16"/>
      <c r="D289" s="16"/>
      <c r="E289" s="16"/>
      <c r="F289" s="16"/>
    </row>
    <row r="290" spans="1:6" ht="14.5" thickTop="1" x14ac:dyDescent="0.25">
      <c r="A290" s="1120" t="s">
        <v>99</v>
      </c>
      <c r="B290" s="1120"/>
      <c r="C290" s="1120"/>
      <c r="D290" s="1120"/>
      <c r="E290" s="1121"/>
      <c r="F290" s="844">
        <f>SUM(F250:F289)</f>
        <v>0</v>
      </c>
    </row>
    <row r="291" spans="1:6" x14ac:dyDescent="0.25">
      <c r="A291" s="20"/>
      <c r="B291" s="36" t="s">
        <v>135</v>
      </c>
      <c r="C291" s="20"/>
      <c r="D291" s="46"/>
      <c r="E291" s="16"/>
      <c r="F291" s="16"/>
    </row>
    <row r="292" spans="1:6" x14ac:dyDescent="0.25">
      <c r="A292" s="976"/>
      <c r="B292" s="977" t="s">
        <v>593</v>
      </c>
      <c r="C292" s="978"/>
      <c r="D292" s="490"/>
      <c r="E292" s="490"/>
      <c r="F292" s="490"/>
    </row>
    <row r="293" spans="1:6" ht="28" x14ac:dyDescent="0.25">
      <c r="A293" s="976" t="s">
        <v>594</v>
      </c>
      <c r="B293" s="979" t="s">
        <v>595</v>
      </c>
      <c r="C293" s="978" t="s">
        <v>114</v>
      </c>
      <c r="D293" s="980">
        <v>90</v>
      </c>
      <c r="E293" s="491"/>
      <c r="F293" s="492">
        <f>D293*E293</f>
        <v>0</v>
      </c>
    </row>
    <row r="294" spans="1:6" x14ac:dyDescent="0.25">
      <c r="A294" s="976"/>
      <c r="B294" s="979"/>
      <c r="C294" s="978"/>
      <c r="D294" s="980"/>
      <c r="E294" s="491"/>
      <c r="F294" s="493"/>
    </row>
    <row r="295" spans="1:6" x14ac:dyDescent="0.25">
      <c r="A295" s="978"/>
      <c r="B295" s="981" t="s">
        <v>189</v>
      </c>
      <c r="C295" s="978"/>
      <c r="D295" s="982"/>
      <c r="E295" s="494"/>
      <c r="F295" s="494"/>
    </row>
    <row r="296" spans="1:6" ht="28" x14ac:dyDescent="0.25">
      <c r="A296" s="976" t="s">
        <v>596</v>
      </c>
      <c r="B296" s="983" t="s">
        <v>597</v>
      </c>
      <c r="C296" s="978" t="s">
        <v>16</v>
      </c>
      <c r="D296" s="980">
        <v>1</v>
      </c>
      <c r="E296" s="491"/>
      <c r="F296" s="492">
        <f>D296*E296</f>
        <v>0</v>
      </c>
    </row>
    <row r="297" spans="1:6" x14ac:dyDescent="0.25">
      <c r="A297" s="976"/>
      <c r="B297" s="984"/>
      <c r="C297" s="976"/>
      <c r="D297" s="985"/>
      <c r="E297" s="495"/>
      <c r="F297" s="490"/>
    </row>
    <row r="298" spans="1:6" x14ac:dyDescent="0.25">
      <c r="A298" s="985" t="s">
        <v>598</v>
      </c>
      <c r="B298" s="986" t="s">
        <v>599</v>
      </c>
      <c r="C298" s="976" t="s">
        <v>114</v>
      </c>
      <c r="D298" s="987">
        <v>50</v>
      </c>
      <c r="E298" s="496"/>
      <c r="F298" s="492">
        <f>D298*E298</f>
        <v>0</v>
      </c>
    </row>
    <row r="299" spans="1:6" x14ac:dyDescent="0.25">
      <c r="A299" s="985"/>
      <c r="B299" s="986"/>
      <c r="C299" s="976"/>
      <c r="D299" s="987"/>
      <c r="E299" s="490"/>
      <c r="F299" s="492"/>
    </row>
    <row r="300" spans="1:6" x14ac:dyDescent="0.25">
      <c r="A300" s="985"/>
      <c r="B300" s="984" t="s">
        <v>600</v>
      </c>
      <c r="C300" s="976"/>
      <c r="D300" s="987"/>
      <c r="E300" s="490"/>
      <c r="F300" s="497"/>
    </row>
    <row r="301" spans="1:6" x14ac:dyDescent="0.25">
      <c r="A301" s="957" t="s">
        <v>601</v>
      </c>
      <c r="B301" s="958" t="s">
        <v>1403</v>
      </c>
      <c r="C301" s="957" t="s">
        <v>299</v>
      </c>
      <c r="D301" s="959">
        <v>1</v>
      </c>
      <c r="E301" s="498"/>
      <c r="F301" s="492">
        <f>D301*E301</f>
        <v>0</v>
      </c>
    </row>
    <row r="302" spans="1:6" x14ac:dyDescent="0.25">
      <c r="A302" s="985"/>
      <c r="B302" s="986"/>
      <c r="C302" s="976"/>
      <c r="D302" s="987"/>
      <c r="E302" s="490"/>
      <c r="F302" s="497"/>
    </row>
    <row r="303" spans="1:6" ht="44.25" customHeight="1" x14ac:dyDescent="0.25">
      <c r="A303" s="985" t="s">
        <v>602</v>
      </c>
      <c r="B303" s="986" t="s">
        <v>603</v>
      </c>
      <c r="C303" s="976" t="s">
        <v>299</v>
      </c>
      <c r="D303" s="987">
        <v>1</v>
      </c>
      <c r="E303" s="490"/>
      <c r="F303" s="492">
        <f>D303*E303</f>
        <v>0</v>
      </c>
    </row>
    <row r="304" spans="1:6" x14ac:dyDescent="0.25">
      <c r="A304" s="20"/>
      <c r="B304" s="17"/>
      <c r="C304" s="20"/>
      <c r="D304" s="46"/>
      <c r="E304" s="16"/>
      <c r="F304" s="16"/>
    </row>
    <row r="305" spans="1:6" ht="28" x14ac:dyDescent="0.25">
      <c r="A305" s="20"/>
      <c r="B305" s="988" t="s">
        <v>604</v>
      </c>
      <c r="C305" s="20"/>
      <c r="D305" s="46"/>
      <c r="E305" s="16"/>
      <c r="F305" s="16"/>
    </row>
    <row r="306" spans="1:6" x14ac:dyDescent="0.25">
      <c r="A306" s="20"/>
      <c r="B306" s="59"/>
      <c r="C306" s="60"/>
      <c r="D306" s="20"/>
      <c r="E306" s="16"/>
      <c r="F306" s="16"/>
    </row>
    <row r="307" spans="1:6" ht="56" x14ac:dyDescent="0.25">
      <c r="A307" s="989" t="s">
        <v>605</v>
      </c>
      <c r="B307" s="23" t="s">
        <v>606</v>
      </c>
      <c r="C307" s="20" t="s">
        <v>45</v>
      </c>
      <c r="D307" s="22">
        <v>103</v>
      </c>
      <c r="E307" s="16"/>
      <c r="F307" s="16">
        <f>D307*E307</f>
        <v>0</v>
      </c>
    </row>
    <row r="308" spans="1:6" x14ac:dyDescent="0.25">
      <c r="A308" s="20"/>
      <c r="B308" s="17"/>
      <c r="C308" s="20"/>
      <c r="D308" s="26"/>
      <c r="E308" s="16"/>
      <c r="F308" s="16"/>
    </row>
    <row r="309" spans="1:6" x14ac:dyDescent="0.25">
      <c r="A309" s="20"/>
      <c r="B309" s="990" t="s">
        <v>607</v>
      </c>
      <c r="C309" s="20"/>
      <c r="D309" s="26"/>
      <c r="E309" s="16"/>
      <c r="F309" s="16"/>
    </row>
    <row r="310" spans="1:6" x14ac:dyDescent="0.25">
      <c r="A310" s="20"/>
      <c r="B310" s="991"/>
      <c r="C310" s="20"/>
      <c r="D310" s="26"/>
      <c r="E310" s="16"/>
      <c r="F310" s="16"/>
    </row>
    <row r="311" spans="1:6" ht="29" x14ac:dyDescent="0.25">
      <c r="A311" s="985"/>
      <c r="B311" s="992" t="s">
        <v>608</v>
      </c>
      <c r="C311" s="978"/>
      <c r="D311" s="987"/>
      <c r="E311" s="496"/>
      <c r="F311" s="490"/>
    </row>
    <row r="312" spans="1:6" ht="23.25" customHeight="1" x14ac:dyDescent="0.25">
      <c r="A312" s="985" t="s">
        <v>258</v>
      </c>
      <c r="B312" s="979" t="s">
        <v>609</v>
      </c>
      <c r="C312" s="978" t="s">
        <v>16</v>
      </c>
      <c r="D312" s="980">
        <v>3</v>
      </c>
      <c r="E312" s="496"/>
      <c r="F312" s="492">
        <f>D312*E312</f>
        <v>0</v>
      </c>
    </row>
    <row r="313" spans="1:6" ht="23.25" customHeight="1" x14ac:dyDescent="0.25">
      <c r="A313" s="985" t="s">
        <v>267</v>
      </c>
      <c r="B313" s="993" t="s">
        <v>610</v>
      </c>
      <c r="C313" s="978" t="s">
        <v>16</v>
      </c>
      <c r="D313" s="980">
        <v>2</v>
      </c>
      <c r="E313" s="496"/>
      <c r="F313" s="492">
        <f>D313*E313</f>
        <v>0</v>
      </c>
    </row>
    <row r="314" spans="1:6" x14ac:dyDescent="0.25">
      <c r="A314" s="985"/>
      <c r="B314" s="993"/>
      <c r="C314" s="978"/>
      <c r="D314" s="980"/>
      <c r="E314" s="496"/>
      <c r="F314" s="490"/>
    </row>
    <row r="315" spans="1:6" ht="29" x14ac:dyDescent="0.25">
      <c r="A315" s="985"/>
      <c r="B315" s="992" t="s">
        <v>611</v>
      </c>
      <c r="C315" s="978"/>
      <c r="D315" s="987"/>
      <c r="E315" s="496"/>
      <c r="F315" s="490"/>
    </row>
    <row r="316" spans="1:6" ht="20.25" customHeight="1" x14ac:dyDescent="0.25">
      <c r="A316" s="985" t="s">
        <v>256</v>
      </c>
      <c r="B316" s="993" t="s">
        <v>1404</v>
      </c>
      <c r="C316" s="978" t="s">
        <v>16</v>
      </c>
      <c r="D316" s="980">
        <v>8</v>
      </c>
      <c r="E316" s="496"/>
      <c r="F316" s="492">
        <f>D316*E316</f>
        <v>0</v>
      </c>
    </row>
    <row r="317" spans="1:6" ht="20.25" customHeight="1" x14ac:dyDescent="0.25">
      <c r="A317" s="985" t="s">
        <v>291</v>
      </c>
      <c r="B317" s="993" t="s">
        <v>612</v>
      </c>
      <c r="C317" s="978" t="s">
        <v>16</v>
      </c>
      <c r="D317" s="980">
        <v>3</v>
      </c>
      <c r="E317" s="499"/>
      <c r="F317" s="492">
        <f>D317*E317</f>
        <v>0</v>
      </c>
    </row>
    <row r="318" spans="1:6" x14ac:dyDescent="0.25">
      <c r="A318" s="985"/>
      <c r="B318" s="993"/>
      <c r="C318" s="978"/>
      <c r="D318" s="987"/>
      <c r="E318" s="496"/>
      <c r="F318" s="490"/>
    </row>
    <row r="319" spans="1:6" ht="42" x14ac:dyDescent="0.25">
      <c r="A319" s="985" t="s">
        <v>292</v>
      </c>
      <c r="B319" s="17" t="s">
        <v>613</v>
      </c>
      <c r="C319" s="20" t="s">
        <v>16</v>
      </c>
      <c r="D319" s="28">
        <v>3</v>
      </c>
      <c r="E319" s="499"/>
      <c r="F319" s="16">
        <f>D319*E319</f>
        <v>0</v>
      </c>
    </row>
    <row r="320" spans="1:6" x14ac:dyDescent="0.25">
      <c r="A320" s="985"/>
      <c r="B320" s="993"/>
      <c r="C320" s="978"/>
      <c r="D320" s="987"/>
      <c r="E320" s="496"/>
      <c r="F320" s="490"/>
    </row>
    <row r="321" spans="1:6" ht="29" x14ac:dyDescent="0.25">
      <c r="A321" s="985"/>
      <c r="B321" s="992" t="s">
        <v>614</v>
      </c>
      <c r="C321" s="994"/>
      <c r="D321" s="995"/>
      <c r="E321" s="500"/>
      <c r="F321" s="490"/>
    </row>
    <row r="322" spans="1:6" ht="19.5" customHeight="1" x14ac:dyDescent="0.25">
      <c r="A322" s="985" t="s">
        <v>259</v>
      </c>
      <c r="B322" s="993" t="s">
        <v>1405</v>
      </c>
      <c r="C322" s="978" t="s">
        <v>16</v>
      </c>
      <c r="D322" s="980">
        <v>1</v>
      </c>
      <c r="E322" s="496"/>
      <c r="F322" s="492">
        <f>D322*E322</f>
        <v>0</v>
      </c>
    </row>
    <row r="323" spans="1:6" ht="19.5" customHeight="1" x14ac:dyDescent="0.25">
      <c r="A323" s="985" t="s">
        <v>259</v>
      </c>
      <c r="B323" s="993" t="s">
        <v>1406</v>
      </c>
      <c r="C323" s="978" t="s">
        <v>16</v>
      </c>
      <c r="D323" s="980">
        <v>1</v>
      </c>
      <c r="E323" s="496"/>
      <c r="F323" s="492">
        <f>D323*E323</f>
        <v>0</v>
      </c>
    </row>
    <row r="324" spans="1:6" ht="19.5" customHeight="1" x14ac:dyDescent="0.25">
      <c r="A324" s="985" t="s">
        <v>290</v>
      </c>
      <c r="B324" s="993" t="s">
        <v>615</v>
      </c>
      <c r="C324" s="978" t="s">
        <v>16</v>
      </c>
      <c r="D324" s="980">
        <v>1</v>
      </c>
      <c r="E324" s="496"/>
      <c r="F324" s="492">
        <f>D324*E324</f>
        <v>0</v>
      </c>
    </row>
    <row r="325" spans="1:6" ht="19.5" customHeight="1" thickBot="1" x14ac:dyDescent="0.3">
      <c r="A325" s="996"/>
      <c r="B325" s="997"/>
      <c r="C325" s="998"/>
      <c r="D325" s="999"/>
      <c r="E325" s="890"/>
      <c r="F325" s="891"/>
    </row>
    <row r="326" spans="1:6" ht="14.5" thickTop="1" x14ac:dyDescent="0.25">
      <c r="A326" s="1122" t="s">
        <v>99</v>
      </c>
      <c r="B326" s="1122"/>
      <c r="C326" s="1122"/>
      <c r="D326" s="1122"/>
      <c r="E326" s="1123"/>
      <c r="F326" s="898">
        <f>SUM(F292:F325)</f>
        <v>0</v>
      </c>
    </row>
    <row r="327" spans="1:6" x14ac:dyDescent="0.25">
      <c r="A327" s="985"/>
      <c r="B327" s="977" t="s">
        <v>616</v>
      </c>
      <c r="C327" s="994"/>
      <c r="D327" s="995"/>
      <c r="E327" s="500"/>
      <c r="F327" s="490"/>
    </row>
    <row r="328" spans="1:6" ht="14.5" x14ac:dyDescent="0.25">
      <c r="A328" s="985"/>
      <c r="B328" s="992" t="s">
        <v>617</v>
      </c>
      <c r="C328" s="978"/>
      <c r="D328" s="1000"/>
      <c r="E328" s="496"/>
      <c r="F328" s="490"/>
    </row>
    <row r="329" spans="1:6" x14ac:dyDescent="0.25">
      <c r="A329" s="976" t="s">
        <v>618</v>
      </c>
      <c r="B329" s="986" t="s">
        <v>619</v>
      </c>
      <c r="C329" s="956" t="s">
        <v>45</v>
      </c>
      <c r="D329" s="987">
        <v>81</v>
      </c>
      <c r="E329" s="490"/>
      <c r="F329" s="492">
        <f>D329*E329</f>
        <v>0</v>
      </c>
    </row>
    <row r="330" spans="1:6" ht="28" x14ac:dyDescent="0.25">
      <c r="A330" s="978" t="s">
        <v>297</v>
      </c>
      <c r="B330" s="993" t="s">
        <v>620</v>
      </c>
      <c r="C330" s="976" t="s">
        <v>621</v>
      </c>
      <c r="D330" s="1001">
        <f>D307</f>
        <v>103</v>
      </c>
      <c r="E330" s="495"/>
      <c r="F330" s="492">
        <f>D330*E330</f>
        <v>0</v>
      </c>
    </row>
    <row r="331" spans="1:6" x14ac:dyDescent="0.25">
      <c r="A331" s="892"/>
      <c r="B331" s="893"/>
      <c r="C331" s="892"/>
      <c r="D331" s="892"/>
      <c r="E331" s="894"/>
      <c r="F331" s="894"/>
    </row>
    <row r="332" spans="1:6" ht="14.5" x14ac:dyDescent="0.25">
      <c r="A332" s="985"/>
      <c r="B332" s="992" t="s">
        <v>1407</v>
      </c>
      <c r="C332" s="976"/>
      <c r="D332" s="1002"/>
      <c r="E332" s="495"/>
      <c r="F332" s="490"/>
    </row>
    <row r="333" spans="1:6" ht="19.5" customHeight="1" x14ac:dyDescent="0.25">
      <c r="A333" s="985" t="s">
        <v>1408</v>
      </c>
      <c r="B333" s="993" t="s">
        <v>1409</v>
      </c>
      <c r="C333" s="976" t="s">
        <v>621</v>
      </c>
      <c r="D333" s="1001">
        <v>9</v>
      </c>
      <c r="E333" s="495"/>
      <c r="F333" s="492">
        <f>D333*E333</f>
        <v>0</v>
      </c>
    </row>
    <row r="334" spans="1:6" ht="19.5" customHeight="1" x14ac:dyDescent="0.25">
      <c r="A334" s="985" t="s">
        <v>296</v>
      </c>
      <c r="B334" s="993" t="s">
        <v>1410</v>
      </c>
      <c r="C334" s="976" t="s">
        <v>621</v>
      </c>
      <c r="D334" s="1001">
        <v>17</v>
      </c>
      <c r="E334" s="495"/>
      <c r="F334" s="492">
        <f>D334*E334</f>
        <v>0</v>
      </c>
    </row>
    <row r="335" spans="1:6" x14ac:dyDescent="0.25">
      <c r="A335" s="985"/>
      <c r="B335" s="993"/>
      <c r="C335" s="978"/>
      <c r="D335" s="987"/>
      <c r="E335" s="496"/>
      <c r="F335" s="490"/>
    </row>
    <row r="336" spans="1:6" x14ac:dyDescent="0.25">
      <c r="A336" s="985"/>
      <c r="B336" s="977" t="s">
        <v>300</v>
      </c>
      <c r="C336" s="994"/>
      <c r="D336" s="995"/>
      <c r="E336" s="500"/>
      <c r="F336" s="490"/>
    </row>
    <row r="337" spans="1:6" x14ac:dyDescent="0.25">
      <c r="A337" s="985"/>
      <c r="B337" s="977"/>
      <c r="C337" s="994"/>
      <c r="D337" s="995"/>
      <c r="E337" s="500"/>
      <c r="F337" s="490"/>
    </row>
    <row r="338" spans="1:6" ht="28" x14ac:dyDescent="0.25">
      <c r="A338" s="985" t="s">
        <v>1411</v>
      </c>
      <c r="B338" s="986" t="s">
        <v>1412</v>
      </c>
      <c r="C338" s="976" t="s">
        <v>299</v>
      </c>
      <c r="D338" s="1001">
        <v>1</v>
      </c>
      <c r="E338" s="490"/>
      <c r="F338" s="492">
        <f>D338*E338</f>
        <v>0</v>
      </c>
    </row>
    <row r="339" spans="1:6" ht="28" x14ac:dyDescent="0.25">
      <c r="A339" s="985" t="s">
        <v>1413</v>
      </c>
      <c r="B339" s="986" t="s">
        <v>1414</v>
      </c>
      <c r="C339" s="976" t="s">
        <v>299</v>
      </c>
      <c r="D339" s="1001">
        <v>1</v>
      </c>
      <c r="E339" s="490"/>
      <c r="F339" s="492">
        <f>D339*E339</f>
        <v>0</v>
      </c>
    </row>
    <row r="340" spans="1:6" ht="21" customHeight="1" x14ac:dyDescent="0.25">
      <c r="A340" s="985" t="s">
        <v>1415</v>
      </c>
      <c r="B340" s="986" t="s">
        <v>1416</v>
      </c>
      <c r="C340" s="976" t="s">
        <v>16</v>
      </c>
      <c r="D340" s="1001">
        <v>2</v>
      </c>
      <c r="E340" s="496"/>
      <c r="F340" s="492">
        <f>D340*E340</f>
        <v>0</v>
      </c>
    </row>
    <row r="341" spans="1:6" x14ac:dyDescent="0.25">
      <c r="A341" s="985" t="s">
        <v>1417</v>
      </c>
      <c r="B341" s="986" t="s">
        <v>1418</v>
      </c>
      <c r="C341" s="976" t="s">
        <v>16</v>
      </c>
      <c r="D341" s="1001">
        <v>2</v>
      </c>
      <c r="E341" s="496"/>
      <c r="F341" s="492">
        <f>D341*E341</f>
        <v>0</v>
      </c>
    </row>
    <row r="342" spans="1:6" x14ac:dyDescent="0.25">
      <c r="A342" s="985"/>
      <c r="B342" s="986"/>
      <c r="C342" s="976"/>
      <c r="D342" s="1001"/>
      <c r="E342" s="496"/>
      <c r="F342" s="490"/>
    </row>
    <row r="343" spans="1:6" x14ac:dyDescent="0.25">
      <c r="A343" s="985"/>
      <c r="B343" s="984" t="s">
        <v>622</v>
      </c>
      <c r="C343" s="976"/>
      <c r="D343" s="1001"/>
      <c r="E343" s="496"/>
      <c r="F343" s="490"/>
    </row>
    <row r="344" spans="1:6" ht="28" x14ac:dyDescent="0.25">
      <c r="A344" s="1003" t="s">
        <v>623</v>
      </c>
      <c r="B344" s="1004" t="s">
        <v>1419</v>
      </c>
      <c r="C344" s="1005" t="s">
        <v>299</v>
      </c>
      <c r="D344" s="1006">
        <v>1</v>
      </c>
      <c r="E344" s="896"/>
      <c r="F344" s="492">
        <f>D344*E344</f>
        <v>0</v>
      </c>
    </row>
    <row r="345" spans="1:6" x14ac:dyDescent="0.25">
      <c r="A345" s="1003"/>
      <c r="B345" s="1004"/>
      <c r="C345" s="1005"/>
      <c r="D345" s="1006"/>
      <c r="E345" s="895"/>
      <c r="F345" s="896"/>
    </row>
    <row r="346" spans="1:6" x14ac:dyDescent="0.25">
      <c r="A346" s="769"/>
      <c r="B346" s="1014" t="s">
        <v>1384</v>
      </c>
      <c r="C346" s="1015"/>
      <c r="D346" s="1016"/>
      <c r="E346" s="770"/>
      <c r="F346" s="443"/>
    </row>
    <row r="347" spans="1:6" x14ac:dyDescent="0.25">
      <c r="A347" s="769"/>
      <c r="B347" s="1017"/>
      <c r="C347" s="1015"/>
      <c r="D347" s="1016"/>
      <c r="E347" s="770"/>
      <c r="F347" s="443"/>
    </row>
    <row r="348" spans="1:6" ht="37.5" x14ac:dyDescent="0.25">
      <c r="A348" s="769" t="s">
        <v>1385</v>
      </c>
      <c r="B348" s="816" t="s">
        <v>1421</v>
      </c>
      <c r="C348" s="1007" t="s">
        <v>1374</v>
      </c>
      <c r="D348" s="1007">
        <v>1</v>
      </c>
      <c r="E348" s="770"/>
      <c r="F348" s="771">
        <f>D348*E348</f>
        <v>0</v>
      </c>
    </row>
    <row r="349" spans="1:6" x14ac:dyDescent="0.25">
      <c r="A349" s="769"/>
      <c r="B349" s="816"/>
      <c r="C349" s="1007"/>
      <c r="D349" s="1008"/>
      <c r="E349" s="770"/>
      <c r="F349" s="443"/>
    </row>
    <row r="350" spans="1:6" ht="25" x14ac:dyDescent="0.25">
      <c r="A350" s="769" t="s">
        <v>1386</v>
      </c>
      <c r="B350" s="816" t="s">
        <v>1381</v>
      </c>
      <c r="C350" s="1007" t="s">
        <v>1241</v>
      </c>
      <c r="D350" s="1007">
        <v>1</v>
      </c>
      <c r="E350" s="770"/>
      <c r="F350" s="771">
        <f>D350*E350</f>
        <v>0</v>
      </c>
    </row>
    <row r="351" spans="1:6" x14ac:dyDescent="0.25">
      <c r="A351" s="769"/>
      <c r="B351" s="816"/>
      <c r="C351" s="1007"/>
      <c r="D351" s="1007"/>
      <c r="E351" s="770"/>
      <c r="F351" s="443"/>
    </row>
    <row r="352" spans="1:6" ht="27" x14ac:dyDescent="0.25">
      <c r="A352" s="769" t="s">
        <v>1387</v>
      </c>
      <c r="B352" s="816" t="s">
        <v>1382</v>
      </c>
      <c r="C352" s="1007" t="s">
        <v>1241</v>
      </c>
      <c r="D352" s="1007">
        <v>6</v>
      </c>
      <c r="E352" s="770"/>
      <c r="F352" s="771">
        <f>D352*E352</f>
        <v>0</v>
      </c>
    </row>
    <row r="353" spans="1:6" x14ac:dyDescent="0.25">
      <c r="A353" s="769"/>
      <c r="B353" s="816"/>
      <c r="C353" s="1007"/>
      <c r="D353" s="1007"/>
      <c r="E353" s="770"/>
      <c r="F353" s="443"/>
    </row>
    <row r="354" spans="1:6" ht="27" x14ac:dyDescent="0.25">
      <c r="A354" s="769" t="s">
        <v>1388</v>
      </c>
      <c r="B354" s="816" t="s">
        <v>1383</v>
      </c>
      <c r="C354" s="1007" t="s">
        <v>1375</v>
      </c>
      <c r="D354" s="1007">
        <v>19</v>
      </c>
      <c r="E354" s="770"/>
      <c r="F354" s="771">
        <f>D354*E354</f>
        <v>0</v>
      </c>
    </row>
    <row r="355" spans="1:6" x14ac:dyDescent="0.25">
      <c r="A355" s="769"/>
      <c r="B355" s="816"/>
      <c r="C355" s="1007"/>
      <c r="D355" s="1008"/>
      <c r="E355" s="770"/>
      <c r="F355" s="443"/>
    </row>
    <row r="356" spans="1:6" x14ac:dyDescent="0.25">
      <c r="A356" s="769"/>
      <c r="B356" s="1009" t="s">
        <v>1376</v>
      </c>
      <c r="C356" s="1010"/>
      <c r="D356" s="1011"/>
      <c r="E356" s="770"/>
      <c r="F356" s="443"/>
    </row>
    <row r="357" spans="1:6" ht="25" x14ac:dyDescent="0.25">
      <c r="A357" s="769" t="s">
        <v>1389</v>
      </c>
      <c r="B357" s="816" t="s">
        <v>1377</v>
      </c>
      <c r="C357" s="1007" t="s">
        <v>1375</v>
      </c>
      <c r="D357" s="1007">
        <v>5</v>
      </c>
      <c r="E357" s="770"/>
      <c r="F357" s="771">
        <f>D357*E357</f>
        <v>0</v>
      </c>
    </row>
    <row r="358" spans="1:6" x14ac:dyDescent="0.25">
      <c r="A358" s="769"/>
      <c r="B358" s="816"/>
      <c r="C358" s="1007"/>
      <c r="D358" s="1007"/>
      <c r="E358" s="770"/>
      <c r="F358" s="771"/>
    </row>
    <row r="359" spans="1:6" x14ac:dyDescent="0.25">
      <c r="A359" s="769" t="s">
        <v>1390</v>
      </c>
      <c r="B359" s="816" t="s">
        <v>1395</v>
      </c>
      <c r="C359" s="1007" t="s">
        <v>1241</v>
      </c>
      <c r="D359" s="1007">
        <v>5</v>
      </c>
      <c r="E359" s="770"/>
      <c r="F359" s="771">
        <f>D359*E359</f>
        <v>0</v>
      </c>
    </row>
    <row r="360" spans="1:6" x14ac:dyDescent="0.25">
      <c r="A360" s="769"/>
      <c r="B360" s="816"/>
      <c r="C360" s="1007"/>
      <c r="D360" s="1007"/>
      <c r="E360" s="770"/>
      <c r="F360" s="443"/>
    </row>
    <row r="361" spans="1:6" x14ac:dyDescent="0.25">
      <c r="A361" s="769" t="s">
        <v>1391</v>
      </c>
      <c r="B361" s="816" t="s">
        <v>1378</v>
      </c>
      <c r="C361" s="1007" t="s">
        <v>1375</v>
      </c>
      <c r="D361" s="1007">
        <v>6</v>
      </c>
      <c r="E361" s="770"/>
      <c r="F361" s="771">
        <f>D361*E361</f>
        <v>0</v>
      </c>
    </row>
    <row r="362" spans="1:6" x14ac:dyDescent="0.25">
      <c r="A362" s="769"/>
      <c r="B362" s="816"/>
      <c r="C362" s="1010"/>
      <c r="D362" s="1011"/>
      <c r="E362" s="770"/>
      <c r="F362" s="443"/>
    </row>
    <row r="363" spans="1:6" x14ac:dyDescent="0.25">
      <c r="A363" s="769" t="s">
        <v>1392</v>
      </c>
      <c r="B363" s="816" t="s">
        <v>1422</v>
      </c>
      <c r="C363" s="1007" t="s">
        <v>298</v>
      </c>
      <c r="D363" s="1007">
        <v>1</v>
      </c>
      <c r="E363" s="770"/>
      <c r="F363" s="771">
        <f>D363*E363</f>
        <v>0</v>
      </c>
    </row>
    <row r="364" spans="1:6" x14ac:dyDescent="0.25">
      <c r="A364" s="769"/>
      <c r="B364" s="816"/>
      <c r="C364" s="1007"/>
      <c r="D364" s="1007"/>
      <c r="E364" s="770"/>
      <c r="F364" s="443"/>
    </row>
    <row r="365" spans="1:6" ht="37.5" x14ac:dyDescent="0.25">
      <c r="A365" s="769" t="s">
        <v>1393</v>
      </c>
      <c r="B365" s="816" t="s">
        <v>1379</v>
      </c>
      <c r="C365" s="1007" t="s">
        <v>298</v>
      </c>
      <c r="D365" s="1007">
        <v>1</v>
      </c>
      <c r="E365" s="770"/>
      <c r="F365" s="771">
        <f>D365*E365</f>
        <v>0</v>
      </c>
    </row>
    <row r="366" spans="1:6" x14ac:dyDescent="0.25">
      <c r="A366" s="769"/>
      <c r="B366" s="1012"/>
      <c r="C366" s="1013"/>
      <c r="D366" s="832"/>
      <c r="E366" s="770"/>
      <c r="F366" s="443"/>
    </row>
    <row r="367" spans="1:6" x14ac:dyDescent="0.25">
      <c r="A367" s="769" t="s">
        <v>1394</v>
      </c>
      <c r="B367" s="816" t="s">
        <v>1380</v>
      </c>
      <c r="C367" s="1007" t="s">
        <v>298</v>
      </c>
      <c r="D367" s="1007">
        <v>1</v>
      </c>
      <c r="E367" s="770"/>
      <c r="F367" s="771">
        <f>D367*E367</f>
        <v>0</v>
      </c>
    </row>
    <row r="368" spans="1:6" x14ac:dyDescent="0.25">
      <c r="A368" s="1003"/>
      <c r="B368" s="1004"/>
      <c r="C368" s="1005"/>
      <c r="D368" s="1006"/>
      <c r="E368" s="895"/>
      <c r="F368" s="896"/>
    </row>
    <row r="369" spans="1:6" x14ac:dyDescent="0.25">
      <c r="A369" s="1003"/>
      <c r="B369" s="1004"/>
      <c r="C369" s="1005"/>
      <c r="D369" s="1006"/>
      <c r="E369" s="895"/>
      <c r="F369" s="896"/>
    </row>
    <row r="370" spans="1:6" ht="14.5" thickBot="1" x14ac:dyDescent="0.3">
      <c r="A370" s="1003"/>
      <c r="B370" s="1004"/>
      <c r="C370" s="1005"/>
      <c r="D370" s="1006"/>
      <c r="E370" s="895"/>
      <c r="F370" s="896"/>
    </row>
    <row r="371" spans="1:6" ht="14.5" thickTop="1" x14ac:dyDescent="0.25">
      <c r="A371" s="1120" t="s">
        <v>99</v>
      </c>
      <c r="B371" s="1120"/>
      <c r="C371" s="1120"/>
      <c r="D371" s="1120"/>
      <c r="E371" s="1120"/>
      <c r="F371" s="897">
        <f>SUM(F327:F370)</f>
        <v>0</v>
      </c>
    </row>
    <row r="372" spans="1:6" x14ac:dyDescent="0.25">
      <c r="A372" s="61"/>
      <c r="B372" s="27"/>
      <c r="C372" s="20"/>
      <c r="D372" s="28"/>
      <c r="E372" s="32"/>
      <c r="F372" s="32"/>
    </row>
    <row r="373" spans="1:6" x14ac:dyDescent="0.25">
      <c r="A373" s="20"/>
      <c r="B373" s="23"/>
      <c r="C373" s="20"/>
      <c r="D373" s="20"/>
      <c r="E373" s="62"/>
      <c r="F373" s="16"/>
    </row>
    <row r="374" spans="1:6" x14ac:dyDescent="0.25">
      <c r="A374" s="20"/>
      <c r="B374" s="13" t="s">
        <v>1420</v>
      </c>
      <c r="C374" s="20"/>
      <c r="D374" s="26"/>
      <c r="E374" s="16"/>
      <c r="F374" s="16"/>
    </row>
    <row r="375" spans="1:6" x14ac:dyDescent="0.25">
      <c r="A375" s="20"/>
      <c r="B375" s="17"/>
      <c r="C375" s="20"/>
      <c r="D375" s="26"/>
      <c r="E375" s="16"/>
      <c r="F375" s="16"/>
    </row>
    <row r="376" spans="1:6" ht="20.25" customHeight="1" x14ac:dyDescent="0.25">
      <c r="A376" s="20"/>
      <c r="B376" s="17" t="s">
        <v>624</v>
      </c>
      <c r="C376" s="20"/>
      <c r="D376" s="26"/>
      <c r="E376" s="16"/>
      <c r="F376" s="16">
        <f>+F59</f>
        <v>0</v>
      </c>
    </row>
    <row r="377" spans="1:6" ht="20.25" customHeight="1" x14ac:dyDescent="0.25">
      <c r="A377" s="20"/>
      <c r="B377" s="17" t="s">
        <v>625</v>
      </c>
      <c r="C377" s="20"/>
      <c r="D377" s="26"/>
      <c r="E377" s="16"/>
      <c r="F377" s="16">
        <f>+F101</f>
        <v>0</v>
      </c>
    </row>
    <row r="378" spans="1:6" ht="20.25" customHeight="1" x14ac:dyDescent="0.25">
      <c r="A378" s="20"/>
      <c r="B378" s="17" t="s">
        <v>626</v>
      </c>
      <c r="C378" s="20"/>
      <c r="D378" s="26"/>
      <c r="E378" s="16"/>
      <c r="F378" s="16">
        <f>+F151</f>
        <v>0</v>
      </c>
    </row>
    <row r="379" spans="1:6" ht="20.25" customHeight="1" x14ac:dyDescent="0.25">
      <c r="A379" s="20"/>
      <c r="B379" s="17" t="s">
        <v>627</v>
      </c>
      <c r="C379" s="20"/>
      <c r="D379" s="26"/>
      <c r="E379" s="16"/>
      <c r="F379" s="16">
        <f>+F204</f>
        <v>0</v>
      </c>
    </row>
    <row r="380" spans="1:6" ht="20.25" customHeight="1" x14ac:dyDescent="0.25">
      <c r="A380" s="20"/>
      <c r="B380" s="17" t="s">
        <v>628</v>
      </c>
      <c r="C380" s="20"/>
      <c r="D380" s="26"/>
      <c r="E380" s="16"/>
      <c r="F380" s="16">
        <f>+F248</f>
        <v>0</v>
      </c>
    </row>
    <row r="381" spans="1:6" ht="20.25" customHeight="1" x14ac:dyDescent="0.25">
      <c r="A381" s="20"/>
      <c r="B381" s="17" t="s">
        <v>629</v>
      </c>
      <c r="C381" s="20"/>
      <c r="D381" s="26"/>
      <c r="E381" s="16"/>
      <c r="F381" s="16">
        <f>+F290</f>
        <v>0</v>
      </c>
    </row>
    <row r="382" spans="1:6" ht="20.25" customHeight="1" x14ac:dyDescent="0.25">
      <c r="A382" s="20"/>
      <c r="B382" s="17" t="s">
        <v>630</v>
      </c>
      <c r="C382" s="20"/>
      <c r="D382" s="26"/>
      <c r="E382" s="16"/>
      <c r="F382" s="16">
        <f>+F326</f>
        <v>0</v>
      </c>
    </row>
    <row r="383" spans="1:6" ht="20.25" customHeight="1" x14ac:dyDescent="0.25">
      <c r="A383" s="20"/>
      <c r="B383" s="17" t="s">
        <v>631</v>
      </c>
      <c r="C383" s="20"/>
      <c r="D383" s="26"/>
      <c r="E383" s="16"/>
      <c r="F383" s="16">
        <f>+F371</f>
        <v>0</v>
      </c>
    </row>
    <row r="384" spans="1:6" ht="20.25" customHeight="1" x14ac:dyDescent="0.25">
      <c r="A384" s="20"/>
      <c r="B384" s="17"/>
      <c r="C384" s="20"/>
      <c r="D384" s="26"/>
      <c r="E384" s="16"/>
      <c r="F384" s="16"/>
    </row>
    <row r="385" spans="1:6" ht="20.25" customHeight="1" x14ac:dyDescent="0.25">
      <c r="A385" s="20"/>
      <c r="B385" s="17"/>
      <c r="C385" s="20"/>
      <c r="D385" s="26"/>
      <c r="E385" s="16"/>
      <c r="F385" s="16"/>
    </row>
    <row r="386" spans="1:6" ht="20.25" customHeight="1" x14ac:dyDescent="0.25">
      <c r="A386" s="20"/>
      <c r="B386" s="17"/>
      <c r="C386" s="20"/>
      <c r="D386" s="26"/>
      <c r="E386" s="16"/>
      <c r="F386" s="16"/>
    </row>
    <row r="387" spans="1:6" ht="20.25" customHeight="1" x14ac:dyDescent="0.25">
      <c r="A387" s="20"/>
      <c r="B387" s="17"/>
      <c r="C387" s="20"/>
      <c r="D387" s="26"/>
      <c r="E387" s="16"/>
      <c r="F387" s="16"/>
    </row>
    <row r="388" spans="1:6" ht="20.25" customHeight="1" x14ac:dyDescent="0.25">
      <c r="A388" s="20"/>
      <c r="B388" s="17"/>
      <c r="C388" s="20"/>
      <c r="D388" s="26"/>
      <c r="E388" s="16"/>
      <c r="F388" s="16"/>
    </row>
    <row r="389" spans="1:6" ht="20.25" customHeight="1" x14ac:dyDescent="0.25">
      <c r="A389" s="20"/>
      <c r="B389" s="17"/>
      <c r="C389" s="20"/>
      <c r="D389" s="26"/>
      <c r="E389" s="16"/>
      <c r="F389" s="16"/>
    </row>
    <row r="390" spans="1:6" ht="20.25" customHeight="1" x14ac:dyDescent="0.25">
      <c r="A390" s="20"/>
      <c r="B390" s="17"/>
      <c r="C390" s="20"/>
      <c r="D390" s="26"/>
      <c r="E390" s="16"/>
      <c r="F390" s="16"/>
    </row>
    <row r="391" spans="1:6" ht="20.25" customHeight="1" x14ac:dyDescent="0.25">
      <c r="A391" s="20"/>
      <c r="B391" s="17"/>
      <c r="C391" s="20"/>
      <c r="D391" s="26"/>
      <c r="E391" s="16"/>
      <c r="F391" s="16"/>
    </row>
    <row r="392" spans="1:6" ht="20.25" customHeight="1" x14ac:dyDescent="0.25">
      <c r="A392" s="20"/>
      <c r="B392" s="17"/>
      <c r="C392" s="20"/>
      <c r="D392" s="26"/>
      <c r="E392" s="16"/>
      <c r="F392" s="16"/>
    </row>
    <row r="393" spans="1:6" ht="20.25" customHeight="1" x14ac:dyDescent="0.25">
      <c r="A393" s="20"/>
      <c r="B393" s="17"/>
      <c r="C393" s="20"/>
      <c r="D393" s="26"/>
      <c r="E393" s="16"/>
      <c r="F393" s="16"/>
    </row>
    <row r="394" spans="1:6" ht="20.25" customHeight="1" x14ac:dyDescent="0.25">
      <c r="A394" s="20"/>
      <c r="B394" s="17"/>
      <c r="C394" s="20"/>
      <c r="D394" s="26"/>
      <c r="E394" s="16"/>
      <c r="F394" s="16"/>
    </row>
    <row r="395" spans="1:6" ht="20.25" customHeight="1" x14ac:dyDescent="0.25">
      <c r="A395" s="20"/>
      <c r="B395" s="17"/>
      <c r="C395" s="20"/>
      <c r="D395" s="26"/>
      <c r="E395" s="16"/>
      <c r="F395" s="16"/>
    </row>
    <row r="396" spans="1:6" ht="20.25" customHeight="1" x14ac:dyDescent="0.25">
      <c r="A396" s="20"/>
      <c r="B396" s="17"/>
      <c r="C396" s="20"/>
      <c r="D396" s="26"/>
      <c r="E396" s="16"/>
      <c r="F396" s="16"/>
    </row>
    <row r="397" spans="1:6" ht="20.25" customHeight="1" x14ac:dyDescent="0.25">
      <c r="A397" s="20"/>
      <c r="B397" s="17"/>
      <c r="C397" s="20"/>
      <c r="D397" s="26"/>
      <c r="E397" s="16"/>
      <c r="F397" s="16"/>
    </row>
    <row r="398" spans="1:6" x14ac:dyDescent="0.25">
      <c r="A398" s="20"/>
      <c r="B398" s="17"/>
      <c r="C398" s="20"/>
      <c r="D398" s="26"/>
      <c r="E398" s="16"/>
      <c r="F398" s="16"/>
    </row>
    <row r="399" spans="1:6" x14ac:dyDescent="0.25">
      <c r="A399" s="20"/>
      <c r="B399" s="17"/>
      <c r="C399" s="20"/>
      <c r="D399" s="26"/>
      <c r="E399" s="16"/>
      <c r="F399" s="16"/>
    </row>
    <row r="400" spans="1:6" x14ac:dyDescent="0.25">
      <c r="A400" s="20"/>
      <c r="B400" s="17"/>
      <c r="C400" s="20"/>
      <c r="D400" s="26"/>
      <c r="E400" s="16"/>
      <c r="F400" s="16"/>
    </row>
    <row r="401" spans="1:6" x14ac:dyDescent="0.25">
      <c r="A401" s="20"/>
      <c r="B401" s="17"/>
      <c r="C401" s="20"/>
      <c r="D401" s="26"/>
      <c r="E401" s="16"/>
      <c r="F401" s="16"/>
    </row>
    <row r="402" spans="1:6" x14ac:dyDescent="0.25">
      <c r="A402" s="20"/>
      <c r="B402" s="17"/>
      <c r="C402" s="20"/>
      <c r="D402" s="26"/>
      <c r="E402" s="16"/>
      <c r="F402" s="16"/>
    </row>
    <row r="403" spans="1:6" x14ac:dyDescent="0.25">
      <c r="A403" s="20"/>
      <c r="B403" s="17"/>
      <c r="C403" s="20"/>
      <c r="D403" s="26"/>
      <c r="E403" s="16"/>
      <c r="F403" s="16"/>
    </row>
    <row r="404" spans="1:6" x14ac:dyDescent="0.25">
      <c r="A404" s="20"/>
      <c r="B404" s="17"/>
      <c r="C404" s="20"/>
      <c r="D404" s="26"/>
      <c r="E404" s="16"/>
      <c r="F404" s="16"/>
    </row>
    <row r="405" spans="1:6" ht="14.5" thickBot="1" x14ac:dyDescent="0.3">
      <c r="A405" s="20"/>
      <c r="B405" s="17"/>
      <c r="C405" s="20"/>
      <c r="D405" s="26"/>
      <c r="E405" s="16"/>
      <c r="F405" s="16"/>
    </row>
    <row r="406" spans="1:6" ht="14.5" thickTop="1" x14ac:dyDescent="0.25">
      <c r="A406" s="1117" t="s">
        <v>824</v>
      </c>
      <c r="B406" s="1118"/>
      <c r="C406" s="1118"/>
      <c r="D406" s="1118"/>
      <c r="E406" s="1119"/>
      <c r="F406" s="889">
        <f>SUM(F376:F405)</f>
        <v>0</v>
      </c>
    </row>
  </sheetData>
  <mergeCells count="12">
    <mergeCell ref="A406:E406"/>
    <mergeCell ref="A1:F1"/>
    <mergeCell ref="A2:F2"/>
    <mergeCell ref="A3:F3"/>
    <mergeCell ref="A59:E59"/>
    <mergeCell ref="A101:E101"/>
    <mergeCell ref="A151:E151"/>
    <mergeCell ref="A204:E204"/>
    <mergeCell ref="A248:E248"/>
    <mergeCell ref="A290:E290"/>
    <mergeCell ref="A326:E326"/>
    <mergeCell ref="A371:E371"/>
  </mergeCells>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7" manualBreakCount="7">
    <brk id="59" max="5" man="1"/>
    <brk id="101" max="5" man="1"/>
    <brk id="151" max="5" man="1"/>
    <brk id="204" max="5" man="1"/>
    <brk id="248" max="5" man="1"/>
    <brk id="290" max="5" man="1"/>
    <brk id="326"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8"/>
  <sheetViews>
    <sheetView view="pageBreakPreview" zoomScale="90" zoomScaleNormal="75" zoomScaleSheetLayoutView="90" workbookViewId="0">
      <pane ySplit="5" topLeftCell="A219" activePane="bottomLeft" state="frozen"/>
      <selection activeCell="A5" sqref="A5:F5"/>
      <selection pane="bottomLeft" activeCell="E247" sqref="E247"/>
    </sheetView>
  </sheetViews>
  <sheetFormatPr defaultColWidth="6.7265625" defaultRowHeight="12.5" x14ac:dyDescent="0.25"/>
  <cols>
    <col min="1" max="1" width="8.7265625" style="447" customWidth="1"/>
    <col min="2" max="2" width="66.81640625" style="448" customWidth="1"/>
    <col min="3" max="3" width="7.54296875" style="447" customWidth="1"/>
    <col min="4" max="4" width="9.453125" style="447" customWidth="1"/>
    <col min="5" max="5" width="12.1796875" style="449" customWidth="1"/>
    <col min="6" max="6" width="14.1796875" style="449" customWidth="1"/>
    <col min="7" max="7" width="16.54296875" style="450" bestFit="1" customWidth="1"/>
    <col min="8" max="8" width="15" style="451" bestFit="1" customWidth="1"/>
    <col min="9" max="9" width="46" style="452" customWidth="1"/>
    <col min="10" max="10" width="13.453125" style="452" bestFit="1" customWidth="1"/>
    <col min="11" max="255" width="9.54296875" style="452" customWidth="1"/>
    <col min="256" max="16384" width="6.7265625" style="452"/>
  </cols>
  <sheetData>
    <row r="1" spans="1:11" s="739" customFormat="1" ht="13" x14ac:dyDescent="0.25">
      <c r="A1" s="1126" t="s">
        <v>0</v>
      </c>
      <c r="B1" s="1126"/>
      <c r="C1" s="1126"/>
      <c r="D1" s="1126"/>
      <c r="E1" s="1126"/>
      <c r="F1" s="1126"/>
      <c r="G1" s="738"/>
    </row>
    <row r="2" spans="1:11" s="269" customFormat="1" ht="13" x14ac:dyDescent="0.25">
      <c r="A2" s="1067" t="s">
        <v>1477</v>
      </c>
      <c r="B2" s="1067"/>
      <c r="C2" s="1067"/>
      <c r="D2" s="1067"/>
      <c r="E2" s="1067"/>
      <c r="F2" s="1067"/>
      <c r="G2" s="268"/>
    </row>
    <row r="3" spans="1:11" s="269" customFormat="1" ht="13" x14ac:dyDescent="0.25">
      <c r="A3" s="1080" t="s">
        <v>1244</v>
      </c>
      <c r="B3" s="1080"/>
      <c r="C3" s="1080"/>
      <c r="D3" s="1080"/>
      <c r="E3" s="1080"/>
      <c r="F3" s="1080"/>
      <c r="G3" s="268"/>
    </row>
    <row r="4" spans="1:11" s="269" customFormat="1" ht="13" x14ac:dyDescent="0.25">
      <c r="A4" s="98" t="s">
        <v>1468</v>
      </c>
      <c r="B4" s="271"/>
      <c r="C4" s="272"/>
      <c r="D4" s="272"/>
      <c r="E4" s="273"/>
      <c r="F4" s="274"/>
      <c r="G4" s="268"/>
    </row>
    <row r="5" spans="1:11" s="269" customFormat="1" ht="13" x14ac:dyDescent="0.25">
      <c r="A5" s="275" t="s">
        <v>307</v>
      </c>
      <c r="B5" s="275" t="s">
        <v>308</v>
      </c>
      <c r="C5" s="275" t="s">
        <v>309</v>
      </c>
      <c r="D5" s="275" t="s">
        <v>310</v>
      </c>
      <c r="E5" s="275" t="s">
        <v>311</v>
      </c>
      <c r="F5" s="275" t="s">
        <v>312</v>
      </c>
      <c r="G5" s="268"/>
    </row>
    <row r="6" spans="1:11" s="199" customFormat="1" ht="37.5" x14ac:dyDescent="0.25">
      <c r="A6" s="278"/>
      <c r="B6" s="282" t="s">
        <v>1014</v>
      </c>
      <c r="C6" s="278"/>
      <c r="D6" s="279"/>
      <c r="E6" s="280"/>
      <c r="F6" s="283"/>
      <c r="G6" s="245"/>
    </row>
    <row r="7" spans="1:11" s="199" customFormat="1" ht="13" x14ac:dyDescent="0.25">
      <c r="A7" s="278"/>
      <c r="B7" s="282"/>
      <c r="C7" s="278"/>
      <c r="D7" s="279"/>
      <c r="E7" s="280"/>
      <c r="F7" s="283"/>
      <c r="G7" s="245"/>
    </row>
    <row r="8" spans="1:11" s="199" customFormat="1" ht="13" x14ac:dyDescent="0.25">
      <c r="A8" s="128"/>
      <c r="B8" s="740" t="s">
        <v>161</v>
      </c>
      <c r="C8" s="128"/>
      <c r="D8" s="285"/>
      <c r="E8" s="286"/>
      <c r="F8" s="283"/>
      <c r="G8" s="245"/>
    </row>
    <row r="9" spans="1:11" s="199" customFormat="1" x14ac:dyDescent="0.25">
      <c r="A9" s="128"/>
      <c r="B9" s="408"/>
      <c r="C9" s="128"/>
      <c r="D9" s="285"/>
      <c r="E9" s="286"/>
      <c r="F9" s="283"/>
      <c r="G9" s="245"/>
    </row>
    <row r="10" spans="1:11" s="199" customFormat="1" ht="13" x14ac:dyDescent="0.25">
      <c r="A10" s="128"/>
      <c r="B10" s="740" t="s">
        <v>140</v>
      </c>
      <c r="C10" s="128"/>
      <c r="D10" s="285"/>
      <c r="E10" s="286"/>
      <c r="F10" s="283"/>
      <c r="G10" s="245"/>
      <c r="K10" s="741"/>
    </row>
    <row r="11" spans="1:11" s="199" customFormat="1" x14ac:dyDescent="0.25">
      <c r="A11" s="128" t="s">
        <v>141</v>
      </c>
      <c r="B11" s="408" t="s">
        <v>632</v>
      </c>
      <c r="C11" s="128" t="s">
        <v>321</v>
      </c>
      <c r="D11" s="288">
        <v>8.0000000000000002E-3</v>
      </c>
      <c r="E11" s="289"/>
      <c r="F11" s="290">
        <f>D11*E11</f>
        <v>0</v>
      </c>
      <c r="G11" s="245"/>
    </row>
    <row r="12" spans="1:11" s="199" customFormat="1" x14ac:dyDescent="0.25">
      <c r="A12" s="128"/>
      <c r="B12" s="408"/>
      <c r="C12" s="128"/>
      <c r="D12" s="455"/>
      <c r="E12" s="289"/>
      <c r="F12" s="290"/>
      <c r="G12" s="245"/>
      <c r="K12" s="742"/>
    </row>
    <row r="13" spans="1:11" s="199" customFormat="1" ht="13" x14ac:dyDescent="0.25">
      <c r="A13" s="293"/>
      <c r="B13" s="743" t="s">
        <v>142</v>
      </c>
      <c r="C13" s="293"/>
      <c r="D13" s="295"/>
      <c r="E13" s="296"/>
      <c r="F13" s="297"/>
      <c r="G13" s="245"/>
    </row>
    <row r="14" spans="1:11" s="199" customFormat="1" ht="25" x14ac:dyDescent="0.25">
      <c r="A14" s="293"/>
      <c r="B14" s="298" t="s">
        <v>162</v>
      </c>
      <c r="C14" s="293"/>
      <c r="D14" s="295"/>
      <c r="E14" s="296"/>
      <c r="F14" s="297"/>
      <c r="G14" s="245"/>
    </row>
    <row r="15" spans="1:11" s="199" customFormat="1" x14ac:dyDescent="0.25">
      <c r="A15" s="293" t="s">
        <v>143</v>
      </c>
      <c r="B15" s="299" t="s">
        <v>144</v>
      </c>
      <c r="C15" s="293" t="s">
        <v>16</v>
      </c>
      <c r="D15" s="295">
        <v>2</v>
      </c>
      <c r="E15" s="289"/>
      <c r="F15" s="290">
        <f>D15*E15</f>
        <v>0</v>
      </c>
      <c r="G15" s="245"/>
    </row>
    <row r="16" spans="1:11" s="199" customFormat="1" ht="13" x14ac:dyDescent="0.25">
      <c r="A16" s="293"/>
      <c r="B16" s="743" t="s">
        <v>145</v>
      </c>
      <c r="C16" s="293"/>
      <c r="D16" s="295"/>
      <c r="E16" s="289"/>
      <c r="F16" s="290"/>
      <c r="G16" s="245"/>
    </row>
    <row r="17" spans="1:7" s="199" customFormat="1" ht="25" x14ac:dyDescent="0.25">
      <c r="A17" s="293"/>
      <c r="B17" s="298" t="s">
        <v>146</v>
      </c>
      <c r="C17" s="293"/>
      <c r="D17" s="301"/>
      <c r="E17" s="289"/>
      <c r="F17" s="290"/>
      <c r="G17" s="245"/>
    </row>
    <row r="18" spans="1:7" s="199" customFormat="1" x14ac:dyDescent="0.25">
      <c r="A18" s="293" t="s">
        <v>147</v>
      </c>
      <c r="B18" s="299" t="s">
        <v>148</v>
      </c>
      <c r="C18" s="293" t="s">
        <v>16</v>
      </c>
      <c r="D18" s="295">
        <v>2</v>
      </c>
      <c r="E18" s="289"/>
      <c r="F18" s="290">
        <f>D18*E18</f>
        <v>0</v>
      </c>
      <c r="G18" s="245"/>
    </row>
    <row r="19" spans="1:7" s="199" customFormat="1" ht="13" x14ac:dyDescent="0.25">
      <c r="A19" s="278"/>
      <c r="B19" s="744"/>
      <c r="C19" s="278"/>
      <c r="D19" s="303"/>
      <c r="E19" s="289"/>
      <c r="F19" s="290"/>
      <c r="G19" s="245"/>
    </row>
    <row r="20" spans="1:7" s="199" customFormat="1" ht="13" x14ac:dyDescent="0.25">
      <c r="A20" s="287"/>
      <c r="B20" s="740" t="s">
        <v>83</v>
      </c>
      <c r="C20" s="128"/>
      <c r="D20" s="304"/>
      <c r="E20" s="289"/>
      <c r="F20" s="290"/>
      <c r="G20" s="245"/>
    </row>
    <row r="21" spans="1:7" s="199" customFormat="1" x14ac:dyDescent="0.25">
      <c r="A21" s="287"/>
      <c r="B21" s="408"/>
      <c r="C21" s="128"/>
      <c r="D21" s="304"/>
      <c r="E21" s="289"/>
      <c r="F21" s="290"/>
      <c r="G21" s="245"/>
    </row>
    <row r="22" spans="1:7" s="199" customFormat="1" ht="13" x14ac:dyDescent="0.25">
      <c r="A22" s="305"/>
      <c r="B22" s="745" t="s">
        <v>268</v>
      </c>
      <c r="C22" s="128"/>
      <c r="D22" s="307"/>
      <c r="E22" s="289"/>
      <c r="F22" s="290"/>
      <c r="G22" s="245"/>
    </row>
    <row r="23" spans="1:7" s="199" customFormat="1" ht="13" x14ac:dyDescent="0.25">
      <c r="A23" s="308"/>
      <c r="B23" s="277" t="s">
        <v>165</v>
      </c>
      <c r="C23" s="128"/>
      <c r="D23" s="304"/>
      <c r="E23" s="289"/>
      <c r="F23" s="290"/>
      <c r="G23" s="245"/>
    </row>
    <row r="24" spans="1:7" s="199" customFormat="1" x14ac:dyDescent="0.25">
      <c r="A24" s="128" t="s">
        <v>490</v>
      </c>
      <c r="B24" s="309" t="s">
        <v>633</v>
      </c>
      <c r="C24" s="128" t="s">
        <v>39</v>
      </c>
      <c r="D24" s="304">
        <v>9.4499999999999993</v>
      </c>
      <c r="E24" s="289"/>
      <c r="F24" s="290">
        <f>D24*E24</f>
        <v>0</v>
      </c>
      <c r="G24" s="245"/>
    </row>
    <row r="25" spans="1:7" s="199" customFormat="1" ht="13" x14ac:dyDescent="0.25">
      <c r="A25" s="305"/>
      <c r="B25" s="746" t="s">
        <v>492</v>
      </c>
      <c r="C25" s="128"/>
      <c r="D25" s="307"/>
      <c r="E25" s="289"/>
      <c r="F25" s="290"/>
      <c r="G25" s="245"/>
    </row>
    <row r="26" spans="1:7" s="199" customFormat="1" ht="25" x14ac:dyDescent="0.25">
      <c r="A26" s="305"/>
      <c r="B26" s="311" t="s">
        <v>634</v>
      </c>
      <c r="C26" s="128"/>
      <c r="D26" s="307"/>
      <c r="E26" s="289"/>
      <c r="F26" s="290"/>
      <c r="G26" s="245"/>
    </row>
    <row r="27" spans="1:7" s="199" customFormat="1" x14ac:dyDescent="0.25">
      <c r="A27" s="128" t="s">
        <v>494</v>
      </c>
      <c r="B27" s="408" t="s">
        <v>635</v>
      </c>
      <c r="C27" s="128" t="s">
        <v>39</v>
      </c>
      <c r="D27" s="285">
        <v>2</v>
      </c>
      <c r="E27" s="312"/>
      <c r="F27" s="290">
        <f>D27*E27</f>
        <v>0</v>
      </c>
      <c r="G27" s="245"/>
    </row>
    <row r="28" spans="1:7" s="199" customFormat="1" x14ac:dyDescent="0.25">
      <c r="A28" s="128" t="s">
        <v>269</v>
      </c>
      <c r="B28" s="309" t="s">
        <v>636</v>
      </c>
      <c r="C28" s="128" t="s">
        <v>39</v>
      </c>
      <c r="D28" s="285">
        <v>8</v>
      </c>
      <c r="E28" s="312"/>
      <c r="F28" s="290">
        <f>D28*E28</f>
        <v>0</v>
      </c>
      <c r="G28" s="245"/>
    </row>
    <row r="29" spans="1:7" s="199" customFormat="1" x14ac:dyDescent="0.25">
      <c r="A29" s="128" t="s">
        <v>85</v>
      </c>
      <c r="B29" s="309" t="s">
        <v>637</v>
      </c>
      <c r="C29" s="128" t="s">
        <v>39</v>
      </c>
      <c r="D29" s="285">
        <v>1</v>
      </c>
      <c r="E29" s="312"/>
      <c r="F29" s="290">
        <f>D29*E29</f>
        <v>0</v>
      </c>
      <c r="G29" s="245"/>
    </row>
    <row r="30" spans="1:7" s="199" customFormat="1" x14ac:dyDescent="0.25">
      <c r="A30" s="128" t="s">
        <v>638</v>
      </c>
      <c r="B30" s="309" t="s">
        <v>639</v>
      </c>
      <c r="C30" s="128" t="s">
        <v>39</v>
      </c>
      <c r="D30" s="285">
        <v>65</v>
      </c>
      <c r="E30" s="312"/>
      <c r="F30" s="290">
        <f>D30*E30</f>
        <v>0</v>
      </c>
      <c r="G30" s="245"/>
    </row>
    <row r="31" spans="1:7" s="199" customFormat="1" x14ac:dyDescent="0.25">
      <c r="A31" s="305"/>
      <c r="B31" s="313"/>
      <c r="C31" s="128"/>
      <c r="D31" s="314"/>
      <c r="E31" s="289"/>
      <c r="F31" s="290"/>
      <c r="G31" s="245"/>
    </row>
    <row r="32" spans="1:7" s="199" customFormat="1" ht="13" x14ac:dyDescent="0.25">
      <c r="A32" s="305"/>
      <c r="B32" s="746" t="s">
        <v>497</v>
      </c>
      <c r="C32" s="128"/>
      <c r="D32" s="314"/>
      <c r="E32" s="289"/>
      <c r="F32" s="290"/>
      <c r="G32" s="245"/>
    </row>
    <row r="33" spans="1:7" s="199" customFormat="1" ht="25" x14ac:dyDescent="0.25">
      <c r="A33" s="305"/>
      <c r="B33" s="315" t="s">
        <v>498</v>
      </c>
      <c r="C33" s="128"/>
      <c r="D33" s="314"/>
      <c r="E33" s="289"/>
      <c r="F33" s="290"/>
      <c r="G33" s="245"/>
    </row>
    <row r="34" spans="1:7" s="199" customFormat="1" x14ac:dyDescent="0.25">
      <c r="A34" s="305" t="s">
        <v>499</v>
      </c>
      <c r="B34" s="313" t="s">
        <v>496</v>
      </c>
      <c r="C34" s="128" t="s">
        <v>39</v>
      </c>
      <c r="D34" s="314">
        <v>1</v>
      </c>
      <c r="E34" s="312"/>
      <c r="F34" s="290">
        <f>D34*E34</f>
        <v>0</v>
      </c>
      <c r="G34" s="245"/>
    </row>
    <row r="35" spans="1:7" s="199" customFormat="1" x14ac:dyDescent="0.25">
      <c r="A35" s="305" t="s">
        <v>86</v>
      </c>
      <c r="B35" s="309" t="s">
        <v>637</v>
      </c>
      <c r="C35" s="128" t="s">
        <v>39</v>
      </c>
      <c r="D35" s="285">
        <v>1</v>
      </c>
      <c r="E35" s="312"/>
      <c r="F35" s="290">
        <f>D35*E35</f>
        <v>0</v>
      </c>
      <c r="G35" s="245"/>
    </row>
    <row r="36" spans="1:7" s="199" customFormat="1" x14ac:dyDescent="0.25">
      <c r="A36" s="305" t="s">
        <v>640</v>
      </c>
      <c r="B36" s="309" t="s">
        <v>639</v>
      </c>
      <c r="C36" s="128" t="s">
        <v>39</v>
      </c>
      <c r="D36" s="285">
        <v>1</v>
      </c>
      <c r="E36" s="312"/>
      <c r="F36" s="290">
        <f>D36*E36</f>
        <v>0</v>
      </c>
      <c r="G36" s="245"/>
    </row>
    <row r="37" spans="1:7" s="199" customFormat="1" x14ac:dyDescent="0.25">
      <c r="A37" s="323"/>
      <c r="B37" s="313"/>
      <c r="C37" s="128"/>
      <c r="D37" s="307"/>
      <c r="E37" s="317"/>
      <c r="F37" s="320"/>
      <c r="G37" s="245"/>
    </row>
    <row r="38" spans="1:7" s="199" customFormat="1" ht="13" x14ac:dyDescent="0.25">
      <c r="A38" s="305"/>
      <c r="B38" s="318" t="s">
        <v>313</v>
      </c>
      <c r="C38" s="128"/>
      <c r="D38" s="307"/>
      <c r="E38" s="456"/>
      <c r="F38" s="320"/>
      <c r="G38" s="245"/>
    </row>
    <row r="39" spans="1:7" s="199" customFormat="1" x14ac:dyDescent="0.25">
      <c r="A39" s="305"/>
      <c r="B39" s="313"/>
      <c r="C39" s="128"/>
      <c r="D39" s="307"/>
      <c r="E39" s="456"/>
      <c r="F39" s="320"/>
      <c r="G39" s="245"/>
    </row>
    <row r="40" spans="1:7" s="199" customFormat="1" ht="13" x14ac:dyDescent="0.25">
      <c r="A40" s="305"/>
      <c r="B40" s="321" t="s">
        <v>515</v>
      </c>
      <c r="C40" s="128"/>
      <c r="D40" s="307"/>
      <c r="E40" s="456"/>
      <c r="F40" s="320"/>
      <c r="G40" s="245"/>
    </row>
    <row r="41" spans="1:7" s="199" customFormat="1" x14ac:dyDescent="0.25">
      <c r="A41" s="305"/>
      <c r="B41" s="313"/>
      <c r="C41" s="128"/>
      <c r="D41" s="307"/>
      <c r="E41" s="456"/>
      <c r="F41" s="320"/>
      <c r="G41" s="245"/>
    </row>
    <row r="42" spans="1:7" s="199" customFormat="1" x14ac:dyDescent="0.25">
      <c r="A42" s="305"/>
      <c r="B42" s="311" t="s">
        <v>641</v>
      </c>
      <c r="C42" s="128"/>
      <c r="D42" s="307"/>
      <c r="E42" s="456"/>
      <c r="F42" s="320"/>
      <c r="G42" s="245"/>
    </row>
    <row r="43" spans="1:7" s="199" customFormat="1" ht="34.5" customHeight="1" x14ac:dyDescent="0.25">
      <c r="A43" s="323" t="s">
        <v>642</v>
      </c>
      <c r="B43" s="313" t="s">
        <v>503</v>
      </c>
      <c r="C43" s="128" t="s">
        <v>45</v>
      </c>
      <c r="D43" s="307">
        <v>53.2</v>
      </c>
      <c r="E43" s="343"/>
      <c r="F43" s="344">
        <f>D43*E43</f>
        <v>0</v>
      </c>
      <c r="G43" s="245"/>
    </row>
    <row r="44" spans="1:7" s="199" customFormat="1" x14ac:dyDescent="0.25">
      <c r="A44" s="323" t="s">
        <v>643</v>
      </c>
      <c r="B44" s="313" t="s">
        <v>504</v>
      </c>
      <c r="C44" s="128" t="s">
        <v>45</v>
      </c>
      <c r="D44" s="307">
        <v>6.5</v>
      </c>
      <c r="E44" s="343"/>
      <c r="F44" s="344">
        <f>D44*E44</f>
        <v>0</v>
      </c>
      <c r="G44" s="245"/>
    </row>
    <row r="45" spans="1:7" s="199" customFormat="1" x14ac:dyDescent="0.25">
      <c r="A45" s="305"/>
      <c r="B45" s="313"/>
      <c r="C45" s="325"/>
      <c r="D45" s="307"/>
      <c r="E45" s="343"/>
      <c r="F45" s="344"/>
      <c r="G45" s="245"/>
    </row>
    <row r="46" spans="1:7" s="199" customFormat="1" ht="13" x14ac:dyDescent="0.25">
      <c r="A46" s="305"/>
      <c r="B46" s="321" t="s">
        <v>501</v>
      </c>
      <c r="C46" s="128"/>
      <c r="D46" s="307"/>
      <c r="E46" s="343"/>
      <c r="F46" s="344"/>
      <c r="G46" s="245"/>
    </row>
    <row r="47" spans="1:7" s="199" customFormat="1" ht="13" x14ac:dyDescent="0.25">
      <c r="A47" s="305"/>
      <c r="B47" s="321"/>
      <c r="C47" s="128"/>
      <c r="D47" s="307"/>
      <c r="E47" s="289"/>
      <c r="F47" s="290"/>
      <c r="G47" s="245"/>
    </row>
    <row r="48" spans="1:7" s="199" customFormat="1" x14ac:dyDescent="0.25">
      <c r="A48" s="305"/>
      <c r="B48" s="315" t="s">
        <v>502</v>
      </c>
      <c r="C48" s="128"/>
      <c r="D48" s="307"/>
      <c r="E48" s="289"/>
      <c r="F48" s="290"/>
      <c r="G48" s="245"/>
    </row>
    <row r="49" spans="1:7" s="199" customFormat="1" ht="33" customHeight="1" x14ac:dyDescent="0.25">
      <c r="A49" s="323" t="s">
        <v>265</v>
      </c>
      <c r="B49" s="313" t="s">
        <v>503</v>
      </c>
      <c r="C49" s="128" t="s">
        <v>45</v>
      </c>
      <c r="D49" s="307">
        <v>34.5</v>
      </c>
      <c r="E49" s="343"/>
      <c r="F49" s="290">
        <f>D49*E49</f>
        <v>0</v>
      </c>
      <c r="G49" s="245"/>
    </row>
    <row r="50" spans="1:7" s="199" customFormat="1" x14ac:dyDescent="0.25">
      <c r="A50" s="323" t="s">
        <v>263</v>
      </c>
      <c r="B50" s="313" t="s">
        <v>504</v>
      </c>
      <c r="C50" s="128" t="s">
        <v>45</v>
      </c>
      <c r="D50" s="307">
        <v>6</v>
      </c>
      <c r="E50" s="289"/>
      <c r="F50" s="290">
        <f>D50*E50</f>
        <v>0</v>
      </c>
      <c r="G50" s="245"/>
    </row>
    <row r="51" spans="1:7" s="199" customFormat="1" x14ac:dyDescent="0.25">
      <c r="A51" s="323"/>
      <c r="B51" s="313"/>
      <c r="C51" s="128"/>
      <c r="D51" s="307"/>
      <c r="E51" s="289"/>
      <c r="F51" s="290"/>
      <c r="G51" s="245"/>
    </row>
    <row r="52" spans="1:7" s="199" customFormat="1" ht="13" x14ac:dyDescent="0.25">
      <c r="A52" s="305"/>
      <c r="B52" s="321" t="s">
        <v>87</v>
      </c>
      <c r="C52" s="325"/>
      <c r="D52" s="307"/>
      <c r="E52" s="289"/>
      <c r="F52" s="290"/>
      <c r="G52" s="245"/>
    </row>
    <row r="53" spans="1:7" s="199" customFormat="1" x14ac:dyDescent="0.25">
      <c r="A53" s="305"/>
      <c r="B53" s="326" t="s">
        <v>644</v>
      </c>
      <c r="C53" s="128"/>
      <c r="D53" s="307"/>
      <c r="E53" s="289"/>
      <c r="F53" s="290"/>
      <c r="G53" s="245"/>
    </row>
    <row r="54" spans="1:7" s="199" customFormat="1" ht="18" customHeight="1" x14ac:dyDescent="0.25">
      <c r="A54" s="305" t="s">
        <v>270</v>
      </c>
      <c r="B54" s="327" t="s">
        <v>506</v>
      </c>
      <c r="C54" s="128" t="s">
        <v>39</v>
      </c>
      <c r="D54" s="307">
        <v>79.8</v>
      </c>
      <c r="E54" s="289"/>
      <c r="F54" s="290">
        <f>D54*E54</f>
        <v>0</v>
      </c>
      <c r="G54" s="245"/>
    </row>
    <row r="55" spans="1:7" s="199" customFormat="1" ht="18.75" customHeight="1" x14ac:dyDescent="0.25">
      <c r="A55" s="305" t="s">
        <v>507</v>
      </c>
      <c r="B55" s="313" t="s">
        <v>497</v>
      </c>
      <c r="C55" s="128" t="s">
        <v>39</v>
      </c>
      <c r="D55" s="307">
        <v>3</v>
      </c>
      <c r="E55" s="289"/>
      <c r="F55" s="290">
        <f>D55*E55</f>
        <v>0</v>
      </c>
      <c r="G55" s="245"/>
    </row>
    <row r="56" spans="1:7" s="199" customFormat="1" ht="18.75" customHeight="1" x14ac:dyDescent="0.25">
      <c r="A56" s="691"/>
      <c r="B56" s="900"/>
      <c r="C56" s="691"/>
      <c r="D56" s="899"/>
      <c r="E56" s="324"/>
      <c r="F56" s="324"/>
      <c r="G56" s="245"/>
    </row>
    <row r="57" spans="1:7" s="199" customFormat="1" ht="18.75" customHeight="1" thickBot="1" x14ac:dyDescent="0.3">
      <c r="A57" s="691"/>
      <c r="B57" s="900"/>
      <c r="C57" s="691"/>
      <c r="D57" s="899"/>
      <c r="E57" s="324"/>
      <c r="F57" s="324"/>
      <c r="G57" s="245"/>
    </row>
    <row r="58" spans="1:7" s="199" customFormat="1" ht="20.25" customHeight="1" thickTop="1" x14ac:dyDescent="0.25">
      <c r="A58" s="1110" t="s">
        <v>99</v>
      </c>
      <c r="B58" s="1110"/>
      <c r="C58" s="1110"/>
      <c r="D58" s="1110"/>
      <c r="E58" s="1110"/>
      <c r="F58" s="906">
        <f>SUM(F6:F57)</f>
        <v>0</v>
      </c>
      <c r="G58" s="245"/>
    </row>
    <row r="59" spans="1:7" s="199" customFormat="1" ht="13" x14ac:dyDescent="0.25">
      <c r="A59" s="293"/>
      <c r="B59" s="743" t="s">
        <v>645</v>
      </c>
      <c r="C59" s="293"/>
      <c r="D59" s="331"/>
      <c r="E59" s="332"/>
      <c r="F59" s="290"/>
      <c r="G59" s="245"/>
    </row>
    <row r="60" spans="1:7" s="199" customFormat="1" x14ac:dyDescent="0.25">
      <c r="A60" s="293"/>
      <c r="B60" s="333"/>
      <c r="C60" s="293"/>
      <c r="D60" s="331"/>
      <c r="E60" s="332"/>
      <c r="F60" s="290"/>
      <c r="G60" s="245"/>
    </row>
    <row r="61" spans="1:7" s="199" customFormat="1" ht="13" x14ac:dyDescent="0.25">
      <c r="A61" s="293"/>
      <c r="B61" s="743" t="s">
        <v>646</v>
      </c>
      <c r="C61" s="293"/>
      <c r="D61" s="331"/>
      <c r="E61" s="332"/>
      <c r="F61" s="290"/>
      <c r="G61" s="245"/>
    </row>
    <row r="62" spans="1:7" s="199" customFormat="1" ht="13" x14ac:dyDescent="0.25">
      <c r="A62" s="293"/>
      <c r="B62" s="747"/>
      <c r="C62" s="293"/>
      <c r="D62" s="331"/>
      <c r="E62" s="332"/>
      <c r="F62" s="290"/>
      <c r="G62" s="245"/>
    </row>
    <row r="63" spans="1:7" s="199" customFormat="1" ht="25" x14ac:dyDescent="0.25">
      <c r="A63" s="293"/>
      <c r="B63" s="334" t="s">
        <v>647</v>
      </c>
      <c r="C63" s="293"/>
      <c r="D63" s="331"/>
      <c r="E63" s="332"/>
      <c r="F63" s="290"/>
      <c r="G63" s="245"/>
    </row>
    <row r="64" spans="1:7" s="199" customFormat="1" x14ac:dyDescent="0.25">
      <c r="A64" s="293" t="s">
        <v>266</v>
      </c>
      <c r="B64" s="299" t="s">
        <v>648</v>
      </c>
      <c r="C64" s="293" t="s">
        <v>39</v>
      </c>
      <c r="D64" s="335">
        <v>4.8</v>
      </c>
      <c r="E64" s="289"/>
      <c r="F64" s="290">
        <f>D64*E64</f>
        <v>0</v>
      </c>
      <c r="G64" s="245"/>
    </row>
    <row r="65" spans="1:7" s="199" customFormat="1" x14ac:dyDescent="0.25">
      <c r="A65" s="293" t="s">
        <v>240</v>
      </c>
      <c r="B65" s="299" t="s">
        <v>649</v>
      </c>
      <c r="C65" s="293" t="s">
        <v>39</v>
      </c>
      <c r="D65" s="335">
        <v>3.8</v>
      </c>
      <c r="E65" s="289"/>
      <c r="F65" s="290">
        <f>D65*E65</f>
        <v>0</v>
      </c>
      <c r="G65" s="245"/>
    </row>
    <row r="66" spans="1:7" s="199" customFormat="1" x14ac:dyDescent="0.25">
      <c r="A66" s="336"/>
      <c r="B66" s="337"/>
      <c r="C66" s="336"/>
      <c r="D66" s="338"/>
      <c r="E66" s="339"/>
      <c r="F66" s="290"/>
      <c r="G66" s="245"/>
    </row>
    <row r="67" spans="1:7" s="199" customFormat="1" ht="13" x14ac:dyDescent="0.25">
      <c r="A67" s="287"/>
      <c r="B67" s="740" t="s">
        <v>520</v>
      </c>
      <c r="C67" s="128"/>
      <c r="D67" s="285"/>
      <c r="E67" s="289"/>
      <c r="F67" s="290"/>
      <c r="G67" s="245"/>
    </row>
    <row r="68" spans="1:7" s="199" customFormat="1" ht="25" x14ac:dyDescent="0.25">
      <c r="A68" s="128" t="s">
        <v>650</v>
      </c>
      <c r="B68" s="340" t="s">
        <v>651</v>
      </c>
      <c r="C68" s="128" t="s">
        <v>45</v>
      </c>
      <c r="D68" s="285">
        <v>23.5</v>
      </c>
      <c r="E68" s="289"/>
      <c r="F68" s="290">
        <f>D68*E68</f>
        <v>0</v>
      </c>
      <c r="G68" s="245"/>
    </row>
    <row r="69" spans="1:7" s="199" customFormat="1" ht="13" x14ac:dyDescent="0.25">
      <c r="A69" s="305"/>
      <c r="B69" s="321"/>
      <c r="C69" s="128"/>
      <c r="D69" s="314"/>
      <c r="E69" s="289"/>
      <c r="F69" s="290"/>
      <c r="G69" s="245"/>
    </row>
    <row r="70" spans="1:7" s="199" customFormat="1" ht="13" x14ac:dyDescent="0.25">
      <c r="A70" s="305"/>
      <c r="B70" s="318" t="s">
        <v>92</v>
      </c>
      <c r="C70" s="128"/>
      <c r="D70" s="314"/>
      <c r="E70" s="289"/>
      <c r="F70" s="290"/>
      <c r="G70" s="245"/>
    </row>
    <row r="71" spans="1:7" s="199" customFormat="1" x14ac:dyDescent="0.25">
      <c r="A71" s="305"/>
      <c r="B71" s="313"/>
      <c r="C71" s="128"/>
      <c r="D71" s="314"/>
      <c r="E71" s="289"/>
      <c r="F71" s="290"/>
      <c r="G71" s="245"/>
    </row>
    <row r="72" spans="1:7" s="199" customFormat="1" ht="13" x14ac:dyDescent="0.25">
      <c r="A72" s="305"/>
      <c r="B72" s="318" t="s">
        <v>93</v>
      </c>
      <c r="C72" s="128"/>
      <c r="D72" s="314"/>
      <c r="E72" s="289"/>
      <c r="F72" s="290"/>
      <c r="G72" s="245"/>
    </row>
    <row r="73" spans="1:7" s="199" customFormat="1" x14ac:dyDescent="0.25">
      <c r="A73" s="305"/>
      <c r="B73" s="313"/>
      <c r="C73" s="128"/>
      <c r="D73" s="314"/>
      <c r="E73" s="289"/>
      <c r="F73" s="290"/>
      <c r="G73" s="245"/>
    </row>
    <row r="74" spans="1:7" s="199" customFormat="1" ht="13" x14ac:dyDescent="0.25">
      <c r="A74" s="305"/>
      <c r="B74" s="321" t="s">
        <v>273</v>
      </c>
      <c r="C74" s="128"/>
      <c r="D74" s="314"/>
      <c r="E74" s="289"/>
      <c r="F74" s="290"/>
      <c r="G74" s="245"/>
    </row>
    <row r="75" spans="1:7" s="199" customFormat="1" ht="13" x14ac:dyDescent="0.25">
      <c r="A75" s="305"/>
      <c r="B75" s="321"/>
      <c r="C75" s="128"/>
      <c r="D75" s="314"/>
      <c r="E75" s="289"/>
      <c r="F75" s="290"/>
      <c r="G75" s="245"/>
    </row>
    <row r="76" spans="1:7" s="199" customFormat="1" ht="13" x14ac:dyDescent="0.25">
      <c r="A76" s="305"/>
      <c r="B76" s="746" t="s">
        <v>95</v>
      </c>
      <c r="C76" s="128"/>
      <c r="D76" s="314"/>
      <c r="E76" s="289"/>
      <c r="F76" s="290"/>
      <c r="G76" s="245"/>
    </row>
    <row r="77" spans="1:7" s="199" customFormat="1" x14ac:dyDescent="0.25">
      <c r="A77" s="305"/>
      <c r="B77" s="313"/>
      <c r="C77" s="128"/>
      <c r="D77" s="314"/>
      <c r="E77" s="289"/>
      <c r="F77" s="290"/>
      <c r="G77" s="245"/>
    </row>
    <row r="78" spans="1:7" s="199" customFormat="1" ht="25" x14ac:dyDescent="0.25">
      <c r="A78" s="305"/>
      <c r="B78" s="311" t="s">
        <v>652</v>
      </c>
      <c r="C78" s="128"/>
      <c r="D78" s="314"/>
      <c r="E78" s="343"/>
      <c r="F78" s="344"/>
      <c r="G78" s="245"/>
    </row>
    <row r="79" spans="1:7" s="199" customFormat="1" x14ac:dyDescent="0.25">
      <c r="A79" s="305" t="s">
        <v>97</v>
      </c>
      <c r="B79" s="313" t="s">
        <v>98</v>
      </c>
      <c r="C79" s="128" t="s">
        <v>39</v>
      </c>
      <c r="D79" s="314">
        <v>0.5</v>
      </c>
      <c r="E79" s="343"/>
      <c r="F79" s="344">
        <f>D79*E79</f>
        <v>0</v>
      </c>
      <c r="G79" s="245"/>
    </row>
    <row r="80" spans="1:7" s="199" customFormat="1" x14ac:dyDescent="0.25">
      <c r="A80" s="305"/>
      <c r="B80" s="748"/>
      <c r="C80" s="128"/>
      <c r="D80" s="314"/>
      <c r="E80" s="343"/>
      <c r="F80" s="344"/>
      <c r="G80" s="245"/>
    </row>
    <row r="81" spans="1:7" s="199" customFormat="1" ht="13" x14ac:dyDescent="0.25">
      <c r="A81" s="305"/>
      <c r="B81" s="746" t="s">
        <v>102</v>
      </c>
      <c r="C81" s="128"/>
      <c r="D81" s="314"/>
      <c r="E81" s="343"/>
      <c r="F81" s="344"/>
      <c r="G81" s="245"/>
    </row>
    <row r="82" spans="1:7" s="199" customFormat="1" ht="25" x14ac:dyDescent="0.25">
      <c r="A82" s="305"/>
      <c r="B82" s="311" t="s">
        <v>524</v>
      </c>
      <c r="C82" s="128"/>
      <c r="D82" s="314"/>
      <c r="E82" s="343"/>
      <c r="F82" s="344"/>
      <c r="G82" s="245"/>
    </row>
    <row r="83" spans="1:7" s="199" customFormat="1" x14ac:dyDescent="0.25">
      <c r="A83" s="305" t="s">
        <v>653</v>
      </c>
      <c r="B83" s="313" t="s">
        <v>98</v>
      </c>
      <c r="C83" s="128" t="s">
        <v>39</v>
      </c>
      <c r="D83" s="314">
        <f>D96+D99+D105+D109</f>
        <v>10.3</v>
      </c>
      <c r="E83" s="343"/>
      <c r="F83" s="344">
        <f>D83*E83</f>
        <v>0</v>
      </c>
      <c r="G83" s="245"/>
    </row>
    <row r="84" spans="1:7" s="199" customFormat="1" x14ac:dyDescent="0.25">
      <c r="A84" s="305"/>
      <c r="B84" s="748"/>
      <c r="C84" s="128"/>
      <c r="D84" s="314"/>
      <c r="E84" s="343"/>
      <c r="F84" s="344"/>
      <c r="G84" s="245"/>
    </row>
    <row r="85" spans="1:7" s="199" customFormat="1" ht="13" x14ac:dyDescent="0.25">
      <c r="A85" s="305"/>
      <c r="B85" s="745" t="s">
        <v>274</v>
      </c>
      <c r="C85" s="128"/>
      <c r="D85" s="314"/>
      <c r="E85" s="343"/>
      <c r="F85" s="344"/>
      <c r="G85" s="245"/>
    </row>
    <row r="86" spans="1:7" s="199" customFormat="1" x14ac:dyDescent="0.25">
      <c r="A86" s="305"/>
      <c r="B86" s="748"/>
      <c r="C86" s="128"/>
      <c r="D86" s="314"/>
      <c r="E86" s="343"/>
      <c r="F86" s="344"/>
      <c r="G86" s="245"/>
    </row>
    <row r="87" spans="1:7" s="199" customFormat="1" ht="13" x14ac:dyDescent="0.25">
      <c r="A87" s="305"/>
      <c r="B87" s="746" t="s">
        <v>104</v>
      </c>
      <c r="C87" s="128"/>
      <c r="D87" s="314"/>
      <c r="E87" s="343"/>
      <c r="F87" s="344"/>
      <c r="G87" s="245"/>
    </row>
    <row r="88" spans="1:7" s="199" customFormat="1" x14ac:dyDescent="0.25">
      <c r="A88" s="305"/>
      <c r="B88" s="315" t="s">
        <v>1015</v>
      </c>
      <c r="C88" s="128"/>
      <c r="D88" s="314"/>
      <c r="E88" s="343"/>
      <c r="F88" s="344"/>
      <c r="G88" s="245"/>
    </row>
    <row r="89" spans="1:7" s="199" customFormat="1" x14ac:dyDescent="0.25">
      <c r="A89" s="305"/>
      <c r="B89" s="313"/>
      <c r="C89" s="128"/>
      <c r="D89" s="314"/>
      <c r="E89" s="343"/>
      <c r="F89" s="344"/>
      <c r="G89" s="245"/>
    </row>
    <row r="90" spans="1:7" s="199" customFormat="1" x14ac:dyDescent="0.25">
      <c r="A90" s="323" t="s">
        <v>106</v>
      </c>
      <c r="B90" s="313" t="s">
        <v>107</v>
      </c>
      <c r="C90" s="128" t="s">
        <v>39</v>
      </c>
      <c r="D90" s="314">
        <v>0.5</v>
      </c>
      <c r="E90" s="343"/>
      <c r="F90" s="344">
        <f>D90*E90</f>
        <v>0</v>
      </c>
      <c r="G90" s="245"/>
    </row>
    <row r="91" spans="1:7" s="199" customFormat="1" ht="13" x14ac:dyDescent="0.25">
      <c r="A91" s="305"/>
      <c r="B91" s="321"/>
      <c r="C91" s="128"/>
      <c r="D91" s="314"/>
      <c r="E91" s="289"/>
      <c r="F91" s="290"/>
      <c r="G91" s="245"/>
    </row>
    <row r="92" spans="1:7" s="199" customFormat="1" ht="13" x14ac:dyDescent="0.25">
      <c r="A92" s="305"/>
      <c r="B92" s="321" t="s">
        <v>109</v>
      </c>
      <c r="C92" s="128"/>
      <c r="D92" s="314"/>
      <c r="E92" s="289"/>
      <c r="F92" s="290"/>
      <c r="G92" s="245"/>
    </row>
    <row r="93" spans="1:7" s="199" customFormat="1" x14ac:dyDescent="0.25">
      <c r="A93" s="305"/>
      <c r="B93" s="313"/>
      <c r="C93" s="128"/>
      <c r="D93" s="314"/>
      <c r="E93" s="289"/>
      <c r="F93" s="290"/>
      <c r="G93" s="245"/>
    </row>
    <row r="94" spans="1:7" s="199" customFormat="1" x14ac:dyDescent="0.25">
      <c r="A94" s="305"/>
      <c r="B94" s="345" t="s">
        <v>1017</v>
      </c>
      <c r="C94" s="128"/>
      <c r="D94" s="314"/>
      <c r="E94" s="289"/>
      <c r="F94" s="290"/>
      <c r="G94" s="245"/>
    </row>
    <row r="95" spans="1:7" s="199" customFormat="1" x14ac:dyDescent="0.25">
      <c r="A95" s="305"/>
      <c r="B95" s="313"/>
      <c r="C95" s="128"/>
      <c r="D95" s="314"/>
      <c r="E95" s="289"/>
      <c r="F95" s="290"/>
      <c r="G95" s="245"/>
    </row>
    <row r="96" spans="1:7" s="199" customFormat="1" x14ac:dyDescent="0.25">
      <c r="A96" s="347" t="s">
        <v>655</v>
      </c>
      <c r="B96" s="313" t="s">
        <v>526</v>
      </c>
      <c r="C96" s="128" t="s">
        <v>39</v>
      </c>
      <c r="D96" s="314">
        <v>3.7</v>
      </c>
      <c r="E96" s="343"/>
      <c r="F96" s="290">
        <f>D96*E96</f>
        <v>0</v>
      </c>
      <c r="G96" s="245"/>
    </row>
    <row r="97" spans="1:7" s="199" customFormat="1" x14ac:dyDescent="0.25">
      <c r="A97" s="323"/>
      <c r="B97" s="313"/>
      <c r="C97" s="128"/>
      <c r="D97" s="314"/>
      <c r="E97" s="289"/>
      <c r="F97" s="290"/>
      <c r="G97" s="245"/>
    </row>
    <row r="98" spans="1:7" s="199" customFormat="1" ht="25" x14ac:dyDescent="0.25">
      <c r="A98" s="305"/>
      <c r="B98" s="345" t="s">
        <v>656</v>
      </c>
      <c r="C98" s="128"/>
      <c r="D98" s="314"/>
      <c r="E98" s="289"/>
      <c r="F98" s="290"/>
      <c r="G98" s="245"/>
    </row>
    <row r="99" spans="1:7" s="199" customFormat="1" x14ac:dyDescent="0.25">
      <c r="A99" s="347" t="s">
        <v>657</v>
      </c>
      <c r="B99" s="313" t="s">
        <v>526</v>
      </c>
      <c r="C99" s="128" t="s">
        <v>39</v>
      </c>
      <c r="D99" s="314">
        <v>2</v>
      </c>
      <c r="E99" s="343"/>
      <c r="F99" s="290">
        <f>D99*E99</f>
        <v>0</v>
      </c>
      <c r="G99" s="245"/>
    </row>
    <row r="100" spans="1:7" s="199" customFormat="1" x14ac:dyDescent="0.25">
      <c r="A100" s="305"/>
      <c r="B100" s="345"/>
      <c r="C100" s="128"/>
      <c r="D100" s="314"/>
      <c r="E100" s="289"/>
      <c r="F100" s="290"/>
      <c r="G100" s="245"/>
    </row>
    <row r="101" spans="1:7" s="199" customFormat="1" ht="13" x14ac:dyDescent="0.25">
      <c r="A101" s="352"/>
      <c r="B101" s="353" t="s">
        <v>276</v>
      </c>
      <c r="C101" s="293"/>
      <c r="D101" s="331"/>
      <c r="E101" s="289"/>
      <c r="F101" s="290"/>
      <c r="G101" s="245"/>
    </row>
    <row r="102" spans="1:7" s="199" customFormat="1" ht="13" x14ac:dyDescent="0.25">
      <c r="A102" s="901"/>
      <c r="B102" s="902"/>
      <c r="C102" s="293"/>
      <c r="D102" s="903"/>
      <c r="E102" s="289"/>
      <c r="F102" s="290"/>
      <c r="G102" s="245"/>
    </row>
    <row r="103" spans="1:7" s="199" customFormat="1" ht="22.5" customHeight="1" x14ac:dyDescent="0.25">
      <c r="A103" s="305"/>
      <c r="B103" s="321" t="s">
        <v>1018</v>
      </c>
      <c r="C103" s="128"/>
      <c r="D103" s="314"/>
      <c r="E103" s="289"/>
      <c r="F103" s="290"/>
      <c r="G103" s="245"/>
    </row>
    <row r="104" spans="1:7" s="199" customFormat="1" ht="30.75" customHeight="1" x14ac:dyDescent="0.25">
      <c r="A104" s="305"/>
      <c r="B104" s="345" t="s">
        <v>1019</v>
      </c>
      <c r="C104" s="128"/>
      <c r="D104" s="314"/>
      <c r="E104" s="289"/>
      <c r="F104" s="290"/>
      <c r="G104" s="245"/>
    </row>
    <row r="105" spans="1:7" s="199" customFormat="1" x14ac:dyDescent="0.25">
      <c r="A105" s="351" t="s">
        <v>110</v>
      </c>
      <c r="B105" s="309" t="s">
        <v>526</v>
      </c>
      <c r="C105" s="128" t="s">
        <v>39</v>
      </c>
      <c r="D105" s="314">
        <v>3.6</v>
      </c>
      <c r="E105" s="343"/>
      <c r="F105" s="290">
        <f>D105*E105</f>
        <v>0</v>
      </c>
      <c r="G105" s="245"/>
    </row>
    <row r="106" spans="1:7" s="199" customFormat="1" x14ac:dyDescent="0.25">
      <c r="A106" s="305"/>
      <c r="B106" s="313"/>
      <c r="C106" s="128"/>
      <c r="D106" s="314"/>
      <c r="E106" s="289"/>
      <c r="F106" s="290"/>
      <c r="G106" s="245"/>
    </row>
    <row r="107" spans="1:7" s="199" customFormat="1" ht="13" x14ac:dyDescent="0.25">
      <c r="A107" s="352"/>
      <c r="B107" s="353" t="s">
        <v>527</v>
      </c>
      <c r="C107" s="293"/>
      <c r="D107" s="331"/>
      <c r="E107" s="289"/>
      <c r="F107" s="290"/>
      <c r="G107" s="245"/>
    </row>
    <row r="108" spans="1:7" s="199" customFormat="1" ht="30.75" customHeight="1" x14ac:dyDescent="0.25">
      <c r="A108" s="293"/>
      <c r="B108" s="345" t="s">
        <v>659</v>
      </c>
      <c r="C108" s="293"/>
      <c r="D108" s="331"/>
      <c r="E108" s="289"/>
      <c r="F108" s="290"/>
      <c r="G108" s="245"/>
    </row>
    <row r="109" spans="1:7" s="199" customFormat="1" ht="14.5" x14ac:dyDescent="0.25">
      <c r="A109" s="351" t="s">
        <v>241</v>
      </c>
      <c r="B109" s="337" t="s">
        <v>660</v>
      </c>
      <c r="C109" s="354" t="s">
        <v>39</v>
      </c>
      <c r="D109" s="338">
        <v>1</v>
      </c>
      <c r="E109" s="343"/>
      <c r="F109" s="290">
        <f>D109*E109</f>
        <v>0</v>
      </c>
      <c r="G109" s="245"/>
    </row>
    <row r="110" spans="1:7" s="199" customFormat="1" ht="13" x14ac:dyDescent="0.25">
      <c r="A110" s="305"/>
      <c r="B110" s="745"/>
      <c r="C110" s="128"/>
      <c r="D110" s="307"/>
      <c r="E110" s="289"/>
      <c r="F110" s="290"/>
      <c r="G110" s="245"/>
    </row>
    <row r="111" spans="1:7" s="199" customFormat="1" ht="13" x14ac:dyDescent="0.25">
      <c r="A111" s="305"/>
      <c r="B111" s="745"/>
      <c r="C111" s="128"/>
      <c r="D111" s="307"/>
      <c r="E111" s="289"/>
      <c r="F111" s="290"/>
      <c r="G111" s="245"/>
    </row>
    <row r="112" spans="1:7" s="199" customFormat="1" ht="13" x14ac:dyDescent="0.25">
      <c r="A112" s="305"/>
      <c r="B112" s="745"/>
      <c r="C112" s="691"/>
      <c r="D112" s="307"/>
      <c r="E112" s="289"/>
      <c r="F112" s="290"/>
      <c r="G112" s="245"/>
    </row>
    <row r="113" spans="1:7" s="199" customFormat="1" ht="13.5" thickBot="1" x14ac:dyDescent="0.3">
      <c r="A113" s="305"/>
      <c r="B113" s="745"/>
      <c r="C113" s="691"/>
      <c r="D113" s="307"/>
      <c r="E113" s="289"/>
      <c r="F113" s="290"/>
      <c r="G113" s="245"/>
    </row>
    <row r="114" spans="1:7" s="199" customFormat="1" ht="18" customHeight="1" thickTop="1" x14ac:dyDescent="0.25">
      <c r="A114" s="1110" t="s">
        <v>99</v>
      </c>
      <c r="B114" s="1110"/>
      <c r="C114" s="1110"/>
      <c r="D114" s="1110"/>
      <c r="E114" s="1110"/>
      <c r="F114" s="906">
        <f>SUM(F59:F113)</f>
        <v>0</v>
      </c>
      <c r="G114" s="245"/>
    </row>
    <row r="115" spans="1:7" s="199" customFormat="1" ht="13" x14ac:dyDescent="0.25">
      <c r="A115" s="305"/>
      <c r="B115" s="745" t="s">
        <v>111</v>
      </c>
      <c r="C115" s="128"/>
      <c r="D115" s="307"/>
      <c r="E115" s="289"/>
      <c r="F115" s="290"/>
      <c r="G115" s="245"/>
    </row>
    <row r="116" spans="1:7" s="199" customFormat="1" x14ac:dyDescent="0.25">
      <c r="A116" s="305"/>
      <c r="B116" s="748"/>
      <c r="C116" s="128"/>
      <c r="D116" s="307"/>
      <c r="E116" s="289"/>
      <c r="F116" s="290"/>
      <c r="G116" s="245"/>
    </row>
    <row r="117" spans="1:7" s="199" customFormat="1" ht="13" x14ac:dyDescent="0.25">
      <c r="A117" s="347"/>
      <c r="B117" s="357" t="s">
        <v>277</v>
      </c>
      <c r="C117" s="293"/>
      <c r="D117" s="301"/>
      <c r="E117" s="289"/>
      <c r="F117" s="290"/>
      <c r="G117" s="245"/>
    </row>
    <row r="118" spans="1:7" s="199" customFormat="1" x14ac:dyDescent="0.25">
      <c r="A118" s="128"/>
      <c r="B118" s="355"/>
      <c r="C118" s="128"/>
      <c r="D118" s="356"/>
      <c r="E118" s="289"/>
      <c r="F118" s="290"/>
      <c r="G118" s="245"/>
    </row>
    <row r="119" spans="1:7" s="199" customFormat="1" ht="13" x14ac:dyDescent="0.25">
      <c r="A119" s="128"/>
      <c r="B119" s="744" t="s">
        <v>530</v>
      </c>
      <c r="C119" s="128"/>
      <c r="D119" s="304"/>
      <c r="E119" s="343"/>
      <c r="F119" s="344"/>
      <c r="G119" s="245"/>
    </row>
    <row r="120" spans="1:7" s="199" customFormat="1" ht="13" x14ac:dyDescent="0.25">
      <c r="A120" s="128"/>
      <c r="B120" s="744"/>
      <c r="C120" s="128"/>
      <c r="D120" s="304"/>
      <c r="E120" s="343"/>
      <c r="F120" s="344"/>
      <c r="G120" s="245"/>
    </row>
    <row r="121" spans="1:7" s="199" customFormat="1" x14ac:dyDescent="0.25">
      <c r="A121" s="308"/>
      <c r="B121" s="358" t="s">
        <v>661</v>
      </c>
      <c r="C121" s="128"/>
      <c r="D121" s="285"/>
      <c r="E121" s="343"/>
      <c r="F121" s="344"/>
      <c r="G121" s="245"/>
    </row>
    <row r="122" spans="1:7" s="199" customFormat="1" x14ac:dyDescent="0.25">
      <c r="A122" s="128" t="s">
        <v>534</v>
      </c>
      <c r="B122" s="355" t="s">
        <v>237</v>
      </c>
      <c r="C122" s="128" t="s">
        <v>45</v>
      </c>
      <c r="D122" s="285">
        <v>1.3</v>
      </c>
      <c r="E122" s="289"/>
      <c r="F122" s="290">
        <f>D122*E122</f>
        <v>0</v>
      </c>
      <c r="G122" s="245"/>
    </row>
    <row r="123" spans="1:7" s="199" customFormat="1" x14ac:dyDescent="0.25">
      <c r="A123" s="128" t="s">
        <v>193</v>
      </c>
      <c r="B123" s="355" t="s">
        <v>117</v>
      </c>
      <c r="C123" s="128" t="s">
        <v>45</v>
      </c>
      <c r="D123" s="285">
        <v>13.5</v>
      </c>
      <c r="E123" s="289"/>
      <c r="F123" s="290">
        <f>D123*E123</f>
        <v>0</v>
      </c>
      <c r="G123" s="245"/>
    </row>
    <row r="124" spans="1:7" s="199" customFormat="1" x14ac:dyDescent="0.25">
      <c r="A124" s="293"/>
      <c r="B124" s="299"/>
      <c r="C124" s="293"/>
      <c r="D124" s="335"/>
      <c r="E124" s="289"/>
      <c r="F124" s="290"/>
      <c r="G124" s="245"/>
    </row>
    <row r="125" spans="1:7" s="199" customFormat="1" ht="13" x14ac:dyDescent="0.25">
      <c r="A125" s="293"/>
      <c r="B125" s="747" t="s">
        <v>535</v>
      </c>
      <c r="C125" s="293"/>
      <c r="D125" s="335"/>
      <c r="E125" s="289"/>
      <c r="F125" s="290"/>
      <c r="G125" s="245"/>
    </row>
    <row r="126" spans="1:7" s="199" customFormat="1" x14ac:dyDescent="0.25">
      <c r="A126" s="293"/>
      <c r="B126" s="749"/>
      <c r="C126" s="293"/>
      <c r="D126" s="335"/>
      <c r="E126" s="289"/>
      <c r="F126" s="290"/>
      <c r="G126" s="245"/>
    </row>
    <row r="127" spans="1:7" s="199" customFormat="1" x14ac:dyDescent="0.25">
      <c r="A127" s="293"/>
      <c r="B127" s="298" t="s">
        <v>536</v>
      </c>
      <c r="C127" s="293"/>
      <c r="D127" s="335"/>
      <c r="E127" s="289"/>
      <c r="F127" s="290"/>
      <c r="G127" s="245"/>
    </row>
    <row r="128" spans="1:7" s="199" customFormat="1" x14ac:dyDescent="0.25">
      <c r="A128" s="128" t="s">
        <v>115</v>
      </c>
      <c r="B128" s="355" t="s">
        <v>237</v>
      </c>
      <c r="C128" s="128" t="s">
        <v>45</v>
      </c>
      <c r="D128" s="285">
        <v>46.7</v>
      </c>
      <c r="E128" s="289"/>
      <c r="F128" s="290">
        <f>D128*E128</f>
        <v>0</v>
      </c>
      <c r="G128" s="245"/>
    </row>
    <row r="129" spans="1:7" s="199" customFormat="1" x14ac:dyDescent="0.25">
      <c r="A129" s="347"/>
      <c r="B129" s="360"/>
      <c r="C129" s="293"/>
      <c r="D129" s="335"/>
      <c r="E129" s="289"/>
      <c r="F129" s="290"/>
      <c r="G129" s="245"/>
    </row>
    <row r="130" spans="1:7" s="199" customFormat="1" ht="13" x14ac:dyDescent="0.25">
      <c r="A130" s="347"/>
      <c r="B130" s="750" t="s">
        <v>118</v>
      </c>
      <c r="C130" s="293"/>
      <c r="D130" s="335"/>
      <c r="E130" s="289"/>
      <c r="F130" s="290"/>
      <c r="G130" s="245"/>
    </row>
    <row r="131" spans="1:7" s="199" customFormat="1" ht="13" x14ac:dyDescent="0.25">
      <c r="A131" s="347"/>
      <c r="B131" s="363" t="s">
        <v>278</v>
      </c>
      <c r="C131" s="293"/>
      <c r="D131" s="335"/>
      <c r="E131" s="289"/>
      <c r="F131" s="290"/>
      <c r="G131" s="245"/>
    </row>
    <row r="132" spans="1:7" s="199" customFormat="1" ht="13" x14ac:dyDescent="0.25">
      <c r="A132" s="347"/>
      <c r="B132" s="751"/>
      <c r="C132" s="293"/>
      <c r="D132" s="335"/>
      <c r="E132" s="289"/>
      <c r="F132" s="290"/>
      <c r="G132" s="245"/>
    </row>
    <row r="133" spans="1:7" s="199" customFormat="1" x14ac:dyDescent="0.25">
      <c r="A133" s="347"/>
      <c r="B133" s="358" t="s">
        <v>662</v>
      </c>
      <c r="C133" s="293"/>
      <c r="D133" s="301"/>
      <c r="E133" s="289"/>
      <c r="F133" s="290"/>
      <c r="G133" s="245"/>
    </row>
    <row r="134" spans="1:7" s="199" customFormat="1" x14ac:dyDescent="0.25">
      <c r="A134" s="347" t="s">
        <v>121</v>
      </c>
      <c r="B134" s="752" t="s">
        <v>663</v>
      </c>
      <c r="C134" s="293" t="s">
        <v>37</v>
      </c>
      <c r="D134" s="301">
        <v>0.26</v>
      </c>
      <c r="E134" s="289"/>
      <c r="F134" s="290">
        <f>D134*E134</f>
        <v>0</v>
      </c>
      <c r="G134" s="245"/>
    </row>
    <row r="135" spans="1:7" s="199" customFormat="1" x14ac:dyDescent="0.25">
      <c r="A135" s="347"/>
      <c r="B135" s="752"/>
      <c r="C135" s="293"/>
      <c r="D135" s="301"/>
      <c r="E135" s="289"/>
      <c r="F135" s="290"/>
      <c r="G135" s="245"/>
    </row>
    <row r="136" spans="1:7" s="199" customFormat="1" ht="13" x14ac:dyDescent="0.25">
      <c r="A136" s="293"/>
      <c r="B136" s="743" t="s">
        <v>279</v>
      </c>
      <c r="C136" s="293"/>
      <c r="D136" s="367"/>
      <c r="E136" s="289"/>
      <c r="F136" s="290"/>
      <c r="G136" s="245"/>
    </row>
    <row r="137" spans="1:7" s="199" customFormat="1" x14ac:dyDescent="0.25">
      <c r="A137" s="293"/>
      <c r="B137" s="749"/>
      <c r="C137" s="293"/>
      <c r="D137" s="367"/>
      <c r="E137" s="289"/>
      <c r="F137" s="290"/>
      <c r="G137" s="245"/>
    </row>
    <row r="138" spans="1:7" s="199" customFormat="1" ht="25" x14ac:dyDescent="0.25">
      <c r="A138" s="293"/>
      <c r="B138" s="298" t="s">
        <v>664</v>
      </c>
      <c r="C138" s="293"/>
      <c r="D138" s="367"/>
      <c r="E138" s="289"/>
      <c r="F138" s="290"/>
      <c r="G138" s="245"/>
    </row>
    <row r="139" spans="1:7" s="199" customFormat="1" x14ac:dyDescent="0.25">
      <c r="A139" s="293" t="s">
        <v>665</v>
      </c>
      <c r="B139" s="749" t="s">
        <v>666</v>
      </c>
      <c r="C139" s="293" t="s">
        <v>45</v>
      </c>
      <c r="D139" s="301">
        <v>48.5</v>
      </c>
      <c r="E139" s="289"/>
      <c r="F139" s="290">
        <f>D139*E139</f>
        <v>0</v>
      </c>
      <c r="G139" s="245"/>
    </row>
    <row r="140" spans="1:7" s="199" customFormat="1" x14ac:dyDescent="0.25">
      <c r="A140" s="305"/>
      <c r="B140" s="524"/>
      <c r="C140" s="305"/>
      <c r="D140" s="369"/>
      <c r="E140" s="289"/>
      <c r="F140" s="290"/>
      <c r="G140" s="245"/>
    </row>
    <row r="141" spans="1:7" s="199" customFormat="1" ht="13" x14ac:dyDescent="0.25">
      <c r="A141" s="370"/>
      <c r="B141" s="753" t="s">
        <v>244</v>
      </c>
      <c r="C141" s="370"/>
      <c r="D141" s="372"/>
      <c r="E141" s="289"/>
      <c r="F141" s="290"/>
      <c r="G141" s="245"/>
    </row>
    <row r="142" spans="1:7" s="199" customFormat="1" x14ac:dyDescent="0.25">
      <c r="A142" s="370"/>
      <c r="B142" s="754"/>
      <c r="C142" s="370"/>
      <c r="D142" s="372"/>
      <c r="E142" s="289"/>
      <c r="F142" s="290"/>
      <c r="G142" s="245"/>
    </row>
    <row r="143" spans="1:7" s="199" customFormat="1" ht="13" x14ac:dyDescent="0.25">
      <c r="A143" s="305"/>
      <c r="B143" s="373" t="s">
        <v>667</v>
      </c>
      <c r="C143" s="305"/>
      <c r="D143" s="374"/>
      <c r="E143" s="289"/>
      <c r="F143" s="290"/>
      <c r="G143" s="245"/>
    </row>
    <row r="144" spans="1:7" s="199" customFormat="1" ht="13" x14ac:dyDescent="0.25">
      <c r="A144" s="305"/>
      <c r="B144" s="373"/>
      <c r="C144" s="305"/>
      <c r="D144" s="374"/>
      <c r="E144" s="289"/>
      <c r="F144" s="290"/>
      <c r="G144" s="245"/>
    </row>
    <row r="145" spans="1:7" s="199" customFormat="1" x14ac:dyDescent="0.25">
      <c r="A145" s="305"/>
      <c r="B145" s="375" t="s">
        <v>547</v>
      </c>
      <c r="C145" s="305"/>
      <c r="D145" s="374"/>
      <c r="E145" s="289"/>
      <c r="F145" s="290"/>
      <c r="G145" s="245"/>
    </row>
    <row r="146" spans="1:7" s="199" customFormat="1" x14ac:dyDescent="0.25">
      <c r="A146" s="305" t="s">
        <v>245</v>
      </c>
      <c r="B146" s="368" t="s">
        <v>668</v>
      </c>
      <c r="C146" s="293" t="s">
        <v>45</v>
      </c>
      <c r="D146" s="304">
        <v>48.5</v>
      </c>
      <c r="E146" s="289"/>
      <c r="F146" s="290">
        <f>D146*E146</f>
        <v>0</v>
      </c>
      <c r="G146" s="245"/>
    </row>
    <row r="147" spans="1:7" s="199" customFormat="1" x14ac:dyDescent="0.25">
      <c r="A147" s="305"/>
      <c r="B147" s="368"/>
      <c r="C147" s="305"/>
      <c r="D147" s="369"/>
      <c r="E147" s="289"/>
      <c r="F147" s="290"/>
      <c r="G147" s="245"/>
    </row>
    <row r="148" spans="1:7" s="199" customFormat="1" ht="13" x14ac:dyDescent="0.25">
      <c r="A148" s="376"/>
      <c r="B148" s="755" t="s">
        <v>225</v>
      </c>
      <c r="C148" s="376"/>
      <c r="D148" s="301"/>
      <c r="E148" s="289"/>
      <c r="F148" s="290"/>
      <c r="G148" s="245"/>
    </row>
    <row r="149" spans="1:7" s="199" customFormat="1" x14ac:dyDescent="0.25">
      <c r="A149" s="376"/>
      <c r="B149" s="405"/>
      <c r="C149" s="376"/>
      <c r="D149" s="301"/>
      <c r="E149" s="289"/>
      <c r="F149" s="290"/>
      <c r="G149" s="245"/>
    </row>
    <row r="150" spans="1:7" s="199" customFormat="1" ht="13" x14ac:dyDescent="0.25">
      <c r="A150" s="376"/>
      <c r="B150" s="756" t="s">
        <v>669</v>
      </c>
      <c r="C150" s="376"/>
      <c r="D150" s="301"/>
      <c r="E150" s="289"/>
      <c r="F150" s="290"/>
      <c r="G150" s="245"/>
    </row>
    <row r="151" spans="1:7" s="199" customFormat="1" ht="13" x14ac:dyDescent="0.25">
      <c r="A151" s="376"/>
      <c r="B151" s="755"/>
      <c r="C151" s="376"/>
      <c r="D151" s="301"/>
      <c r="E151" s="289"/>
      <c r="F151" s="290"/>
      <c r="G151" s="245"/>
    </row>
    <row r="152" spans="1:7" s="199" customFormat="1" ht="25" x14ac:dyDescent="0.25">
      <c r="A152" s="308"/>
      <c r="B152" s="380" t="s">
        <v>670</v>
      </c>
      <c r="C152" s="128"/>
      <c r="D152" s="304"/>
      <c r="E152" s="289"/>
      <c r="F152" s="290"/>
      <c r="G152" s="245"/>
    </row>
    <row r="153" spans="1:7" s="199" customFormat="1" x14ac:dyDescent="0.25">
      <c r="A153" s="128" t="s">
        <v>671</v>
      </c>
      <c r="B153" s="757" t="s">
        <v>572</v>
      </c>
      <c r="C153" s="128" t="s">
        <v>45</v>
      </c>
      <c r="D153" s="304">
        <v>77</v>
      </c>
      <c r="E153" s="289"/>
      <c r="F153" s="290">
        <f>D153*E153</f>
        <v>0</v>
      </c>
      <c r="G153" s="245"/>
    </row>
    <row r="154" spans="1:7" s="199" customFormat="1" ht="13" x14ac:dyDescent="0.25">
      <c r="A154" s="376"/>
      <c r="B154" s="755"/>
      <c r="C154" s="376"/>
      <c r="D154" s="301"/>
      <c r="E154" s="289"/>
      <c r="F154" s="290"/>
      <c r="G154" s="245"/>
    </row>
    <row r="155" spans="1:7" s="199" customFormat="1" ht="25" x14ac:dyDescent="0.25">
      <c r="A155" s="308"/>
      <c r="B155" s="380" t="s">
        <v>670</v>
      </c>
      <c r="C155" s="128"/>
      <c r="D155" s="304"/>
      <c r="E155" s="289"/>
      <c r="F155" s="290"/>
      <c r="G155" s="245"/>
    </row>
    <row r="156" spans="1:7" s="199" customFormat="1" x14ac:dyDescent="0.25">
      <c r="A156" s="128" t="s">
        <v>673</v>
      </c>
      <c r="B156" s="757" t="s">
        <v>571</v>
      </c>
      <c r="C156" s="128" t="s">
        <v>45</v>
      </c>
      <c r="D156" s="304">
        <v>35</v>
      </c>
      <c r="E156" s="289"/>
      <c r="F156" s="290">
        <f>D156*E156</f>
        <v>0</v>
      </c>
      <c r="G156" s="245"/>
    </row>
    <row r="157" spans="1:7" x14ac:dyDescent="0.25">
      <c r="A157" s="290"/>
      <c r="B157" s="290"/>
      <c r="C157" s="290"/>
      <c r="D157" s="290"/>
      <c r="E157" s="290"/>
      <c r="F157" s="290"/>
    </row>
    <row r="158" spans="1:7" s="199" customFormat="1" ht="25" x14ac:dyDescent="0.25">
      <c r="A158" s="128"/>
      <c r="B158" s="386" t="s">
        <v>674</v>
      </c>
      <c r="C158" s="128"/>
      <c r="D158" s="304"/>
      <c r="E158" s="289"/>
      <c r="F158" s="290"/>
      <c r="G158" s="245"/>
    </row>
    <row r="159" spans="1:7" s="199" customFormat="1" x14ac:dyDescent="0.25">
      <c r="A159" s="128" t="s">
        <v>675</v>
      </c>
      <c r="B159" s="757" t="s">
        <v>676</v>
      </c>
      <c r="C159" s="128" t="s">
        <v>45</v>
      </c>
      <c r="D159" s="304">
        <v>5</v>
      </c>
      <c r="E159" s="289"/>
      <c r="F159" s="290">
        <f>D159*E159</f>
        <v>0</v>
      </c>
      <c r="G159" s="245"/>
    </row>
    <row r="160" spans="1:7" s="199" customFormat="1" x14ac:dyDescent="0.25">
      <c r="A160" s="305"/>
      <c r="B160" s="465"/>
      <c r="C160" s="305"/>
      <c r="D160" s="374"/>
      <c r="E160" s="330"/>
      <c r="F160" s="290"/>
      <c r="G160" s="245"/>
    </row>
    <row r="161" spans="1:7" s="199" customFormat="1" ht="25" x14ac:dyDescent="0.25">
      <c r="A161" s="308"/>
      <c r="B161" s="358" t="s">
        <v>282</v>
      </c>
      <c r="C161" s="128"/>
      <c r="D161" s="304"/>
      <c r="E161" s="392"/>
      <c r="F161" s="290"/>
      <c r="G161" s="245"/>
    </row>
    <row r="162" spans="1:7" s="199" customFormat="1" x14ac:dyDescent="0.25">
      <c r="A162" s="128" t="s">
        <v>283</v>
      </c>
      <c r="B162" s="757" t="s">
        <v>672</v>
      </c>
      <c r="C162" s="128" t="s">
        <v>114</v>
      </c>
      <c r="D162" s="304">
        <v>28</v>
      </c>
      <c r="E162" s="289"/>
      <c r="F162" s="290">
        <f>D162*E162</f>
        <v>0</v>
      </c>
      <c r="G162" s="245"/>
    </row>
    <row r="163" spans="1:7" s="199" customFormat="1" x14ac:dyDescent="0.25">
      <c r="A163" s="305"/>
      <c r="B163" s="465"/>
      <c r="C163" s="305"/>
      <c r="D163" s="374"/>
      <c r="E163" s="384"/>
      <c r="F163" s="290"/>
      <c r="G163" s="245"/>
    </row>
    <row r="164" spans="1:7" s="199" customFormat="1" ht="13" x14ac:dyDescent="0.25">
      <c r="A164" s="293"/>
      <c r="B164" s="750" t="s">
        <v>246</v>
      </c>
      <c r="C164" s="293"/>
      <c r="D164" s="301"/>
      <c r="E164" s="332"/>
      <c r="F164" s="387"/>
      <c r="G164" s="245"/>
    </row>
    <row r="165" spans="1:7" s="199" customFormat="1" x14ac:dyDescent="0.25">
      <c r="A165" s="293"/>
      <c r="B165" s="752"/>
      <c r="C165" s="293"/>
      <c r="D165" s="301"/>
      <c r="E165" s="332"/>
      <c r="F165" s="387"/>
      <c r="G165" s="245"/>
    </row>
    <row r="166" spans="1:7" s="199" customFormat="1" ht="13" x14ac:dyDescent="0.25">
      <c r="A166" s="293"/>
      <c r="B166" s="357" t="s">
        <v>284</v>
      </c>
      <c r="C166" s="293"/>
      <c r="D166" s="367"/>
      <c r="E166" s="332"/>
      <c r="F166" s="387"/>
      <c r="G166" s="245"/>
    </row>
    <row r="167" spans="1:7" s="199" customFormat="1" x14ac:dyDescent="0.25">
      <c r="A167" s="293"/>
      <c r="B167" s="333"/>
      <c r="C167" s="293"/>
      <c r="D167" s="301"/>
      <c r="E167" s="332"/>
      <c r="F167" s="388"/>
      <c r="G167" s="245"/>
    </row>
    <row r="168" spans="1:7" s="199" customFormat="1" ht="13" x14ac:dyDescent="0.25">
      <c r="A168" s="293"/>
      <c r="B168" s="353" t="s">
        <v>285</v>
      </c>
      <c r="C168" s="293"/>
      <c r="D168" s="301"/>
      <c r="E168" s="332"/>
      <c r="F168" s="388"/>
      <c r="G168" s="245"/>
    </row>
    <row r="169" spans="1:7" s="199" customFormat="1" ht="25" x14ac:dyDescent="0.25">
      <c r="A169" s="128"/>
      <c r="B169" s="758" t="s">
        <v>677</v>
      </c>
      <c r="C169" s="293"/>
      <c r="D169" s="301"/>
      <c r="E169" s="332"/>
      <c r="F169" s="388"/>
      <c r="G169" s="245"/>
    </row>
    <row r="170" spans="1:7" s="199" customFormat="1" ht="25" x14ac:dyDescent="0.25">
      <c r="A170" s="128" t="s">
        <v>286</v>
      </c>
      <c r="B170" s="340" t="s">
        <v>577</v>
      </c>
      <c r="C170" s="293" t="s">
        <v>45</v>
      </c>
      <c r="D170" s="301">
        <v>6</v>
      </c>
      <c r="E170" s="289"/>
      <c r="F170" s="290">
        <f>D170*E170</f>
        <v>0</v>
      </c>
      <c r="G170" s="245"/>
    </row>
    <row r="171" spans="1:7" s="199" customFormat="1" x14ac:dyDescent="0.25">
      <c r="A171" s="293"/>
      <c r="B171" s="389"/>
      <c r="C171" s="293"/>
      <c r="D171" s="301"/>
      <c r="E171" s="289"/>
      <c r="F171" s="290"/>
      <c r="G171" s="245"/>
    </row>
    <row r="172" spans="1:7" s="199" customFormat="1" ht="13" thickBot="1" x14ac:dyDescent="0.3">
      <c r="A172" s="293"/>
      <c r="B172" s="389"/>
      <c r="C172" s="293"/>
      <c r="D172" s="301"/>
      <c r="E172" s="289"/>
      <c r="F172" s="290"/>
      <c r="G172" s="245"/>
    </row>
    <row r="173" spans="1:7" s="199" customFormat="1" ht="15.75" customHeight="1" thickTop="1" x14ac:dyDescent="0.25">
      <c r="A173" s="1110" t="s">
        <v>99</v>
      </c>
      <c r="B173" s="1110"/>
      <c r="C173" s="1110"/>
      <c r="D173" s="1110"/>
      <c r="E173" s="1110"/>
      <c r="F173" s="906">
        <f>SUM(F115:F172)</f>
        <v>0</v>
      </c>
      <c r="G173" s="245"/>
    </row>
    <row r="174" spans="1:7" s="199" customFormat="1" ht="13" x14ac:dyDescent="0.25">
      <c r="A174" s="293"/>
      <c r="B174" s="353" t="s">
        <v>287</v>
      </c>
      <c r="C174" s="293"/>
      <c r="D174" s="301"/>
      <c r="E174" s="289"/>
      <c r="F174" s="290"/>
      <c r="G174" s="245"/>
    </row>
    <row r="175" spans="1:7" s="199" customFormat="1" ht="13" x14ac:dyDescent="0.25">
      <c r="A175" s="293"/>
      <c r="B175" s="353"/>
      <c r="C175" s="293"/>
      <c r="D175" s="301"/>
      <c r="E175" s="289"/>
      <c r="F175" s="290"/>
      <c r="G175" s="245"/>
    </row>
    <row r="176" spans="1:7" s="199" customFormat="1" ht="25" x14ac:dyDescent="0.25">
      <c r="A176" s="293"/>
      <c r="B176" s="350" t="s">
        <v>678</v>
      </c>
      <c r="C176" s="293"/>
      <c r="D176" s="301"/>
      <c r="E176" s="289"/>
      <c r="F176" s="290"/>
      <c r="G176" s="245"/>
    </row>
    <row r="177" spans="1:7" s="199" customFormat="1" x14ac:dyDescent="0.25">
      <c r="A177" s="293" t="s">
        <v>247</v>
      </c>
      <c r="B177" s="389" t="s">
        <v>289</v>
      </c>
      <c r="C177" s="293" t="s">
        <v>45</v>
      </c>
      <c r="D177" s="301">
        <v>42</v>
      </c>
      <c r="E177" s="289"/>
      <c r="F177" s="290">
        <f>D177*E177</f>
        <v>0</v>
      </c>
      <c r="G177" s="245"/>
    </row>
    <row r="178" spans="1:7" s="199" customFormat="1" x14ac:dyDescent="0.25">
      <c r="A178" s="293"/>
      <c r="B178" s="389"/>
      <c r="C178" s="293"/>
      <c r="D178" s="301"/>
      <c r="E178" s="289"/>
      <c r="F178" s="290"/>
      <c r="G178" s="245"/>
    </row>
    <row r="179" spans="1:7" s="199" customFormat="1" ht="13" x14ac:dyDescent="0.25">
      <c r="A179" s="293"/>
      <c r="B179" s="357" t="s">
        <v>248</v>
      </c>
      <c r="C179" s="293"/>
      <c r="D179" s="367"/>
      <c r="E179" s="289"/>
      <c r="F179" s="290"/>
      <c r="G179" s="245"/>
    </row>
    <row r="180" spans="1:7" s="199" customFormat="1" x14ac:dyDescent="0.25">
      <c r="A180" s="293"/>
      <c r="B180" s="333"/>
      <c r="C180" s="293"/>
      <c r="D180" s="367"/>
      <c r="E180" s="289"/>
      <c r="F180" s="290"/>
      <c r="G180" s="245"/>
    </row>
    <row r="181" spans="1:7" s="199" customFormat="1" ht="13" x14ac:dyDescent="0.25">
      <c r="A181" s="293"/>
      <c r="B181" s="353" t="s">
        <v>287</v>
      </c>
      <c r="C181" s="293"/>
      <c r="D181" s="367"/>
      <c r="E181" s="289"/>
      <c r="F181" s="290"/>
      <c r="G181" s="245"/>
    </row>
    <row r="182" spans="1:7" s="199" customFormat="1" ht="25" x14ac:dyDescent="0.25">
      <c r="A182" s="293"/>
      <c r="B182" s="350" t="s">
        <v>679</v>
      </c>
      <c r="C182" s="293"/>
      <c r="D182" s="367"/>
      <c r="E182" s="289"/>
      <c r="F182" s="290"/>
      <c r="G182" s="245"/>
    </row>
    <row r="183" spans="1:7" s="199" customFormat="1" x14ac:dyDescent="0.25">
      <c r="A183" s="293" t="s">
        <v>288</v>
      </c>
      <c r="B183" s="389" t="s">
        <v>289</v>
      </c>
      <c r="C183" s="293" t="s">
        <v>45</v>
      </c>
      <c r="D183" s="301">
        <v>75</v>
      </c>
      <c r="E183" s="289"/>
      <c r="F183" s="290">
        <f>D183*E183</f>
        <v>0</v>
      </c>
      <c r="G183" s="245"/>
    </row>
    <row r="184" spans="1:7" s="199" customFormat="1" x14ac:dyDescent="0.25">
      <c r="A184" s="128"/>
      <c r="B184" s="355"/>
      <c r="C184" s="128"/>
      <c r="D184" s="285"/>
      <c r="E184" s="289"/>
      <c r="F184" s="290"/>
      <c r="G184" s="245"/>
    </row>
    <row r="185" spans="1:7" s="199" customFormat="1" ht="13" x14ac:dyDescent="0.25">
      <c r="A185" s="390"/>
      <c r="B185" s="743" t="s">
        <v>249</v>
      </c>
      <c r="C185" s="293"/>
      <c r="D185" s="301"/>
      <c r="E185" s="289"/>
      <c r="F185" s="290"/>
      <c r="G185" s="245"/>
    </row>
    <row r="186" spans="1:7" s="199" customFormat="1" ht="13" x14ac:dyDescent="0.25">
      <c r="A186" s="293"/>
      <c r="B186" s="391" t="s">
        <v>680</v>
      </c>
      <c r="C186" s="293"/>
      <c r="D186" s="301"/>
      <c r="E186" s="289"/>
      <c r="F186" s="290"/>
      <c r="G186" s="245"/>
    </row>
    <row r="187" spans="1:7" s="199" customFormat="1" ht="13" x14ac:dyDescent="0.25">
      <c r="A187" s="293"/>
      <c r="B187" s="391"/>
      <c r="C187" s="293"/>
      <c r="D187" s="301"/>
      <c r="E187" s="289"/>
      <c r="F187" s="290"/>
      <c r="G187" s="245"/>
    </row>
    <row r="188" spans="1:7" s="199" customFormat="1" ht="13" x14ac:dyDescent="0.25">
      <c r="A188" s="293"/>
      <c r="B188" s="393" t="s">
        <v>250</v>
      </c>
      <c r="C188" s="293"/>
      <c r="D188" s="301"/>
      <c r="E188" s="289"/>
      <c r="F188" s="290"/>
      <c r="G188" s="245"/>
    </row>
    <row r="189" spans="1:7" s="199" customFormat="1" ht="25" x14ac:dyDescent="0.25">
      <c r="A189" s="293" t="s">
        <v>226</v>
      </c>
      <c r="B189" s="309" t="s">
        <v>681</v>
      </c>
      <c r="C189" s="293" t="s">
        <v>45</v>
      </c>
      <c r="D189" s="301">
        <v>187</v>
      </c>
      <c r="E189" s="289"/>
      <c r="F189" s="290">
        <f>D189*E189</f>
        <v>0</v>
      </c>
      <c r="G189" s="245"/>
    </row>
    <row r="190" spans="1:7" s="199" customFormat="1" ht="13" x14ac:dyDescent="0.25">
      <c r="A190" s="390"/>
      <c r="B190" s="743"/>
      <c r="C190" s="293"/>
      <c r="D190" s="301"/>
      <c r="E190" s="289"/>
      <c r="F190" s="290"/>
      <c r="G190" s="245"/>
    </row>
    <row r="191" spans="1:7" s="199" customFormat="1" ht="13" x14ac:dyDescent="0.25">
      <c r="A191" s="308"/>
      <c r="B191" s="277" t="s">
        <v>682</v>
      </c>
      <c r="C191" s="128"/>
      <c r="D191" s="304"/>
      <c r="E191" s="289"/>
      <c r="F191" s="290"/>
      <c r="G191" s="245"/>
    </row>
    <row r="192" spans="1:7" s="199" customFormat="1" x14ac:dyDescent="0.25">
      <c r="A192" s="128" t="s">
        <v>683</v>
      </c>
      <c r="B192" s="309" t="s">
        <v>684</v>
      </c>
      <c r="C192" s="128" t="s">
        <v>45</v>
      </c>
      <c r="D192" s="304">
        <v>12</v>
      </c>
      <c r="E192" s="289"/>
      <c r="F192" s="290">
        <f>D192*E192</f>
        <v>0</v>
      </c>
      <c r="G192" s="245"/>
    </row>
    <row r="193" spans="1:7" s="199" customFormat="1" x14ac:dyDescent="0.25">
      <c r="A193" s="293"/>
      <c r="B193" s="394"/>
      <c r="C193" s="293"/>
      <c r="D193" s="301"/>
      <c r="E193" s="289"/>
      <c r="F193" s="290"/>
      <c r="G193" s="245"/>
    </row>
    <row r="194" spans="1:7" s="199" customFormat="1" ht="13" x14ac:dyDescent="0.25">
      <c r="A194" s="390"/>
      <c r="B194" s="743" t="s">
        <v>252</v>
      </c>
      <c r="C194" s="293"/>
      <c r="D194" s="301"/>
      <c r="E194" s="289"/>
      <c r="F194" s="290"/>
      <c r="G194" s="245"/>
    </row>
    <row r="195" spans="1:7" s="199" customFormat="1" ht="13" x14ac:dyDescent="0.25">
      <c r="A195" s="390"/>
      <c r="B195" s="743"/>
      <c r="C195" s="293"/>
      <c r="D195" s="301"/>
      <c r="E195" s="289"/>
      <c r="F195" s="290"/>
      <c r="G195" s="245"/>
    </row>
    <row r="196" spans="1:7" s="199" customFormat="1" ht="13" x14ac:dyDescent="0.25">
      <c r="A196" s="390"/>
      <c r="B196" s="747" t="s">
        <v>586</v>
      </c>
      <c r="C196" s="293"/>
      <c r="D196" s="301"/>
      <c r="E196" s="289"/>
      <c r="F196" s="290"/>
      <c r="G196" s="245"/>
    </row>
    <row r="197" spans="1:7" s="199" customFormat="1" ht="25" x14ac:dyDescent="0.25">
      <c r="A197" s="293"/>
      <c r="B197" s="298" t="s">
        <v>685</v>
      </c>
      <c r="C197" s="293"/>
      <c r="D197" s="301"/>
      <c r="E197" s="289"/>
      <c r="F197" s="290"/>
      <c r="G197" s="245"/>
    </row>
    <row r="198" spans="1:7" s="199" customFormat="1" ht="25" x14ac:dyDescent="0.25">
      <c r="A198" s="293" t="s">
        <v>253</v>
      </c>
      <c r="B198" s="394" t="s">
        <v>589</v>
      </c>
      <c r="C198" s="293" t="s">
        <v>45</v>
      </c>
      <c r="D198" s="301">
        <v>30.5</v>
      </c>
      <c r="E198" s="289"/>
      <c r="F198" s="290">
        <f>D198*E198</f>
        <v>0</v>
      </c>
      <c r="G198" s="245"/>
    </row>
    <row r="199" spans="1:7" s="199" customFormat="1" x14ac:dyDescent="0.25">
      <c r="A199" s="293"/>
      <c r="B199" s="394"/>
      <c r="C199" s="293"/>
      <c r="D199" s="301"/>
      <c r="E199" s="289"/>
      <c r="F199" s="290"/>
      <c r="G199" s="245"/>
    </row>
    <row r="200" spans="1:7" s="199" customFormat="1" ht="13" x14ac:dyDescent="0.25">
      <c r="A200" s="293"/>
      <c r="B200" s="747" t="s">
        <v>293</v>
      </c>
      <c r="C200" s="293"/>
      <c r="D200" s="301"/>
      <c r="E200" s="332"/>
      <c r="F200" s="388"/>
      <c r="G200" s="245"/>
    </row>
    <row r="201" spans="1:7" s="199" customFormat="1" ht="25" x14ac:dyDescent="0.25">
      <c r="A201" s="293"/>
      <c r="B201" s="334" t="s">
        <v>592</v>
      </c>
      <c r="C201" s="293"/>
      <c r="D201" s="301"/>
      <c r="E201" s="332"/>
      <c r="F201" s="388"/>
      <c r="G201" s="245"/>
    </row>
    <row r="202" spans="1:7" s="199" customFormat="1" x14ac:dyDescent="0.25">
      <c r="A202" s="336" t="s">
        <v>254</v>
      </c>
      <c r="B202" s="395" t="s">
        <v>294</v>
      </c>
      <c r="C202" s="336" t="s">
        <v>45</v>
      </c>
      <c r="D202" s="301">
        <v>30.5</v>
      </c>
      <c r="E202" s="289"/>
      <c r="F202" s="290">
        <f>D202*E202</f>
        <v>0</v>
      </c>
      <c r="G202" s="245"/>
    </row>
    <row r="203" spans="1:7" x14ac:dyDescent="0.25">
      <c r="A203" s="290"/>
      <c r="B203" s="290"/>
      <c r="C203" s="290"/>
      <c r="D203" s="290"/>
      <c r="E203" s="290"/>
      <c r="F203" s="290"/>
    </row>
    <row r="204" spans="1:7" s="199" customFormat="1" x14ac:dyDescent="0.25">
      <c r="A204" s="128"/>
      <c r="B204" s="340"/>
      <c r="C204" s="293"/>
      <c r="D204" s="301"/>
      <c r="E204" s="289"/>
      <c r="F204" s="290"/>
      <c r="G204" s="245"/>
    </row>
    <row r="205" spans="1:7" s="199" customFormat="1" ht="13" x14ac:dyDescent="0.25">
      <c r="A205" s="396"/>
      <c r="B205" s="391" t="s">
        <v>135</v>
      </c>
      <c r="C205" s="376"/>
      <c r="D205" s="397"/>
      <c r="E205" s="289"/>
      <c r="F205" s="290"/>
      <c r="G205" s="245"/>
    </row>
    <row r="206" spans="1:7" s="199" customFormat="1" ht="13" x14ac:dyDescent="0.25">
      <c r="A206" s="396"/>
      <c r="B206" s="357"/>
      <c r="C206" s="376"/>
      <c r="D206" s="397"/>
      <c r="E206" s="289"/>
      <c r="F206" s="290"/>
      <c r="G206" s="245"/>
    </row>
    <row r="207" spans="1:7" s="199" customFormat="1" ht="13" x14ac:dyDescent="0.25">
      <c r="A207" s="396"/>
      <c r="B207" s="357" t="s">
        <v>686</v>
      </c>
      <c r="C207" s="376"/>
      <c r="D207" s="397"/>
      <c r="E207" s="289"/>
      <c r="F207" s="290"/>
      <c r="G207" s="245"/>
    </row>
    <row r="208" spans="1:7" s="199" customFormat="1" ht="13" x14ac:dyDescent="0.25">
      <c r="A208" s="293"/>
      <c r="B208" s="353"/>
      <c r="C208" s="293"/>
      <c r="D208" s="301"/>
      <c r="E208" s="289"/>
      <c r="F208" s="290"/>
      <c r="G208" s="245"/>
    </row>
    <row r="209" spans="1:7" s="199" customFormat="1" ht="13" x14ac:dyDescent="0.25">
      <c r="A209" s="398"/>
      <c r="B209" s="759" t="s">
        <v>257</v>
      </c>
      <c r="C209" s="398"/>
      <c r="D209" s="400"/>
      <c r="E209" s="289"/>
      <c r="F209" s="290"/>
      <c r="G209" s="245"/>
    </row>
    <row r="210" spans="1:7" s="199" customFormat="1" ht="75" x14ac:dyDescent="0.25">
      <c r="A210" s="398"/>
      <c r="B210" s="326" t="s">
        <v>687</v>
      </c>
      <c r="C210" s="398"/>
      <c r="D210" s="400"/>
      <c r="E210" s="289"/>
      <c r="F210" s="290"/>
      <c r="G210" s="245"/>
    </row>
    <row r="211" spans="1:7" s="199" customFormat="1" x14ac:dyDescent="0.25">
      <c r="A211" s="293" t="s">
        <v>1032</v>
      </c>
      <c r="B211" s="299" t="s">
        <v>688</v>
      </c>
      <c r="C211" s="293" t="s">
        <v>16</v>
      </c>
      <c r="D211" s="295">
        <v>5</v>
      </c>
      <c r="E211" s="312"/>
      <c r="F211" s="290">
        <f>D211*E211</f>
        <v>0</v>
      </c>
      <c r="G211" s="245"/>
    </row>
    <row r="212" spans="1:7" s="199" customFormat="1" ht="13" x14ac:dyDescent="0.25">
      <c r="A212" s="398"/>
      <c r="B212" s="759"/>
      <c r="C212" s="398"/>
      <c r="D212" s="402"/>
      <c r="E212" s="289"/>
      <c r="F212" s="290"/>
      <c r="G212" s="245"/>
    </row>
    <row r="213" spans="1:7" s="199" customFormat="1" ht="50" x14ac:dyDescent="0.25">
      <c r="A213" s="398"/>
      <c r="B213" s="401" t="s">
        <v>689</v>
      </c>
      <c r="C213" s="398"/>
      <c r="D213" s="402"/>
      <c r="E213" s="289"/>
      <c r="F213" s="290"/>
      <c r="G213" s="245"/>
    </row>
    <row r="214" spans="1:7" s="199" customFormat="1" x14ac:dyDescent="0.25">
      <c r="A214" s="293" t="s">
        <v>1033</v>
      </c>
      <c r="B214" s="403" t="s">
        <v>690</v>
      </c>
      <c r="C214" s="293" t="s">
        <v>16</v>
      </c>
      <c r="D214" s="295">
        <v>1</v>
      </c>
      <c r="E214" s="289"/>
      <c r="F214" s="290">
        <f>D214*E214</f>
        <v>0</v>
      </c>
      <c r="G214" s="245"/>
    </row>
    <row r="215" spans="1:7" s="199" customFormat="1" x14ac:dyDescent="0.25">
      <c r="A215" s="351"/>
      <c r="B215" s="752"/>
      <c r="C215" s="293"/>
      <c r="D215" s="295"/>
      <c r="E215" s="289"/>
      <c r="F215" s="290"/>
      <c r="G215" s="245"/>
    </row>
    <row r="216" spans="1:7" s="199" customFormat="1" ht="13" x14ac:dyDescent="0.25">
      <c r="A216" s="398"/>
      <c r="B216" s="759" t="s">
        <v>691</v>
      </c>
      <c r="C216" s="398"/>
      <c r="D216" s="402"/>
      <c r="E216" s="289"/>
      <c r="F216" s="290"/>
      <c r="G216" s="245"/>
    </row>
    <row r="217" spans="1:7" s="199" customFormat="1" ht="25" x14ac:dyDescent="0.25">
      <c r="A217" s="293"/>
      <c r="B217" s="404" t="s">
        <v>692</v>
      </c>
      <c r="C217" s="293"/>
      <c r="D217" s="295"/>
      <c r="E217" s="289"/>
      <c r="F217" s="290"/>
      <c r="G217" s="245"/>
    </row>
    <row r="218" spans="1:7" s="199" customFormat="1" x14ac:dyDescent="0.25">
      <c r="A218" s="293" t="s">
        <v>1034</v>
      </c>
      <c r="B218" s="299" t="s">
        <v>693</v>
      </c>
      <c r="C218" s="293" t="s">
        <v>16</v>
      </c>
      <c r="D218" s="295">
        <v>5</v>
      </c>
      <c r="E218" s="289"/>
      <c r="F218" s="290">
        <f>D218*E218</f>
        <v>0</v>
      </c>
      <c r="G218" s="245"/>
    </row>
    <row r="219" spans="1:7" s="199" customFormat="1" ht="25" x14ac:dyDescent="0.25">
      <c r="A219" s="293" t="s">
        <v>1035</v>
      </c>
      <c r="B219" s="405" t="s">
        <v>694</v>
      </c>
      <c r="C219" s="376" t="s">
        <v>16</v>
      </c>
      <c r="D219" s="406">
        <v>2</v>
      </c>
      <c r="E219" s="289"/>
      <c r="F219" s="290">
        <f>D219*E219</f>
        <v>0</v>
      </c>
      <c r="G219" s="245"/>
    </row>
    <row r="220" spans="1:7" s="199" customFormat="1" ht="13" x14ac:dyDescent="0.25">
      <c r="A220" s="398"/>
      <c r="B220" s="759"/>
      <c r="C220" s="398"/>
      <c r="D220" s="402"/>
      <c r="E220" s="289"/>
      <c r="F220" s="290"/>
      <c r="G220" s="245"/>
    </row>
    <row r="221" spans="1:7" s="199" customFormat="1" ht="13.5" thickBot="1" x14ac:dyDescent="0.3">
      <c r="A221" s="398"/>
      <c r="B221" s="759"/>
      <c r="C221" s="398"/>
      <c r="D221" s="402"/>
      <c r="E221" s="289"/>
      <c r="F221" s="290"/>
      <c r="G221" s="245"/>
    </row>
    <row r="222" spans="1:7" s="199" customFormat="1" ht="18" customHeight="1" thickTop="1" x14ac:dyDescent="0.25">
      <c r="A222" s="1110" t="s">
        <v>99</v>
      </c>
      <c r="B222" s="1110"/>
      <c r="C222" s="1110"/>
      <c r="D222" s="1110"/>
      <c r="E222" s="1110"/>
      <c r="F222" s="906">
        <f>SUM(F174:F221)</f>
        <v>0</v>
      </c>
      <c r="G222" s="245"/>
    </row>
    <row r="223" spans="1:7" s="199" customFormat="1" ht="13" x14ac:dyDescent="0.25">
      <c r="A223" s="398"/>
      <c r="B223" s="759" t="s">
        <v>251</v>
      </c>
      <c r="C223" s="398"/>
      <c r="D223" s="400"/>
      <c r="E223" s="289"/>
      <c r="F223" s="290"/>
      <c r="G223" s="245"/>
    </row>
    <row r="224" spans="1:7" s="199" customFormat="1" x14ac:dyDescent="0.25">
      <c r="A224" s="398"/>
      <c r="B224" s="426"/>
      <c r="C224" s="398"/>
      <c r="D224" s="400"/>
      <c r="E224" s="289"/>
      <c r="F224" s="290"/>
      <c r="G224" s="245"/>
    </row>
    <row r="225" spans="1:7" s="199" customFormat="1" ht="37.5" x14ac:dyDescent="0.25">
      <c r="A225" s="293" t="s">
        <v>1037</v>
      </c>
      <c r="B225" s="407" t="s">
        <v>695</v>
      </c>
      <c r="C225" s="293" t="s">
        <v>45</v>
      </c>
      <c r="D225" s="301">
        <v>45</v>
      </c>
      <c r="E225" s="289"/>
      <c r="F225" s="290">
        <f>D225*E225</f>
        <v>0</v>
      </c>
      <c r="G225" s="245"/>
    </row>
    <row r="226" spans="1:7" s="199" customFormat="1" x14ac:dyDescent="0.25">
      <c r="A226" s="293"/>
      <c r="B226" s="407"/>
      <c r="C226" s="293"/>
      <c r="D226" s="301"/>
      <c r="E226" s="289"/>
      <c r="F226" s="290"/>
      <c r="G226" s="245"/>
    </row>
    <row r="227" spans="1:7" s="199" customFormat="1" ht="13" x14ac:dyDescent="0.25">
      <c r="A227" s="293"/>
      <c r="B227" s="357" t="s">
        <v>696</v>
      </c>
      <c r="C227" s="293"/>
      <c r="D227" s="301"/>
      <c r="E227" s="289"/>
      <c r="F227" s="290"/>
      <c r="G227" s="245"/>
    </row>
    <row r="228" spans="1:7" s="199" customFormat="1" ht="13" x14ac:dyDescent="0.25">
      <c r="A228" s="293"/>
      <c r="B228" s="353"/>
      <c r="C228" s="293"/>
      <c r="D228" s="301"/>
      <c r="E228" s="289"/>
      <c r="F228" s="290"/>
      <c r="G228" s="245"/>
    </row>
    <row r="229" spans="1:7" s="199" customFormat="1" x14ac:dyDescent="0.25">
      <c r="A229" s="293" t="s">
        <v>1040</v>
      </c>
      <c r="B229" s="408" t="s">
        <v>697</v>
      </c>
      <c r="C229" s="128" t="s">
        <v>299</v>
      </c>
      <c r="D229" s="128">
        <v>1</v>
      </c>
      <c r="E229" s="289"/>
      <c r="F229" s="290">
        <f>D229*E229</f>
        <v>0</v>
      </c>
      <c r="G229" s="245"/>
    </row>
    <row r="230" spans="1:7" s="199" customFormat="1" x14ac:dyDescent="0.25">
      <c r="A230" s="293"/>
      <c r="B230" s="904"/>
      <c r="C230" s="410"/>
      <c r="D230" s="410"/>
      <c r="E230" s="289"/>
      <c r="F230" s="290"/>
      <c r="G230" s="245"/>
    </row>
    <row r="231" spans="1:7" s="199" customFormat="1" ht="52.5" customHeight="1" x14ac:dyDescent="0.25">
      <c r="A231" s="293" t="s">
        <v>1041</v>
      </c>
      <c r="B231" s="409" t="s">
        <v>698</v>
      </c>
      <c r="C231" s="305" t="s">
        <v>16</v>
      </c>
      <c r="D231" s="410">
        <v>2</v>
      </c>
      <c r="E231" s="289"/>
      <c r="F231" s="290">
        <f>D231*E231</f>
        <v>0</v>
      </c>
      <c r="G231" s="245"/>
    </row>
    <row r="232" spans="1:7" s="199" customFormat="1" ht="30.75" customHeight="1" x14ac:dyDescent="0.25">
      <c r="A232" s="293" t="s">
        <v>1042</v>
      </c>
      <c r="B232" s="411" t="s">
        <v>699</v>
      </c>
      <c r="C232" s="128" t="s">
        <v>114</v>
      </c>
      <c r="D232" s="304">
        <v>25</v>
      </c>
      <c r="E232" s="289"/>
      <c r="F232" s="290">
        <f>D232*E232</f>
        <v>0</v>
      </c>
      <c r="G232" s="245"/>
    </row>
    <row r="233" spans="1:7" s="199" customFormat="1" ht="37.5" x14ac:dyDescent="0.25">
      <c r="A233" s="293" t="s">
        <v>1043</v>
      </c>
      <c r="B233" s="412" t="s">
        <v>700</v>
      </c>
      <c r="C233" s="128" t="s">
        <v>299</v>
      </c>
      <c r="D233" s="413">
        <v>1</v>
      </c>
      <c r="E233" s="289"/>
      <c r="F233" s="290">
        <f>D233*E233</f>
        <v>0</v>
      </c>
      <c r="G233" s="245"/>
    </row>
    <row r="234" spans="1:7" s="199" customFormat="1" x14ac:dyDescent="0.25">
      <c r="A234" s="293"/>
      <c r="B234" s="412"/>
      <c r="C234" s="691"/>
      <c r="D234" s="413"/>
      <c r="E234" s="289"/>
      <c r="F234" s="290"/>
      <c r="G234" s="245"/>
    </row>
    <row r="235" spans="1:7" s="199" customFormat="1" ht="20.25" customHeight="1" x14ac:dyDescent="0.25">
      <c r="A235" s="293" t="s">
        <v>1046</v>
      </c>
      <c r="B235" s="414" t="s">
        <v>701</v>
      </c>
      <c r="C235" s="415" t="s">
        <v>16</v>
      </c>
      <c r="D235" s="416">
        <v>5</v>
      </c>
      <c r="E235" s="343"/>
      <c r="F235" s="290">
        <f>D235*E235</f>
        <v>0</v>
      </c>
      <c r="G235" s="245"/>
    </row>
    <row r="236" spans="1:7" s="199" customFormat="1" ht="20.25" customHeight="1" x14ac:dyDescent="0.25">
      <c r="A236" s="293" t="s">
        <v>1047</v>
      </c>
      <c r="B236" s="414" t="s">
        <v>702</v>
      </c>
      <c r="C236" s="415" t="s">
        <v>16</v>
      </c>
      <c r="D236" s="416">
        <v>1</v>
      </c>
      <c r="E236" s="343"/>
      <c r="F236" s="290">
        <f>D236*E236</f>
        <v>0</v>
      </c>
      <c r="G236" s="245"/>
    </row>
    <row r="237" spans="1:7" s="199" customFormat="1" x14ac:dyDescent="0.25">
      <c r="A237" s="293"/>
      <c r="B237" s="757"/>
      <c r="C237" s="128"/>
      <c r="D237" s="304"/>
      <c r="E237" s="289"/>
      <c r="F237" s="290"/>
      <c r="G237" s="245"/>
    </row>
    <row r="238" spans="1:7" s="199" customFormat="1" ht="13" x14ac:dyDescent="0.25">
      <c r="A238" s="293"/>
      <c r="B238" s="357" t="s">
        <v>703</v>
      </c>
      <c r="C238" s="293"/>
      <c r="D238" s="301"/>
      <c r="E238" s="289"/>
      <c r="F238" s="290"/>
      <c r="G238" s="245"/>
    </row>
    <row r="239" spans="1:7" s="199" customFormat="1" ht="45" customHeight="1" x14ac:dyDescent="0.25">
      <c r="A239" s="293" t="s">
        <v>1048</v>
      </c>
      <c r="B239" s="108" t="s">
        <v>704</v>
      </c>
      <c r="C239" s="109" t="s">
        <v>299</v>
      </c>
      <c r="D239" s="150">
        <v>1</v>
      </c>
      <c r="E239" s="289"/>
      <c r="F239" s="290">
        <f>D239*E239</f>
        <v>0</v>
      </c>
      <c r="G239" s="245"/>
    </row>
    <row r="240" spans="1:7" s="199" customFormat="1" ht="88.5" x14ac:dyDescent="0.25">
      <c r="A240" s="293" t="s">
        <v>1049</v>
      </c>
      <c r="B240" s="417" t="s">
        <v>705</v>
      </c>
      <c r="C240" s="109" t="s">
        <v>16</v>
      </c>
      <c r="D240" s="179">
        <v>2</v>
      </c>
      <c r="E240" s="289"/>
      <c r="F240" s="290">
        <f>D240*E240</f>
        <v>0</v>
      </c>
      <c r="G240" s="245"/>
    </row>
    <row r="241" spans="1:7" s="199" customFormat="1" ht="37.5" x14ac:dyDescent="0.25">
      <c r="A241" s="293" t="s">
        <v>1050</v>
      </c>
      <c r="B241" s="418" t="s">
        <v>706</v>
      </c>
      <c r="C241" s="109" t="s">
        <v>16</v>
      </c>
      <c r="D241" s="179">
        <v>1</v>
      </c>
      <c r="E241" s="289"/>
      <c r="F241" s="290">
        <f>D241*E241</f>
        <v>0</v>
      </c>
      <c r="G241" s="245"/>
    </row>
    <row r="242" spans="1:7" s="199" customFormat="1" ht="25" x14ac:dyDescent="0.25">
      <c r="A242" s="293" t="s">
        <v>1051</v>
      </c>
      <c r="B242" s="411" t="s">
        <v>707</v>
      </c>
      <c r="C242" s="128" t="s">
        <v>16</v>
      </c>
      <c r="D242" s="419">
        <v>5</v>
      </c>
      <c r="E242" s="289"/>
      <c r="F242" s="290">
        <f>D242*E242</f>
        <v>0</v>
      </c>
      <c r="G242" s="245"/>
    </row>
    <row r="243" spans="1:7" s="199" customFormat="1" x14ac:dyDescent="0.25">
      <c r="A243" s="336"/>
      <c r="B243" s="760"/>
      <c r="C243" s="336"/>
      <c r="D243" s="366"/>
      <c r="E243" s="339"/>
      <c r="F243" s="341"/>
      <c r="G243" s="245"/>
    </row>
    <row r="244" spans="1:7" s="199" customFormat="1" ht="19.5" customHeight="1" x14ac:dyDescent="0.25">
      <c r="A244" s="420"/>
      <c r="B244" s="421"/>
      <c r="C244" s="422"/>
      <c r="D244" s="423"/>
      <c r="E244" s="424"/>
      <c r="F244" s="424"/>
      <c r="G244" s="245"/>
    </row>
    <row r="245" spans="1:7" s="199" customFormat="1" ht="20.25" customHeight="1" x14ac:dyDescent="0.25">
      <c r="A245" s="308"/>
      <c r="B245" s="759" t="s">
        <v>709</v>
      </c>
      <c r="C245" s="128"/>
      <c r="D245" s="325"/>
      <c r="E245" s="289"/>
      <c r="F245" s="290"/>
      <c r="G245" s="245"/>
    </row>
    <row r="246" spans="1:7" s="199" customFormat="1" ht="30.75" customHeight="1" x14ac:dyDescent="0.25">
      <c r="A246" s="293" t="s">
        <v>1052</v>
      </c>
      <c r="B246" s="425" t="s">
        <v>1016</v>
      </c>
      <c r="C246" s="305" t="s">
        <v>299</v>
      </c>
      <c r="D246" s="410">
        <v>1</v>
      </c>
      <c r="E246" s="289"/>
      <c r="F246" s="290">
        <f>D246*E246</f>
        <v>0</v>
      </c>
      <c r="G246" s="245"/>
    </row>
    <row r="247" spans="1:7" s="199" customFormat="1" ht="52.5" customHeight="1" x14ac:dyDescent="0.25">
      <c r="A247" s="293" t="s">
        <v>1053</v>
      </c>
      <c r="B247" s="426" t="s">
        <v>711</v>
      </c>
      <c r="C247" s="376" t="s">
        <v>299</v>
      </c>
      <c r="D247" s="427">
        <v>1</v>
      </c>
      <c r="E247" s="289"/>
      <c r="F247" s="290">
        <f>D247*E247</f>
        <v>0</v>
      </c>
      <c r="G247" s="245"/>
    </row>
    <row r="248" spans="1:7" s="199" customFormat="1" x14ac:dyDescent="0.25">
      <c r="A248" s="354"/>
      <c r="B248" s="428"/>
      <c r="C248" s="483"/>
      <c r="D248" s="484"/>
      <c r="E248" s="485"/>
      <c r="F248" s="457"/>
      <c r="G248" s="245"/>
    </row>
    <row r="249" spans="1:7" s="199" customFormat="1" x14ac:dyDescent="0.25">
      <c r="A249" s="354"/>
      <c r="B249" s="428"/>
      <c r="C249" s="483"/>
      <c r="D249" s="484"/>
      <c r="E249" s="485"/>
      <c r="F249" s="457"/>
      <c r="G249" s="245"/>
    </row>
    <row r="250" spans="1:7" s="199" customFormat="1" x14ac:dyDescent="0.25">
      <c r="A250" s="354"/>
      <c r="B250" s="428"/>
      <c r="C250" s="483"/>
      <c r="D250" s="484"/>
      <c r="E250" s="485"/>
      <c r="F250" s="457"/>
      <c r="G250" s="245"/>
    </row>
    <row r="251" spans="1:7" s="199" customFormat="1" x14ac:dyDescent="0.25">
      <c r="A251" s="354"/>
      <c r="B251" s="428"/>
      <c r="C251" s="483"/>
      <c r="D251" s="484"/>
      <c r="E251" s="485"/>
      <c r="F251" s="457"/>
      <c r="G251" s="245"/>
    </row>
    <row r="252" spans="1:7" s="199" customFormat="1" x14ac:dyDescent="0.25">
      <c r="A252" s="354"/>
      <c r="B252" s="428"/>
      <c r="C252" s="483"/>
      <c r="D252" s="484"/>
      <c r="E252" s="485"/>
      <c r="F252" s="457"/>
      <c r="G252" s="245"/>
    </row>
    <row r="253" spans="1:7" s="199" customFormat="1" x14ac:dyDescent="0.25">
      <c r="A253" s="354"/>
      <c r="B253" s="428"/>
      <c r="C253" s="483"/>
      <c r="D253" s="484"/>
      <c r="E253" s="485"/>
      <c r="F253" s="457"/>
      <c r="G253" s="245"/>
    </row>
    <row r="254" spans="1:7" s="199" customFormat="1" x14ac:dyDescent="0.25">
      <c r="A254" s="354"/>
      <c r="B254" s="428"/>
      <c r="C254" s="483"/>
      <c r="D254" s="484"/>
      <c r="E254" s="485"/>
      <c r="F254" s="457"/>
      <c r="G254" s="245"/>
    </row>
    <row r="255" spans="1:7" s="199" customFormat="1" x14ac:dyDescent="0.25">
      <c r="A255" s="354"/>
      <c r="B255" s="428"/>
      <c r="C255" s="483"/>
      <c r="D255" s="484"/>
      <c r="E255" s="485"/>
      <c r="F255" s="457"/>
      <c r="G255" s="245"/>
    </row>
    <row r="256" spans="1:7" s="199" customFormat="1" x14ac:dyDescent="0.25">
      <c r="A256" s="354"/>
      <c r="B256" s="428"/>
      <c r="C256" s="483"/>
      <c r="D256" s="484"/>
      <c r="E256" s="485"/>
      <c r="F256" s="457"/>
      <c r="G256" s="245"/>
    </row>
    <row r="257" spans="1:7" s="199" customFormat="1" ht="13" thickBot="1" x14ac:dyDescent="0.3">
      <c r="A257" s="354"/>
      <c r="B257" s="428"/>
      <c r="C257" s="483"/>
      <c r="D257" s="484"/>
      <c r="E257" s="485"/>
      <c r="F257" s="457"/>
      <c r="G257" s="245"/>
    </row>
    <row r="258" spans="1:7" s="199" customFormat="1" ht="18.75" customHeight="1" thickTop="1" x14ac:dyDescent="0.25">
      <c r="A258" s="1110" t="s">
        <v>99</v>
      </c>
      <c r="B258" s="1110"/>
      <c r="C258" s="1110"/>
      <c r="D258" s="1110"/>
      <c r="E258" s="1110"/>
      <c r="F258" s="906">
        <f>SUM(F223:F257)</f>
        <v>0</v>
      </c>
      <c r="G258" s="245"/>
    </row>
    <row r="259" spans="1:7" s="199" customFormat="1" x14ac:dyDescent="0.25">
      <c r="A259" s="354"/>
      <c r="B259" s="428"/>
      <c r="C259" s="483"/>
      <c r="D259" s="484"/>
      <c r="E259" s="485"/>
      <c r="F259" s="457"/>
      <c r="G259" s="245"/>
    </row>
    <row r="260" spans="1:7" s="199" customFormat="1" x14ac:dyDescent="0.25">
      <c r="A260" s="354"/>
      <c r="B260" s="428"/>
      <c r="C260" s="483"/>
      <c r="D260" s="484"/>
      <c r="E260" s="485"/>
      <c r="F260" s="457"/>
      <c r="G260" s="245"/>
    </row>
    <row r="261" spans="1:7" x14ac:dyDescent="0.25">
      <c r="A261" s="432"/>
      <c r="B261" s="761"/>
      <c r="C261" s="432"/>
      <c r="D261" s="434"/>
      <c r="E261" s="435"/>
      <c r="F261" s="443"/>
    </row>
    <row r="262" spans="1:7" x14ac:dyDescent="0.25">
      <c r="A262" s="432"/>
      <c r="B262" s="761"/>
      <c r="C262" s="432"/>
      <c r="D262" s="434"/>
      <c r="E262" s="435"/>
      <c r="F262" s="443"/>
    </row>
    <row r="263" spans="1:7" ht="13" x14ac:dyDescent="0.25">
      <c r="A263" s="432"/>
      <c r="B263" s="189" t="s">
        <v>1243</v>
      </c>
      <c r="C263" s="184"/>
      <c r="D263" s="186"/>
      <c r="E263" s="187"/>
      <c r="F263" s="187"/>
    </row>
    <row r="264" spans="1:7" x14ac:dyDescent="0.25">
      <c r="A264" s="432"/>
      <c r="B264" s="190"/>
      <c r="C264" s="184"/>
      <c r="D264" s="186"/>
      <c r="E264" s="187"/>
      <c r="F264" s="191"/>
    </row>
    <row r="265" spans="1:7" x14ac:dyDescent="0.25">
      <c r="A265" s="432"/>
      <c r="B265" s="192" t="s">
        <v>1236</v>
      </c>
      <c r="C265" s="184"/>
      <c r="D265" s="186"/>
      <c r="E265" s="187"/>
      <c r="F265" s="191">
        <f>+F58</f>
        <v>0</v>
      </c>
    </row>
    <row r="266" spans="1:7" x14ac:dyDescent="0.25">
      <c r="A266" s="432"/>
      <c r="B266" s="192"/>
      <c r="C266" s="184"/>
      <c r="D266" s="186"/>
      <c r="E266" s="187"/>
      <c r="F266" s="191"/>
    </row>
    <row r="267" spans="1:7" x14ac:dyDescent="0.25">
      <c r="A267" s="432"/>
      <c r="B267" s="192" t="s">
        <v>1237</v>
      </c>
      <c r="C267" s="184"/>
      <c r="D267" s="186"/>
      <c r="E267" s="187"/>
      <c r="F267" s="191">
        <f>+F114</f>
        <v>0</v>
      </c>
    </row>
    <row r="268" spans="1:7" x14ac:dyDescent="0.25">
      <c r="A268" s="432"/>
      <c r="B268" s="192"/>
      <c r="C268" s="184"/>
      <c r="D268" s="186"/>
      <c r="E268" s="187"/>
      <c r="F268" s="191"/>
    </row>
    <row r="269" spans="1:7" x14ac:dyDescent="0.25">
      <c r="A269" s="432"/>
      <c r="B269" s="192" t="s">
        <v>1238</v>
      </c>
      <c r="C269" s="184"/>
      <c r="D269" s="186"/>
      <c r="E269" s="187"/>
      <c r="F269" s="191">
        <f>+F173</f>
        <v>0</v>
      </c>
    </row>
    <row r="270" spans="1:7" x14ac:dyDescent="0.25">
      <c r="A270" s="432"/>
      <c r="B270" s="192"/>
      <c r="C270" s="184"/>
      <c r="D270" s="186"/>
      <c r="E270" s="187"/>
      <c r="F270" s="191"/>
    </row>
    <row r="271" spans="1:7" x14ac:dyDescent="0.25">
      <c r="A271" s="432"/>
      <c r="B271" s="192" t="s">
        <v>1239</v>
      </c>
      <c r="C271" s="184"/>
      <c r="D271" s="186"/>
      <c r="E271" s="187"/>
      <c r="F271" s="191">
        <f>+F222</f>
        <v>0</v>
      </c>
    </row>
    <row r="272" spans="1:7" x14ac:dyDescent="0.25">
      <c r="A272" s="432"/>
      <c r="B272" s="192"/>
      <c r="C272" s="184"/>
      <c r="D272" s="186"/>
      <c r="E272" s="187"/>
      <c r="F272" s="191"/>
    </row>
    <row r="273" spans="1:6" x14ac:dyDescent="0.25">
      <c r="A273" s="432"/>
      <c r="B273" s="192" t="s">
        <v>1240</v>
      </c>
      <c r="C273" s="184"/>
      <c r="D273" s="186"/>
      <c r="E273" s="187"/>
      <c r="F273" s="191">
        <f>+F258</f>
        <v>0</v>
      </c>
    </row>
    <row r="274" spans="1:6" x14ac:dyDescent="0.25">
      <c r="A274" s="432"/>
      <c r="B274" s="192"/>
      <c r="C274" s="184"/>
      <c r="D274" s="186"/>
      <c r="E274" s="187"/>
      <c r="F274" s="191"/>
    </row>
    <row r="275" spans="1:6" x14ac:dyDescent="0.25">
      <c r="A275" s="432"/>
      <c r="B275" s="192"/>
      <c r="C275" s="184"/>
      <c r="D275" s="186"/>
      <c r="E275" s="187"/>
      <c r="F275" s="191"/>
    </row>
    <row r="276" spans="1:6" x14ac:dyDescent="0.25">
      <c r="A276" s="432"/>
      <c r="B276" s="192"/>
      <c r="C276" s="184"/>
      <c r="D276" s="186"/>
      <c r="E276" s="187"/>
      <c r="F276" s="191"/>
    </row>
    <row r="277" spans="1:6" x14ac:dyDescent="0.25">
      <c r="A277" s="432"/>
      <c r="B277" s="192"/>
      <c r="C277" s="184"/>
      <c r="D277" s="186"/>
      <c r="E277" s="187"/>
      <c r="F277" s="191"/>
    </row>
    <row r="278" spans="1:6" ht="13" x14ac:dyDescent="0.25">
      <c r="A278" s="432"/>
      <c r="B278" s="433"/>
      <c r="C278" s="184"/>
      <c r="D278" s="186"/>
      <c r="E278" s="187"/>
      <c r="F278" s="191"/>
    </row>
    <row r="279" spans="1:6" x14ac:dyDescent="0.25">
      <c r="A279" s="432"/>
      <c r="B279" s="192"/>
      <c r="C279" s="184"/>
      <c r="D279" s="186"/>
      <c r="E279" s="187"/>
      <c r="F279" s="191"/>
    </row>
    <row r="280" spans="1:6" x14ac:dyDescent="0.25">
      <c r="A280" s="432"/>
      <c r="B280" s="192"/>
      <c r="C280" s="184"/>
      <c r="D280" s="186"/>
      <c r="E280" s="187"/>
      <c r="F280" s="191"/>
    </row>
    <row r="281" spans="1:6" x14ac:dyDescent="0.25">
      <c r="A281" s="432"/>
      <c r="B281" s="192"/>
      <c r="C281" s="184"/>
      <c r="D281" s="186"/>
      <c r="E281" s="187"/>
      <c r="F281" s="191"/>
    </row>
    <row r="282" spans="1:6" x14ac:dyDescent="0.25">
      <c r="A282" s="432"/>
      <c r="B282" s="192"/>
      <c r="C282" s="184"/>
      <c r="D282" s="186"/>
      <c r="E282" s="187"/>
      <c r="F282" s="191"/>
    </row>
    <row r="283" spans="1:6" x14ac:dyDescent="0.25">
      <c r="A283" s="432"/>
      <c r="B283" s="192"/>
      <c r="C283" s="184"/>
      <c r="D283" s="186"/>
      <c r="E283" s="187"/>
      <c r="F283" s="191"/>
    </row>
    <row r="284" spans="1:6" x14ac:dyDescent="0.25">
      <c r="A284" s="432"/>
      <c r="B284" s="192"/>
      <c r="C284" s="184"/>
      <c r="D284" s="186"/>
      <c r="E284" s="187"/>
      <c r="F284" s="191"/>
    </row>
    <row r="285" spans="1:6" x14ac:dyDescent="0.25">
      <c r="A285" s="432"/>
      <c r="B285" s="192"/>
      <c r="C285" s="184"/>
      <c r="D285" s="186"/>
      <c r="E285" s="187"/>
      <c r="F285" s="191"/>
    </row>
    <row r="286" spans="1:6" x14ac:dyDescent="0.25">
      <c r="A286" s="432"/>
      <c r="B286" s="192"/>
      <c r="C286" s="184"/>
      <c r="D286" s="186"/>
      <c r="E286" s="187"/>
      <c r="F286" s="191"/>
    </row>
    <row r="287" spans="1:6" x14ac:dyDescent="0.25">
      <c r="A287" s="432"/>
      <c r="B287" s="192"/>
      <c r="C287" s="184"/>
      <c r="D287" s="186"/>
      <c r="E287" s="187"/>
      <c r="F287" s="191"/>
    </row>
    <row r="288" spans="1:6" x14ac:dyDescent="0.25">
      <c r="A288" s="432"/>
      <c r="B288" s="192"/>
      <c r="C288" s="184"/>
      <c r="D288" s="186"/>
      <c r="E288" s="187"/>
      <c r="F288" s="191"/>
    </row>
    <row r="289" spans="1:6" x14ac:dyDescent="0.25">
      <c r="A289" s="432"/>
      <c r="B289" s="192"/>
      <c r="C289" s="184"/>
      <c r="D289" s="186"/>
      <c r="E289" s="187"/>
      <c r="F289" s="191"/>
    </row>
    <row r="290" spans="1:6" x14ac:dyDescent="0.25">
      <c r="A290" s="432"/>
      <c r="B290" s="192"/>
      <c r="C290" s="184"/>
      <c r="D290" s="186"/>
      <c r="E290" s="187"/>
      <c r="F290" s="191"/>
    </row>
    <row r="291" spans="1:6" x14ac:dyDescent="0.25">
      <c r="A291" s="432"/>
      <c r="B291" s="192"/>
      <c r="C291" s="184"/>
      <c r="D291" s="186"/>
      <c r="E291" s="187"/>
      <c r="F291" s="191"/>
    </row>
    <row r="292" spans="1:6" x14ac:dyDescent="0.25">
      <c r="A292" s="432"/>
      <c r="B292" s="192"/>
      <c r="C292" s="184"/>
      <c r="D292" s="186"/>
      <c r="E292" s="187"/>
      <c r="F292" s="191"/>
    </row>
    <row r="293" spans="1:6" x14ac:dyDescent="0.25">
      <c r="A293" s="432"/>
      <c r="B293" s="192"/>
      <c r="C293" s="184"/>
      <c r="D293" s="186"/>
      <c r="E293" s="187"/>
      <c r="F293" s="191"/>
    </row>
    <row r="294" spans="1:6" x14ac:dyDescent="0.25">
      <c r="A294" s="432"/>
      <c r="B294" s="192"/>
      <c r="C294" s="184"/>
      <c r="D294" s="186"/>
      <c r="E294" s="187"/>
      <c r="F294" s="191"/>
    </row>
    <row r="295" spans="1:6" x14ac:dyDescent="0.25">
      <c r="A295" s="432"/>
      <c r="B295" s="192"/>
      <c r="C295" s="184"/>
      <c r="D295" s="186"/>
      <c r="E295" s="187"/>
      <c r="F295" s="191"/>
    </row>
    <row r="296" spans="1:6" x14ac:dyDescent="0.25">
      <c r="A296" s="432"/>
      <c r="B296" s="192"/>
      <c r="C296" s="184"/>
      <c r="D296" s="186"/>
      <c r="E296" s="187"/>
      <c r="F296" s="191"/>
    </row>
    <row r="297" spans="1:6" x14ac:dyDescent="0.25">
      <c r="A297" s="432"/>
      <c r="B297" s="192"/>
      <c r="C297" s="184"/>
      <c r="D297" s="186"/>
      <c r="E297" s="187"/>
      <c r="F297" s="191"/>
    </row>
    <row r="298" spans="1:6" x14ac:dyDescent="0.25">
      <c r="A298" s="432"/>
      <c r="B298" s="192"/>
      <c r="C298" s="184"/>
      <c r="D298" s="186"/>
      <c r="E298" s="187"/>
      <c r="F298" s="191"/>
    </row>
    <row r="299" spans="1:6" x14ac:dyDescent="0.25">
      <c r="A299" s="432"/>
      <c r="B299" s="192"/>
      <c r="C299" s="184"/>
      <c r="D299" s="186"/>
      <c r="E299" s="187"/>
      <c r="F299" s="191"/>
    </row>
    <row r="300" spans="1:6" x14ac:dyDescent="0.25">
      <c r="A300" s="432"/>
      <c r="B300" s="192"/>
      <c r="C300" s="184"/>
      <c r="D300" s="186"/>
      <c r="E300" s="187"/>
      <c r="F300" s="191"/>
    </row>
    <row r="301" spans="1:6" x14ac:dyDescent="0.25">
      <c r="A301" s="432"/>
      <c r="B301" s="192"/>
      <c r="C301" s="184"/>
      <c r="D301" s="186"/>
      <c r="E301" s="187"/>
      <c r="F301" s="191"/>
    </row>
    <row r="302" spans="1:6" x14ac:dyDescent="0.25">
      <c r="A302" s="432"/>
      <c r="B302" s="192"/>
      <c r="C302" s="184"/>
      <c r="D302" s="186"/>
      <c r="E302" s="187"/>
      <c r="F302" s="191"/>
    </row>
    <row r="303" spans="1:6" x14ac:dyDescent="0.25">
      <c r="A303" s="432"/>
      <c r="B303" s="192"/>
      <c r="C303" s="184"/>
      <c r="D303" s="186"/>
      <c r="E303" s="187"/>
      <c r="F303" s="191"/>
    </row>
    <row r="304" spans="1:6" x14ac:dyDescent="0.25">
      <c r="A304" s="432"/>
      <c r="B304" s="192"/>
      <c r="C304" s="184"/>
      <c r="D304" s="186"/>
      <c r="E304" s="187"/>
      <c r="F304" s="191"/>
    </row>
    <row r="305" spans="1:6" x14ac:dyDescent="0.25">
      <c r="A305" s="432"/>
      <c r="B305" s="192"/>
      <c r="C305" s="184"/>
      <c r="D305" s="186"/>
      <c r="E305" s="187"/>
      <c r="F305" s="191"/>
    </row>
    <row r="306" spans="1:6" x14ac:dyDescent="0.25">
      <c r="A306" s="432"/>
      <c r="B306" s="192"/>
      <c r="C306" s="184"/>
      <c r="D306" s="186"/>
      <c r="E306" s="187"/>
      <c r="F306" s="191"/>
    </row>
    <row r="307" spans="1:6" x14ac:dyDescent="0.25">
      <c r="A307" s="432"/>
      <c r="B307" s="192"/>
      <c r="C307" s="184"/>
      <c r="D307" s="186"/>
      <c r="E307" s="187"/>
      <c r="F307" s="191"/>
    </row>
    <row r="308" spans="1:6" x14ac:dyDescent="0.25">
      <c r="A308" s="432"/>
      <c r="B308" s="192"/>
      <c r="C308" s="184"/>
      <c r="D308" s="186"/>
      <c r="E308" s="187"/>
      <c r="F308" s="191"/>
    </row>
    <row r="309" spans="1:6" x14ac:dyDescent="0.25">
      <c r="A309" s="432"/>
      <c r="B309" s="192"/>
      <c r="C309" s="184"/>
      <c r="D309" s="186"/>
      <c r="E309" s="187"/>
      <c r="F309" s="191"/>
    </row>
    <row r="310" spans="1:6" x14ac:dyDescent="0.25">
      <c r="A310" s="432"/>
      <c r="B310" s="192"/>
      <c r="C310" s="184"/>
      <c r="D310" s="186"/>
      <c r="E310" s="187"/>
      <c r="F310" s="191"/>
    </row>
    <row r="311" spans="1:6" x14ac:dyDescent="0.25">
      <c r="A311" s="432"/>
      <c r="B311" s="192"/>
      <c r="C311" s="184"/>
      <c r="D311" s="186"/>
      <c r="E311" s="187"/>
      <c r="F311" s="191"/>
    </row>
    <row r="312" spans="1:6" x14ac:dyDescent="0.25">
      <c r="A312" s="432"/>
      <c r="B312" s="183"/>
      <c r="C312" s="184"/>
      <c r="D312" s="186"/>
      <c r="E312" s="187"/>
      <c r="F312" s="191"/>
    </row>
    <row r="313" spans="1:6" x14ac:dyDescent="0.25">
      <c r="A313" s="432"/>
      <c r="B313" s="761"/>
      <c r="C313" s="432"/>
      <c r="D313" s="434"/>
      <c r="E313" s="435"/>
      <c r="F313" s="443"/>
    </row>
    <row r="314" spans="1:6" x14ac:dyDescent="0.25">
      <c r="A314" s="432"/>
      <c r="B314" s="444"/>
      <c r="C314" s="445"/>
      <c r="D314" s="434"/>
      <c r="E314" s="435"/>
      <c r="F314" s="443"/>
    </row>
    <row r="315" spans="1:6" ht="14" x14ac:dyDescent="0.25">
      <c r="A315" s="432"/>
      <c r="B315" s="762"/>
      <c r="C315" s="432"/>
      <c r="D315" s="434"/>
      <c r="E315" s="435"/>
      <c r="F315" s="443"/>
    </row>
    <row r="316" spans="1:6" ht="14" x14ac:dyDescent="0.25">
      <c r="A316" s="432"/>
      <c r="B316" s="762"/>
      <c r="C316" s="445"/>
      <c r="D316" s="434"/>
      <c r="E316" s="435"/>
      <c r="F316" s="443"/>
    </row>
    <row r="317" spans="1:6" ht="13" thickBot="1" x14ac:dyDescent="0.3">
      <c r="A317" s="432"/>
      <c r="B317" s="446"/>
      <c r="C317" s="432"/>
      <c r="D317" s="434"/>
      <c r="E317" s="435"/>
      <c r="F317" s="436"/>
    </row>
    <row r="318" spans="1:6" ht="21" customHeight="1" thickTop="1" x14ac:dyDescent="0.25">
      <c r="A318" s="1124" t="s">
        <v>301</v>
      </c>
      <c r="B318" s="1125"/>
      <c r="C318" s="1125"/>
      <c r="D318" s="1125"/>
      <c r="E318" s="1125"/>
      <c r="F318" s="905">
        <f>SUM(F262:F317)</f>
        <v>0</v>
      </c>
    </row>
  </sheetData>
  <mergeCells count="9">
    <mergeCell ref="A258:E258"/>
    <mergeCell ref="A318:E318"/>
    <mergeCell ref="A1:F1"/>
    <mergeCell ref="A2:F2"/>
    <mergeCell ref="A58:E58"/>
    <mergeCell ref="A114:E114"/>
    <mergeCell ref="A173:E173"/>
    <mergeCell ref="A222:E222"/>
    <mergeCell ref="A3:F3"/>
  </mergeCells>
  <pageMargins left="0.74803149606299213" right="0.35433070866141736" top="0.98425196850393704" bottom="0.98425196850393704" header="0.51181102362204722" footer="0.51181102362204722"/>
  <pageSetup paperSize="9" scale="78" fitToHeight="13" orientation="portrait" r:id="rId1"/>
  <headerFooter alignWithMargins="0">
    <oddFooter>&amp;A&amp;RPage &amp;P</oddFooter>
  </headerFooter>
  <rowBreaks count="5" manualBreakCount="5">
    <brk id="58" max="5" man="1"/>
    <brk id="114" max="5" man="1"/>
    <brk id="173" max="5" man="1"/>
    <brk id="222" max="5" man="1"/>
    <brk id="258"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7"/>
  <sheetViews>
    <sheetView view="pageBreakPreview" zoomScale="90" zoomScaleNormal="75" zoomScaleSheetLayoutView="90" workbookViewId="0">
      <pane ySplit="5" topLeftCell="A301" activePane="bottomLeft" state="frozen"/>
      <selection activeCell="A5" sqref="A5:F5"/>
      <selection pane="bottomLeft" activeCell="E162" sqref="E162"/>
    </sheetView>
  </sheetViews>
  <sheetFormatPr defaultColWidth="6.7265625" defaultRowHeight="12.5" x14ac:dyDescent="0.25"/>
  <cols>
    <col min="1" max="1" width="8.7265625" style="447" customWidth="1"/>
    <col min="2" max="2" width="66.81640625" style="448" customWidth="1"/>
    <col min="3" max="3" width="7.54296875" style="447" customWidth="1"/>
    <col min="4" max="4" width="9.453125" style="447" customWidth="1"/>
    <col min="5" max="5" width="12.1796875" style="449" customWidth="1"/>
    <col min="6" max="6" width="14.1796875" style="449" customWidth="1"/>
    <col min="7" max="7" width="16.54296875" style="450" bestFit="1" customWidth="1"/>
    <col min="8" max="8" width="15" style="451" bestFit="1" customWidth="1"/>
    <col min="9" max="9" width="46" style="452" customWidth="1"/>
    <col min="10" max="10" width="13.453125" style="452" bestFit="1" customWidth="1"/>
    <col min="11" max="255" width="9.54296875" style="452" customWidth="1"/>
    <col min="256" max="16384" width="6.7265625" style="452"/>
  </cols>
  <sheetData>
    <row r="1" spans="1:7" s="764" customFormat="1" ht="13" x14ac:dyDescent="0.25">
      <c r="A1" s="1067" t="s">
        <v>0</v>
      </c>
      <c r="B1" s="1067"/>
      <c r="C1" s="1067"/>
      <c r="D1" s="1067"/>
      <c r="E1" s="1067"/>
      <c r="F1" s="1067"/>
      <c r="G1" s="763"/>
    </row>
    <row r="2" spans="1:7" s="269" customFormat="1" ht="13" x14ac:dyDescent="0.25">
      <c r="A2" s="1067" t="s">
        <v>1475</v>
      </c>
      <c r="B2" s="1067"/>
      <c r="C2" s="1067"/>
      <c r="D2" s="1067"/>
      <c r="E2" s="1067"/>
      <c r="F2" s="1067"/>
      <c r="G2" s="268"/>
    </row>
    <row r="3" spans="1:7" s="269" customFormat="1" ht="13" x14ac:dyDescent="0.25">
      <c r="A3" s="1080" t="s">
        <v>1244</v>
      </c>
      <c r="B3" s="1080"/>
      <c r="C3" s="1080"/>
      <c r="D3" s="1080"/>
      <c r="E3" s="1080"/>
      <c r="F3" s="1080"/>
      <c r="G3" s="268"/>
    </row>
    <row r="4" spans="1:7" s="269" customFormat="1" ht="13" x14ac:dyDescent="0.25">
      <c r="A4" s="98" t="s">
        <v>1469</v>
      </c>
      <c r="B4" s="271"/>
      <c r="C4" s="272"/>
      <c r="D4" s="272"/>
      <c r="E4" s="273"/>
      <c r="F4" s="274"/>
      <c r="G4" s="268"/>
    </row>
    <row r="5" spans="1:7" s="269" customFormat="1" ht="13" x14ac:dyDescent="0.25">
      <c r="A5" s="275" t="s">
        <v>307</v>
      </c>
      <c r="B5" s="275" t="s">
        <v>308</v>
      </c>
      <c r="C5" s="275" t="s">
        <v>309</v>
      </c>
      <c r="D5" s="275" t="s">
        <v>310</v>
      </c>
      <c r="E5" s="275" t="s">
        <v>311</v>
      </c>
      <c r="F5" s="275" t="s">
        <v>312</v>
      </c>
      <c r="G5" s="268"/>
    </row>
    <row r="6" spans="1:7" s="199" customFormat="1" ht="13.5" customHeight="1" x14ac:dyDescent="0.25">
      <c r="A6" s="276"/>
      <c r="B6" s="277" t="s">
        <v>82</v>
      </c>
      <c r="C6" s="278"/>
      <c r="D6" s="279"/>
      <c r="E6" s="280"/>
      <c r="F6" s="281"/>
      <c r="G6" s="245"/>
    </row>
    <row r="7" spans="1:7" s="199" customFormat="1" ht="37.5" x14ac:dyDescent="0.25">
      <c r="A7" s="278"/>
      <c r="B7" s="282" t="s">
        <v>1020</v>
      </c>
      <c r="C7" s="278"/>
      <c r="D7" s="279"/>
      <c r="E7" s="280"/>
      <c r="F7" s="283"/>
      <c r="G7" s="245"/>
    </row>
    <row r="8" spans="1:7" s="199" customFormat="1" ht="13" x14ac:dyDescent="0.25">
      <c r="A8" s="278"/>
      <c r="B8" s="282"/>
      <c r="C8" s="278"/>
      <c r="D8" s="279"/>
      <c r="E8" s="280"/>
      <c r="F8" s="283"/>
      <c r="G8" s="245"/>
    </row>
    <row r="9" spans="1:7" s="199" customFormat="1" ht="13" x14ac:dyDescent="0.25">
      <c r="A9" s="128"/>
      <c r="B9" s="284" t="s">
        <v>161</v>
      </c>
      <c r="C9" s="128"/>
      <c r="D9" s="285"/>
      <c r="E9" s="286"/>
      <c r="F9" s="283"/>
      <c r="G9" s="245"/>
    </row>
    <row r="10" spans="1:7" s="199" customFormat="1" x14ac:dyDescent="0.25">
      <c r="A10" s="128"/>
      <c r="B10" s="287"/>
      <c r="C10" s="128"/>
      <c r="D10" s="285"/>
      <c r="E10" s="286"/>
      <c r="F10" s="283"/>
      <c r="G10" s="245"/>
    </row>
    <row r="11" spans="1:7" s="199" customFormat="1" ht="13" x14ac:dyDescent="0.25">
      <c r="A11" s="128"/>
      <c r="B11" s="284" t="s">
        <v>140</v>
      </c>
      <c r="C11" s="128"/>
      <c r="D11" s="285"/>
      <c r="E11" s="286"/>
      <c r="F11" s="283"/>
      <c r="G11" s="245"/>
    </row>
    <row r="12" spans="1:7" s="199" customFormat="1" x14ac:dyDescent="0.25">
      <c r="A12" s="128" t="s">
        <v>141</v>
      </c>
      <c r="B12" s="287" t="s">
        <v>632</v>
      </c>
      <c r="C12" s="128" t="s">
        <v>321</v>
      </c>
      <c r="D12" s="288">
        <v>7.0000000000000001E-3</v>
      </c>
      <c r="E12" s="289"/>
      <c r="F12" s="290">
        <f>D12*E12</f>
        <v>0</v>
      </c>
      <c r="G12" s="245"/>
    </row>
    <row r="13" spans="1:7" s="199" customFormat="1" x14ac:dyDescent="0.25">
      <c r="A13" s="128"/>
      <c r="B13" s="287"/>
      <c r="C13" s="128"/>
      <c r="D13" s="285"/>
      <c r="E13" s="291"/>
      <c r="F13" s="292"/>
      <c r="G13" s="245"/>
    </row>
    <row r="14" spans="1:7" s="199" customFormat="1" ht="13" x14ac:dyDescent="0.25">
      <c r="A14" s="293"/>
      <c r="B14" s="294" t="s">
        <v>142</v>
      </c>
      <c r="C14" s="293"/>
      <c r="D14" s="295"/>
      <c r="E14" s="296"/>
      <c r="F14" s="297"/>
      <c r="G14" s="245"/>
    </row>
    <row r="15" spans="1:7" s="199" customFormat="1" ht="25" x14ac:dyDescent="0.25">
      <c r="A15" s="293"/>
      <c r="B15" s="298" t="s">
        <v>162</v>
      </c>
      <c r="C15" s="293"/>
      <c r="D15" s="295"/>
      <c r="E15" s="296"/>
      <c r="F15" s="297"/>
      <c r="G15" s="245"/>
    </row>
    <row r="16" spans="1:7" s="199" customFormat="1" x14ac:dyDescent="0.25">
      <c r="A16" s="293" t="s">
        <v>143</v>
      </c>
      <c r="B16" s="299" t="s">
        <v>144</v>
      </c>
      <c r="C16" s="293" t="s">
        <v>16</v>
      </c>
      <c r="D16" s="295">
        <v>1</v>
      </c>
      <c r="E16" s="289"/>
      <c r="F16" s="290">
        <f>D16*E16</f>
        <v>0</v>
      </c>
      <c r="G16" s="245"/>
    </row>
    <row r="17" spans="1:7" s="199" customFormat="1" x14ac:dyDescent="0.25">
      <c r="A17" s="293"/>
      <c r="B17" s="300"/>
      <c r="C17" s="293"/>
      <c r="D17" s="295"/>
      <c r="E17" s="289"/>
      <c r="F17" s="290"/>
      <c r="G17" s="245"/>
    </row>
    <row r="18" spans="1:7" s="199" customFormat="1" ht="13" x14ac:dyDescent="0.25">
      <c r="A18" s="293"/>
      <c r="B18" s="294" t="s">
        <v>145</v>
      </c>
      <c r="C18" s="293"/>
      <c r="D18" s="295"/>
      <c r="E18" s="289"/>
      <c r="F18" s="290"/>
      <c r="G18" s="245"/>
    </row>
    <row r="19" spans="1:7" s="199" customFormat="1" ht="25" x14ac:dyDescent="0.25">
      <c r="A19" s="293"/>
      <c r="B19" s="298" t="s">
        <v>146</v>
      </c>
      <c r="C19" s="293"/>
      <c r="D19" s="301"/>
      <c r="E19" s="289"/>
      <c r="F19" s="290"/>
      <c r="G19" s="245"/>
    </row>
    <row r="20" spans="1:7" s="199" customFormat="1" x14ac:dyDescent="0.25">
      <c r="A20" s="293" t="s">
        <v>147</v>
      </c>
      <c r="B20" s="299" t="s">
        <v>148</v>
      </c>
      <c r="C20" s="293" t="s">
        <v>16</v>
      </c>
      <c r="D20" s="295">
        <v>1</v>
      </c>
      <c r="E20" s="289"/>
      <c r="F20" s="290">
        <f>D20*E20</f>
        <v>0</v>
      </c>
      <c r="G20" s="245"/>
    </row>
    <row r="21" spans="1:7" s="199" customFormat="1" ht="13" x14ac:dyDescent="0.25">
      <c r="A21" s="278"/>
      <c r="B21" s="302"/>
      <c r="C21" s="278"/>
      <c r="D21" s="303"/>
      <c r="E21" s="289"/>
      <c r="F21" s="290"/>
      <c r="G21" s="245"/>
    </row>
    <row r="22" spans="1:7" s="199" customFormat="1" ht="13" x14ac:dyDescent="0.25">
      <c r="A22" s="287"/>
      <c r="B22" s="284" t="s">
        <v>83</v>
      </c>
      <c r="C22" s="128"/>
      <c r="D22" s="304"/>
      <c r="E22" s="289"/>
      <c r="F22" s="290"/>
      <c r="G22" s="245"/>
    </row>
    <row r="23" spans="1:7" s="199" customFormat="1" x14ac:dyDescent="0.25">
      <c r="A23" s="287"/>
      <c r="B23" s="287"/>
      <c r="C23" s="128"/>
      <c r="D23" s="304"/>
      <c r="E23" s="289"/>
      <c r="F23" s="290"/>
      <c r="G23" s="245"/>
    </row>
    <row r="24" spans="1:7" s="199" customFormat="1" ht="13" x14ac:dyDescent="0.25">
      <c r="A24" s="305"/>
      <c r="B24" s="306" t="s">
        <v>268</v>
      </c>
      <c r="C24" s="128"/>
      <c r="D24" s="307"/>
      <c r="E24" s="289"/>
      <c r="F24" s="290"/>
      <c r="G24" s="245"/>
    </row>
    <row r="25" spans="1:7" s="199" customFormat="1" ht="13" x14ac:dyDescent="0.25">
      <c r="A25" s="305"/>
      <c r="B25" s="306"/>
      <c r="C25" s="128"/>
      <c r="D25" s="307"/>
      <c r="E25" s="289"/>
      <c r="F25" s="290"/>
      <c r="G25" s="245"/>
    </row>
    <row r="26" spans="1:7" s="199" customFormat="1" ht="13" x14ac:dyDescent="0.25">
      <c r="A26" s="308"/>
      <c r="B26" s="277" t="s">
        <v>165</v>
      </c>
      <c r="C26" s="128"/>
      <c r="D26" s="304"/>
      <c r="E26" s="289"/>
      <c r="F26" s="290"/>
      <c r="G26" s="245"/>
    </row>
    <row r="27" spans="1:7" s="199" customFormat="1" x14ac:dyDescent="0.25">
      <c r="A27" s="128" t="s">
        <v>490</v>
      </c>
      <c r="B27" s="309" t="s">
        <v>633</v>
      </c>
      <c r="C27" s="128" t="s">
        <v>39</v>
      </c>
      <c r="D27" s="304">
        <v>9.4499999999999993</v>
      </c>
      <c r="E27" s="289"/>
      <c r="F27" s="290">
        <f>D27*E27</f>
        <v>0</v>
      </c>
      <c r="G27" s="245"/>
    </row>
    <row r="28" spans="1:7" s="199" customFormat="1" ht="13" x14ac:dyDescent="0.25">
      <c r="A28" s="305"/>
      <c r="B28" s="306"/>
      <c r="C28" s="128"/>
      <c r="D28" s="307"/>
      <c r="E28" s="289"/>
      <c r="F28" s="290"/>
      <c r="G28" s="245"/>
    </row>
    <row r="29" spans="1:7" s="199" customFormat="1" ht="13" x14ac:dyDescent="0.25">
      <c r="A29" s="305"/>
      <c r="B29" s="310" t="s">
        <v>492</v>
      </c>
      <c r="C29" s="128"/>
      <c r="D29" s="307"/>
      <c r="E29" s="289"/>
      <c r="F29" s="290"/>
      <c r="G29" s="245"/>
    </row>
    <row r="30" spans="1:7" s="199" customFormat="1" ht="25" x14ac:dyDescent="0.25">
      <c r="A30" s="305"/>
      <c r="B30" s="311" t="s">
        <v>634</v>
      </c>
      <c r="C30" s="128"/>
      <c r="D30" s="307"/>
      <c r="E30" s="289"/>
      <c r="F30" s="290"/>
      <c r="G30" s="245"/>
    </row>
    <row r="31" spans="1:7" s="199" customFormat="1" ht="18.75" customHeight="1" x14ac:dyDescent="0.25">
      <c r="A31" s="128" t="s">
        <v>494</v>
      </c>
      <c r="B31" s="287" t="s">
        <v>635</v>
      </c>
      <c r="C31" s="128" t="s">
        <v>39</v>
      </c>
      <c r="D31" s="285">
        <v>2</v>
      </c>
      <c r="E31" s="312"/>
      <c r="F31" s="290">
        <f>D31*E31</f>
        <v>0</v>
      </c>
      <c r="G31" s="245"/>
    </row>
    <row r="32" spans="1:7" s="199" customFormat="1" ht="18.75" customHeight="1" x14ac:dyDescent="0.25">
      <c r="A32" s="128" t="s">
        <v>269</v>
      </c>
      <c r="B32" s="309" t="s">
        <v>636</v>
      </c>
      <c r="C32" s="128" t="s">
        <v>39</v>
      </c>
      <c r="D32" s="285">
        <v>4</v>
      </c>
      <c r="E32" s="312"/>
      <c r="F32" s="290">
        <f>D32*E32</f>
        <v>0</v>
      </c>
      <c r="G32" s="245"/>
    </row>
    <row r="33" spans="1:7" s="199" customFormat="1" ht="18.75" customHeight="1" x14ac:dyDescent="0.25">
      <c r="A33" s="128" t="s">
        <v>85</v>
      </c>
      <c r="B33" s="309" t="s">
        <v>637</v>
      </c>
      <c r="C33" s="128" t="s">
        <v>39</v>
      </c>
      <c r="D33" s="285">
        <v>18</v>
      </c>
      <c r="E33" s="312"/>
      <c r="F33" s="290">
        <f>D33*E33</f>
        <v>0</v>
      </c>
      <c r="G33" s="245"/>
    </row>
    <row r="34" spans="1:7" s="199" customFormat="1" ht="18.75" customHeight="1" x14ac:dyDescent="0.25">
      <c r="A34" s="128" t="s">
        <v>638</v>
      </c>
      <c r="B34" s="309" t="s">
        <v>639</v>
      </c>
      <c r="C34" s="128" t="s">
        <v>39</v>
      </c>
      <c r="D34" s="285">
        <v>20.5</v>
      </c>
      <c r="E34" s="312"/>
      <c r="F34" s="290">
        <f>D34*E34</f>
        <v>0</v>
      </c>
      <c r="G34" s="245"/>
    </row>
    <row r="35" spans="1:7" s="199" customFormat="1" x14ac:dyDescent="0.25">
      <c r="A35" s="305"/>
      <c r="B35" s="313"/>
      <c r="C35" s="128"/>
      <c r="D35" s="314"/>
      <c r="E35" s="289"/>
      <c r="F35" s="290"/>
      <c r="G35" s="245"/>
    </row>
    <row r="36" spans="1:7" s="199" customFormat="1" ht="13" x14ac:dyDescent="0.25">
      <c r="A36" s="305"/>
      <c r="B36" s="310" t="s">
        <v>497</v>
      </c>
      <c r="C36" s="128"/>
      <c r="D36" s="314"/>
      <c r="E36" s="289"/>
      <c r="F36" s="290"/>
      <c r="G36" s="245"/>
    </row>
    <row r="37" spans="1:7" s="199" customFormat="1" ht="25" x14ac:dyDescent="0.25">
      <c r="A37" s="305"/>
      <c r="B37" s="315" t="s">
        <v>498</v>
      </c>
      <c r="C37" s="128"/>
      <c r="D37" s="314"/>
      <c r="E37" s="289"/>
      <c r="F37" s="290"/>
      <c r="G37" s="245"/>
    </row>
    <row r="38" spans="1:7" s="199" customFormat="1" ht="19.5" customHeight="1" x14ac:dyDescent="0.25">
      <c r="A38" s="305" t="s">
        <v>499</v>
      </c>
      <c r="B38" s="313" t="s">
        <v>496</v>
      </c>
      <c r="C38" s="128" t="s">
        <v>39</v>
      </c>
      <c r="D38" s="314">
        <v>1</v>
      </c>
      <c r="E38" s="312"/>
      <c r="F38" s="290">
        <f>D38*E38</f>
        <v>0</v>
      </c>
      <c r="G38" s="245"/>
    </row>
    <row r="39" spans="1:7" s="199" customFormat="1" ht="19.5" customHeight="1" x14ac:dyDescent="0.25">
      <c r="A39" s="305" t="s">
        <v>86</v>
      </c>
      <c r="B39" s="309" t="s">
        <v>637</v>
      </c>
      <c r="C39" s="128" t="s">
        <v>39</v>
      </c>
      <c r="D39" s="285">
        <v>1</v>
      </c>
      <c r="E39" s="312"/>
      <c r="F39" s="290">
        <f>D39*E39</f>
        <v>0</v>
      </c>
      <c r="G39" s="245"/>
    </row>
    <row r="40" spans="1:7" s="199" customFormat="1" ht="19.5" customHeight="1" x14ac:dyDescent="0.25">
      <c r="A40" s="305" t="s">
        <v>640</v>
      </c>
      <c r="B40" s="309" t="s">
        <v>639</v>
      </c>
      <c r="C40" s="128" t="s">
        <v>39</v>
      </c>
      <c r="D40" s="285">
        <v>1</v>
      </c>
      <c r="E40" s="312"/>
      <c r="F40" s="290">
        <f>D40*E40</f>
        <v>0</v>
      </c>
      <c r="G40" s="245"/>
    </row>
    <row r="41" spans="1:7" s="199" customFormat="1" x14ac:dyDescent="0.25">
      <c r="A41" s="305"/>
      <c r="B41" s="316"/>
      <c r="C41" s="128"/>
      <c r="D41" s="307"/>
      <c r="E41" s="317"/>
      <c r="F41" s="290"/>
      <c r="G41" s="245"/>
    </row>
    <row r="42" spans="1:7" s="199" customFormat="1" ht="13" x14ac:dyDescent="0.25">
      <c r="A42" s="305"/>
      <c r="B42" s="318" t="s">
        <v>313</v>
      </c>
      <c r="C42" s="128"/>
      <c r="D42" s="307"/>
      <c r="E42" s="319"/>
      <c r="F42" s="320"/>
      <c r="G42" s="245"/>
    </row>
    <row r="43" spans="1:7" s="199" customFormat="1" x14ac:dyDescent="0.25">
      <c r="A43" s="305"/>
      <c r="B43" s="313"/>
      <c r="C43" s="128"/>
      <c r="D43" s="307"/>
      <c r="E43" s="319"/>
      <c r="F43" s="320"/>
      <c r="G43" s="245"/>
    </row>
    <row r="44" spans="1:7" s="199" customFormat="1" ht="13" x14ac:dyDescent="0.25">
      <c r="A44" s="305"/>
      <c r="B44" s="321" t="s">
        <v>515</v>
      </c>
      <c r="C44" s="128"/>
      <c r="D44" s="307"/>
      <c r="E44" s="319"/>
      <c r="F44" s="320"/>
      <c r="G44" s="245"/>
    </row>
    <row r="45" spans="1:7" s="199" customFormat="1" x14ac:dyDescent="0.25">
      <c r="A45" s="305"/>
      <c r="B45" s="313"/>
      <c r="C45" s="128"/>
      <c r="D45" s="307"/>
      <c r="E45" s="319"/>
      <c r="F45" s="320"/>
      <c r="G45" s="245"/>
    </row>
    <row r="46" spans="1:7" s="199" customFormat="1" x14ac:dyDescent="0.25">
      <c r="A46" s="305"/>
      <c r="B46" s="311" t="s">
        <v>641</v>
      </c>
      <c r="C46" s="128"/>
      <c r="D46" s="307"/>
      <c r="E46" s="317"/>
      <c r="F46" s="322"/>
      <c r="G46" s="245"/>
    </row>
    <row r="47" spans="1:7" s="199" customFormat="1" ht="33.75" customHeight="1" x14ac:dyDescent="0.25">
      <c r="A47" s="323" t="s">
        <v>642</v>
      </c>
      <c r="B47" s="313" t="s">
        <v>503</v>
      </c>
      <c r="C47" s="128" t="s">
        <v>45</v>
      </c>
      <c r="D47" s="307">
        <v>48</v>
      </c>
      <c r="E47" s="317"/>
      <c r="F47" s="324">
        <f>D47*E47</f>
        <v>0</v>
      </c>
      <c r="G47" s="245"/>
    </row>
    <row r="48" spans="1:7" s="199" customFormat="1" x14ac:dyDescent="0.25">
      <c r="A48" s="323" t="s">
        <v>643</v>
      </c>
      <c r="B48" s="313" t="s">
        <v>504</v>
      </c>
      <c r="C48" s="128" t="s">
        <v>45</v>
      </c>
      <c r="D48" s="307">
        <v>6.5</v>
      </c>
      <c r="E48" s="317"/>
      <c r="F48" s="324">
        <f>D48*E48</f>
        <v>0</v>
      </c>
      <c r="G48" s="245"/>
    </row>
    <row r="49" spans="1:7" x14ac:dyDescent="0.25">
      <c r="A49" s="325"/>
      <c r="B49" s="325"/>
      <c r="C49" s="325"/>
      <c r="D49" s="307"/>
      <c r="E49" s="317"/>
      <c r="F49" s="324"/>
    </row>
    <row r="50" spans="1:7" s="199" customFormat="1" x14ac:dyDescent="0.25">
      <c r="A50" s="305"/>
      <c r="B50" s="313"/>
      <c r="C50" s="325"/>
      <c r="D50" s="307"/>
      <c r="E50" s="317"/>
      <c r="F50" s="324"/>
      <c r="G50" s="245"/>
    </row>
    <row r="51" spans="1:7" s="199" customFormat="1" ht="13" x14ac:dyDescent="0.25">
      <c r="A51" s="305"/>
      <c r="B51" s="321" t="s">
        <v>501</v>
      </c>
      <c r="C51" s="128"/>
      <c r="D51" s="307"/>
      <c r="E51" s="317"/>
      <c r="F51" s="324"/>
      <c r="G51" s="245"/>
    </row>
    <row r="52" spans="1:7" s="199" customFormat="1" x14ac:dyDescent="0.25">
      <c r="A52" s="305"/>
      <c r="B52" s="315" t="s">
        <v>502</v>
      </c>
      <c r="C52" s="128"/>
      <c r="D52" s="307"/>
      <c r="E52" s="289"/>
      <c r="F52" s="290"/>
      <c r="G52" s="245"/>
    </row>
    <row r="53" spans="1:7" s="199" customFormat="1" ht="25" x14ac:dyDescent="0.25">
      <c r="A53" s="323" t="s">
        <v>265</v>
      </c>
      <c r="B53" s="313" t="s">
        <v>503</v>
      </c>
      <c r="C53" s="128" t="s">
        <v>45</v>
      </c>
      <c r="D53" s="307">
        <v>34.5</v>
      </c>
      <c r="E53" s="289"/>
      <c r="F53" s="290">
        <f>D53*E53</f>
        <v>0</v>
      </c>
      <c r="G53" s="245"/>
    </row>
    <row r="54" spans="1:7" s="199" customFormat="1" x14ac:dyDescent="0.25">
      <c r="A54" s="323" t="s">
        <v>263</v>
      </c>
      <c r="B54" s="313" t="s">
        <v>504</v>
      </c>
      <c r="C54" s="128" t="s">
        <v>45</v>
      </c>
      <c r="D54" s="307">
        <v>6</v>
      </c>
      <c r="E54" s="289"/>
      <c r="F54" s="290">
        <f>D54*E54</f>
        <v>0</v>
      </c>
      <c r="G54" s="245"/>
    </row>
    <row r="55" spans="1:7" s="199" customFormat="1" x14ac:dyDescent="0.25">
      <c r="A55" s="689"/>
      <c r="B55" s="900"/>
      <c r="C55" s="691"/>
      <c r="D55" s="899"/>
      <c r="E55" s="324"/>
      <c r="F55" s="324"/>
      <c r="G55" s="245"/>
    </row>
    <row r="56" spans="1:7" s="199" customFormat="1" ht="13" thickBot="1" x14ac:dyDescent="0.3">
      <c r="A56" s="689"/>
      <c r="B56" s="900"/>
      <c r="C56" s="691"/>
      <c r="D56" s="899"/>
      <c r="E56" s="324"/>
      <c r="F56" s="324"/>
      <c r="G56" s="245"/>
    </row>
    <row r="57" spans="1:7" s="199" customFormat="1" ht="18.75" customHeight="1" thickTop="1" x14ac:dyDescent="0.25">
      <c r="A57" s="1110" t="s">
        <v>99</v>
      </c>
      <c r="B57" s="1110"/>
      <c r="C57" s="1110"/>
      <c r="D57" s="1110"/>
      <c r="E57" s="1110"/>
      <c r="F57" s="906">
        <f>SUM(F6:F56)</f>
        <v>0</v>
      </c>
      <c r="G57" s="245"/>
    </row>
    <row r="58" spans="1:7" s="199" customFormat="1" ht="13" x14ac:dyDescent="0.25">
      <c r="A58" s="305"/>
      <c r="B58" s="321" t="s">
        <v>87</v>
      </c>
      <c r="C58" s="325"/>
      <c r="D58" s="307"/>
      <c r="E58" s="289"/>
      <c r="F58" s="290"/>
      <c r="G58" s="245"/>
    </row>
    <row r="59" spans="1:7" s="199" customFormat="1" x14ac:dyDescent="0.25">
      <c r="A59" s="305"/>
      <c r="B59" s="326" t="s">
        <v>644</v>
      </c>
      <c r="C59" s="128"/>
      <c r="D59" s="307"/>
      <c r="E59" s="289"/>
      <c r="F59" s="290"/>
      <c r="G59" s="245"/>
    </row>
    <row r="60" spans="1:7" s="199" customFormat="1" x14ac:dyDescent="0.25">
      <c r="A60" s="305" t="s">
        <v>270</v>
      </c>
      <c r="B60" s="327" t="s">
        <v>506</v>
      </c>
      <c r="C60" s="128" t="s">
        <v>39</v>
      </c>
      <c r="D60" s="307">
        <f>D34+D33</f>
        <v>38.5</v>
      </c>
      <c r="E60" s="289"/>
      <c r="F60" s="290">
        <f>D60*E60</f>
        <v>0</v>
      </c>
      <c r="G60" s="245"/>
    </row>
    <row r="61" spans="1:7" s="199" customFormat="1" x14ac:dyDescent="0.25">
      <c r="A61" s="305" t="s">
        <v>507</v>
      </c>
      <c r="B61" s="313" t="s">
        <v>497</v>
      </c>
      <c r="C61" s="128" t="s">
        <v>39</v>
      </c>
      <c r="D61" s="307">
        <v>3</v>
      </c>
      <c r="E61" s="289"/>
      <c r="F61" s="290">
        <f>D61*E61</f>
        <v>0</v>
      </c>
      <c r="G61" s="245"/>
    </row>
    <row r="62" spans="1:7" s="199" customFormat="1" x14ac:dyDescent="0.25">
      <c r="A62" s="305"/>
      <c r="B62" s="328"/>
      <c r="C62" s="305"/>
      <c r="D62" s="329"/>
      <c r="E62" s="330"/>
      <c r="F62" s="290"/>
      <c r="G62" s="245"/>
    </row>
    <row r="63" spans="1:7" s="199" customFormat="1" ht="13" x14ac:dyDescent="0.25">
      <c r="A63" s="293"/>
      <c r="B63" s="294" t="s">
        <v>645</v>
      </c>
      <c r="C63" s="293"/>
      <c r="D63" s="331"/>
      <c r="E63" s="332"/>
      <c r="F63" s="290"/>
      <c r="G63" s="245"/>
    </row>
    <row r="64" spans="1:7" s="199" customFormat="1" x14ac:dyDescent="0.25">
      <c r="A64" s="293"/>
      <c r="B64" s="333"/>
      <c r="C64" s="293"/>
      <c r="D64" s="331"/>
      <c r="E64" s="332"/>
      <c r="F64" s="290"/>
      <c r="G64" s="245"/>
    </row>
    <row r="65" spans="1:7" s="199" customFormat="1" ht="13" x14ac:dyDescent="0.25">
      <c r="A65" s="293"/>
      <c r="B65" s="294" t="s">
        <v>646</v>
      </c>
      <c r="C65" s="293"/>
      <c r="D65" s="331"/>
      <c r="E65" s="332"/>
      <c r="F65" s="290"/>
      <c r="G65" s="245"/>
    </row>
    <row r="66" spans="1:7" s="199" customFormat="1" ht="25" x14ac:dyDescent="0.25">
      <c r="A66" s="293"/>
      <c r="B66" s="334" t="s">
        <v>647</v>
      </c>
      <c r="C66" s="293"/>
      <c r="D66" s="331"/>
      <c r="E66" s="332"/>
      <c r="F66" s="290"/>
      <c r="G66" s="245"/>
    </row>
    <row r="67" spans="1:7" s="199" customFormat="1" ht="21" customHeight="1" x14ac:dyDescent="0.25">
      <c r="A67" s="293" t="s">
        <v>266</v>
      </c>
      <c r="B67" s="299" t="s">
        <v>648</v>
      </c>
      <c r="C67" s="293" t="s">
        <v>39</v>
      </c>
      <c r="D67" s="335">
        <v>4.8</v>
      </c>
      <c r="E67" s="289"/>
      <c r="F67" s="290">
        <f>D67*E67</f>
        <v>0</v>
      </c>
      <c r="G67" s="245"/>
    </row>
    <row r="68" spans="1:7" s="199" customFormat="1" x14ac:dyDescent="0.25">
      <c r="A68" s="293" t="s">
        <v>240</v>
      </c>
      <c r="B68" s="299" t="s">
        <v>649</v>
      </c>
      <c r="C68" s="293" t="s">
        <v>39</v>
      </c>
      <c r="D68" s="335">
        <v>3.8</v>
      </c>
      <c r="E68" s="289"/>
      <c r="F68" s="290">
        <f>D68*E68</f>
        <v>0</v>
      </c>
      <c r="G68" s="245"/>
    </row>
    <row r="69" spans="1:7" s="199" customFormat="1" x14ac:dyDescent="0.25">
      <c r="A69" s="336"/>
      <c r="B69" s="337"/>
      <c r="C69" s="336"/>
      <c r="D69" s="338"/>
      <c r="E69" s="339"/>
      <c r="F69" s="290"/>
      <c r="G69" s="245"/>
    </row>
    <row r="70" spans="1:7" s="199" customFormat="1" ht="13" x14ac:dyDescent="0.25">
      <c r="A70" s="287"/>
      <c r="B70" s="284" t="s">
        <v>520</v>
      </c>
      <c r="C70" s="128"/>
      <c r="D70" s="285"/>
      <c r="E70" s="289"/>
      <c r="F70" s="290"/>
      <c r="G70" s="245"/>
    </row>
    <row r="71" spans="1:7" s="199" customFormat="1" ht="25" x14ac:dyDescent="0.25">
      <c r="A71" s="128" t="s">
        <v>650</v>
      </c>
      <c r="B71" s="340" t="s">
        <v>651</v>
      </c>
      <c r="C71" s="128" t="s">
        <v>45</v>
      </c>
      <c r="D71" s="285">
        <v>48.5</v>
      </c>
      <c r="E71" s="289"/>
      <c r="F71" s="290">
        <f>D71*E71</f>
        <v>0</v>
      </c>
      <c r="G71" s="245"/>
    </row>
    <row r="72" spans="1:7" s="199" customFormat="1" x14ac:dyDescent="0.25">
      <c r="A72" s="336"/>
      <c r="B72" s="337"/>
      <c r="C72" s="336"/>
      <c r="D72" s="338"/>
      <c r="E72" s="339"/>
      <c r="F72" s="341"/>
      <c r="G72" s="245"/>
    </row>
    <row r="73" spans="1:7" s="199" customFormat="1" ht="13" x14ac:dyDescent="0.25">
      <c r="A73" s="305"/>
      <c r="B73" s="318" t="s">
        <v>92</v>
      </c>
      <c r="C73" s="128"/>
      <c r="D73" s="314"/>
      <c r="E73" s="289"/>
      <c r="F73" s="290"/>
      <c r="G73" s="245"/>
    </row>
    <row r="74" spans="1:7" s="199" customFormat="1" x14ac:dyDescent="0.25">
      <c r="A74" s="305"/>
      <c r="B74" s="313"/>
      <c r="C74" s="128"/>
      <c r="D74" s="314"/>
      <c r="E74" s="289"/>
      <c r="F74" s="290"/>
      <c r="G74" s="245"/>
    </row>
    <row r="75" spans="1:7" s="199" customFormat="1" ht="13" x14ac:dyDescent="0.25">
      <c r="A75" s="305"/>
      <c r="B75" s="318" t="s">
        <v>93</v>
      </c>
      <c r="C75" s="128"/>
      <c r="D75" s="314"/>
      <c r="E75" s="289"/>
      <c r="F75" s="290"/>
      <c r="G75" s="245"/>
    </row>
    <row r="76" spans="1:7" s="199" customFormat="1" x14ac:dyDescent="0.25">
      <c r="A76" s="305"/>
      <c r="B76" s="313"/>
      <c r="C76" s="128"/>
      <c r="D76" s="314"/>
      <c r="E76" s="289"/>
      <c r="F76" s="290"/>
      <c r="G76" s="245"/>
    </row>
    <row r="77" spans="1:7" s="199" customFormat="1" ht="13" x14ac:dyDescent="0.25">
      <c r="A77" s="305"/>
      <c r="B77" s="321" t="s">
        <v>273</v>
      </c>
      <c r="C77" s="128"/>
      <c r="D77" s="314"/>
      <c r="E77" s="289"/>
      <c r="F77" s="290"/>
      <c r="G77" s="245"/>
    </row>
    <row r="78" spans="1:7" s="199" customFormat="1" ht="13" x14ac:dyDescent="0.25">
      <c r="A78" s="305"/>
      <c r="B78" s="321"/>
      <c r="C78" s="128"/>
      <c r="D78" s="314"/>
      <c r="E78" s="289"/>
      <c r="F78" s="290"/>
      <c r="G78" s="245"/>
    </row>
    <row r="79" spans="1:7" s="199" customFormat="1" ht="13" x14ac:dyDescent="0.25">
      <c r="A79" s="305"/>
      <c r="B79" s="310" t="s">
        <v>95</v>
      </c>
      <c r="C79" s="128"/>
      <c r="D79" s="314"/>
      <c r="E79" s="289"/>
      <c r="F79" s="290"/>
      <c r="G79" s="245"/>
    </row>
    <row r="80" spans="1:7" s="199" customFormat="1" x14ac:dyDescent="0.25">
      <c r="A80" s="305"/>
      <c r="B80" s="313"/>
      <c r="C80" s="128"/>
      <c r="D80" s="314"/>
      <c r="E80" s="289"/>
      <c r="F80" s="290"/>
      <c r="G80" s="245"/>
    </row>
    <row r="81" spans="1:7" s="199" customFormat="1" ht="25" x14ac:dyDescent="0.25">
      <c r="A81" s="305"/>
      <c r="B81" s="311" t="s">
        <v>652</v>
      </c>
      <c r="C81" s="128"/>
      <c r="D81" s="314"/>
      <c r="E81" s="289"/>
      <c r="F81" s="290"/>
      <c r="G81" s="245"/>
    </row>
    <row r="82" spans="1:7" s="199" customFormat="1" x14ac:dyDescent="0.25">
      <c r="A82" s="305"/>
      <c r="B82" s="311"/>
      <c r="C82" s="691"/>
      <c r="D82" s="314"/>
      <c r="E82" s="289"/>
      <c r="F82" s="290"/>
      <c r="G82" s="245"/>
    </row>
    <row r="83" spans="1:7" s="199" customFormat="1" x14ac:dyDescent="0.25">
      <c r="A83" s="305" t="s">
        <v>830</v>
      </c>
      <c r="B83" s="313" t="s">
        <v>98</v>
      </c>
      <c r="C83" s="128" t="s">
        <v>39</v>
      </c>
      <c r="D83" s="314">
        <v>0.5</v>
      </c>
      <c r="E83" s="289"/>
      <c r="F83" s="290">
        <f>D83*E83</f>
        <v>0</v>
      </c>
      <c r="G83" s="245"/>
    </row>
    <row r="84" spans="1:7" s="199" customFormat="1" x14ac:dyDescent="0.25">
      <c r="A84" s="305"/>
      <c r="B84" s="342"/>
      <c r="C84" s="128"/>
      <c r="D84" s="314"/>
      <c r="E84" s="289"/>
      <c r="F84" s="290"/>
      <c r="G84" s="245"/>
    </row>
    <row r="85" spans="1:7" s="199" customFormat="1" ht="13" x14ac:dyDescent="0.25">
      <c r="A85" s="305"/>
      <c r="B85" s="310" t="s">
        <v>100</v>
      </c>
      <c r="C85" s="128"/>
      <c r="D85" s="314"/>
      <c r="E85" s="343"/>
      <c r="F85" s="344"/>
      <c r="G85" s="245"/>
    </row>
    <row r="86" spans="1:7" s="199" customFormat="1" x14ac:dyDescent="0.25">
      <c r="A86" s="305"/>
      <c r="B86" s="313"/>
      <c r="C86" s="128"/>
      <c r="D86" s="314"/>
      <c r="E86" s="343"/>
      <c r="F86" s="344"/>
      <c r="G86" s="245"/>
    </row>
    <row r="87" spans="1:7" s="199" customFormat="1" ht="25" x14ac:dyDescent="0.25">
      <c r="A87" s="305"/>
      <c r="B87" s="311" t="s">
        <v>524</v>
      </c>
      <c r="C87" s="128"/>
      <c r="D87" s="314"/>
      <c r="E87" s="343"/>
      <c r="F87" s="344"/>
      <c r="G87" s="245"/>
    </row>
    <row r="88" spans="1:7" s="199" customFormat="1" x14ac:dyDescent="0.25">
      <c r="A88" s="305"/>
      <c r="B88" s="311"/>
      <c r="C88" s="691"/>
      <c r="D88" s="314"/>
      <c r="E88" s="343"/>
      <c r="F88" s="344"/>
      <c r="G88" s="245"/>
    </row>
    <row r="89" spans="1:7" s="199" customFormat="1" x14ac:dyDescent="0.25">
      <c r="A89" s="305" t="s">
        <v>302</v>
      </c>
      <c r="B89" s="313" t="s">
        <v>98</v>
      </c>
      <c r="C89" s="128" t="s">
        <v>39</v>
      </c>
      <c r="D89" s="907">
        <v>0</v>
      </c>
      <c r="E89" s="343"/>
      <c r="F89" s="344">
        <f>D89*E89</f>
        <v>0</v>
      </c>
      <c r="G89" s="245"/>
    </row>
    <row r="90" spans="1:7" s="199" customFormat="1" x14ac:dyDescent="0.25">
      <c r="A90" s="305"/>
      <c r="B90" s="342"/>
      <c r="C90" s="128"/>
      <c r="D90" s="314"/>
      <c r="E90" s="289"/>
      <c r="F90" s="290"/>
      <c r="G90" s="245"/>
    </row>
    <row r="91" spans="1:7" s="199" customFormat="1" ht="13" x14ac:dyDescent="0.25">
      <c r="A91" s="305"/>
      <c r="B91" s="310" t="s">
        <v>102</v>
      </c>
      <c r="C91" s="128"/>
      <c r="D91" s="314"/>
      <c r="E91" s="343"/>
      <c r="F91" s="344"/>
      <c r="G91" s="245"/>
    </row>
    <row r="92" spans="1:7" s="199" customFormat="1" x14ac:dyDescent="0.25">
      <c r="A92" s="305"/>
      <c r="B92" s="313"/>
      <c r="C92" s="128"/>
      <c r="D92" s="314"/>
      <c r="E92" s="343"/>
      <c r="F92" s="344"/>
      <c r="G92" s="245"/>
    </row>
    <row r="93" spans="1:7" s="199" customFormat="1" ht="25" x14ac:dyDescent="0.25">
      <c r="A93" s="305"/>
      <c r="B93" s="311" t="s">
        <v>524</v>
      </c>
      <c r="C93" s="128"/>
      <c r="D93" s="314"/>
      <c r="E93" s="343"/>
      <c r="F93" s="344"/>
      <c r="G93" s="245"/>
    </row>
    <row r="94" spans="1:7" s="199" customFormat="1" x14ac:dyDescent="0.25">
      <c r="A94" s="305"/>
      <c r="B94" s="311"/>
      <c r="C94" s="691"/>
      <c r="D94" s="314"/>
      <c r="E94" s="343"/>
      <c r="F94" s="344"/>
      <c r="G94" s="245"/>
    </row>
    <row r="95" spans="1:7" s="199" customFormat="1" x14ac:dyDescent="0.25">
      <c r="A95" s="305" t="s">
        <v>303</v>
      </c>
      <c r="B95" s="313" t="s">
        <v>98</v>
      </c>
      <c r="C95" s="128" t="s">
        <v>39</v>
      </c>
      <c r="D95" s="314">
        <f>D105+D107+D112+D117</f>
        <v>12.399999999999999</v>
      </c>
      <c r="E95" s="343"/>
      <c r="F95" s="344">
        <f>D95*E95</f>
        <v>0</v>
      </c>
      <c r="G95" s="245"/>
    </row>
    <row r="96" spans="1:7" s="199" customFormat="1" x14ac:dyDescent="0.25">
      <c r="A96" s="305"/>
      <c r="B96" s="342"/>
      <c r="C96" s="128"/>
      <c r="D96" s="314"/>
      <c r="E96" s="343"/>
      <c r="F96" s="344"/>
      <c r="G96" s="245"/>
    </row>
    <row r="97" spans="1:7" s="199" customFormat="1" ht="13" x14ac:dyDescent="0.25">
      <c r="A97" s="305"/>
      <c r="B97" s="306" t="s">
        <v>274</v>
      </c>
      <c r="C97" s="128"/>
      <c r="D97" s="314"/>
      <c r="E97" s="289"/>
      <c r="F97" s="290"/>
      <c r="G97" s="245"/>
    </row>
    <row r="98" spans="1:7" s="199" customFormat="1" x14ac:dyDescent="0.25">
      <c r="A98" s="305"/>
      <c r="B98" s="342"/>
      <c r="C98" s="128"/>
      <c r="D98" s="314"/>
      <c r="E98" s="289"/>
      <c r="F98" s="290"/>
      <c r="G98" s="245"/>
    </row>
    <row r="99" spans="1:7" s="199" customFormat="1" ht="13" x14ac:dyDescent="0.25">
      <c r="A99" s="305"/>
      <c r="B99" s="310" t="s">
        <v>104</v>
      </c>
      <c r="C99" s="128"/>
      <c r="D99" s="314"/>
      <c r="E99" s="289"/>
      <c r="F99" s="290"/>
      <c r="G99" s="245"/>
    </row>
    <row r="100" spans="1:7" s="199" customFormat="1" x14ac:dyDescent="0.25">
      <c r="A100" s="305"/>
      <c r="B100" s="315" t="s">
        <v>1015</v>
      </c>
      <c r="C100" s="128"/>
      <c r="D100" s="314"/>
      <c r="E100" s="289"/>
      <c r="F100" s="290"/>
      <c r="G100" s="245"/>
    </row>
    <row r="101" spans="1:7" s="199" customFormat="1" x14ac:dyDescent="0.25">
      <c r="A101" s="323" t="s">
        <v>106</v>
      </c>
      <c r="B101" s="313" t="s">
        <v>107</v>
      </c>
      <c r="C101" s="128" t="s">
        <v>39</v>
      </c>
      <c r="D101" s="314">
        <v>0.5</v>
      </c>
      <c r="E101" s="289"/>
      <c r="F101" s="290">
        <f>D101*E101</f>
        <v>0</v>
      </c>
      <c r="G101" s="245"/>
    </row>
    <row r="102" spans="1:7" s="199" customFormat="1" x14ac:dyDescent="0.25">
      <c r="A102" s="323"/>
      <c r="B102" s="313"/>
      <c r="C102" s="128"/>
      <c r="D102" s="314"/>
      <c r="E102" s="289"/>
      <c r="F102" s="290"/>
      <c r="G102" s="245"/>
    </row>
    <row r="103" spans="1:7" s="199" customFormat="1" ht="13" x14ac:dyDescent="0.25">
      <c r="A103" s="305"/>
      <c r="B103" s="321" t="s">
        <v>109</v>
      </c>
      <c r="C103" s="128"/>
      <c r="D103" s="314"/>
      <c r="E103" s="289"/>
      <c r="F103" s="290"/>
      <c r="G103" s="245"/>
    </row>
    <row r="104" spans="1:7" s="199" customFormat="1" ht="30.75" customHeight="1" x14ac:dyDescent="0.25">
      <c r="A104" s="305"/>
      <c r="B104" s="345" t="s">
        <v>1017</v>
      </c>
      <c r="C104" s="128"/>
      <c r="D104" s="314"/>
      <c r="E104" s="289"/>
      <c r="F104" s="290"/>
      <c r="G104" s="346"/>
    </row>
    <row r="105" spans="1:7" s="199" customFormat="1" ht="18" customHeight="1" x14ac:dyDescent="0.25">
      <c r="A105" s="347" t="s">
        <v>655</v>
      </c>
      <c r="B105" s="313" t="s">
        <v>526</v>
      </c>
      <c r="C105" s="128" t="s">
        <v>39</v>
      </c>
      <c r="D105" s="314">
        <v>3.7</v>
      </c>
      <c r="E105" s="289"/>
      <c r="F105" s="290">
        <f>D105*E105</f>
        <v>0</v>
      </c>
      <c r="G105" s="245"/>
    </row>
    <row r="106" spans="1:7" s="199" customFormat="1" ht="25" x14ac:dyDescent="0.25">
      <c r="A106" s="305"/>
      <c r="B106" s="345" t="s">
        <v>1045</v>
      </c>
      <c r="C106" s="128"/>
      <c r="D106" s="314"/>
      <c r="E106" s="289"/>
      <c r="F106" s="290"/>
      <c r="G106" s="245"/>
    </row>
    <row r="107" spans="1:7" s="199" customFormat="1" x14ac:dyDescent="0.25">
      <c r="A107" s="347" t="s">
        <v>657</v>
      </c>
      <c r="B107" s="313" t="s">
        <v>526</v>
      </c>
      <c r="C107" s="128" t="s">
        <v>39</v>
      </c>
      <c r="D107" s="314">
        <v>5</v>
      </c>
      <c r="E107" s="289"/>
      <c r="F107" s="290">
        <f>D107*E107</f>
        <v>0</v>
      </c>
      <c r="G107" s="245"/>
    </row>
    <row r="108" spans="1:7" s="199" customFormat="1" x14ac:dyDescent="0.25">
      <c r="A108" s="305"/>
      <c r="B108" s="342"/>
      <c r="C108" s="128"/>
      <c r="D108" s="314"/>
      <c r="E108" s="289"/>
      <c r="F108" s="290"/>
      <c r="G108" s="245"/>
    </row>
    <row r="109" spans="1:7" s="199" customFormat="1" ht="13" x14ac:dyDescent="0.25">
      <c r="A109" s="348"/>
      <c r="B109" s="349" t="s">
        <v>276</v>
      </c>
      <c r="C109" s="336"/>
      <c r="D109" s="338"/>
      <c r="E109" s="289"/>
      <c r="F109" s="290"/>
      <c r="G109" s="245"/>
    </row>
    <row r="110" spans="1:7" s="199" customFormat="1" ht="15" customHeight="1" x14ac:dyDescent="0.25">
      <c r="A110" s="305"/>
      <c r="B110" s="321" t="s">
        <v>109</v>
      </c>
      <c r="C110" s="128"/>
      <c r="D110" s="314"/>
      <c r="E110" s="289"/>
      <c r="F110" s="290"/>
      <c r="G110" s="245"/>
    </row>
    <row r="111" spans="1:7" s="199" customFormat="1" x14ac:dyDescent="0.25">
      <c r="A111" s="305"/>
      <c r="B111" s="350" t="s">
        <v>658</v>
      </c>
      <c r="C111" s="128"/>
      <c r="D111" s="314"/>
      <c r="E111" s="289"/>
      <c r="F111" s="290"/>
      <c r="G111" s="346"/>
    </row>
    <row r="112" spans="1:7" s="199" customFormat="1" x14ac:dyDescent="0.25">
      <c r="A112" s="351" t="s">
        <v>110</v>
      </c>
      <c r="B112" s="309" t="s">
        <v>526</v>
      </c>
      <c r="C112" s="128" t="s">
        <v>39</v>
      </c>
      <c r="D112" s="314">
        <v>1.7</v>
      </c>
      <c r="E112" s="289"/>
      <c r="F112" s="290">
        <f>D112*E112</f>
        <v>0</v>
      </c>
      <c r="G112" s="245"/>
    </row>
    <row r="113" spans="1:7" s="199" customFormat="1" ht="13" thickBot="1" x14ac:dyDescent="0.3">
      <c r="A113" s="908"/>
      <c r="B113" s="900"/>
      <c r="C113" s="691"/>
      <c r="D113" s="909"/>
      <c r="E113" s="324"/>
      <c r="F113" s="324"/>
      <c r="G113" s="245"/>
    </row>
    <row r="114" spans="1:7" s="199" customFormat="1" ht="21" customHeight="1" thickTop="1" x14ac:dyDescent="0.25">
      <c r="A114" s="1110" t="s">
        <v>99</v>
      </c>
      <c r="B114" s="1110"/>
      <c r="C114" s="1110"/>
      <c r="D114" s="1110"/>
      <c r="E114" s="1110"/>
      <c r="F114" s="906">
        <f>SUM(F58:F113)</f>
        <v>0</v>
      </c>
      <c r="G114" s="245"/>
    </row>
    <row r="115" spans="1:7" s="199" customFormat="1" ht="13" x14ac:dyDescent="0.25">
      <c r="A115" s="352"/>
      <c r="B115" s="353" t="s">
        <v>527</v>
      </c>
      <c r="C115" s="293"/>
      <c r="D115" s="331"/>
      <c r="E115" s="289"/>
      <c r="F115" s="290"/>
      <c r="G115" s="245"/>
    </row>
    <row r="116" spans="1:7" s="199" customFormat="1" ht="25" x14ac:dyDescent="0.25">
      <c r="A116" s="293"/>
      <c r="B116" s="345" t="s">
        <v>659</v>
      </c>
      <c r="C116" s="293"/>
      <c r="D116" s="331"/>
      <c r="E116" s="289"/>
      <c r="F116" s="290"/>
      <c r="G116" s="245"/>
    </row>
    <row r="117" spans="1:7" s="199" customFormat="1" ht="14.5" x14ac:dyDescent="0.25">
      <c r="A117" s="351" t="s">
        <v>305</v>
      </c>
      <c r="B117" s="337" t="s">
        <v>660</v>
      </c>
      <c r="C117" s="354" t="s">
        <v>39</v>
      </c>
      <c r="D117" s="338">
        <v>2</v>
      </c>
      <c r="E117" s="289"/>
      <c r="F117" s="290">
        <f>D117*E117</f>
        <v>0</v>
      </c>
      <c r="G117" s="245"/>
    </row>
    <row r="118" spans="1:7" s="199" customFormat="1" x14ac:dyDescent="0.25">
      <c r="A118" s="128"/>
      <c r="B118" s="355"/>
      <c r="C118" s="128"/>
      <c r="D118" s="356"/>
      <c r="E118" s="289"/>
      <c r="F118" s="290"/>
      <c r="G118" s="245"/>
    </row>
    <row r="119" spans="1:7" s="199" customFormat="1" ht="13" x14ac:dyDescent="0.25">
      <c r="A119" s="305"/>
      <c r="B119" s="306" t="s">
        <v>111</v>
      </c>
      <c r="C119" s="128"/>
      <c r="D119" s="307"/>
      <c r="E119" s="289"/>
      <c r="F119" s="290"/>
      <c r="G119" s="245"/>
    </row>
    <row r="120" spans="1:7" s="199" customFormat="1" x14ac:dyDescent="0.25">
      <c r="A120" s="305"/>
      <c r="B120" s="342"/>
      <c r="C120" s="128"/>
      <c r="D120" s="307"/>
      <c r="E120" s="289"/>
      <c r="F120" s="290"/>
      <c r="G120" s="245"/>
    </row>
    <row r="121" spans="1:7" s="199" customFormat="1" ht="13" x14ac:dyDescent="0.25">
      <c r="A121" s="347"/>
      <c r="B121" s="357" t="s">
        <v>277</v>
      </c>
      <c r="C121" s="293"/>
      <c r="D121" s="301"/>
      <c r="E121" s="289"/>
      <c r="F121" s="290"/>
      <c r="G121" s="245"/>
    </row>
    <row r="122" spans="1:7" s="199" customFormat="1" x14ac:dyDescent="0.25">
      <c r="A122" s="128"/>
      <c r="B122" s="355"/>
      <c r="C122" s="128"/>
      <c r="D122" s="356"/>
      <c r="E122" s="289"/>
      <c r="F122" s="290"/>
      <c r="G122" s="245"/>
    </row>
    <row r="123" spans="1:7" s="199" customFormat="1" ht="13" x14ac:dyDescent="0.25">
      <c r="A123" s="128"/>
      <c r="B123" s="302" t="s">
        <v>530</v>
      </c>
      <c r="C123" s="128"/>
      <c r="D123" s="304"/>
      <c r="E123" s="343"/>
      <c r="F123" s="344"/>
      <c r="G123" s="245"/>
    </row>
    <row r="124" spans="1:7" s="199" customFormat="1" x14ac:dyDescent="0.25">
      <c r="A124" s="308"/>
      <c r="B124" s="358" t="s">
        <v>661</v>
      </c>
      <c r="C124" s="128"/>
      <c r="D124" s="285"/>
      <c r="E124" s="343"/>
      <c r="F124" s="344"/>
      <c r="G124" s="245"/>
    </row>
    <row r="125" spans="1:7" s="199" customFormat="1" x14ac:dyDescent="0.25">
      <c r="A125" s="128" t="s">
        <v>534</v>
      </c>
      <c r="B125" s="355" t="s">
        <v>237</v>
      </c>
      <c r="C125" s="128" t="s">
        <v>45</v>
      </c>
      <c r="D125" s="285">
        <v>1.3</v>
      </c>
      <c r="E125" s="289"/>
      <c r="F125" s="290">
        <f>D125*E125</f>
        <v>0</v>
      </c>
      <c r="G125" s="245"/>
    </row>
    <row r="126" spans="1:7" s="199" customFormat="1" x14ac:dyDescent="0.25">
      <c r="A126" s="128" t="s">
        <v>193</v>
      </c>
      <c r="B126" s="355" t="s">
        <v>117</v>
      </c>
      <c r="C126" s="128" t="s">
        <v>45</v>
      </c>
      <c r="D126" s="285">
        <v>13.5</v>
      </c>
      <c r="E126" s="289"/>
      <c r="F126" s="290">
        <f>D126*E126</f>
        <v>0</v>
      </c>
      <c r="G126" s="245"/>
    </row>
    <row r="127" spans="1:7" s="199" customFormat="1" x14ac:dyDescent="0.25">
      <c r="A127" s="293"/>
      <c r="B127" s="299"/>
      <c r="C127" s="293"/>
      <c r="D127" s="335"/>
      <c r="E127" s="289"/>
      <c r="F127" s="290"/>
      <c r="G127" s="245"/>
    </row>
    <row r="128" spans="1:7" s="199" customFormat="1" ht="13" x14ac:dyDescent="0.25">
      <c r="A128" s="293"/>
      <c r="B128" s="359" t="s">
        <v>535</v>
      </c>
      <c r="C128" s="293"/>
      <c r="D128" s="335"/>
      <c r="E128" s="289"/>
      <c r="F128" s="290"/>
      <c r="G128" s="245"/>
    </row>
    <row r="129" spans="1:7" s="199" customFormat="1" x14ac:dyDescent="0.25">
      <c r="A129" s="293"/>
      <c r="B129" s="298" t="s">
        <v>536</v>
      </c>
      <c r="C129" s="293"/>
      <c r="D129" s="335"/>
      <c r="E129" s="289"/>
      <c r="F129" s="290"/>
      <c r="G129" s="245"/>
    </row>
    <row r="130" spans="1:7" s="199" customFormat="1" x14ac:dyDescent="0.25">
      <c r="A130" s="128" t="s">
        <v>115</v>
      </c>
      <c r="B130" s="355" t="s">
        <v>237</v>
      </c>
      <c r="C130" s="128" t="s">
        <v>45</v>
      </c>
      <c r="D130" s="285">
        <v>46.7</v>
      </c>
      <c r="E130" s="289"/>
      <c r="F130" s="290">
        <f>D130*E130</f>
        <v>0</v>
      </c>
      <c r="G130" s="245"/>
    </row>
    <row r="131" spans="1:7" s="199" customFormat="1" x14ac:dyDescent="0.25">
      <c r="A131" s="347"/>
      <c r="B131" s="360"/>
      <c r="C131" s="293"/>
      <c r="D131" s="335"/>
      <c r="E131" s="289"/>
      <c r="F131" s="290"/>
      <c r="G131" s="245"/>
    </row>
    <row r="132" spans="1:7" s="199" customFormat="1" ht="13" x14ac:dyDescent="0.25">
      <c r="A132" s="347"/>
      <c r="B132" s="361" t="s">
        <v>118</v>
      </c>
      <c r="C132" s="293"/>
      <c r="D132" s="335"/>
      <c r="E132" s="289"/>
      <c r="F132" s="290"/>
      <c r="G132" s="245"/>
    </row>
    <row r="133" spans="1:7" s="199" customFormat="1" x14ac:dyDescent="0.25">
      <c r="A133" s="347"/>
      <c r="B133" s="362"/>
      <c r="C133" s="293"/>
      <c r="D133" s="335"/>
      <c r="E133" s="289"/>
      <c r="F133" s="290"/>
      <c r="G133" s="245"/>
    </row>
    <row r="134" spans="1:7" s="199" customFormat="1" ht="13" x14ac:dyDescent="0.25">
      <c r="A134" s="347"/>
      <c r="B134" s="363" t="s">
        <v>278</v>
      </c>
      <c r="C134" s="293"/>
      <c r="D134" s="335"/>
      <c r="E134" s="289"/>
      <c r="F134" s="290"/>
      <c r="G134" s="245"/>
    </row>
    <row r="135" spans="1:7" s="199" customFormat="1" x14ac:dyDescent="0.25">
      <c r="A135" s="347"/>
      <c r="B135" s="358" t="s">
        <v>662</v>
      </c>
      <c r="C135" s="293"/>
      <c r="D135" s="301"/>
      <c r="E135" s="289"/>
      <c r="F135" s="290"/>
      <c r="G135" s="245"/>
    </row>
    <row r="136" spans="1:7" s="199" customFormat="1" x14ac:dyDescent="0.25">
      <c r="A136" s="347" t="s">
        <v>121</v>
      </c>
      <c r="B136" s="362" t="s">
        <v>663</v>
      </c>
      <c r="C136" s="293" t="s">
        <v>37</v>
      </c>
      <c r="D136" s="301">
        <v>0.26</v>
      </c>
      <c r="E136" s="289"/>
      <c r="F136" s="290">
        <f>D136*E136</f>
        <v>0</v>
      </c>
      <c r="G136" s="245"/>
    </row>
    <row r="137" spans="1:7" s="199" customFormat="1" x14ac:dyDescent="0.25">
      <c r="A137" s="364"/>
      <c r="B137" s="365"/>
      <c r="C137" s="336"/>
      <c r="D137" s="366"/>
      <c r="E137" s="289"/>
      <c r="F137" s="290"/>
      <c r="G137" s="245"/>
    </row>
    <row r="138" spans="1:7" s="199" customFormat="1" ht="13" x14ac:dyDescent="0.25">
      <c r="A138" s="293"/>
      <c r="B138" s="294" t="s">
        <v>279</v>
      </c>
      <c r="C138" s="293"/>
      <c r="D138" s="367"/>
      <c r="E138" s="289"/>
      <c r="F138" s="290"/>
      <c r="G138" s="245"/>
    </row>
    <row r="139" spans="1:7" s="199" customFormat="1" x14ac:dyDescent="0.25">
      <c r="A139" s="293"/>
      <c r="B139" s="300"/>
      <c r="C139" s="293"/>
      <c r="D139" s="367"/>
      <c r="E139" s="289"/>
      <c r="F139" s="290"/>
      <c r="G139" s="245"/>
    </row>
    <row r="140" spans="1:7" s="199" customFormat="1" ht="25" x14ac:dyDescent="0.25">
      <c r="A140" s="293"/>
      <c r="B140" s="298" t="s">
        <v>664</v>
      </c>
      <c r="C140" s="293"/>
      <c r="D140" s="367"/>
      <c r="E140" s="289"/>
      <c r="F140" s="290"/>
      <c r="G140" s="245"/>
    </row>
    <row r="141" spans="1:7" s="199" customFormat="1" x14ac:dyDescent="0.25">
      <c r="A141" s="293" t="s">
        <v>665</v>
      </c>
      <c r="B141" s="300" t="s">
        <v>666</v>
      </c>
      <c r="C141" s="293" t="s">
        <v>45</v>
      </c>
      <c r="D141" s="301">
        <v>21.5</v>
      </c>
      <c r="E141" s="289"/>
      <c r="F141" s="290">
        <f>D141*E141</f>
        <v>0</v>
      </c>
      <c r="G141" s="245"/>
    </row>
    <row r="142" spans="1:7" s="199" customFormat="1" x14ac:dyDescent="0.25">
      <c r="A142" s="305"/>
      <c r="B142" s="368"/>
      <c r="C142" s="305"/>
      <c r="D142" s="369"/>
      <c r="E142" s="289"/>
      <c r="F142" s="290"/>
      <c r="G142" s="245"/>
    </row>
    <row r="143" spans="1:7" s="199" customFormat="1" ht="13" x14ac:dyDescent="0.25">
      <c r="A143" s="370"/>
      <c r="B143" s="371" t="s">
        <v>244</v>
      </c>
      <c r="C143" s="370"/>
      <c r="D143" s="372"/>
      <c r="E143" s="289"/>
      <c r="F143" s="290"/>
      <c r="G143" s="245"/>
    </row>
    <row r="144" spans="1:7" s="199" customFormat="1" ht="13" x14ac:dyDescent="0.25">
      <c r="A144" s="305"/>
      <c r="B144" s="373" t="s">
        <v>667</v>
      </c>
      <c r="C144" s="305"/>
      <c r="D144" s="374"/>
      <c r="E144" s="289"/>
      <c r="F144" s="290"/>
      <c r="G144" s="245"/>
    </row>
    <row r="145" spans="1:7" s="199" customFormat="1" x14ac:dyDescent="0.25">
      <c r="A145" s="305"/>
      <c r="B145" s="375" t="s">
        <v>547</v>
      </c>
      <c r="C145" s="305"/>
      <c r="D145" s="374"/>
      <c r="E145" s="289"/>
      <c r="F145" s="290"/>
      <c r="G145" s="245"/>
    </row>
    <row r="146" spans="1:7" s="199" customFormat="1" x14ac:dyDescent="0.25">
      <c r="A146" s="305" t="s">
        <v>245</v>
      </c>
      <c r="B146" s="368" t="s">
        <v>668</v>
      </c>
      <c r="C146" s="293" t="s">
        <v>45</v>
      </c>
      <c r="D146" s="304">
        <v>21.5</v>
      </c>
      <c r="E146" s="289"/>
      <c r="F146" s="290">
        <f>D146*E146</f>
        <v>0</v>
      </c>
      <c r="G146" s="245"/>
    </row>
    <row r="147" spans="1:7" x14ac:dyDescent="0.25">
      <c r="A147" s="290"/>
      <c r="B147" s="290"/>
      <c r="C147" s="290"/>
      <c r="D147" s="290"/>
      <c r="E147" s="290"/>
      <c r="F147" s="290"/>
    </row>
    <row r="148" spans="1:7" s="199" customFormat="1" x14ac:dyDescent="0.25">
      <c r="A148" s="305"/>
      <c r="B148" s="368"/>
      <c r="C148" s="354"/>
      <c r="D148" s="301"/>
      <c r="E148" s="289"/>
      <c r="F148" s="290"/>
      <c r="G148" s="245"/>
    </row>
    <row r="149" spans="1:7" s="199" customFormat="1" ht="13" x14ac:dyDescent="0.25">
      <c r="A149" s="376"/>
      <c r="B149" s="377" t="s">
        <v>225</v>
      </c>
      <c r="C149" s="376"/>
      <c r="D149" s="301"/>
      <c r="E149" s="289"/>
      <c r="F149" s="290"/>
      <c r="G149" s="245"/>
    </row>
    <row r="150" spans="1:7" s="199" customFormat="1" x14ac:dyDescent="0.25">
      <c r="A150" s="376"/>
      <c r="B150" s="378"/>
      <c r="C150" s="376"/>
      <c r="D150" s="301"/>
      <c r="E150" s="289"/>
      <c r="F150" s="290"/>
      <c r="G150" s="245"/>
    </row>
    <row r="151" spans="1:7" s="199" customFormat="1" ht="13" x14ac:dyDescent="0.25">
      <c r="A151" s="376"/>
      <c r="B151" s="379" t="s">
        <v>669</v>
      </c>
      <c r="C151" s="376"/>
      <c r="D151" s="301"/>
      <c r="E151" s="289"/>
      <c r="F151" s="290"/>
      <c r="G151" s="245"/>
    </row>
    <row r="152" spans="1:7" s="199" customFormat="1" ht="13" x14ac:dyDescent="0.25">
      <c r="A152" s="376"/>
      <c r="B152" s="377"/>
      <c r="C152" s="376"/>
      <c r="D152" s="301"/>
      <c r="E152" s="289"/>
      <c r="F152" s="290"/>
      <c r="G152" s="245"/>
    </row>
    <row r="153" spans="1:7" s="199" customFormat="1" ht="25" x14ac:dyDescent="0.25">
      <c r="A153" s="308"/>
      <c r="B153" s="380" t="s">
        <v>670</v>
      </c>
      <c r="C153" s="128"/>
      <c r="D153" s="304"/>
      <c r="E153" s="289"/>
      <c r="F153" s="290"/>
      <c r="G153" s="245"/>
    </row>
    <row r="154" spans="1:7" s="199" customFormat="1" x14ac:dyDescent="0.25">
      <c r="A154" s="128" t="s">
        <v>825</v>
      </c>
      <c r="B154" s="381" t="s">
        <v>672</v>
      </c>
      <c r="C154" s="128" t="s">
        <v>45</v>
      </c>
      <c r="D154" s="304">
        <v>87</v>
      </c>
      <c r="E154" s="289"/>
      <c r="F154" s="290">
        <f>D154*E154</f>
        <v>0</v>
      </c>
      <c r="G154" s="245"/>
    </row>
    <row r="155" spans="1:7" s="199" customFormat="1" x14ac:dyDescent="0.25">
      <c r="A155" s="128"/>
      <c r="B155" s="381"/>
      <c r="C155" s="128"/>
      <c r="D155" s="304"/>
      <c r="E155" s="289"/>
      <c r="F155" s="290"/>
      <c r="G155" s="245"/>
    </row>
    <row r="156" spans="1:7" s="199" customFormat="1" ht="25" x14ac:dyDescent="0.25">
      <c r="A156" s="308"/>
      <c r="B156" s="380" t="s">
        <v>670</v>
      </c>
      <c r="C156" s="128"/>
      <c r="D156" s="304"/>
      <c r="E156" s="289"/>
      <c r="F156" s="290"/>
      <c r="G156" s="245"/>
    </row>
    <row r="157" spans="1:7" s="199" customFormat="1" x14ac:dyDescent="0.25">
      <c r="A157" s="128" t="s">
        <v>826</v>
      </c>
      <c r="B157" s="381" t="s">
        <v>571</v>
      </c>
      <c r="C157" s="128" t="s">
        <v>45</v>
      </c>
      <c r="D157" s="304">
        <v>48</v>
      </c>
      <c r="E157" s="289"/>
      <c r="F157" s="290">
        <f>D157*E157</f>
        <v>0</v>
      </c>
      <c r="G157" s="245"/>
    </row>
    <row r="158" spans="1:7" s="199" customFormat="1" x14ac:dyDescent="0.25">
      <c r="A158" s="305"/>
      <c r="B158" s="382"/>
      <c r="C158" s="305"/>
      <c r="D158" s="383"/>
      <c r="E158" s="384"/>
      <c r="F158" s="385"/>
      <c r="G158" s="245"/>
    </row>
    <row r="159" spans="1:7" s="199" customFormat="1" ht="25" x14ac:dyDescent="0.25">
      <c r="A159" s="128"/>
      <c r="B159" s="386" t="s">
        <v>674</v>
      </c>
      <c r="C159" s="128"/>
      <c r="D159" s="304"/>
      <c r="E159" s="289"/>
      <c r="F159" s="290"/>
      <c r="G159" s="245"/>
    </row>
    <row r="160" spans="1:7" s="199" customFormat="1" x14ac:dyDescent="0.25">
      <c r="A160" s="128" t="s">
        <v>827</v>
      </c>
      <c r="B160" s="381" t="s">
        <v>676</v>
      </c>
      <c r="C160" s="128" t="s">
        <v>45</v>
      </c>
      <c r="D160" s="304">
        <v>5</v>
      </c>
      <c r="E160" s="289"/>
      <c r="F160" s="290">
        <f>D160*E160</f>
        <v>0</v>
      </c>
      <c r="G160" s="245"/>
    </row>
    <row r="161" spans="1:7" s="199" customFormat="1" x14ac:dyDescent="0.25">
      <c r="A161" s="305"/>
      <c r="B161" s="382"/>
      <c r="C161" s="305"/>
      <c r="D161" s="374"/>
      <c r="E161" s="384"/>
      <c r="F161" s="290"/>
      <c r="G161" s="245"/>
    </row>
    <row r="162" spans="1:7" s="199" customFormat="1" ht="13" x14ac:dyDescent="0.25">
      <c r="A162" s="293"/>
      <c r="B162" s="361" t="s">
        <v>246</v>
      </c>
      <c r="C162" s="293"/>
      <c r="D162" s="301"/>
      <c r="E162" s="332"/>
      <c r="F162" s="387"/>
      <c r="G162" s="245"/>
    </row>
    <row r="163" spans="1:7" s="199" customFormat="1" x14ac:dyDescent="0.25">
      <c r="A163" s="293"/>
      <c r="B163" s="362"/>
      <c r="C163" s="293"/>
      <c r="D163" s="301"/>
      <c r="E163" s="332"/>
      <c r="F163" s="387"/>
      <c r="G163" s="245"/>
    </row>
    <row r="164" spans="1:7" s="199" customFormat="1" ht="13" x14ac:dyDescent="0.25">
      <c r="A164" s="293"/>
      <c r="B164" s="357" t="s">
        <v>284</v>
      </c>
      <c r="C164" s="293"/>
      <c r="D164" s="367"/>
      <c r="E164" s="332"/>
      <c r="F164" s="387"/>
      <c r="G164" s="245"/>
    </row>
    <row r="165" spans="1:7" s="199" customFormat="1" x14ac:dyDescent="0.25">
      <c r="A165" s="293"/>
      <c r="B165" s="333"/>
      <c r="C165" s="293"/>
      <c r="D165" s="301"/>
      <c r="E165" s="332"/>
      <c r="F165" s="388"/>
      <c r="G165" s="245"/>
    </row>
    <row r="166" spans="1:7" s="199" customFormat="1" ht="13" x14ac:dyDescent="0.25">
      <c r="A166" s="293"/>
      <c r="B166" s="353" t="s">
        <v>285</v>
      </c>
      <c r="C166" s="293"/>
      <c r="D166" s="301"/>
      <c r="E166" s="332"/>
      <c r="F166" s="388"/>
      <c r="G166" s="245"/>
    </row>
    <row r="167" spans="1:7" s="199" customFormat="1" ht="13" x14ac:dyDescent="0.25">
      <c r="A167" s="293"/>
      <c r="B167" s="353"/>
      <c r="C167" s="293"/>
      <c r="D167" s="301"/>
      <c r="E167" s="332"/>
      <c r="F167" s="388"/>
      <c r="G167" s="245"/>
    </row>
    <row r="168" spans="1:7" s="199" customFormat="1" ht="25" x14ac:dyDescent="0.25">
      <c r="A168" s="128"/>
      <c r="B168" s="358" t="s">
        <v>677</v>
      </c>
      <c r="C168" s="293"/>
      <c r="D168" s="301"/>
      <c r="E168" s="332"/>
      <c r="F168" s="388"/>
      <c r="G168" s="245"/>
    </row>
    <row r="169" spans="1:7" s="199" customFormat="1" ht="25" x14ac:dyDescent="0.25">
      <c r="A169" s="128" t="s">
        <v>286</v>
      </c>
      <c r="B169" s="340" t="s">
        <v>577</v>
      </c>
      <c r="C169" s="293" t="s">
        <v>45</v>
      </c>
      <c r="D169" s="301">
        <v>7</v>
      </c>
      <c r="E169" s="289"/>
      <c r="F169" s="290">
        <f>D169*E169</f>
        <v>0</v>
      </c>
      <c r="G169" s="245"/>
    </row>
    <row r="170" spans="1:7" s="199" customFormat="1" x14ac:dyDescent="0.25">
      <c r="A170" s="128"/>
      <c r="B170" s="340"/>
      <c r="C170" s="293"/>
      <c r="D170" s="301"/>
      <c r="E170" s="289"/>
      <c r="F170" s="290"/>
      <c r="G170" s="245"/>
    </row>
    <row r="171" spans="1:7" s="199" customFormat="1" x14ac:dyDescent="0.25">
      <c r="A171" s="691"/>
      <c r="B171" s="340"/>
      <c r="C171" s="293"/>
      <c r="D171" s="301"/>
      <c r="E171" s="289"/>
      <c r="F171" s="290"/>
      <c r="G171" s="245"/>
    </row>
    <row r="172" spans="1:7" s="199" customFormat="1" ht="13" thickBot="1" x14ac:dyDescent="0.3">
      <c r="A172" s="691"/>
      <c r="B172" s="340"/>
      <c r="C172" s="293"/>
      <c r="D172" s="301"/>
      <c r="E172" s="289"/>
      <c r="F172" s="290"/>
      <c r="G172" s="245"/>
    </row>
    <row r="173" spans="1:7" s="199" customFormat="1" ht="18" customHeight="1" thickTop="1" x14ac:dyDescent="0.25">
      <c r="A173" s="1110" t="s">
        <v>99</v>
      </c>
      <c r="B173" s="1110"/>
      <c r="C173" s="1110"/>
      <c r="D173" s="1110"/>
      <c r="E173" s="1110"/>
      <c r="F173" s="906">
        <f>SUM(F115:F172)</f>
        <v>0</v>
      </c>
      <c r="G173" s="245"/>
    </row>
    <row r="174" spans="1:7" s="199" customFormat="1" x14ac:dyDescent="0.25">
      <c r="A174" s="691"/>
      <c r="B174" s="340"/>
      <c r="C174" s="293"/>
      <c r="D174" s="301"/>
      <c r="E174" s="289"/>
      <c r="F174" s="290"/>
      <c r="G174" s="245"/>
    </row>
    <row r="175" spans="1:7" s="199" customFormat="1" ht="13" x14ac:dyDescent="0.25">
      <c r="A175" s="293"/>
      <c r="B175" s="353" t="s">
        <v>287</v>
      </c>
      <c r="C175" s="293"/>
      <c r="D175" s="301"/>
      <c r="E175" s="289"/>
      <c r="F175" s="290"/>
      <c r="G175" s="245"/>
    </row>
    <row r="176" spans="1:7" s="199" customFormat="1" ht="13" x14ac:dyDescent="0.25">
      <c r="A176" s="293"/>
      <c r="B176" s="353"/>
      <c r="C176" s="293"/>
      <c r="D176" s="301"/>
      <c r="E176" s="289"/>
      <c r="F176" s="290"/>
      <c r="G176" s="245"/>
    </row>
    <row r="177" spans="1:7" s="199" customFormat="1" ht="25" x14ac:dyDescent="0.25">
      <c r="A177" s="293"/>
      <c r="B177" s="350" t="s">
        <v>678</v>
      </c>
      <c r="C177" s="293"/>
      <c r="D177" s="301"/>
      <c r="E177" s="289"/>
      <c r="F177" s="290"/>
      <c r="G177" s="245"/>
    </row>
    <row r="178" spans="1:7" s="199" customFormat="1" x14ac:dyDescent="0.25">
      <c r="A178" s="293" t="s">
        <v>247</v>
      </c>
      <c r="B178" s="389" t="s">
        <v>289</v>
      </c>
      <c r="C178" s="293" t="s">
        <v>45</v>
      </c>
      <c r="D178" s="301">
        <v>52</v>
      </c>
      <c r="E178" s="289"/>
      <c r="F178" s="290">
        <f>D178*E178</f>
        <v>0</v>
      </c>
      <c r="G178" s="245"/>
    </row>
    <row r="179" spans="1:7" s="199" customFormat="1" x14ac:dyDescent="0.25">
      <c r="A179" s="293"/>
      <c r="B179" s="389"/>
      <c r="C179" s="293"/>
      <c r="D179" s="301"/>
      <c r="E179" s="289"/>
      <c r="F179" s="290"/>
      <c r="G179" s="245"/>
    </row>
    <row r="180" spans="1:7" s="199" customFormat="1" ht="13" x14ac:dyDescent="0.25">
      <c r="A180" s="293"/>
      <c r="B180" s="357" t="s">
        <v>248</v>
      </c>
      <c r="C180" s="293"/>
      <c r="D180" s="367"/>
      <c r="E180" s="289"/>
      <c r="F180" s="290"/>
      <c r="G180" s="245"/>
    </row>
    <row r="181" spans="1:7" s="199" customFormat="1" x14ac:dyDescent="0.25">
      <c r="A181" s="293"/>
      <c r="B181" s="333"/>
      <c r="C181" s="293"/>
      <c r="D181" s="367"/>
      <c r="E181" s="289"/>
      <c r="F181" s="290"/>
      <c r="G181" s="245"/>
    </row>
    <row r="182" spans="1:7" s="199" customFormat="1" ht="13" x14ac:dyDescent="0.25">
      <c r="A182" s="293"/>
      <c r="B182" s="353" t="s">
        <v>287</v>
      </c>
      <c r="C182" s="293"/>
      <c r="D182" s="367"/>
      <c r="E182" s="289"/>
      <c r="F182" s="290"/>
      <c r="G182" s="245"/>
    </row>
    <row r="183" spans="1:7" s="199" customFormat="1" ht="25" x14ac:dyDescent="0.25">
      <c r="A183" s="293"/>
      <c r="B183" s="350" t="s">
        <v>679</v>
      </c>
      <c r="C183" s="293"/>
      <c r="D183" s="367"/>
      <c r="E183" s="289"/>
      <c r="F183" s="290"/>
      <c r="G183" s="245"/>
    </row>
    <row r="184" spans="1:7" s="199" customFormat="1" x14ac:dyDescent="0.25">
      <c r="A184" s="293" t="s">
        <v>288</v>
      </c>
      <c r="B184" s="389" t="s">
        <v>289</v>
      </c>
      <c r="C184" s="293" t="s">
        <v>45</v>
      </c>
      <c r="D184" s="301">
        <v>85</v>
      </c>
      <c r="E184" s="289"/>
      <c r="F184" s="290">
        <f>D184*E184</f>
        <v>0</v>
      </c>
      <c r="G184" s="245"/>
    </row>
    <row r="185" spans="1:7" s="199" customFormat="1" x14ac:dyDescent="0.25">
      <c r="A185" s="128"/>
      <c r="B185" s="355"/>
      <c r="C185" s="128"/>
      <c r="D185" s="285"/>
      <c r="E185" s="289"/>
      <c r="F185" s="290"/>
      <c r="G185" s="245"/>
    </row>
    <row r="186" spans="1:7" s="199" customFormat="1" ht="13" x14ac:dyDescent="0.25">
      <c r="A186" s="390"/>
      <c r="B186" s="294" t="s">
        <v>249</v>
      </c>
      <c r="C186" s="293"/>
      <c r="D186" s="301"/>
      <c r="E186" s="289"/>
      <c r="F186" s="290"/>
      <c r="G186" s="245"/>
    </row>
    <row r="187" spans="1:7" s="199" customFormat="1" ht="13" x14ac:dyDescent="0.25">
      <c r="A187" s="390"/>
      <c r="B187" s="294"/>
      <c r="C187" s="293"/>
      <c r="D187" s="301"/>
      <c r="E187" s="289"/>
      <c r="F187" s="290"/>
      <c r="G187" s="245"/>
    </row>
    <row r="188" spans="1:7" s="199" customFormat="1" ht="13" x14ac:dyDescent="0.25">
      <c r="A188" s="293"/>
      <c r="B188" s="391" t="s">
        <v>680</v>
      </c>
      <c r="C188" s="293"/>
      <c r="D188" s="301"/>
      <c r="E188" s="289"/>
      <c r="F188" s="290"/>
      <c r="G188" s="245"/>
    </row>
    <row r="189" spans="1:7" s="199" customFormat="1" ht="13" x14ac:dyDescent="0.25">
      <c r="A189" s="293"/>
      <c r="B189" s="391"/>
      <c r="C189" s="293"/>
      <c r="D189" s="301"/>
      <c r="E189" s="289"/>
      <c r="F189" s="290"/>
      <c r="G189" s="245"/>
    </row>
    <row r="190" spans="1:7" s="199" customFormat="1" ht="25" x14ac:dyDescent="0.25">
      <c r="A190" s="308"/>
      <c r="B190" s="358" t="s">
        <v>282</v>
      </c>
      <c r="C190" s="128"/>
      <c r="D190" s="304"/>
      <c r="E190" s="392"/>
      <c r="F190" s="290"/>
      <c r="G190" s="245"/>
    </row>
    <row r="191" spans="1:7" s="199" customFormat="1" x14ac:dyDescent="0.25">
      <c r="A191" s="128" t="s">
        <v>828</v>
      </c>
      <c r="B191" s="381" t="s">
        <v>829</v>
      </c>
      <c r="C191" s="128" t="s">
        <v>114</v>
      </c>
      <c r="D191" s="304">
        <v>40</v>
      </c>
      <c r="E191" s="289"/>
      <c r="F191" s="290">
        <f>D191*E191</f>
        <v>0</v>
      </c>
      <c r="G191" s="245"/>
    </row>
    <row r="192" spans="1:7" s="199" customFormat="1" ht="13" x14ac:dyDescent="0.25">
      <c r="A192" s="293"/>
      <c r="B192" s="391"/>
      <c r="C192" s="293"/>
      <c r="D192" s="301"/>
      <c r="E192" s="289"/>
      <c r="F192" s="290"/>
      <c r="G192" s="245"/>
    </row>
    <row r="193" spans="1:7" s="199" customFormat="1" ht="13" x14ac:dyDescent="0.25">
      <c r="A193" s="293"/>
      <c r="B193" s="393" t="s">
        <v>250</v>
      </c>
      <c r="C193" s="293"/>
      <c r="D193" s="301"/>
      <c r="E193" s="289"/>
      <c r="F193" s="290"/>
      <c r="G193" s="245"/>
    </row>
    <row r="194" spans="1:7" s="199" customFormat="1" ht="25" x14ac:dyDescent="0.25">
      <c r="A194" s="293" t="s">
        <v>226</v>
      </c>
      <c r="B194" s="309" t="s">
        <v>681</v>
      </c>
      <c r="C194" s="293" t="s">
        <v>45</v>
      </c>
      <c r="D194" s="301">
        <v>58.3</v>
      </c>
      <c r="E194" s="289"/>
      <c r="F194" s="290">
        <f>D194*E194</f>
        <v>0</v>
      </c>
      <c r="G194" s="245"/>
    </row>
    <row r="195" spans="1:7" s="199" customFormat="1" x14ac:dyDescent="0.25">
      <c r="A195" s="293"/>
      <c r="B195" s="299"/>
      <c r="C195" s="293"/>
      <c r="D195" s="301"/>
      <c r="E195" s="289"/>
      <c r="F195" s="290"/>
      <c r="G195" s="245"/>
    </row>
    <row r="196" spans="1:7" s="199" customFormat="1" ht="13" x14ac:dyDescent="0.25">
      <c r="A196" s="308"/>
      <c r="B196" s="277" t="s">
        <v>682</v>
      </c>
      <c r="C196" s="128"/>
      <c r="D196" s="304"/>
      <c r="E196" s="289"/>
      <c r="F196" s="290"/>
      <c r="G196" s="245"/>
    </row>
    <row r="197" spans="1:7" s="199" customFormat="1" x14ac:dyDescent="0.25">
      <c r="A197" s="128" t="s">
        <v>683</v>
      </c>
      <c r="B197" s="309" t="s">
        <v>684</v>
      </c>
      <c r="C197" s="128" t="s">
        <v>45</v>
      </c>
      <c r="D197" s="304">
        <v>49</v>
      </c>
      <c r="E197" s="289"/>
      <c r="F197" s="290">
        <f>D197*E197</f>
        <v>0</v>
      </c>
      <c r="G197" s="245"/>
    </row>
    <row r="198" spans="1:7" s="199" customFormat="1" ht="13" x14ac:dyDescent="0.25">
      <c r="A198" s="390"/>
      <c r="B198" s="294"/>
      <c r="C198" s="293"/>
      <c r="D198" s="301"/>
      <c r="E198" s="289"/>
      <c r="F198" s="290"/>
      <c r="G198" s="245"/>
    </row>
    <row r="199" spans="1:7" s="199" customFormat="1" ht="13" x14ac:dyDescent="0.25">
      <c r="A199" s="390"/>
      <c r="B199" s="294" t="s">
        <v>252</v>
      </c>
      <c r="C199" s="293"/>
      <c r="D199" s="301"/>
      <c r="E199" s="289"/>
      <c r="F199" s="290"/>
      <c r="G199" s="245"/>
    </row>
    <row r="200" spans="1:7" s="199" customFormat="1" ht="13" x14ac:dyDescent="0.25">
      <c r="A200" s="390"/>
      <c r="B200" s="294"/>
      <c r="C200" s="293"/>
      <c r="D200" s="301"/>
      <c r="E200" s="289"/>
      <c r="F200" s="290"/>
      <c r="G200" s="245"/>
    </row>
    <row r="201" spans="1:7" s="199" customFormat="1" ht="13" x14ac:dyDescent="0.25">
      <c r="A201" s="390"/>
      <c r="B201" s="359" t="s">
        <v>586</v>
      </c>
      <c r="C201" s="293"/>
      <c r="D201" s="301"/>
      <c r="E201" s="289"/>
      <c r="F201" s="290"/>
      <c r="G201" s="245"/>
    </row>
    <row r="202" spans="1:7" s="199" customFormat="1" ht="25" x14ac:dyDescent="0.25">
      <c r="A202" s="293"/>
      <c r="B202" s="298" t="s">
        <v>685</v>
      </c>
      <c r="C202" s="293"/>
      <c r="D202" s="301"/>
      <c r="E202" s="289"/>
      <c r="F202" s="290"/>
      <c r="G202" s="245"/>
    </row>
    <row r="203" spans="1:7" s="199" customFormat="1" ht="25" x14ac:dyDescent="0.25">
      <c r="A203" s="293" t="s">
        <v>253</v>
      </c>
      <c r="B203" s="394" t="s">
        <v>589</v>
      </c>
      <c r="C203" s="293" t="s">
        <v>45</v>
      </c>
      <c r="D203" s="301">
        <v>11</v>
      </c>
      <c r="E203" s="289"/>
      <c r="F203" s="290">
        <f>D203*E203</f>
        <v>0</v>
      </c>
      <c r="G203" s="245"/>
    </row>
    <row r="204" spans="1:7" s="199" customFormat="1" x14ac:dyDescent="0.25">
      <c r="A204" s="293"/>
      <c r="B204" s="394"/>
      <c r="C204" s="293"/>
      <c r="D204" s="301"/>
      <c r="E204" s="289"/>
      <c r="F204" s="290"/>
      <c r="G204" s="245"/>
    </row>
    <row r="205" spans="1:7" s="199" customFormat="1" ht="13" x14ac:dyDescent="0.25">
      <c r="A205" s="293"/>
      <c r="B205" s="359" t="s">
        <v>293</v>
      </c>
      <c r="C205" s="293"/>
      <c r="D205" s="301"/>
      <c r="E205" s="332"/>
      <c r="F205" s="388"/>
      <c r="G205" s="245"/>
    </row>
    <row r="206" spans="1:7" s="199" customFormat="1" ht="25" x14ac:dyDescent="0.25">
      <c r="A206" s="293"/>
      <c r="B206" s="334" t="s">
        <v>592</v>
      </c>
      <c r="C206" s="293"/>
      <c r="D206" s="301"/>
      <c r="E206" s="332"/>
      <c r="F206" s="388"/>
      <c r="G206" s="245"/>
    </row>
    <row r="207" spans="1:7" s="199" customFormat="1" x14ac:dyDescent="0.25">
      <c r="A207" s="336" t="s">
        <v>254</v>
      </c>
      <c r="B207" s="395" t="s">
        <v>294</v>
      </c>
      <c r="C207" s="336" t="s">
        <v>45</v>
      </c>
      <c r="D207" s="301">
        <v>18</v>
      </c>
      <c r="E207" s="289"/>
      <c r="F207" s="290">
        <f>D207*E207</f>
        <v>0</v>
      </c>
      <c r="G207" s="245"/>
    </row>
    <row r="208" spans="1:7" s="199" customFormat="1" x14ac:dyDescent="0.25">
      <c r="A208" s="336"/>
      <c r="B208" s="395"/>
      <c r="C208" s="336"/>
      <c r="D208" s="366"/>
      <c r="E208" s="289"/>
      <c r="F208" s="290"/>
      <c r="G208" s="245"/>
    </row>
    <row r="209" spans="1:7" s="199" customFormat="1" ht="13" x14ac:dyDescent="0.25">
      <c r="A209" s="396"/>
      <c r="B209" s="391" t="s">
        <v>135</v>
      </c>
      <c r="C209" s="376"/>
      <c r="D209" s="397"/>
      <c r="E209" s="289"/>
      <c r="F209" s="290"/>
      <c r="G209" s="245"/>
    </row>
    <row r="210" spans="1:7" s="199" customFormat="1" ht="13" x14ac:dyDescent="0.25">
      <c r="A210" s="396"/>
      <c r="B210" s="357"/>
      <c r="C210" s="376"/>
      <c r="D210" s="397"/>
      <c r="E210" s="289"/>
      <c r="F210" s="290"/>
      <c r="G210" s="245"/>
    </row>
    <row r="211" spans="1:7" s="199" customFormat="1" ht="13" x14ac:dyDescent="0.25">
      <c r="A211" s="396"/>
      <c r="B211" s="357" t="s">
        <v>686</v>
      </c>
      <c r="C211" s="376"/>
      <c r="D211" s="397"/>
      <c r="E211" s="289"/>
      <c r="F211" s="290"/>
      <c r="G211" s="245"/>
    </row>
    <row r="212" spans="1:7" s="199" customFormat="1" ht="13" x14ac:dyDescent="0.25">
      <c r="A212" s="398"/>
      <c r="B212" s="399" t="s">
        <v>257</v>
      </c>
      <c r="C212" s="398"/>
      <c r="D212" s="400"/>
      <c r="E212" s="289"/>
      <c r="F212" s="290"/>
      <c r="G212" s="245"/>
    </row>
    <row r="213" spans="1:7" s="199" customFormat="1" ht="75" x14ac:dyDescent="0.25">
      <c r="A213" s="398"/>
      <c r="B213" s="326" t="s">
        <v>687</v>
      </c>
      <c r="C213" s="398"/>
      <c r="D213" s="400"/>
      <c r="E213" s="289"/>
      <c r="F213" s="290"/>
      <c r="G213" s="245"/>
    </row>
    <row r="214" spans="1:7" s="199" customFormat="1" x14ac:dyDescent="0.25">
      <c r="A214" s="293" t="s">
        <v>1032</v>
      </c>
      <c r="B214" s="299" t="s">
        <v>688</v>
      </c>
      <c r="C214" s="293" t="s">
        <v>16</v>
      </c>
      <c r="D214" s="295">
        <v>6</v>
      </c>
      <c r="E214" s="289"/>
      <c r="F214" s="290">
        <f>D214*E214</f>
        <v>0</v>
      </c>
      <c r="G214" s="245"/>
    </row>
    <row r="215" spans="1:7" s="199" customFormat="1" x14ac:dyDescent="0.25">
      <c r="A215" s="351"/>
      <c r="B215" s="333"/>
      <c r="C215" s="293"/>
      <c r="D215" s="295"/>
      <c r="E215" s="289"/>
      <c r="F215" s="290"/>
      <c r="G215" s="245"/>
    </row>
    <row r="216" spans="1:7" s="199" customFormat="1" ht="50" x14ac:dyDescent="0.25">
      <c r="A216" s="398"/>
      <c r="B216" s="401" t="s">
        <v>689</v>
      </c>
      <c r="C216" s="398"/>
      <c r="D216" s="402"/>
      <c r="E216" s="289"/>
      <c r="F216" s="290"/>
      <c r="G216" s="245"/>
    </row>
    <row r="217" spans="1:7" s="199" customFormat="1" x14ac:dyDescent="0.25">
      <c r="A217" s="293" t="s">
        <v>1033</v>
      </c>
      <c r="B217" s="403" t="s">
        <v>690</v>
      </c>
      <c r="C217" s="293" t="s">
        <v>16</v>
      </c>
      <c r="D217" s="295">
        <v>1</v>
      </c>
      <c r="E217" s="289"/>
      <c r="F217" s="290">
        <f>D217*E217</f>
        <v>0</v>
      </c>
      <c r="G217" s="245"/>
    </row>
    <row r="218" spans="1:7" s="199" customFormat="1" x14ac:dyDescent="0.25">
      <c r="A218" s="351"/>
      <c r="B218" s="362"/>
      <c r="C218" s="293"/>
      <c r="D218" s="295"/>
      <c r="E218" s="289"/>
      <c r="F218" s="290"/>
      <c r="G218" s="245"/>
    </row>
    <row r="219" spans="1:7" s="199" customFormat="1" x14ac:dyDescent="0.25">
      <c r="A219" s="351"/>
      <c r="B219" s="362"/>
      <c r="C219" s="293"/>
      <c r="D219" s="295"/>
      <c r="E219" s="289"/>
      <c r="F219" s="290"/>
      <c r="G219" s="245"/>
    </row>
    <row r="220" spans="1:7" s="199" customFormat="1" x14ac:dyDescent="0.25">
      <c r="A220" s="351"/>
      <c r="B220" s="362"/>
      <c r="C220" s="293"/>
      <c r="D220" s="295"/>
      <c r="E220" s="289"/>
      <c r="F220" s="290"/>
      <c r="G220" s="245"/>
    </row>
    <row r="221" spans="1:7" s="199" customFormat="1" x14ac:dyDescent="0.25">
      <c r="A221" s="351"/>
      <c r="B221" s="362"/>
      <c r="C221" s="293"/>
      <c r="D221" s="295"/>
      <c r="E221" s="289"/>
      <c r="F221" s="290"/>
      <c r="G221" s="245"/>
    </row>
    <row r="222" spans="1:7" s="199" customFormat="1" ht="13" thickBot="1" x14ac:dyDescent="0.3">
      <c r="A222" s="351"/>
      <c r="B222" s="362"/>
      <c r="C222" s="293"/>
      <c r="D222" s="295"/>
      <c r="E222" s="289"/>
      <c r="F222" s="290"/>
      <c r="G222" s="245"/>
    </row>
    <row r="223" spans="1:7" s="199" customFormat="1" ht="18.75" customHeight="1" thickTop="1" x14ac:dyDescent="0.25">
      <c r="A223" s="1110" t="s">
        <v>99</v>
      </c>
      <c r="B223" s="1110"/>
      <c r="C223" s="1110"/>
      <c r="D223" s="1110"/>
      <c r="E223" s="1110"/>
      <c r="F223" s="906">
        <f>SUM(F174:F222)</f>
        <v>0</v>
      </c>
      <c r="G223" s="245"/>
    </row>
    <row r="224" spans="1:7" s="199" customFormat="1" ht="13" x14ac:dyDescent="0.25">
      <c r="A224" s="398"/>
      <c r="B224" s="399" t="s">
        <v>691</v>
      </c>
      <c r="C224" s="398"/>
      <c r="D224" s="402"/>
      <c r="E224" s="289"/>
      <c r="F224" s="290"/>
      <c r="G224" s="245"/>
    </row>
    <row r="225" spans="1:7" s="199" customFormat="1" ht="25" x14ac:dyDescent="0.25">
      <c r="A225" s="293"/>
      <c r="B225" s="404" t="s">
        <v>692</v>
      </c>
      <c r="C225" s="293"/>
      <c r="D225" s="295"/>
      <c r="E225" s="289"/>
      <c r="F225" s="290"/>
      <c r="G225" s="245"/>
    </row>
    <row r="226" spans="1:7" s="199" customFormat="1" x14ac:dyDescent="0.25">
      <c r="A226" s="293" t="s">
        <v>1034</v>
      </c>
      <c r="B226" s="299" t="s">
        <v>693</v>
      </c>
      <c r="C226" s="293" t="s">
        <v>16</v>
      </c>
      <c r="D226" s="295">
        <v>5</v>
      </c>
      <c r="E226" s="289"/>
      <c r="F226" s="290">
        <f>D226*E226</f>
        <v>0</v>
      </c>
      <c r="G226" s="245"/>
    </row>
    <row r="227" spans="1:7" s="199" customFormat="1" ht="25" x14ac:dyDescent="0.25">
      <c r="A227" s="293" t="s">
        <v>1035</v>
      </c>
      <c r="B227" s="405" t="s">
        <v>694</v>
      </c>
      <c r="C227" s="376" t="s">
        <v>16</v>
      </c>
      <c r="D227" s="406">
        <v>2</v>
      </c>
      <c r="E227" s="289"/>
      <c r="F227" s="290">
        <f>D227*E227</f>
        <v>0</v>
      </c>
      <c r="G227" s="245"/>
    </row>
    <row r="228" spans="1:7" s="199" customFormat="1" ht="13" x14ac:dyDescent="0.25">
      <c r="A228" s="398"/>
      <c r="B228" s="399"/>
      <c r="C228" s="398"/>
      <c r="D228" s="402"/>
      <c r="E228" s="289"/>
      <c r="F228" s="290"/>
      <c r="G228" s="245"/>
    </row>
    <row r="229" spans="1:7" s="199" customFormat="1" ht="13" x14ac:dyDescent="0.25">
      <c r="A229" s="398"/>
      <c r="B229" s="399" t="s">
        <v>251</v>
      </c>
      <c r="C229" s="398"/>
      <c r="D229" s="400"/>
      <c r="E229" s="289"/>
      <c r="F229" s="290"/>
      <c r="G229" s="245"/>
    </row>
    <row r="230" spans="1:7" s="199" customFormat="1" ht="37.5" x14ac:dyDescent="0.25">
      <c r="A230" s="293" t="s">
        <v>1037</v>
      </c>
      <c r="B230" s="407" t="s">
        <v>695</v>
      </c>
      <c r="C230" s="293" t="s">
        <v>45</v>
      </c>
      <c r="D230" s="301">
        <v>18.399999999999999</v>
      </c>
      <c r="E230" s="289"/>
      <c r="F230" s="290">
        <f>D230*E230</f>
        <v>0</v>
      </c>
      <c r="G230" s="245"/>
    </row>
    <row r="231" spans="1:7" s="199" customFormat="1" x14ac:dyDescent="0.25">
      <c r="A231" s="293"/>
      <c r="B231" s="765"/>
      <c r="C231" s="293"/>
      <c r="D231" s="301"/>
      <c r="E231" s="289"/>
      <c r="F231" s="290"/>
      <c r="G231" s="245"/>
    </row>
    <row r="232" spans="1:7" s="199" customFormat="1" ht="18.75" customHeight="1" x14ac:dyDescent="0.25">
      <c r="A232" s="293"/>
      <c r="B232" s="357" t="s">
        <v>696</v>
      </c>
      <c r="C232" s="293"/>
      <c r="D232" s="301"/>
      <c r="E232" s="289"/>
      <c r="F232" s="290"/>
      <c r="G232" s="245"/>
    </row>
    <row r="233" spans="1:7" s="199" customFormat="1" ht="20.25" customHeight="1" x14ac:dyDescent="0.25">
      <c r="A233" s="293" t="s">
        <v>1040</v>
      </c>
      <c r="B233" s="408" t="s">
        <v>697</v>
      </c>
      <c r="C233" s="128" t="s">
        <v>299</v>
      </c>
      <c r="D233" s="128">
        <v>1</v>
      </c>
      <c r="E233" s="289"/>
      <c r="F233" s="290">
        <f t="shared" ref="F233:F238" si="0">D233*E233</f>
        <v>0</v>
      </c>
      <c r="G233" s="245"/>
    </row>
    <row r="234" spans="1:7" s="199" customFormat="1" ht="44.25" customHeight="1" x14ac:dyDescent="0.25">
      <c r="A234" s="293" t="s">
        <v>1041</v>
      </c>
      <c r="B234" s="409" t="s">
        <v>698</v>
      </c>
      <c r="C234" s="305" t="s">
        <v>16</v>
      </c>
      <c r="D234" s="410">
        <v>2</v>
      </c>
      <c r="E234" s="289"/>
      <c r="F234" s="290">
        <f t="shared" si="0"/>
        <v>0</v>
      </c>
      <c r="G234" s="245"/>
    </row>
    <row r="235" spans="1:7" s="199" customFormat="1" ht="33" customHeight="1" x14ac:dyDescent="0.25">
      <c r="A235" s="293" t="s">
        <v>1042</v>
      </c>
      <c r="B235" s="411" t="s">
        <v>699</v>
      </c>
      <c r="C235" s="128" t="s">
        <v>114</v>
      </c>
      <c r="D235" s="304">
        <v>25</v>
      </c>
      <c r="E235" s="289"/>
      <c r="F235" s="290">
        <f t="shared" si="0"/>
        <v>0</v>
      </c>
      <c r="G235" s="245"/>
    </row>
    <row r="236" spans="1:7" s="199" customFormat="1" ht="58.5" customHeight="1" x14ac:dyDescent="0.25">
      <c r="A236" s="293" t="s">
        <v>1043</v>
      </c>
      <c r="B236" s="412" t="s">
        <v>700</v>
      </c>
      <c r="C236" s="128" t="s">
        <v>299</v>
      </c>
      <c r="D236" s="413">
        <v>1</v>
      </c>
      <c r="E236" s="289"/>
      <c r="F236" s="290">
        <f t="shared" si="0"/>
        <v>0</v>
      </c>
      <c r="G236" s="245"/>
    </row>
    <row r="237" spans="1:7" s="199" customFormat="1" ht="23.25" customHeight="1" x14ac:dyDescent="0.25">
      <c r="A237" s="293" t="s">
        <v>1046</v>
      </c>
      <c r="B237" s="414" t="s">
        <v>701</v>
      </c>
      <c r="C237" s="415" t="s">
        <v>16</v>
      </c>
      <c r="D237" s="416">
        <v>5</v>
      </c>
      <c r="E237" s="343"/>
      <c r="F237" s="290">
        <f t="shared" si="0"/>
        <v>0</v>
      </c>
      <c r="G237" s="245"/>
    </row>
    <row r="238" spans="1:7" s="199" customFormat="1" x14ac:dyDescent="0.25">
      <c r="A238" s="293" t="s">
        <v>1047</v>
      </c>
      <c r="B238" s="414" t="s">
        <v>702</v>
      </c>
      <c r="C238" s="415" t="s">
        <v>16</v>
      </c>
      <c r="D238" s="416">
        <v>1</v>
      </c>
      <c r="E238" s="343"/>
      <c r="F238" s="290">
        <f t="shared" si="0"/>
        <v>0</v>
      </c>
      <c r="G238" s="245"/>
    </row>
    <row r="239" spans="1:7" s="199" customFormat="1" x14ac:dyDescent="0.25">
      <c r="A239" s="293"/>
      <c r="B239" s="757"/>
      <c r="C239" s="128"/>
      <c r="D239" s="304"/>
      <c r="E239" s="289"/>
      <c r="F239" s="290"/>
      <c r="G239" s="245"/>
    </row>
    <row r="240" spans="1:7" s="199" customFormat="1" ht="13" x14ac:dyDescent="0.25">
      <c r="A240" s="293"/>
      <c r="B240" s="357" t="s">
        <v>703</v>
      </c>
      <c r="C240" s="293"/>
      <c r="D240" s="301"/>
      <c r="E240" s="289"/>
      <c r="F240" s="290"/>
      <c r="G240" s="245"/>
    </row>
    <row r="241" spans="1:8" s="199" customFormat="1" ht="45.75" customHeight="1" x14ac:dyDescent="0.25">
      <c r="A241" s="293" t="s">
        <v>1048</v>
      </c>
      <c r="B241" s="108" t="s">
        <v>704</v>
      </c>
      <c r="C241" s="109" t="s">
        <v>299</v>
      </c>
      <c r="D241" s="150">
        <v>1</v>
      </c>
      <c r="E241" s="289"/>
      <c r="F241" s="290">
        <f>D241*E241</f>
        <v>0</v>
      </c>
      <c r="G241" s="245"/>
    </row>
    <row r="242" spans="1:8" s="199" customFormat="1" ht="111.75" customHeight="1" x14ac:dyDescent="0.25">
      <c r="A242" s="293" t="s">
        <v>1049</v>
      </c>
      <c r="B242" s="417" t="s">
        <v>705</v>
      </c>
      <c r="C242" s="109" t="s">
        <v>16</v>
      </c>
      <c r="D242" s="179">
        <v>2</v>
      </c>
      <c r="E242" s="289"/>
      <c r="F242" s="290">
        <f>D242*E242</f>
        <v>0</v>
      </c>
      <c r="G242" s="245"/>
    </row>
    <row r="243" spans="1:8" s="199" customFormat="1" ht="47.25" customHeight="1" x14ac:dyDescent="0.25">
      <c r="A243" s="293" t="s">
        <v>1050</v>
      </c>
      <c r="B243" s="418" t="s">
        <v>706</v>
      </c>
      <c r="C243" s="109" t="s">
        <v>16</v>
      </c>
      <c r="D243" s="179">
        <v>1</v>
      </c>
      <c r="E243" s="289"/>
      <c r="F243" s="290">
        <f>D243*E243</f>
        <v>0</v>
      </c>
      <c r="G243" s="245"/>
    </row>
    <row r="244" spans="1:8" s="199" customFormat="1" ht="25" x14ac:dyDescent="0.25">
      <c r="A244" s="293" t="s">
        <v>1051</v>
      </c>
      <c r="B244" s="411" t="s">
        <v>707</v>
      </c>
      <c r="C244" s="128" t="s">
        <v>16</v>
      </c>
      <c r="D244" s="419">
        <v>5</v>
      </c>
      <c r="E244" s="312"/>
      <c r="F244" s="290">
        <f>D244*E244</f>
        <v>0</v>
      </c>
      <c r="G244" s="245"/>
    </row>
    <row r="245" spans="1:8" s="199" customFormat="1" x14ac:dyDescent="0.25">
      <c r="A245" s="336"/>
      <c r="B245" s="365"/>
      <c r="C245" s="336"/>
      <c r="D245" s="366"/>
      <c r="E245" s="339"/>
      <c r="F245" s="341"/>
      <c r="G245" s="245"/>
    </row>
    <row r="246" spans="1:8" s="199" customFormat="1" ht="13" x14ac:dyDescent="0.25">
      <c r="A246" s="420"/>
      <c r="B246" s="421"/>
      <c r="C246" s="422"/>
      <c r="D246" s="423"/>
      <c r="E246" s="424"/>
      <c r="F246" s="424"/>
      <c r="G246" s="245"/>
    </row>
    <row r="247" spans="1:8" s="199" customFormat="1" ht="19.5" customHeight="1" x14ac:dyDescent="0.25">
      <c r="A247" s="308"/>
      <c r="B247" s="399" t="s">
        <v>709</v>
      </c>
      <c r="C247" s="128"/>
      <c r="D247" s="325"/>
      <c r="E247" s="289"/>
      <c r="F247" s="290"/>
      <c r="G247" s="245"/>
    </row>
    <row r="248" spans="1:8" s="199" customFormat="1" ht="34.5" customHeight="1" x14ac:dyDescent="0.25">
      <c r="A248" s="293" t="s">
        <v>1052</v>
      </c>
      <c r="B248" s="425" t="s">
        <v>710</v>
      </c>
      <c r="C248" s="305" t="s">
        <v>299</v>
      </c>
      <c r="D248" s="410">
        <v>1</v>
      </c>
      <c r="E248" s="312"/>
      <c r="F248" s="290">
        <f>D248*E248</f>
        <v>0</v>
      </c>
      <c r="G248" s="245"/>
    </row>
    <row r="249" spans="1:8" s="199" customFormat="1" ht="45" customHeight="1" x14ac:dyDescent="0.25">
      <c r="A249" s="293" t="s">
        <v>1053</v>
      </c>
      <c r="B249" s="426" t="s">
        <v>711</v>
      </c>
      <c r="C249" s="376" t="s">
        <v>299</v>
      </c>
      <c r="D249" s="427">
        <v>1</v>
      </c>
      <c r="E249" s="312"/>
      <c r="F249" s="290">
        <f>D249*E249</f>
        <v>0</v>
      </c>
      <c r="G249" s="245"/>
    </row>
    <row r="250" spans="1:8" s="199" customFormat="1" ht="58.5" customHeight="1" x14ac:dyDescent="0.25">
      <c r="A250" s="293" t="s">
        <v>1054</v>
      </c>
      <c r="B250" s="428" t="s">
        <v>712</v>
      </c>
      <c r="C250" s="429" t="s">
        <v>299</v>
      </c>
      <c r="D250" s="430">
        <v>1</v>
      </c>
      <c r="E250" s="431"/>
      <c r="F250" s="290">
        <f>D250*E250</f>
        <v>0</v>
      </c>
      <c r="G250" s="245"/>
    </row>
    <row r="251" spans="1:8" s="442" customFormat="1" ht="13" thickBot="1" x14ac:dyDescent="0.3">
      <c r="A251" s="432"/>
      <c r="B251" s="192"/>
      <c r="C251" s="184"/>
      <c r="D251" s="186"/>
      <c r="E251" s="187"/>
      <c r="F251" s="191"/>
      <c r="G251" s="440"/>
      <c r="H251" s="441"/>
    </row>
    <row r="252" spans="1:8" s="199" customFormat="1" ht="19.5" customHeight="1" thickTop="1" x14ac:dyDescent="0.25">
      <c r="A252" s="1110" t="s">
        <v>99</v>
      </c>
      <c r="B252" s="1110"/>
      <c r="C252" s="1110"/>
      <c r="D252" s="1110"/>
      <c r="E252" s="1110"/>
      <c r="F252" s="906">
        <f>SUM(F224:F251)</f>
        <v>0</v>
      </c>
      <c r="G252" s="245"/>
    </row>
    <row r="253" spans="1:8" s="442" customFormat="1" x14ac:dyDescent="0.25">
      <c r="A253" s="432"/>
      <c r="B253" s="192"/>
      <c r="C253" s="184"/>
      <c r="D253" s="186"/>
      <c r="E253" s="187"/>
      <c r="F253" s="191"/>
      <c r="G253" s="440"/>
      <c r="H253" s="441"/>
    </row>
    <row r="254" spans="1:8" s="442" customFormat="1" x14ac:dyDescent="0.25">
      <c r="A254" s="432"/>
      <c r="B254" s="192"/>
      <c r="C254" s="184"/>
      <c r="D254" s="186"/>
      <c r="E254" s="187"/>
      <c r="F254" s="191"/>
      <c r="G254" s="440"/>
      <c r="H254" s="441"/>
    </row>
    <row r="255" spans="1:8" s="442" customFormat="1" x14ac:dyDescent="0.25">
      <c r="A255" s="432"/>
      <c r="C255" s="184"/>
      <c r="D255" s="186"/>
      <c r="E255" s="187"/>
      <c r="F255" s="191"/>
      <c r="G255" s="440"/>
      <c r="H255" s="441"/>
    </row>
    <row r="256" spans="1:8" s="442" customFormat="1" x14ac:dyDescent="0.25">
      <c r="A256" s="432"/>
      <c r="B256" s="192"/>
      <c r="C256" s="184"/>
      <c r="D256" s="186"/>
      <c r="E256" s="187"/>
      <c r="F256" s="191"/>
      <c r="G256" s="440"/>
      <c r="H256" s="441"/>
    </row>
    <row r="257" spans="1:8" s="442" customFormat="1" x14ac:dyDescent="0.25">
      <c r="A257" s="432"/>
      <c r="B257" s="192"/>
      <c r="C257" s="184"/>
      <c r="D257" s="186"/>
      <c r="E257" s="187"/>
      <c r="F257" s="191"/>
      <c r="G257" s="440"/>
      <c r="H257" s="441"/>
    </row>
    <row r="258" spans="1:8" s="442" customFormat="1" ht="13" x14ac:dyDescent="0.25">
      <c r="A258" s="432"/>
      <c r="B258" s="189" t="s">
        <v>1243</v>
      </c>
      <c r="C258" s="184"/>
      <c r="D258" s="186"/>
      <c r="E258" s="187"/>
      <c r="F258" s="187"/>
      <c r="G258" s="440"/>
      <c r="H258" s="441"/>
    </row>
    <row r="259" spans="1:8" s="442" customFormat="1" x14ac:dyDescent="0.25">
      <c r="A259" s="432"/>
      <c r="B259" s="190"/>
      <c r="C259" s="184"/>
      <c r="D259" s="186"/>
      <c r="E259" s="187"/>
      <c r="F259" s="191"/>
      <c r="G259" s="440"/>
      <c r="H259" s="441"/>
    </row>
    <row r="260" spans="1:8" s="442" customFormat="1" x14ac:dyDescent="0.25">
      <c r="A260" s="432"/>
      <c r="B260" s="192" t="s">
        <v>1236</v>
      </c>
      <c r="C260" s="184"/>
      <c r="D260" s="186"/>
      <c r="E260" s="187"/>
      <c r="F260" s="191">
        <f>+F57</f>
        <v>0</v>
      </c>
      <c r="G260" s="440"/>
      <c r="H260" s="441"/>
    </row>
    <row r="261" spans="1:8" s="442" customFormat="1" x14ac:dyDescent="0.25">
      <c r="A261" s="432"/>
      <c r="B261" s="192"/>
      <c r="C261" s="184"/>
      <c r="D261" s="186"/>
      <c r="E261" s="187"/>
      <c r="F261" s="191"/>
      <c r="G261" s="440"/>
      <c r="H261" s="441"/>
    </row>
    <row r="262" spans="1:8" s="442" customFormat="1" x14ac:dyDescent="0.25">
      <c r="A262" s="432"/>
      <c r="B262" s="192" t="s">
        <v>1237</v>
      </c>
      <c r="C262" s="184"/>
      <c r="D262" s="186"/>
      <c r="E262" s="187"/>
      <c r="F262" s="191">
        <f>+F114</f>
        <v>0</v>
      </c>
      <c r="G262" s="440"/>
      <c r="H262" s="441"/>
    </row>
    <row r="263" spans="1:8" s="442" customFormat="1" x14ac:dyDescent="0.25">
      <c r="A263" s="432"/>
      <c r="B263" s="192"/>
      <c r="C263" s="184"/>
      <c r="D263" s="186"/>
      <c r="E263" s="187"/>
      <c r="F263" s="191"/>
      <c r="G263" s="440"/>
      <c r="H263" s="441"/>
    </row>
    <row r="264" spans="1:8" s="442" customFormat="1" x14ac:dyDescent="0.25">
      <c r="A264" s="432"/>
      <c r="B264" s="192" t="s">
        <v>1238</v>
      </c>
      <c r="C264" s="184"/>
      <c r="D264" s="186"/>
      <c r="E264" s="187"/>
      <c r="F264" s="191">
        <f>+F173</f>
        <v>0</v>
      </c>
      <c r="G264" s="440"/>
      <c r="H264" s="441"/>
    </row>
    <row r="265" spans="1:8" s="442" customFormat="1" x14ac:dyDescent="0.25">
      <c r="A265" s="432"/>
      <c r="B265" s="192"/>
      <c r="C265" s="184"/>
      <c r="D265" s="186"/>
      <c r="E265" s="187"/>
      <c r="F265" s="191"/>
      <c r="G265" s="440"/>
      <c r="H265" s="441"/>
    </row>
    <row r="266" spans="1:8" s="442" customFormat="1" x14ac:dyDescent="0.25">
      <c r="A266" s="432"/>
      <c r="B266" s="192" t="s">
        <v>1239</v>
      </c>
      <c r="C266" s="184"/>
      <c r="D266" s="186"/>
      <c r="E266" s="187"/>
      <c r="F266" s="191">
        <f>+F223</f>
        <v>0</v>
      </c>
      <c r="G266" s="440"/>
      <c r="H266" s="441"/>
    </row>
    <row r="267" spans="1:8" s="442" customFormat="1" x14ac:dyDescent="0.25">
      <c r="A267" s="432"/>
      <c r="B267" s="192"/>
      <c r="C267" s="184"/>
      <c r="D267" s="186"/>
      <c r="E267" s="187"/>
      <c r="F267" s="191"/>
      <c r="G267" s="440"/>
      <c r="H267" s="441"/>
    </row>
    <row r="268" spans="1:8" s="442" customFormat="1" x14ac:dyDescent="0.25">
      <c r="A268" s="432"/>
      <c r="B268" s="192" t="s">
        <v>1240</v>
      </c>
      <c r="C268" s="184"/>
      <c r="D268" s="186"/>
      <c r="E268" s="187"/>
      <c r="F268" s="191">
        <f>+F252</f>
        <v>0</v>
      </c>
      <c r="G268" s="440"/>
      <c r="H268" s="441"/>
    </row>
    <row r="269" spans="1:8" s="442" customFormat="1" x14ac:dyDescent="0.25">
      <c r="A269" s="432"/>
      <c r="B269" s="192"/>
      <c r="C269" s="184"/>
      <c r="D269" s="186"/>
      <c r="E269" s="187"/>
      <c r="F269" s="191"/>
      <c r="G269" s="440"/>
      <c r="H269" s="441"/>
    </row>
    <row r="270" spans="1:8" s="442" customFormat="1" x14ac:dyDescent="0.25">
      <c r="A270" s="432"/>
      <c r="B270" s="192"/>
      <c r="C270" s="184"/>
      <c r="D270" s="186"/>
      <c r="E270" s="187"/>
      <c r="F270" s="191"/>
      <c r="G270" s="440"/>
      <c r="H270" s="441"/>
    </row>
    <row r="271" spans="1:8" s="442" customFormat="1" x14ac:dyDescent="0.25">
      <c r="A271" s="432"/>
      <c r="B271" s="192"/>
      <c r="C271" s="184"/>
      <c r="D271" s="186"/>
      <c r="E271" s="187"/>
      <c r="F271" s="191"/>
      <c r="G271" s="440"/>
      <c r="H271" s="441"/>
    </row>
    <row r="272" spans="1:8" s="442" customFormat="1" x14ac:dyDescent="0.25">
      <c r="A272" s="432"/>
      <c r="B272" s="192"/>
      <c r="C272" s="184"/>
      <c r="D272" s="186"/>
      <c r="E272" s="187"/>
      <c r="F272" s="191"/>
      <c r="G272" s="440"/>
      <c r="H272" s="441"/>
    </row>
    <row r="273" spans="1:8" s="442" customFormat="1" x14ac:dyDescent="0.25">
      <c r="A273" s="432"/>
      <c r="B273" s="192"/>
      <c r="C273" s="184"/>
      <c r="D273" s="186"/>
      <c r="E273" s="187"/>
      <c r="F273" s="191"/>
      <c r="G273" s="440"/>
      <c r="H273" s="441"/>
    </row>
    <row r="274" spans="1:8" s="442" customFormat="1" x14ac:dyDescent="0.25">
      <c r="A274" s="432"/>
      <c r="B274" s="192"/>
      <c r="C274" s="184"/>
      <c r="D274" s="186"/>
      <c r="E274" s="187"/>
      <c r="F274" s="191"/>
      <c r="G274" s="440"/>
      <c r="H274" s="441"/>
    </row>
    <row r="275" spans="1:8" s="442" customFormat="1" x14ac:dyDescent="0.25">
      <c r="A275" s="432"/>
      <c r="B275" s="192"/>
      <c r="C275" s="184"/>
      <c r="D275" s="186"/>
      <c r="E275" s="187"/>
      <c r="F275" s="191"/>
      <c r="G275" s="440"/>
      <c r="H275" s="441"/>
    </row>
    <row r="276" spans="1:8" s="442" customFormat="1" x14ac:dyDescent="0.25">
      <c r="A276" s="432"/>
      <c r="B276" s="192"/>
      <c r="C276" s="184"/>
      <c r="D276" s="186"/>
      <c r="E276" s="187"/>
      <c r="F276" s="191"/>
      <c r="G276" s="440"/>
      <c r="H276" s="441"/>
    </row>
    <row r="277" spans="1:8" s="442" customFormat="1" x14ac:dyDescent="0.25">
      <c r="A277" s="432"/>
      <c r="B277" s="192"/>
      <c r="C277" s="184"/>
      <c r="D277" s="186"/>
      <c r="E277" s="187"/>
      <c r="F277" s="191"/>
      <c r="G277" s="440"/>
      <c r="H277" s="441"/>
    </row>
    <row r="278" spans="1:8" s="442" customFormat="1" x14ac:dyDescent="0.25">
      <c r="A278" s="432"/>
      <c r="B278" s="192"/>
      <c r="C278" s="184"/>
      <c r="D278" s="186"/>
      <c r="E278" s="187"/>
      <c r="F278" s="191"/>
      <c r="G278" s="440"/>
      <c r="H278" s="441"/>
    </row>
    <row r="279" spans="1:8" s="442" customFormat="1" x14ac:dyDescent="0.25">
      <c r="A279" s="432"/>
      <c r="B279" s="192"/>
      <c r="C279" s="184"/>
      <c r="D279" s="186"/>
      <c r="E279" s="187"/>
      <c r="F279" s="191"/>
      <c r="G279" s="440"/>
      <c r="H279" s="441"/>
    </row>
    <row r="280" spans="1:8" s="442" customFormat="1" x14ac:dyDescent="0.25">
      <c r="A280" s="432"/>
      <c r="B280" s="192"/>
      <c r="C280" s="184"/>
      <c r="D280" s="186"/>
      <c r="E280" s="187"/>
      <c r="F280" s="191"/>
      <c r="G280" s="440"/>
      <c r="H280" s="441"/>
    </row>
    <row r="281" spans="1:8" s="442" customFormat="1" x14ac:dyDescent="0.25">
      <c r="A281" s="432"/>
      <c r="B281" s="192"/>
      <c r="C281" s="184"/>
      <c r="D281" s="186"/>
      <c r="E281" s="187"/>
      <c r="F281" s="191"/>
      <c r="G281" s="440"/>
      <c r="H281" s="441"/>
    </row>
    <row r="282" spans="1:8" s="442" customFormat="1" x14ac:dyDescent="0.25">
      <c r="A282" s="432"/>
      <c r="B282" s="192"/>
      <c r="C282" s="184"/>
      <c r="D282" s="186"/>
      <c r="E282" s="187"/>
      <c r="F282" s="191"/>
      <c r="G282" s="440"/>
      <c r="H282" s="441"/>
    </row>
    <row r="283" spans="1:8" s="442" customFormat="1" x14ac:dyDescent="0.25">
      <c r="A283" s="432"/>
      <c r="B283" s="192"/>
      <c r="C283" s="184"/>
      <c r="D283" s="186"/>
      <c r="E283" s="187"/>
      <c r="F283" s="191"/>
      <c r="G283" s="440"/>
      <c r="H283" s="441"/>
    </row>
    <row r="284" spans="1:8" s="442" customFormat="1" x14ac:dyDescent="0.25">
      <c r="A284" s="432"/>
      <c r="B284" s="192"/>
      <c r="C284" s="184"/>
      <c r="D284" s="186"/>
      <c r="E284" s="187"/>
      <c r="F284" s="191"/>
      <c r="G284" s="440"/>
      <c r="H284" s="441"/>
    </row>
    <row r="285" spans="1:8" s="442" customFormat="1" x14ac:dyDescent="0.25">
      <c r="A285" s="432"/>
      <c r="B285" s="192"/>
      <c r="C285" s="184"/>
      <c r="D285" s="186"/>
      <c r="E285" s="187"/>
      <c r="F285" s="191"/>
      <c r="G285" s="440"/>
      <c r="H285" s="441"/>
    </row>
    <row r="286" spans="1:8" s="442" customFormat="1" x14ac:dyDescent="0.25">
      <c r="A286" s="432"/>
      <c r="B286" s="192"/>
      <c r="C286" s="184"/>
      <c r="D286" s="186"/>
      <c r="E286" s="187"/>
      <c r="F286" s="191"/>
      <c r="G286" s="440"/>
      <c r="H286" s="441"/>
    </row>
    <row r="287" spans="1:8" s="442" customFormat="1" x14ac:dyDescent="0.25">
      <c r="A287" s="432"/>
      <c r="B287" s="192"/>
      <c r="C287" s="184"/>
      <c r="D287" s="186"/>
      <c r="E287" s="187"/>
      <c r="F287" s="191"/>
      <c r="G287" s="440"/>
      <c r="H287" s="441"/>
    </row>
    <row r="288" spans="1:8" s="442" customFormat="1" x14ac:dyDescent="0.25">
      <c r="A288" s="432"/>
      <c r="B288" s="192"/>
      <c r="C288" s="184"/>
      <c r="D288" s="186"/>
      <c r="E288" s="187"/>
      <c r="F288" s="191"/>
      <c r="G288" s="440"/>
      <c r="H288" s="441"/>
    </row>
    <row r="289" spans="1:8" s="442" customFormat="1" x14ac:dyDescent="0.25">
      <c r="A289" s="432"/>
      <c r="B289" s="192"/>
      <c r="C289" s="184"/>
      <c r="D289" s="186"/>
      <c r="E289" s="187"/>
      <c r="F289" s="191"/>
      <c r="G289" s="440"/>
      <c r="H289" s="441"/>
    </row>
    <row r="290" spans="1:8" s="442" customFormat="1" x14ac:dyDescent="0.25">
      <c r="A290" s="432"/>
      <c r="B290" s="192"/>
      <c r="C290" s="184"/>
      <c r="D290" s="186"/>
      <c r="E290" s="187"/>
      <c r="F290" s="191"/>
      <c r="G290" s="440"/>
      <c r="H290" s="441"/>
    </row>
    <row r="291" spans="1:8" s="442" customFormat="1" x14ac:dyDescent="0.25">
      <c r="A291" s="432"/>
      <c r="B291" s="192"/>
      <c r="C291" s="184"/>
      <c r="D291" s="186"/>
      <c r="E291" s="187"/>
      <c r="F291" s="191"/>
      <c r="G291" s="440"/>
      <c r="H291" s="441"/>
    </row>
    <row r="292" spans="1:8" s="442" customFormat="1" x14ac:dyDescent="0.25">
      <c r="A292" s="432"/>
      <c r="B292" s="192"/>
      <c r="C292" s="184"/>
      <c r="D292" s="186"/>
      <c r="E292" s="187"/>
      <c r="F292" s="191"/>
      <c r="G292" s="440"/>
      <c r="H292" s="441"/>
    </row>
    <row r="293" spans="1:8" s="442" customFormat="1" x14ac:dyDescent="0.25">
      <c r="A293" s="432"/>
      <c r="B293" s="192"/>
      <c r="C293" s="184"/>
      <c r="D293" s="186"/>
      <c r="E293" s="187"/>
      <c r="F293" s="191"/>
      <c r="G293" s="440"/>
      <c r="H293" s="441"/>
    </row>
    <row r="294" spans="1:8" s="442" customFormat="1" x14ac:dyDescent="0.25">
      <c r="A294" s="432"/>
      <c r="B294" s="192"/>
      <c r="C294" s="184"/>
      <c r="D294" s="186"/>
      <c r="E294" s="187"/>
      <c r="F294" s="191"/>
      <c r="G294" s="440"/>
      <c r="H294" s="441"/>
    </row>
    <row r="295" spans="1:8" s="442" customFormat="1" x14ac:dyDescent="0.25">
      <c r="A295" s="432"/>
      <c r="B295" s="192"/>
      <c r="C295" s="184"/>
      <c r="D295" s="186"/>
      <c r="E295" s="187"/>
      <c r="F295" s="191"/>
      <c r="G295" s="440"/>
      <c r="H295" s="441"/>
    </row>
    <row r="296" spans="1:8" s="442" customFormat="1" x14ac:dyDescent="0.25">
      <c r="A296" s="432"/>
      <c r="B296" s="192"/>
      <c r="C296" s="184"/>
      <c r="D296" s="186"/>
      <c r="E296" s="187"/>
      <c r="F296" s="191"/>
      <c r="G296" s="440"/>
      <c r="H296" s="441"/>
    </row>
    <row r="297" spans="1:8" s="442" customFormat="1" x14ac:dyDescent="0.25">
      <c r="A297" s="432"/>
      <c r="B297" s="192"/>
      <c r="C297" s="184"/>
      <c r="D297" s="186"/>
      <c r="E297" s="187"/>
      <c r="F297" s="191"/>
      <c r="G297" s="440"/>
      <c r="H297" s="441"/>
    </row>
    <row r="298" spans="1:8" s="442" customFormat="1" x14ac:dyDescent="0.25">
      <c r="A298" s="432"/>
      <c r="B298" s="192"/>
      <c r="C298" s="184"/>
      <c r="D298" s="186"/>
      <c r="E298" s="187"/>
      <c r="F298" s="191"/>
      <c r="G298" s="440"/>
      <c r="H298" s="441"/>
    </row>
    <row r="299" spans="1:8" s="442" customFormat="1" x14ac:dyDescent="0.25">
      <c r="A299" s="432"/>
      <c r="B299" s="192"/>
      <c r="C299" s="184"/>
      <c r="D299" s="186"/>
      <c r="E299" s="187"/>
      <c r="F299" s="191"/>
      <c r="G299" s="440"/>
      <c r="H299" s="441"/>
    </row>
    <row r="300" spans="1:8" s="442" customFormat="1" x14ac:dyDescent="0.25">
      <c r="A300" s="432"/>
      <c r="B300" s="192"/>
      <c r="C300" s="184"/>
      <c r="D300" s="186"/>
      <c r="E300" s="187"/>
      <c r="F300" s="191"/>
      <c r="G300" s="440"/>
      <c r="H300" s="441"/>
    </row>
    <row r="301" spans="1:8" s="442" customFormat="1" x14ac:dyDescent="0.25">
      <c r="A301" s="432"/>
      <c r="B301" s="192"/>
      <c r="C301" s="184"/>
      <c r="D301" s="186"/>
      <c r="E301" s="187"/>
      <c r="F301" s="191"/>
      <c r="G301" s="440"/>
      <c r="H301" s="441"/>
    </row>
    <row r="302" spans="1:8" s="442" customFormat="1" x14ac:dyDescent="0.25">
      <c r="A302" s="432"/>
      <c r="B302" s="192"/>
      <c r="C302" s="184"/>
      <c r="D302" s="186"/>
      <c r="E302" s="187"/>
      <c r="F302" s="191"/>
      <c r="G302" s="440"/>
      <c r="H302" s="441"/>
    </row>
    <row r="303" spans="1:8" s="442" customFormat="1" x14ac:dyDescent="0.25">
      <c r="A303" s="432"/>
      <c r="B303" s="192"/>
      <c r="C303" s="184"/>
      <c r="D303" s="186"/>
      <c r="E303" s="187"/>
      <c r="F303" s="191"/>
      <c r="G303" s="440"/>
      <c r="H303" s="441"/>
    </row>
    <row r="304" spans="1:8" s="442" customFormat="1" x14ac:dyDescent="0.25">
      <c r="A304" s="432"/>
      <c r="B304" s="192"/>
      <c r="C304" s="184"/>
      <c r="D304" s="186"/>
      <c r="E304" s="187"/>
      <c r="F304" s="191"/>
      <c r="G304" s="440"/>
      <c r="H304" s="441"/>
    </row>
    <row r="305" spans="1:8" s="442" customFormat="1" x14ac:dyDescent="0.25">
      <c r="A305" s="432"/>
      <c r="B305" s="192"/>
      <c r="C305" s="184"/>
      <c r="D305" s="186"/>
      <c r="E305" s="187"/>
      <c r="F305" s="191"/>
      <c r="G305" s="440"/>
      <c r="H305" s="441"/>
    </row>
    <row r="306" spans="1:8" s="442" customFormat="1" x14ac:dyDescent="0.25">
      <c r="A306" s="432"/>
      <c r="B306" s="192"/>
      <c r="C306" s="184"/>
      <c r="D306" s="186"/>
      <c r="E306" s="187"/>
      <c r="F306" s="191"/>
      <c r="G306" s="440"/>
      <c r="H306" s="441"/>
    </row>
    <row r="307" spans="1:8" s="442" customFormat="1" x14ac:dyDescent="0.25">
      <c r="A307" s="432"/>
      <c r="B307" s="192"/>
      <c r="C307" s="184"/>
      <c r="D307" s="186"/>
      <c r="E307" s="187"/>
      <c r="F307" s="191"/>
      <c r="G307" s="440"/>
      <c r="H307" s="441"/>
    </row>
    <row r="308" spans="1:8" s="442" customFormat="1" x14ac:dyDescent="0.25">
      <c r="A308" s="432"/>
      <c r="B308" s="192"/>
      <c r="C308" s="184"/>
      <c r="D308" s="186"/>
      <c r="E308" s="187"/>
      <c r="F308" s="191"/>
      <c r="G308" s="440"/>
      <c r="H308" s="441"/>
    </row>
    <row r="309" spans="1:8" s="442" customFormat="1" x14ac:dyDescent="0.25">
      <c r="A309" s="432"/>
      <c r="B309" s="192"/>
      <c r="C309" s="184"/>
      <c r="D309" s="186"/>
      <c r="E309" s="187"/>
      <c r="F309" s="191"/>
      <c r="G309" s="440"/>
      <c r="H309" s="441"/>
    </row>
    <row r="310" spans="1:8" s="442" customFormat="1" x14ac:dyDescent="0.25">
      <c r="A310" s="432"/>
      <c r="B310" s="183"/>
      <c r="C310" s="184"/>
      <c r="D310" s="186"/>
      <c r="E310" s="187"/>
      <c r="F310" s="191"/>
      <c r="G310" s="440"/>
      <c r="H310" s="441"/>
    </row>
    <row r="311" spans="1:8" s="442" customFormat="1" ht="13" thickBot="1" x14ac:dyDescent="0.3">
      <c r="A311" s="432"/>
      <c r="B311" s="446"/>
      <c r="C311" s="432"/>
      <c r="D311" s="434"/>
      <c r="E311" s="435"/>
      <c r="F311" s="436"/>
      <c r="G311" s="440"/>
      <c r="H311" s="441"/>
    </row>
    <row r="312" spans="1:8" s="442" customFormat="1" ht="22.5" customHeight="1" thickTop="1" x14ac:dyDescent="0.25">
      <c r="A312" s="1124" t="s">
        <v>301</v>
      </c>
      <c r="B312" s="1125"/>
      <c r="C312" s="1125"/>
      <c r="D312" s="1125"/>
      <c r="E312" s="1125"/>
      <c r="F312" s="905">
        <f>SUM(F259:F311)</f>
        <v>0</v>
      </c>
      <c r="G312" s="440"/>
      <c r="H312" s="441"/>
    </row>
    <row r="313" spans="1:8" s="442" customFormat="1" x14ac:dyDescent="0.25">
      <c r="A313" s="447"/>
      <c r="B313" s="448"/>
      <c r="C313" s="447"/>
      <c r="D313" s="447"/>
      <c r="E313" s="449"/>
      <c r="F313" s="449"/>
      <c r="G313" s="440"/>
      <c r="H313" s="441"/>
    </row>
    <row r="314" spans="1:8" s="442" customFormat="1" x14ac:dyDescent="0.25">
      <c r="A314" s="447"/>
      <c r="B314" s="448"/>
      <c r="C314" s="447"/>
      <c r="D314" s="447"/>
      <c r="E314" s="449"/>
      <c r="F314" s="449"/>
      <c r="G314" s="440"/>
      <c r="H314" s="441"/>
    </row>
    <row r="315" spans="1:8" s="442" customFormat="1" x14ac:dyDescent="0.25">
      <c r="A315" s="447"/>
      <c r="B315" s="448"/>
      <c r="C315" s="447"/>
      <c r="D315" s="447"/>
      <c r="E315" s="449"/>
      <c r="F315" s="449"/>
      <c r="G315" s="440"/>
      <c r="H315" s="441"/>
    </row>
    <row r="316" spans="1:8" s="442" customFormat="1" x14ac:dyDescent="0.25">
      <c r="A316" s="447"/>
      <c r="B316" s="448"/>
      <c r="C316" s="447"/>
      <c r="D316" s="447"/>
      <c r="E316" s="449"/>
      <c r="F316" s="449"/>
      <c r="G316" s="440"/>
      <c r="H316" s="441"/>
    </row>
    <row r="317" spans="1:8" s="442" customFormat="1" x14ac:dyDescent="0.25">
      <c r="A317" s="447"/>
      <c r="B317" s="448"/>
      <c r="C317" s="447"/>
      <c r="D317" s="447"/>
      <c r="E317" s="449"/>
      <c r="F317" s="449"/>
      <c r="G317" s="440"/>
      <c r="H317" s="441"/>
    </row>
    <row r="318" spans="1:8" s="442" customFormat="1" x14ac:dyDescent="0.25">
      <c r="A318" s="447"/>
      <c r="B318" s="448"/>
      <c r="C318" s="447"/>
      <c r="D318" s="447"/>
      <c r="E318" s="449"/>
      <c r="F318" s="449"/>
      <c r="G318" s="440"/>
      <c r="H318" s="441"/>
    </row>
    <row r="367" spans="4:6" x14ac:dyDescent="0.25">
      <c r="D367" s="447" t="s">
        <v>1152</v>
      </c>
      <c r="E367" s="449" t="s">
        <v>1152</v>
      </c>
      <c r="F367" s="449" t="s">
        <v>1152</v>
      </c>
    </row>
  </sheetData>
  <mergeCells count="9">
    <mergeCell ref="A252:E252"/>
    <mergeCell ref="A312:E312"/>
    <mergeCell ref="A1:F1"/>
    <mergeCell ref="A2:F2"/>
    <mergeCell ref="A57:E57"/>
    <mergeCell ref="A114:E114"/>
    <mergeCell ref="A173:E173"/>
    <mergeCell ref="A223:E223"/>
    <mergeCell ref="A3:F3"/>
  </mergeCells>
  <pageMargins left="0.74803149606299213" right="0.35433070866141736" top="0.98425196850393704" bottom="0.98425196850393704" header="0.51181102362204722" footer="0.51181102362204722"/>
  <pageSetup paperSize="9" scale="78" fitToHeight="13" orientation="portrait" r:id="rId1"/>
  <headerFooter alignWithMargins="0">
    <oddFooter>&amp;A&amp;RPage &amp;P</oddFooter>
  </headerFooter>
  <rowBreaks count="3" manualBreakCount="3">
    <brk id="57" max="5" man="1"/>
    <brk id="114" max="5" man="1"/>
    <brk id="252"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0"/>
  <sheetViews>
    <sheetView view="pageBreakPreview" zoomScale="90" zoomScaleNormal="75" zoomScaleSheetLayoutView="90" workbookViewId="0">
      <pane ySplit="5" topLeftCell="A245" activePane="bottomLeft" state="frozen"/>
      <selection activeCell="A5" sqref="A5:F5"/>
      <selection pane="bottomLeft" activeCell="E215" sqref="E215:E231"/>
    </sheetView>
  </sheetViews>
  <sheetFormatPr defaultColWidth="6.7265625" defaultRowHeight="12.5" x14ac:dyDescent="0.25"/>
  <cols>
    <col min="1" max="1" width="8.7265625" style="447" customWidth="1"/>
    <col min="2" max="2" width="66.81640625" style="448" customWidth="1"/>
    <col min="3" max="3" width="7.54296875" style="447" customWidth="1"/>
    <col min="4" max="4" width="9.453125" style="447" customWidth="1"/>
    <col min="5" max="5" width="12.1796875" style="449" customWidth="1"/>
    <col min="6" max="6" width="14.1796875" style="449" customWidth="1"/>
    <col min="7" max="7" width="16.54296875" style="450" bestFit="1" customWidth="1"/>
    <col min="8" max="8" width="15" style="451" bestFit="1" customWidth="1"/>
    <col min="9" max="9" width="46" style="452" customWidth="1"/>
    <col min="10" max="10" width="13.453125" style="452" bestFit="1" customWidth="1"/>
    <col min="11" max="255" width="9.54296875" style="452" customWidth="1"/>
    <col min="256" max="16384" width="6.7265625" style="452"/>
  </cols>
  <sheetData>
    <row r="1" spans="1:7" s="764" customFormat="1" ht="13" x14ac:dyDescent="0.25">
      <c r="A1" s="1067" t="s">
        <v>0</v>
      </c>
      <c r="B1" s="1067"/>
      <c r="C1" s="1067"/>
      <c r="D1" s="1067"/>
      <c r="E1" s="1067"/>
      <c r="F1" s="1067"/>
      <c r="G1" s="763"/>
    </row>
    <row r="2" spans="1:7" s="269" customFormat="1" ht="13" x14ac:dyDescent="0.25">
      <c r="A2" s="1067" t="s">
        <v>1477</v>
      </c>
      <c r="B2" s="1067"/>
      <c r="C2" s="1067"/>
      <c r="D2" s="1067"/>
      <c r="E2" s="1067"/>
      <c r="F2" s="1067"/>
      <c r="G2" s="268"/>
    </row>
    <row r="3" spans="1:7" s="269" customFormat="1" ht="13" x14ac:dyDescent="0.25">
      <c r="A3" s="1080" t="s">
        <v>1244</v>
      </c>
      <c r="B3" s="1080"/>
      <c r="C3" s="1080"/>
      <c r="D3" s="1080"/>
      <c r="E3" s="1080"/>
      <c r="F3" s="1080"/>
      <c r="G3" s="268"/>
    </row>
    <row r="4" spans="1:7" s="269" customFormat="1" ht="13" x14ac:dyDescent="0.25">
      <c r="A4" s="98" t="s">
        <v>1470</v>
      </c>
      <c r="B4" s="271"/>
      <c r="C4" s="272"/>
      <c r="D4" s="272"/>
      <c r="E4" s="273"/>
      <c r="F4" s="274"/>
      <c r="G4" s="268"/>
    </row>
    <row r="5" spans="1:7" s="269" customFormat="1" ht="13" x14ac:dyDescent="0.25">
      <c r="A5" s="275" t="s">
        <v>307</v>
      </c>
      <c r="B5" s="275" t="s">
        <v>308</v>
      </c>
      <c r="C5" s="275" t="s">
        <v>309</v>
      </c>
      <c r="D5" s="275" t="s">
        <v>310</v>
      </c>
      <c r="E5" s="275" t="s">
        <v>311</v>
      </c>
      <c r="F5" s="275" t="s">
        <v>312</v>
      </c>
      <c r="G5" s="268"/>
    </row>
    <row r="6" spans="1:7" s="199" customFormat="1" ht="37.5" x14ac:dyDescent="0.25">
      <c r="A6" s="278"/>
      <c r="B6" s="282" t="s">
        <v>1021</v>
      </c>
      <c r="C6" s="278"/>
      <c r="D6" s="279"/>
      <c r="E6" s="280"/>
      <c r="F6" s="283"/>
      <c r="G6" s="245"/>
    </row>
    <row r="7" spans="1:7" s="199" customFormat="1" ht="13" x14ac:dyDescent="0.25">
      <c r="A7" s="278"/>
      <c r="B7" s="282"/>
      <c r="C7" s="278"/>
      <c r="D7" s="279"/>
      <c r="E7" s="280"/>
      <c r="F7" s="283"/>
      <c r="G7" s="245"/>
    </row>
    <row r="8" spans="1:7" s="199" customFormat="1" ht="13" x14ac:dyDescent="0.25">
      <c r="A8" s="128"/>
      <c r="B8" s="284" t="s">
        <v>161</v>
      </c>
      <c r="C8" s="128"/>
      <c r="D8" s="285"/>
      <c r="E8" s="453"/>
      <c r="F8" s="283"/>
      <c r="G8" s="245"/>
    </row>
    <row r="9" spans="1:7" s="199" customFormat="1" x14ac:dyDescent="0.25">
      <c r="A9" s="128"/>
      <c r="B9" s="287"/>
      <c r="C9" s="128"/>
      <c r="D9" s="285"/>
      <c r="E9" s="453"/>
      <c r="F9" s="283"/>
      <c r="G9" s="245"/>
    </row>
    <row r="10" spans="1:7" s="199" customFormat="1" ht="13" x14ac:dyDescent="0.25">
      <c r="A10" s="128"/>
      <c r="B10" s="284" t="s">
        <v>140</v>
      </c>
      <c r="C10" s="128"/>
      <c r="D10" s="285"/>
      <c r="E10" s="453"/>
      <c r="F10" s="283"/>
      <c r="G10" s="245"/>
    </row>
    <row r="11" spans="1:7" s="199" customFormat="1" x14ac:dyDescent="0.25">
      <c r="A11" s="128" t="s">
        <v>141</v>
      </c>
      <c r="B11" s="287" t="s">
        <v>632</v>
      </c>
      <c r="C11" s="128" t="s">
        <v>321</v>
      </c>
      <c r="D11" s="454">
        <v>1.6E-2</v>
      </c>
      <c r="E11" s="343"/>
      <c r="F11" s="290">
        <f>D11*E11</f>
        <v>0</v>
      </c>
      <c r="G11" s="245"/>
    </row>
    <row r="12" spans="1:7" s="199" customFormat="1" x14ac:dyDescent="0.25">
      <c r="A12" s="128"/>
      <c r="B12" s="287"/>
      <c r="C12" s="128"/>
      <c r="D12" s="455"/>
      <c r="E12" s="343"/>
      <c r="F12" s="290"/>
      <c r="G12" s="245"/>
    </row>
    <row r="13" spans="1:7" s="199" customFormat="1" ht="13" x14ac:dyDescent="0.25">
      <c r="A13" s="293"/>
      <c r="B13" s="294" t="s">
        <v>142</v>
      </c>
      <c r="C13" s="293"/>
      <c r="D13" s="295"/>
      <c r="E13" s="343"/>
      <c r="F13" s="297"/>
      <c r="G13" s="245"/>
    </row>
    <row r="14" spans="1:7" s="199" customFormat="1" ht="25" x14ac:dyDescent="0.25">
      <c r="A14" s="293"/>
      <c r="B14" s="298" t="s">
        <v>162</v>
      </c>
      <c r="C14" s="293"/>
      <c r="D14" s="295"/>
      <c r="E14" s="343"/>
      <c r="F14" s="297"/>
      <c r="G14" s="245"/>
    </row>
    <row r="15" spans="1:7" s="199" customFormat="1" x14ac:dyDescent="0.25">
      <c r="A15" s="293" t="s">
        <v>143</v>
      </c>
      <c r="B15" s="299" t="s">
        <v>144</v>
      </c>
      <c r="C15" s="293" t="s">
        <v>16</v>
      </c>
      <c r="D15" s="295">
        <v>1</v>
      </c>
      <c r="E15" s="343"/>
      <c r="F15" s="290">
        <f>D15*E15</f>
        <v>0</v>
      </c>
      <c r="G15" s="245"/>
    </row>
    <row r="16" spans="1:7" s="199" customFormat="1" x14ac:dyDescent="0.25">
      <c r="A16" s="293"/>
      <c r="B16" s="300"/>
      <c r="C16" s="293"/>
      <c r="D16" s="295"/>
      <c r="E16" s="343"/>
      <c r="F16" s="290"/>
      <c r="G16" s="245"/>
    </row>
    <row r="17" spans="1:7" s="199" customFormat="1" ht="13" x14ac:dyDescent="0.25">
      <c r="A17" s="293"/>
      <c r="B17" s="294" t="s">
        <v>145</v>
      </c>
      <c r="C17" s="293"/>
      <c r="D17" s="295"/>
      <c r="E17" s="343"/>
      <c r="F17" s="290"/>
      <c r="G17" s="245"/>
    </row>
    <row r="18" spans="1:7" s="199" customFormat="1" ht="25" x14ac:dyDescent="0.25">
      <c r="A18" s="293"/>
      <c r="B18" s="298" t="s">
        <v>146</v>
      </c>
      <c r="C18" s="293"/>
      <c r="D18" s="301"/>
      <c r="E18" s="343"/>
      <c r="F18" s="290"/>
      <c r="G18" s="245"/>
    </row>
    <row r="19" spans="1:7" s="199" customFormat="1" x14ac:dyDescent="0.25">
      <c r="A19" s="293" t="s">
        <v>147</v>
      </c>
      <c r="B19" s="299" t="s">
        <v>148</v>
      </c>
      <c r="C19" s="293" t="s">
        <v>16</v>
      </c>
      <c r="D19" s="295">
        <v>1</v>
      </c>
      <c r="E19" s="343"/>
      <c r="F19" s="290">
        <f>D19*E19</f>
        <v>0</v>
      </c>
      <c r="G19" s="245"/>
    </row>
    <row r="20" spans="1:7" s="199" customFormat="1" ht="13" x14ac:dyDescent="0.25">
      <c r="A20" s="278"/>
      <c r="B20" s="302"/>
      <c r="C20" s="278"/>
      <c r="D20" s="303"/>
      <c r="E20" s="343"/>
      <c r="F20" s="290"/>
      <c r="G20" s="245"/>
    </row>
    <row r="21" spans="1:7" s="199" customFormat="1" ht="13" x14ac:dyDescent="0.25">
      <c r="A21" s="287"/>
      <c r="B21" s="284" t="s">
        <v>83</v>
      </c>
      <c r="C21" s="128"/>
      <c r="D21" s="304"/>
      <c r="E21" s="343"/>
      <c r="F21" s="290"/>
      <c r="G21" s="245"/>
    </row>
    <row r="22" spans="1:7" s="199" customFormat="1" x14ac:dyDescent="0.25">
      <c r="A22" s="287"/>
      <c r="B22" s="287"/>
      <c r="C22" s="128"/>
      <c r="D22" s="304"/>
      <c r="E22" s="343"/>
      <c r="F22" s="290"/>
      <c r="G22" s="245"/>
    </row>
    <row r="23" spans="1:7" s="199" customFormat="1" ht="13" x14ac:dyDescent="0.25">
      <c r="A23" s="305"/>
      <c r="B23" s="306" t="s">
        <v>268</v>
      </c>
      <c r="C23" s="128"/>
      <c r="D23" s="307"/>
      <c r="E23" s="343"/>
      <c r="F23" s="290"/>
      <c r="G23" s="245"/>
    </row>
    <row r="24" spans="1:7" s="199" customFormat="1" ht="13" x14ac:dyDescent="0.25">
      <c r="A24" s="305"/>
      <c r="B24" s="306"/>
      <c r="C24" s="128"/>
      <c r="D24" s="307"/>
      <c r="E24" s="343"/>
      <c r="F24" s="290"/>
      <c r="G24" s="245"/>
    </row>
    <row r="25" spans="1:7" s="199" customFormat="1" ht="13" x14ac:dyDescent="0.25">
      <c r="A25" s="308"/>
      <c r="B25" s="277" t="s">
        <v>165</v>
      </c>
      <c r="C25" s="128"/>
      <c r="D25" s="304"/>
      <c r="E25" s="343"/>
      <c r="F25" s="290"/>
      <c r="G25" s="245"/>
    </row>
    <row r="26" spans="1:7" s="199" customFormat="1" x14ac:dyDescent="0.25">
      <c r="A26" s="128" t="s">
        <v>490</v>
      </c>
      <c r="B26" s="309" t="s">
        <v>633</v>
      </c>
      <c r="C26" s="128" t="s">
        <v>39</v>
      </c>
      <c r="D26" s="304">
        <v>23.1</v>
      </c>
      <c r="E26" s="343"/>
      <c r="F26" s="290">
        <f>D26*E26</f>
        <v>0</v>
      </c>
      <c r="G26" s="245"/>
    </row>
    <row r="27" spans="1:7" s="199" customFormat="1" ht="13" x14ac:dyDescent="0.25">
      <c r="A27" s="305"/>
      <c r="B27" s="306"/>
      <c r="C27" s="128"/>
      <c r="D27" s="307"/>
      <c r="E27" s="343"/>
      <c r="F27" s="290"/>
      <c r="G27" s="245"/>
    </row>
    <row r="28" spans="1:7" s="199" customFormat="1" ht="13" x14ac:dyDescent="0.25">
      <c r="A28" s="305"/>
      <c r="B28" s="310" t="s">
        <v>492</v>
      </c>
      <c r="C28" s="128"/>
      <c r="D28" s="307"/>
      <c r="E28" s="343"/>
      <c r="F28" s="290"/>
      <c r="G28" s="245"/>
    </row>
    <row r="29" spans="1:7" s="199" customFormat="1" ht="25" x14ac:dyDescent="0.25">
      <c r="A29" s="305"/>
      <c r="B29" s="311" t="s">
        <v>634</v>
      </c>
      <c r="C29" s="128"/>
      <c r="D29" s="307"/>
      <c r="E29" s="343"/>
      <c r="F29" s="290"/>
      <c r="G29" s="245"/>
    </row>
    <row r="30" spans="1:7" s="199" customFormat="1" x14ac:dyDescent="0.25">
      <c r="A30" s="128" t="s">
        <v>494</v>
      </c>
      <c r="B30" s="287" t="s">
        <v>635</v>
      </c>
      <c r="C30" s="128" t="s">
        <v>39</v>
      </c>
      <c r="D30" s="285">
        <v>1.4</v>
      </c>
      <c r="E30" s="312"/>
      <c r="F30" s="290">
        <f>D30*E30</f>
        <v>0</v>
      </c>
      <c r="G30" s="245"/>
    </row>
    <row r="31" spans="1:7" s="199" customFormat="1" x14ac:dyDescent="0.25">
      <c r="A31" s="128" t="s">
        <v>269</v>
      </c>
      <c r="B31" s="309" t="s">
        <v>636</v>
      </c>
      <c r="C31" s="128" t="s">
        <v>39</v>
      </c>
      <c r="D31" s="285">
        <v>18.899999999999999</v>
      </c>
      <c r="E31" s="312"/>
      <c r="F31" s="290">
        <f>D31*E31</f>
        <v>0</v>
      </c>
      <c r="G31" s="245"/>
    </row>
    <row r="32" spans="1:7" s="199" customFormat="1" x14ac:dyDescent="0.25">
      <c r="A32" s="128" t="s">
        <v>85</v>
      </c>
      <c r="B32" s="309" t="s">
        <v>637</v>
      </c>
      <c r="C32" s="128" t="s">
        <v>39</v>
      </c>
      <c r="D32" s="285">
        <v>24.5</v>
      </c>
      <c r="E32" s="312"/>
      <c r="F32" s="290">
        <f>D32*E32</f>
        <v>0</v>
      </c>
      <c r="G32" s="245"/>
    </row>
    <row r="33" spans="1:7" s="199" customFormat="1" x14ac:dyDescent="0.25">
      <c r="A33" s="305"/>
      <c r="B33" s="313"/>
      <c r="C33" s="128"/>
      <c r="D33" s="314"/>
      <c r="E33" s="312"/>
      <c r="F33" s="290"/>
      <c r="G33" s="245"/>
    </row>
    <row r="34" spans="1:7" s="199" customFormat="1" ht="13" x14ac:dyDescent="0.25">
      <c r="A34" s="305"/>
      <c r="B34" s="310" t="s">
        <v>497</v>
      </c>
      <c r="C34" s="128"/>
      <c r="D34" s="314"/>
      <c r="E34" s="312"/>
      <c r="F34" s="290"/>
      <c r="G34" s="245"/>
    </row>
    <row r="35" spans="1:7" s="199" customFormat="1" ht="25" x14ac:dyDescent="0.25">
      <c r="A35" s="305"/>
      <c r="B35" s="315" t="s">
        <v>498</v>
      </c>
      <c r="C35" s="128"/>
      <c r="D35" s="314"/>
      <c r="E35" s="312"/>
      <c r="F35" s="290"/>
      <c r="G35" s="245"/>
    </row>
    <row r="36" spans="1:7" s="199" customFormat="1" x14ac:dyDescent="0.25">
      <c r="A36" s="305" t="s">
        <v>499</v>
      </c>
      <c r="B36" s="313" t="s">
        <v>496</v>
      </c>
      <c r="C36" s="128" t="s">
        <v>39</v>
      </c>
      <c r="D36" s="314">
        <v>0.7</v>
      </c>
      <c r="E36" s="312"/>
      <c r="F36" s="290">
        <f>D36*E36</f>
        <v>0</v>
      </c>
      <c r="G36" s="245"/>
    </row>
    <row r="37" spans="1:7" s="199" customFormat="1" x14ac:dyDescent="0.25">
      <c r="A37" s="305" t="s">
        <v>86</v>
      </c>
      <c r="B37" s="309" t="s">
        <v>637</v>
      </c>
      <c r="C37" s="128" t="s">
        <v>39</v>
      </c>
      <c r="D37" s="285">
        <v>0.7</v>
      </c>
      <c r="E37" s="312"/>
      <c r="F37" s="290">
        <f>D37*E37</f>
        <v>0</v>
      </c>
      <c r="G37" s="245"/>
    </row>
    <row r="38" spans="1:7" s="199" customFormat="1" x14ac:dyDescent="0.25">
      <c r="A38" s="305"/>
      <c r="B38" s="316"/>
      <c r="C38" s="128"/>
      <c r="D38" s="307"/>
      <c r="E38" s="456"/>
      <c r="F38" s="457"/>
      <c r="G38" s="245"/>
    </row>
    <row r="39" spans="1:7" s="199" customFormat="1" x14ac:dyDescent="0.25">
      <c r="A39" s="323"/>
      <c r="B39" s="313"/>
      <c r="C39" s="128"/>
      <c r="D39" s="307"/>
      <c r="E39" s="456"/>
      <c r="F39" s="320"/>
      <c r="G39" s="245"/>
    </row>
    <row r="40" spans="1:7" s="199" customFormat="1" ht="13" x14ac:dyDescent="0.25">
      <c r="A40" s="305"/>
      <c r="B40" s="318" t="s">
        <v>313</v>
      </c>
      <c r="C40" s="128"/>
      <c r="D40" s="307"/>
      <c r="E40" s="456"/>
      <c r="F40" s="320"/>
      <c r="G40" s="245"/>
    </row>
    <row r="41" spans="1:7" s="199" customFormat="1" x14ac:dyDescent="0.25">
      <c r="A41" s="305"/>
      <c r="B41" s="313"/>
      <c r="C41" s="128"/>
      <c r="D41" s="307"/>
      <c r="E41" s="456"/>
      <c r="F41" s="320"/>
      <c r="G41" s="245"/>
    </row>
    <row r="42" spans="1:7" s="199" customFormat="1" ht="13" x14ac:dyDescent="0.25">
      <c r="A42" s="305"/>
      <c r="B42" s="321" t="s">
        <v>515</v>
      </c>
      <c r="C42" s="128"/>
      <c r="D42" s="307"/>
      <c r="E42" s="456"/>
      <c r="F42" s="320"/>
      <c r="G42" s="245"/>
    </row>
    <row r="43" spans="1:7" s="199" customFormat="1" x14ac:dyDescent="0.25">
      <c r="A43" s="305"/>
      <c r="B43" s="313"/>
      <c r="C43" s="128"/>
      <c r="D43" s="307"/>
      <c r="E43" s="456"/>
      <c r="F43" s="290"/>
      <c r="G43" s="245"/>
    </row>
    <row r="44" spans="1:7" s="199" customFormat="1" x14ac:dyDescent="0.25">
      <c r="A44" s="305"/>
      <c r="B44" s="311" t="s">
        <v>641</v>
      </c>
      <c r="C44" s="128"/>
      <c r="D44" s="307"/>
      <c r="E44" s="458"/>
      <c r="F44" s="290"/>
      <c r="G44" s="245"/>
    </row>
    <row r="45" spans="1:7" s="199" customFormat="1" ht="34.5" customHeight="1" x14ac:dyDescent="0.25">
      <c r="A45" s="323" t="s">
        <v>642</v>
      </c>
      <c r="B45" s="313" t="s">
        <v>503</v>
      </c>
      <c r="C45" s="128" t="s">
        <v>45</v>
      </c>
      <c r="D45" s="307">
        <v>60.2</v>
      </c>
      <c r="E45" s="458"/>
      <c r="F45" s="290">
        <f>D45*E45</f>
        <v>0</v>
      </c>
      <c r="G45" s="245"/>
    </row>
    <row r="46" spans="1:7" s="199" customFormat="1" x14ac:dyDescent="0.25">
      <c r="A46" s="323" t="s">
        <v>643</v>
      </c>
      <c r="B46" s="313" t="s">
        <v>504</v>
      </c>
      <c r="C46" s="128" t="s">
        <v>45</v>
      </c>
      <c r="D46" s="307">
        <v>4.5999999999999996</v>
      </c>
      <c r="E46" s="458"/>
      <c r="F46" s="290">
        <f>D46*E46</f>
        <v>0</v>
      </c>
      <c r="G46" s="245"/>
    </row>
    <row r="47" spans="1:7" s="199" customFormat="1" x14ac:dyDescent="0.25">
      <c r="A47" s="305"/>
      <c r="B47" s="313"/>
      <c r="C47" s="325"/>
      <c r="D47" s="307"/>
      <c r="E47" s="458"/>
      <c r="F47" s="290"/>
      <c r="G47" s="245"/>
    </row>
    <row r="48" spans="1:7" s="199" customFormat="1" ht="13" x14ac:dyDescent="0.25">
      <c r="A48" s="305"/>
      <c r="B48" s="321" t="s">
        <v>501</v>
      </c>
      <c r="C48" s="128"/>
      <c r="D48" s="307"/>
      <c r="E48" s="458"/>
      <c r="F48" s="290"/>
      <c r="G48" s="245"/>
    </row>
    <row r="49" spans="1:7" s="199" customFormat="1" ht="13" x14ac:dyDescent="0.25">
      <c r="A49" s="305"/>
      <c r="B49" s="321"/>
      <c r="C49" s="128"/>
      <c r="D49" s="307"/>
      <c r="E49" s="458"/>
      <c r="F49" s="290"/>
      <c r="G49" s="245"/>
    </row>
    <row r="50" spans="1:7" s="199" customFormat="1" x14ac:dyDescent="0.25">
      <c r="A50" s="305"/>
      <c r="B50" s="315" t="s">
        <v>502</v>
      </c>
      <c r="C50" s="128"/>
      <c r="D50" s="307"/>
      <c r="E50" s="343"/>
      <c r="F50" s="290"/>
      <c r="G50" s="245"/>
    </row>
    <row r="51" spans="1:7" s="199" customFormat="1" ht="42" customHeight="1" x14ac:dyDescent="0.25">
      <c r="A51" s="323" t="s">
        <v>265</v>
      </c>
      <c r="B51" s="313" t="s">
        <v>503</v>
      </c>
      <c r="C51" s="128" t="s">
        <v>45</v>
      </c>
      <c r="D51" s="307">
        <v>104.3</v>
      </c>
      <c r="E51" s="343"/>
      <c r="F51" s="290">
        <f>D51*E51</f>
        <v>0</v>
      </c>
      <c r="G51" s="245"/>
    </row>
    <row r="52" spans="1:7" s="199" customFormat="1" x14ac:dyDescent="0.25">
      <c r="A52" s="323" t="s">
        <v>263</v>
      </c>
      <c r="B52" s="313" t="s">
        <v>504</v>
      </c>
      <c r="C52" s="128" t="s">
        <v>45</v>
      </c>
      <c r="D52" s="307">
        <v>4.2</v>
      </c>
      <c r="E52" s="343"/>
      <c r="F52" s="290">
        <f>D52*E52</f>
        <v>0</v>
      </c>
      <c r="G52" s="245"/>
    </row>
    <row r="53" spans="1:7" s="199" customFormat="1" x14ac:dyDescent="0.25">
      <c r="A53" s="323"/>
      <c r="B53" s="313"/>
      <c r="C53" s="128"/>
      <c r="D53" s="307"/>
      <c r="E53" s="343"/>
      <c r="F53" s="290"/>
      <c r="G53" s="245"/>
    </row>
    <row r="54" spans="1:7" s="199" customFormat="1" ht="13" x14ac:dyDescent="0.25">
      <c r="A54" s="305"/>
      <c r="B54" s="321" t="s">
        <v>87</v>
      </c>
      <c r="C54" s="325"/>
      <c r="D54" s="307"/>
      <c r="E54" s="343"/>
      <c r="F54" s="290"/>
      <c r="G54" s="245"/>
    </row>
    <row r="55" spans="1:7" s="199" customFormat="1" x14ac:dyDescent="0.25">
      <c r="A55" s="305"/>
      <c r="B55" s="326" t="s">
        <v>644</v>
      </c>
      <c r="C55" s="128"/>
      <c r="D55" s="307"/>
      <c r="E55" s="343"/>
      <c r="F55" s="290"/>
      <c r="G55" s="245"/>
    </row>
    <row r="56" spans="1:7" s="199" customFormat="1" x14ac:dyDescent="0.25">
      <c r="A56" s="305" t="s">
        <v>270</v>
      </c>
      <c r="B56" s="327" t="s">
        <v>506</v>
      </c>
      <c r="C56" s="128" t="s">
        <v>39</v>
      </c>
      <c r="D56" s="307">
        <v>32.549999999999997</v>
      </c>
      <c r="E56" s="343"/>
      <c r="F56" s="290">
        <f>D56*E56</f>
        <v>0</v>
      </c>
      <c r="G56" s="245"/>
    </row>
    <row r="57" spans="1:7" s="199" customFormat="1" x14ac:dyDescent="0.25">
      <c r="A57" s="305" t="s">
        <v>507</v>
      </c>
      <c r="B57" s="313" t="s">
        <v>497</v>
      </c>
      <c r="C57" s="128" t="s">
        <v>39</v>
      </c>
      <c r="D57" s="307">
        <v>1.4</v>
      </c>
      <c r="E57" s="343"/>
      <c r="F57" s="290">
        <f>D57*E57</f>
        <v>0</v>
      </c>
      <c r="G57" s="245"/>
    </row>
    <row r="58" spans="1:7" s="199" customFormat="1" ht="13" thickBot="1" x14ac:dyDescent="0.3">
      <c r="A58" s="691"/>
      <c r="B58" s="900"/>
      <c r="C58" s="691"/>
      <c r="D58" s="899"/>
      <c r="E58" s="322"/>
      <c r="F58" s="324"/>
      <c r="G58" s="245"/>
    </row>
    <row r="59" spans="1:7" s="199" customFormat="1" ht="18" customHeight="1" thickTop="1" x14ac:dyDescent="0.25">
      <c r="A59" s="1110" t="s">
        <v>99</v>
      </c>
      <c r="B59" s="1110"/>
      <c r="C59" s="1110"/>
      <c r="D59" s="1110"/>
      <c r="E59" s="1110"/>
      <c r="F59" s="906">
        <f>SUM(F7:F58)</f>
        <v>0</v>
      </c>
      <c r="G59" s="245"/>
    </row>
    <row r="60" spans="1:7" s="199" customFormat="1" ht="13" x14ac:dyDescent="0.25">
      <c r="A60" s="293"/>
      <c r="B60" s="294" t="s">
        <v>645</v>
      </c>
      <c r="C60" s="293"/>
      <c r="D60" s="331"/>
      <c r="E60" s="343"/>
      <c r="F60" s="290"/>
      <c r="G60" s="245"/>
    </row>
    <row r="61" spans="1:7" s="199" customFormat="1" ht="7.5" customHeight="1" x14ac:dyDescent="0.25">
      <c r="A61" s="293"/>
      <c r="B61" s="333"/>
      <c r="C61" s="293"/>
      <c r="D61" s="331"/>
      <c r="E61" s="343"/>
      <c r="F61" s="290"/>
      <c r="G61" s="245"/>
    </row>
    <row r="62" spans="1:7" s="199" customFormat="1" ht="13" x14ac:dyDescent="0.25">
      <c r="A62" s="293"/>
      <c r="B62" s="294" t="s">
        <v>646</v>
      </c>
      <c r="C62" s="293"/>
      <c r="D62" s="331"/>
      <c r="E62" s="343"/>
      <c r="F62" s="290"/>
      <c r="G62" s="245"/>
    </row>
    <row r="63" spans="1:7" s="199" customFormat="1" ht="30" customHeight="1" x14ac:dyDescent="0.25">
      <c r="A63" s="293"/>
      <c r="B63" s="334" t="s">
        <v>647</v>
      </c>
      <c r="C63" s="293"/>
      <c r="D63" s="331"/>
      <c r="E63" s="343"/>
      <c r="F63" s="290"/>
      <c r="G63" s="245"/>
    </row>
    <row r="64" spans="1:7" s="199" customFormat="1" ht="21" customHeight="1" x14ac:dyDescent="0.25">
      <c r="A64" s="293" t="s">
        <v>266</v>
      </c>
      <c r="B64" s="299" t="s">
        <v>648</v>
      </c>
      <c r="C64" s="293" t="s">
        <v>39</v>
      </c>
      <c r="D64" s="335">
        <v>12.25</v>
      </c>
      <c r="E64" s="343"/>
      <c r="F64" s="290">
        <f>D64*E64</f>
        <v>0</v>
      </c>
      <c r="G64" s="245"/>
    </row>
    <row r="65" spans="1:7" s="199" customFormat="1" x14ac:dyDescent="0.25">
      <c r="A65" s="293" t="s">
        <v>240</v>
      </c>
      <c r="B65" s="299" t="s">
        <v>649</v>
      </c>
      <c r="C65" s="293" t="s">
        <v>39</v>
      </c>
      <c r="D65" s="335">
        <v>16.8</v>
      </c>
      <c r="E65" s="343"/>
      <c r="F65" s="290">
        <f>D65*E65</f>
        <v>0</v>
      </c>
      <c r="G65" s="245"/>
    </row>
    <row r="66" spans="1:7" s="199" customFormat="1" ht="13" x14ac:dyDescent="0.25">
      <c r="A66" s="305"/>
      <c r="B66" s="321"/>
      <c r="C66" s="128"/>
      <c r="D66" s="307"/>
      <c r="E66" s="343"/>
      <c r="F66" s="290"/>
      <c r="G66" s="245"/>
    </row>
    <row r="67" spans="1:7" s="199" customFormat="1" ht="13" x14ac:dyDescent="0.25">
      <c r="A67" s="287"/>
      <c r="B67" s="284" t="s">
        <v>520</v>
      </c>
      <c r="C67" s="128"/>
      <c r="D67" s="285"/>
      <c r="E67" s="343"/>
      <c r="F67" s="290"/>
      <c r="G67" s="245"/>
    </row>
    <row r="68" spans="1:7" s="199" customFormat="1" ht="25" x14ac:dyDescent="0.25">
      <c r="A68" s="128" t="s">
        <v>650</v>
      </c>
      <c r="B68" s="340" t="s">
        <v>651</v>
      </c>
      <c r="C68" s="128" t="s">
        <v>45</v>
      </c>
      <c r="D68" s="285">
        <v>73.5</v>
      </c>
      <c r="E68" s="343"/>
      <c r="F68" s="290">
        <f>D68*E68</f>
        <v>0</v>
      </c>
      <c r="G68" s="245"/>
    </row>
    <row r="69" spans="1:7" s="199" customFormat="1" ht="8.25" customHeight="1" x14ac:dyDescent="0.25">
      <c r="A69" s="336"/>
      <c r="B69" s="337"/>
      <c r="C69" s="336"/>
      <c r="D69" s="338"/>
      <c r="E69" s="456"/>
      <c r="F69" s="290"/>
      <c r="G69" s="245"/>
    </row>
    <row r="70" spans="1:7" s="199" customFormat="1" ht="13" x14ac:dyDescent="0.25">
      <c r="A70" s="305"/>
      <c r="B70" s="318" t="s">
        <v>92</v>
      </c>
      <c r="C70" s="128"/>
      <c r="D70" s="314"/>
      <c r="E70" s="343"/>
      <c r="F70" s="290"/>
      <c r="G70" s="245"/>
    </row>
    <row r="71" spans="1:7" s="199" customFormat="1" ht="9.75" customHeight="1" x14ac:dyDescent="0.25">
      <c r="A71" s="305"/>
      <c r="B71" s="313"/>
      <c r="C71" s="128"/>
      <c r="D71" s="314"/>
      <c r="E71" s="343"/>
      <c r="F71" s="457"/>
      <c r="G71" s="245"/>
    </row>
    <row r="72" spans="1:7" s="199" customFormat="1" ht="13" x14ac:dyDescent="0.25">
      <c r="A72" s="305"/>
      <c r="B72" s="318" t="s">
        <v>93</v>
      </c>
      <c r="C72" s="128"/>
      <c r="D72" s="314"/>
      <c r="E72" s="343"/>
      <c r="F72" s="320"/>
      <c r="G72" s="245"/>
    </row>
    <row r="73" spans="1:7" s="199" customFormat="1" x14ac:dyDescent="0.25">
      <c r="A73" s="305"/>
      <c r="B73" s="313"/>
      <c r="C73" s="128"/>
      <c r="D73" s="314"/>
      <c r="E73" s="343"/>
      <c r="F73" s="320"/>
      <c r="G73" s="245"/>
    </row>
    <row r="74" spans="1:7" s="199" customFormat="1" ht="13" x14ac:dyDescent="0.25">
      <c r="A74" s="305"/>
      <c r="B74" s="321" t="s">
        <v>273</v>
      </c>
      <c r="C74" s="128"/>
      <c r="D74" s="314"/>
      <c r="E74" s="343"/>
      <c r="F74" s="320"/>
      <c r="G74" s="245"/>
    </row>
    <row r="75" spans="1:7" s="199" customFormat="1" ht="8.25" customHeight="1" x14ac:dyDescent="0.25">
      <c r="A75" s="305"/>
      <c r="B75" s="321"/>
      <c r="C75" s="128"/>
      <c r="D75" s="314"/>
      <c r="E75" s="343"/>
      <c r="F75" s="320"/>
      <c r="G75" s="245"/>
    </row>
    <row r="76" spans="1:7" s="199" customFormat="1" ht="13" x14ac:dyDescent="0.25">
      <c r="A76" s="305"/>
      <c r="B76" s="310" t="s">
        <v>95</v>
      </c>
      <c r="C76" s="128"/>
      <c r="D76" s="314"/>
      <c r="E76" s="343"/>
      <c r="F76" s="290"/>
      <c r="G76" s="245"/>
    </row>
    <row r="77" spans="1:7" s="199" customFormat="1" ht="25" x14ac:dyDescent="0.25">
      <c r="A77" s="305"/>
      <c r="B77" s="311" t="s">
        <v>652</v>
      </c>
      <c r="C77" s="128"/>
      <c r="D77" s="314"/>
      <c r="E77" s="343"/>
      <c r="F77" s="290"/>
      <c r="G77" s="245"/>
    </row>
    <row r="78" spans="1:7" s="199" customFormat="1" x14ac:dyDescent="0.25">
      <c r="A78" s="305" t="s">
        <v>830</v>
      </c>
      <c r="B78" s="313" t="s">
        <v>101</v>
      </c>
      <c r="C78" s="128" t="s">
        <v>39</v>
      </c>
      <c r="D78" s="314">
        <v>1.26</v>
      </c>
      <c r="E78" s="343"/>
      <c r="F78" s="290">
        <f>D78*E78</f>
        <v>0</v>
      </c>
      <c r="G78" s="245"/>
    </row>
    <row r="79" spans="1:7" s="199" customFormat="1" x14ac:dyDescent="0.25">
      <c r="A79" s="305"/>
      <c r="B79" s="342"/>
      <c r="C79" s="128"/>
      <c r="D79" s="314"/>
      <c r="E79" s="343"/>
      <c r="F79" s="297"/>
      <c r="G79" s="245"/>
    </row>
    <row r="80" spans="1:7" s="199" customFormat="1" ht="13" x14ac:dyDescent="0.25">
      <c r="A80" s="305"/>
      <c r="B80" s="310" t="s">
        <v>100</v>
      </c>
      <c r="C80" s="128"/>
      <c r="D80" s="314"/>
      <c r="E80" s="343"/>
      <c r="F80" s="290"/>
      <c r="G80" s="245"/>
    </row>
    <row r="81" spans="1:7" s="199" customFormat="1" ht="25" x14ac:dyDescent="0.25">
      <c r="A81" s="305"/>
      <c r="B81" s="311" t="s">
        <v>523</v>
      </c>
      <c r="C81" s="128"/>
      <c r="D81" s="314"/>
      <c r="E81" s="343"/>
      <c r="F81" s="290"/>
      <c r="G81" s="245"/>
    </row>
    <row r="82" spans="1:7" s="199" customFormat="1" x14ac:dyDescent="0.25">
      <c r="A82" s="305" t="s">
        <v>302</v>
      </c>
      <c r="B82" s="313" t="s">
        <v>101</v>
      </c>
      <c r="C82" s="128" t="s">
        <v>39</v>
      </c>
      <c r="D82" s="285">
        <v>16.309999999999999</v>
      </c>
      <c r="E82" s="343"/>
      <c r="F82" s="290">
        <f>D82*E82</f>
        <v>0</v>
      </c>
      <c r="G82" s="245"/>
    </row>
    <row r="83" spans="1:7" s="199" customFormat="1" x14ac:dyDescent="0.25">
      <c r="A83" s="305"/>
      <c r="B83" s="342"/>
      <c r="C83" s="128"/>
      <c r="D83" s="314"/>
      <c r="E83" s="343"/>
      <c r="F83" s="297"/>
      <c r="G83" s="245"/>
    </row>
    <row r="84" spans="1:7" s="199" customFormat="1" ht="13" x14ac:dyDescent="0.25">
      <c r="A84" s="305"/>
      <c r="B84" s="310" t="s">
        <v>102</v>
      </c>
      <c r="C84" s="128"/>
      <c r="D84" s="314"/>
      <c r="E84" s="343"/>
      <c r="F84" s="290"/>
      <c r="G84" s="245"/>
    </row>
    <row r="85" spans="1:7" s="199" customFormat="1" ht="25" x14ac:dyDescent="0.25">
      <c r="A85" s="305"/>
      <c r="B85" s="311" t="s">
        <v>524</v>
      </c>
      <c r="C85" s="128"/>
      <c r="D85" s="314"/>
      <c r="E85" s="343"/>
      <c r="F85" s="290"/>
      <c r="G85" s="245"/>
    </row>
    <row r="86" spans="1:7" s="199" customFormat="1" x14ac:dyDescent="0.25">
      <c r="A86" s="305" t="s">
        <v>303</v>
      </c>
      <c r="B86" s="313" t="s">
        <v>98</v>
      </c>
      <c r="C86" s="128" t="s">
        <v>39</v>
      </c>
      <c r="D86" s="285">
        <v>16.309999999999999</v>
      </c>
      <c r="E86" s="343"/>
      <c r="F86" s="290">
        <f>D86*E86</f>
        <v>0</v>
      </c>
      <c r="G86" s="245"/>
    </row>
    <row r="87" spans="1:7" s="199" customFormat="1" x14ac:dyDescent="0.25">
      <c r="A87" s="305"/>
      <c r="B87" s="342"/>
      <c r="C87" s="128"/>
      <c r="D87" s="314"/>
      <c r="E87" s="343"/>
      <c r="F87" s="290"/>
      <c r="G87" s="245"/>
    </row>
    <row r="88" spans="1:7" s="199" customFormat="1" ht="13" x14ac:dyDescent="0.25">
      <c r="A88" s="305"/>
      <c r="B88" s="306" t="s">
        <v>274</v>
      </c>
      <c r="C88" s="128"/>
      <c r="D88" s="314"/>
      <c r="E88" s="343"/>
      <c r="F88" s="290"/>
      <c r="G88" s="245"/>
    </row>
    <row r="89" spans="1:7" s="199" customFormat="1" x14ac:dyDescent="0.25">
      <c r="A89" s="305"/>
      <c r="B89" s="342"/>
      <c r="C89" s="128"/>
      <c r="D89" s="314"/>
      <c r="E89" s="343"/>
      <c r="F89" s="297"/>
      <c r="G89" s="245"/>
    </row>
    <row r="90" spans="1:7" s="199" customFormat="1" ht="13" x14ac:dyDescent="0.25">
      <c r="A90" s="305"/>
      <c r="B90" s="310" t="s">
        <v>104</v>
      </c>
      <c r="C90" s="128"/>
      <c r="D90" s="314"/>
      <c r="E90" s="343"/>
      <c r="F90" s="297"/>
      <c r="G90" s="245"/>
    </row>
    <row r="91" spans="1:7" s="199" customFormat="1" x14ac:dyDescent="0.25">
      <c r="A91" s="305"/>
      <c r="B91" s="313"/>
      <c r="C91" s="128"/>
      <c r="D91" s="314"/>
      <c r="E91" s="343"/>
      <c r="F91" s="290"/>
      <c r="G91" s="245"/>
    </row>
    <row r="92" spans="1:7" s="199" customFormat="1" x14ac:dyDescent="0.25">
      <c r="A92" s="305"/>
      <c r="B92" s="315" t="s">
        <v>654</v>
      </c>
      <c r="C92" s="128"/>
      <c r="D92" s="314"/>
      <c r="E92" s="343"/>
      <c r="F92" s="290"/>
      <c r="G92" s="245"/>
    </row>
    <row r="93" spans="1:7" s="199" customFormat="1" x14ac:dyDescent="0.25">
      <c r="A93" s="323" t="s">
        <v>304</v>
      </c>
      <c r="B93" s="313" t="s">
        <v>107</v>
      </c>
      <c r="C93" s="128" t="s">
        <v>39</v>
      </c>
      <c r="D93" s="314">
        <v>1.26</v>
      </c>
      <c r="E93" s="343"/>
      <c r="F93" s="290">
        <f>D93*E93</f>
        <v>0</v>
      </c>
      <c r="G93" s="245"/>
    </row>
    <row r="94" spans="1:7" s="199" customFormat="1" ht="8.25" customHeight="1" x14ac:dyDescent="0.25">
      <c r="A94" s="323"/>
      <c r="B94" s="313"/>
      <c r="C94" s="128"/>
      <c r="D94" s="314"/>
      <c r="E94" s="343"/>
      <c r="F94" s="290"/>
      <c r="G94" s="245"/>
    </row>
    <row r="95" spans="1:7" s="199" customFormat="1" ht="13" x14ac:dyDescent="0.25">
      <c r="A95" s="305"/>
      <c r="B95" s="321" t="s">
        <v>109</v>
      </c>
      <c r="C95" s="128"/>
      <c r="D95" s="314"/>
      <c r="E95" s="343"/>
      <c r="F95" s="290"/>
      <c r="G95" s="245"/>
    </row>
    <row r="96" spans="1:7" s="199" customFormat="1" x14ac:dyDescent="0.25">
      <c r="A96" s="305"/>
      <c r="B96" s="313"/>
      <c r="C96" s="128"/>
      <c r="D96" s="314"/>
      <c r="E96" s="343"/>
      <c r="F96" s="290"/>
      <c r="G96" s="245"/>
    </row>
    <row r="97" spans="1:7" s="199" customFormat="1" ht="25" x14ac:dyDescent="0.25">
      <c r="A97" s="305"/>
      <c r="B97" s="345" t="s">
        <v>831</v>
      </c>
      <c r="C97" s="128"/>
      <c r="D97" s="314"/>
      <c r="E97" s="343"/>
      <c r="F97" s="290"/>
      <c r="G97" s="245"/>
    </row>
    <row r="98" spans="1:7" s="199" customFormat="1" x14ac:dyDescent="0.25">
      <c r="A98" s="347" t="s">
        <v>110</v>
      </c>
      <c r="B98" s="313" t="s">
        <v>526</v>
      </c>
      <c r="C98" s="128" t="s">
        <v>39</v>
      </c>
      <c r="D98" s="314">
        <v>9.8699999999999992</v>
      </c>
      <c r="E98" s="343"/>
      <c r="F98" s="290">
        <f>D98*E98</f>
        <v>0</v>
      </c>
      <c r="G98" s="245"/>
    </row>
    <row r="99" spans="1:7" s="199" customFormat="1" x14ac:dyDescent="0.25">
      <c r="A99" s="323"/>
      <c r="B99" s="313"/>
      <c r="C99" s="128"/>
      <c r="D99" s="314"/>
      <c r="E99" s="343"/>
      <c r="F99" s="290"/>
      <c r="G99" s="245"/>
    </row>
    <row r="100" spans="1:7" s="199" customFormat="1" ht="13" x14ac:dyDescent="0.25">
      <c r="A100" s="348"/>
      <c r="B100" s="349" t="s">
        <v>276</v>
      </c>
      <c r="C100" s="336"/>
      <c r="D100" s="338"/>
      <c r="E100" s="343"/>
      <c r="F100" s="290"/>
      <c r="G100" s="245"/>
    </row>
    <row r="101" spans="1:7" s="199" customFormat="1" x14ac:dyDescent="0.25">
      <c r="A101" s="348"/>
      <c r="B101" s="337"/>
      <c r="C101" s="336"/>
      <c r="D101" s="338"/>
      <c r="E101" s="343"/>
      <c r="F101" s="290"/>
      <c r="G101" s="245"/>
    </row>
    <row r="102" spans="1:7" s="199" customFormat="1" ht="13" x14ac:dyDescent="0.25">
      <c r="A102" s="305"/>
      <c r="B102" s="321" t="s">
        <v>109</v>
      </c>
      <c r="C102" s="128"/>
      <c r="D102" s="314"/>
      <c r="E102" s="343"/>
      <c r="F102" s="290"/>
      <c r="G102" s="245"/>
    </row>
    <row r="103" spans="1:7" s="199" customFormat="1" x14ac:dyDescent="0.25">
      <c r="A103" s="305"/>
      <c r="B103" s="345" t="s">
        <v>658</v>
      </c>
      <c r="C103" s="128"/>
      <c r="D103" s="314"/>
      <c r="E103" s="343"/>
      <c r="F103" s="290"/>
      <c r="G103" s="245"/>
    </row>
    <row r="104" spans="1:7" s="199" customFormat="1" x14ac:dyDescent="0.25">
      <c r="A104" s="351" t="s">
        <v>832</v>
      </c>
      <c r="B104" s="309" t="s">
        <v>526</v>
      </c>
      <c r="C104" s="128" t="s">
        <v>39</v>
      </c>
      <c r="D104" s="314">
        <v>4.83</v>
      </c>
      <c r="E104" s="343"/>
      <c r="F104" s="290">
        <f>D104*E104</f>
        <v>0</v>
      </c>
      <c r="G104" s="245"/>
    </row>
    <row r="105" spans="1:7" s="199" customFormat="1" ht="13" x14ac:dyDescent="0.25">
      <c r="A105" s="348"/>
      <c r="B105" s="349"/>
      <c r="C105" s="336"/>
      <c r="D105" s="338"/>
      <c r="E105" s="343"/>
      <c r="F105" s="290"/>
      <c r="G105" s="245"/>
    </row>
    <row r="106" spans="1:7" s="199" customFormat="1" ht="13" x14ac:dyDescent="0.25">
      <c r="A106" s="352"/>
      <c r="B106" s="353" t="s">
        <v>527</v>
      </c>
      <c r="C106" s="293"/>
      <c r="D106" s="331"/>
      <c r="E106" s="343"/>
      <c r="F106" s="290"/>
      <c r="G106" s="245"/>
    </row>
    <row r="107" spans="1:7" s="199" customFormat="1" ht="14.5" x14ac:dyDescent="0.25">
      <c r="A107" s="351" t="s">
        <v>305</v>
      </c>
      <c r="B107" s="337" t="s">
        <v>660</v>
      </c>
      <c r="C107" s="354" t="s">
        <v>39</v>
      </c>
      <c r="D107" s="338">
        <v>1.61</v>
      </c>
      <c r="E107" s="343"/>
      <c r="F107" s="290">
        <f>D107*E107</f>
        <v>0</v>
      </c>
      <c r="G107" s="245"/>
    </row>
    <row r="108" spans="1:7" s="199" customFormat="1" ht="13" x14ac:dyDescent="0.25">
      <c r="A108" s="347"/>
      <c r="B108" s="357"/>
      <c r="C108" s="293"/>
      <c r="D108" s="301"/>
      <c r="E108" s="460"/>
      <c r="F108" s="290"/>
      <c r="G108" s="245"/>
    </row>
    <row r="109" spans="1:7" s="199" customFormat="1" ht="13" x14ac:dyDescent="0.25">
      <c r="A109" s="305"/>
      <c r="B109" s="306" t="s">
        <v>111</v>
      </c>
      <c r="C109" s="128"/>
      <c r="D109" s="307"/>
      <c r="E109" s="343"/>
      <c r="F109" s="290"/>
      <c r="G109" s="245"/>
    </row>
    <row r="110" spans="1:7" s="199" customFormat="1" ht="4.5" customHeight="1" x14ac:dyDescent="0.25">
      <c r="A110" s="305"/>
      <c r="B110" s="342"/>
      <c r="C110" s="128"/>
      <c r="D110" s="307"/>
      <c r="E110" s="343"/>
      <c r="F110" s="290"/>
      <c r="G110" s="245"/>
    </row>
    <row r="111" spans="1:7" s="199" customFormat="1" ht="13" x14ac:dyDescent="0.25">
      <c r="A111" s="347"/>
      <c r="B111" s="357" t="s">
        <v>277</v>
      </c>
      <c r="C111" s="293"/>
      <c r="D111" s="301"/>
      <c r="E111" s="343"/>
      <c r="F111" s="290"/>
      <c r="G111" s="245"/>
    </row>
    <row r="112" spans="1:7" s="199" customFormat="1" ht="7.5" customHeight="1" x14ac:dyDescent="0.25">
      <c r="A112" s="128"/>
      <c r="B112" s="355"/>
      <c r="C112" s="128"/>
      <c r="D112" s="356"/>
      <c r="E112" s="343"/>
      <c r="F112" s="290"/>
      <c r="G112" s="245"/>
    </row>
    <row r="113" spans="1:7" s="199" customFormat="1" ht="13" x14ac:dyDescent="0.25">
      <c r="A113" s="128"/>
      <c r="B113" s="302" t="s">
        <v>530</v>
      </c>
      <c r="C113" s="128"/>
      <c r="D113" s="304"/>
      <c r="E113" s="343"/>
      <c r="F113" s="290"/>
      <c r="G113" s="245"/>
    </row>
    <row r="114" spans="1:7" s="199" customFormat="1" ht="13" x14ac:dyDescent="0.25">
      <c r="A114" s="128"/>
      <c r="B114" s="302"/>
      <c r="C114" s="128"/>
      <c r="D114" s="304"/>
      <c r="E114" s="343"/>
      <c r="F114" s="457"/>
      <c r="G114" s="245"/>
    </row>
    <row r="115" spans="1:7" s="199" customFormat="1" x14ac:dyDescent="0.25">
      <c r="A115" s="308"/>
      <c r="B115" s="358" t="s">
        <v>661</v>
      </c>
      <c r="C115" s="128"/>
      <c r="D115" s="285"/>
      <c r="E115" s="343"/>
      <c r="F115" s="320"/>
      <c r="G115" s="245"/>
    </row>
    <row r="116" spans="1:7" s="199" customFormat="1" x14ac:dyDescent="0.25">
      <c r="A116" s="128" t="s">
        <v>534</v>
      </c>
      <c r="B116" s="355" t="s">
        <v>237</v>
      </c>
      <c r="C116" s="128" t="s">
        <v>45</v>
      </c>
      <c r="D116" s="285">
        <v>3.5</v>
      </c>
      <c r="E116" s="343"/>
      <c r="F116" s="290">
        <f>D116*E116</f>
        <v>0</v>
      </c>
      <c r="G116" s="245"/>
    </row>
    <row r="117" spans="1:7" s="199" customFormat="1" x14ac:dyDescent="0.25">
      <c r="A117" s="293"/>
      <c r="B117" s="299"/>
      <c r="C117" s="293"/>
      <c r="D117" s="335"/>
      <c r="E117" s="343"/>
      <c r="F117" s="320"/>
      <c r="G117" s="245"/>
    </row>
    <row r="118" spans="1:7" s="199" customFormat="1" ht="13" x14ac:dyDescent="0.25">
      <c r="A118" s="293"/>
      <c r="B118" s="359" t="s">
        <v>535</v>
      </c>
      <c r="C118" s="293"/>
      <c r="D118" s="335"/>
      <c r="E118" s="343"/>
      <c r="F118" s="320"/>
      <c r="G118" s="245"/>
    </row>
    <row r="119" spans="1:7" s="199" customFormat="1" x14ac:dyDescent="0.25">
      <c r="A119" s="293"/>
      <c r="B119" s="298"/>
      <c r="C119" s="293"/>
      <c r="D119" s="335"/>
      <c r="E119" s="343"/>
      <c r="F119" s="290"/>
      <c r="G119" s="245"/>
    </row>
    <row r="120" spans="1:7" s="199" customFormat="1" ht="13" thickBot="1" x14ac:dyDescent="0.3">
      <c r="A120" s="128" t="s">
        <v>115</v>
      </c>
      <c r="B120" s="355" t="s">
        <v>237</v>
      </c>
      <c r="C120" s="128" t="s">
        <v>45</v>
      </c>
      <c r="D120" s="285">
        <v>74.2</v>
      </c>
      <c r="E120" s="343"/>
      <c r="F120" s="290">
        <f>D120*E120</f>
        <v>0</v>
      </c>
      <c r="G120" s="245"/>
    </row>
    <row r="121" spans="1:7" s="199" customFormat="1" ht="15" customHeight="1" thickTop="1" x14ac:dyDescent="0.25">
      <c r="A121" s="1110" t="s">
        <v>99</v>
      </c>
      <c r="B121" s="1110"/>
      <c r="C121" s="1110"/>
      <c r="D121" s="1110"/>
      <c r="E121" s="1110"/>
      <c r="F121" s="906">
        <f>SUM(F61:F120)</f>
        <v>0</v>
      </c>
      <c r="G121" s="245"/>
    </row>
    <row r="122" spans="1:7" s="199" customFormat="1" ht="13" x14ac:dyDescent="0.25">
      <c r="A122" s="347"/>
      <c r="B122" s="361" t="s">
        <v>118</v>
      </c>
      <c r="C122" s="293"/>
      <c r="D122" s="335"/>
      <c r="E122" s="343"/>
      <c r="F122" s="290"/>
      <c r="G122" s="245"/>
    </row>
    <row r="123" spans="1:7" s="199" customFormat="1" x14ac:dyDescent="0.25">
      <c r="A123" s="347"/>
      <c r="B123" s="362"/>
      <c r="C123" s="293"/>
      <c r="D123" s="335"/>
      <c r="E123" s="343"/>
      <c r="F123" s="290"/>
      <c r="G123" s="245"/>
    </row>
    <row r="124" spans="1:7" s="199" customFormat="1" ht="13" x14ac:dyDescent="0.25">
      <c r="A124" s="347"/>
      <c r="B124" s="363" t="s">
        <v>278</v>
      </c>
      <c r="C124" s="293"/>
      <c r="D124" s="335"/>
      <c r="E124" s="343"/>
      <c r="F124" s="290"/>
      <c r="G124" s="245"/>
    </row>
    <row r="125" spans="1:7" s="199" customFormat="1" x14ac:dyDescent="0.25">
      <c r="A125" s="347"/>
      <c r="B125" s="358" t="s">
        <v>662</v>
      </c>
      <c r="C125" s="293"/>
      <c r="D125" s="301"/>
      <c r="E125" s="343"/>
      <c r="F125" s="290"/>
      <c r="G125" s="245"/>
    </row>
    <row r="126" spans="1:7" s="199" customFormat="1" x14ac:dyDescent="0.25">
      <c r="A126" s="347" t="s">
        <v>121</v>
      </c>
      <c r="B126" s="362" t="s">
        <v>663</v>
      </c>
      <c r="C126" s="293" t="s">
        <v>37</v>
      </c>
      <c r="D126" s="461">
        <v>0.44800000000000001</v>
      </c>
      <c r="E126" s="343"/>
      <c r="F126" s="290">
        <f>D126*E126</f>
        <v>0</v>
      </c>
      <c r="G126" s="245"/>
    </row>
    <row r="127" spans="1:7" s="199" customFormat="1" x14ac:dyDescent="0.25">
      <c r="A127" s="364"/>
      <c r="B127" s="365"/>
      <c r="C127" s="336"/>
      <c r="D127" s="366"/>
      <c r="E127" s="343"/>
      <c r="F127" s="290"/>
      <c r="G127" s="245"/>
    </row>
    <row r="128" spans="1:7" s="199" customFormat="1" ht="13" x14ac:dyDescent="0.25">
      <c r="A128" s="293"/>
      <c r="B128" s="294" t="s">
        <v>279</v>
      </c>
      <c r="C128" s="293"/>
      <c r="D128" s="367"/>
      <c r="E128" s="343"/>
      <c r="F128" s="290"/>
      <c r="G128" s="245"/>
    </row>
    <row r="129" spans="1:7" s="199" customFormat="1" ht="25" x14ac:dyDescent="0.25">
      <c r="A129" s="293"/>
      <c r="B129" s="298" t="s">
        <v>664</v>
      </c>
      <c r="C129" s="293"/>
      <c r="D129" s="367"/>
      <c r="E129" s="343"/>
      <c r="F129" s="290"/>
      <c r="G129" s="245"/>
    </row>
    <row r="130" spans="1:7" s="199" customFormat="1" x14ac:dyDescent="0.25">
      <c r="A130" s="293" t="s">
        <v>665</v>
      </c>
      <c r="B130" s="300" t="s">
        <v>666</v>
      </c>
      <c r="C130" s="293" t="s">
        <v>45</v>
      </c>
      <c r="D130" s="301">
        <v>60.9</v>
      </c>
      <c r="E130" s="343"/>
      <c r="F130" s="290">
        <f>D130*E130</f>
        <v>0</v>
      </c>
      <c r="G130" s="245"/>
    </row>
    <row r="131" spans="1:7" s="199" customFormat="1" x14ac:dyDescent="0.25">
      <c r="A131" s="305"/>
      <c r="B131" s="368"/>
      <c r="C131" s="305"/>
      <c r="D131" s="369"/>
      <c r="E131" s="343"/>
      <c r="F131" s="290"/>
      <c r="G131" s="245"/>
    </row>
    <row r="132" spans="1:7" s="199" customFormat="1" ht="13" x14ac:dyDescent="0.25">
      <c r="A132" s="370"/>
      <c r="B132" s="371" t="s">
        <v>244</v>
      </c>
      <c r="C132" s="370"/>
      <c r="D132" s="372"/>
      <c r="E132" s="343"/>
      <c r="F132" s="290"/>
      <c r="G132" s="245"/>
    </row>
    <row r="133" spans="1:7" s="199" customFormat="1" x14ac:dyDescent="0.25">
      <c r="A133" s="370"/>
      <c r="B133" s="462"/>
      <c r="C133" s="370"/>
      <c r="D133" s="372"/>
      <c r="E133" s="343"/>
      <c r="F133" s="290"/>
      <c r="G133" s="245"/>
    </row>
    <row r="134" spans="1:7" s="199" customFormat="1" ht="13" x14ac:dyDescent="0.25">
      <c r="A134" s="305"/>
      <c r="B134" s="373" t="s">
        <v>667</v>
      </c>
      <c r="C134" s="305"/>
      <c r="D134" s="374"/>
      <c r="E134" s="343"/>
      <c r="F134" s="290"/>
      <c r="G134" s="245"/>
    </row>
    <row r="135" spans="1:7" s="199" customFormat="1" ht="10.5" customHeight="1" x14ac:dyDescent="0.25">
      <c r="A135" s="305"/>
      <c r="B135" s="373"/>
      <c r="C135" s="305"/>
      <c r="D135" s="374"/>
      <c r="E135" s="343"/>
      <c r="F135" s="290"/>
      <c r="G135" s="245"/>
    </row>
    <row r="136" spans="1:7" s="199" customFormat="1" x14ac:dyDescent="0.25">
      <c r="A136" s="305"/>
      <c r="B136" s="463" t="s">
        <v>547</v>
      </c>
      <c r="C136" s="305"/>
      <c r="D136" s="374"/>
      <c r="E136" s="343"/>
      <c r="F136" s="290"/>
      <c r="G136" s="245"/>
    </row>
    <row r="137" spans="1:7" s="199" customFormat="1" ht="17.25" customHeight="1" x14ac:dyDescent="0.25">
      <c r="A137" s="305" t="s">
        <v>245</v>
      </c>
      <c r="B137" s="368" t="s">
        <v>668</v>
      </c>
      <c r="C137" s="293" t="s">
        <v>45</v>
      </c>
      <c r="D137" s="301">
        <v>60.9</v>
      </c>
      <c r="E137" s="343"/>
      <c r="F137" s="290">
        <f>D137*E137</f>
        <v>0</v>
      </c>
      <c r="G137" s="245"/>
    </row>
    <row r="138" spans="1:7" s="199" customFormat="1" ht="17.25" customHeight="1" x14ac:dyDescent="0.25">
      <c r="A138" s="305" t="s">
        <v>549</v>
      </c>
      <c r="B138" s="368" t="s">
        <v>713</v>
      </c>
      <c r="C138" s="293" t="s">
        <v>45</v>
      </c>
      <c r="D138" s="304">
        <v>5.3</v>
      </c>
      <c r="E138" s="343"/>
      <c r="F138" s="290">
        <f>D138*E138</f>
        <v>0</v>
      </c>
      <c r="G138" s="245"/>
    </row>
    <row r="139" spans="1:7" s="199" customFormat="1" ht="13" x14ac:dyDescent="0.25">
      <c r="A139" s="305"/>
      <c r="B139" s="373"/>
      <c r="C139" s="305"/>
      <c r="D139" s="374"/>
      <c r="E139" s="343"/>
      <c r="F139" s="290"/>
      <c r="G139" s="245"/>
    </row>
    <row r="140" spans="1:7" s="199" customFormat="1" ht="13" x14ac:dyDescent="0.25">
      <c r="A140" s="376"/>
      <c r="B140" s="377" t="s">
        <v>225</v>
      </c>
      <c r="C140" s="376"/>
      <c r="D140" s="301"/>
      <c r="E140" s="343"/>
      <c r="F140" s="290"/>
      <c r="G140" s="245"/>
    </row>
    <row r="141" spans="1:7" s="199" customFormat="1" x14ac:dyDescent="0.25">
      <c r="A141" s="376"/>
      <c r="B141" s="378"/>
      <c r="C141" s="376"/>
      <c r="D141" s="301"/>
      <c r="E141" s="343"/>
      <c r="F141" s="290"/>
      <c r="G141" s="245"/>
    </row>
    <row r="142" spans="1:7" s="199" customFormat="1" ht="13" x14ac:dyDescent="0.25">
      <c r="A142" s="376"/>
      <c r="B142" s="379" t="s">
        <v>669</v>
      </c>
      <c r="C142" s="376"/>
      <c r="D142" s="301"/>
      <c r="E142" s="343"/>
      <c r="F142" s="290"/>
      <c r="G142" s="245"/>
    </row>
    <row r="143" spans="1:7" s="199" customFormat="1" ht="13" x14ac:dyDescent="0.25">
      <c r="A143" s="376"/>
      <c r="B143" s="377"/>
      <c r="C143" s="376"/>
      <c r="D143" s="301"/>
      <c r="E143" s="343"/>
      <c r="F143" s="290"/>
      <c r="G143" s="245"/>
    </row>
    <row r="144" spans="1:7" s="199" customFormat="1" ht="25" x14ac:dyDescent="0.25">
      <c r="A144" s="308"/>
      <c r="B144" s="380" t="s">
        <v>670</v>
      </c>
      <c r="C144" s="128"/>
      <c r="D144" s="304"/>
      <c r="E144" s="343"/>
      <c r="F144" s="290"/>
      <c r="G144" s="245"/>
    </row>
    <row r="145" spans="1:7" s="199" customFormat="1" x14ac:dyDescent="0.25">
      <c r="A145" s="128" t="s">
        <v>671</v>
      </c>
      <c r="B145" s="381" t="s">
        <v>572</v>
      </c>
      <c r="C145" s="128" t="s">
        <v>45</v>
      </c>
      <c r="D145" s="304">
        <v>64.400000000000006</v>
      </c>
      <c r="E145" s="343"/>
      <c r="F145" s="290">
        <f>D145*E145</f>
        <v>0</v>
      </c>
      <c r="G145" s="245"/>
    </row>
    <row r="146" spans="1:7" s="199" customFormat="1" ht="7.5" customHeight="1" x14ac:dyDescent="0.25">
      <c r="A146" s="128"/>
      <c r="B146" s="287"/>
      <c r="C146" s="128"/>
      <c r="D146" s="304"/>
      <c r="E146" s="343"/>
      <c r="F146" s="290"/>
      <c r="G146" s="245"/>
    </row>
    <row r="147" spans="1:7" s="199" customFormat="1" ht="25" x14ac:dyDescent="0.25">
      <c r="A147" s="308"/>
      <c r="B147" s="380" t="s">
        <v>670</v>
      </c>
      <c r="C147" s="128"/>
      <c r="D147" s="304"/>
      <c r="E147" s="343"/>
      <c r="F147" s="290"/>
      <c r="G147" s="245"/>
    </row>
    <row r="148" spans="1:7" s="199" customFormat="1" x14ac:dyDescent="0.25">
      <c r="A148" s="128" t="s">
        <v>673</v>
      </c>
      <c r="B148" s="381" t="s">
        <v>571</v>
      </c>
      <c r="C148" s="128" t="s">
        <v>45</v>
      </c>
      <c r="D148" s="304">
        <v>83.3</v>
      </c>
      <c r="E148" s="343"/>
      <c r="F148" s="290">
        <f>D148*E148</f>
        <v>0</v>
      </c>
      <c r="G148" s="245"/>
    </row>
    <row r="149" spans="1:7" s="199" customFormat="1" ht="6.75" customHeight="1" x14ac:dyDescent="0.25">
      <c r="A149" s="305"/>
      <c r="B149" s="310"/>
      <c r="C149" s="305"/>
      <c r="D149" s="374"/>
      <c r="E149" s="459"/>
      <c r="F149" s="464"/>
      <c r="G149" s="245"/>
    </row>
    <row r="150" spans="1:7" s="199" customFormat="1" ht="25" x14ac:dyDescent="0.25">
      <c r="A150" s="128"/>
      <c r="B150" s="386" t="s">
        <v>674</v>
      </c>
      <c r="C150" s="128"/>
      <c r="D150" s="304"/>
      <c r="E150" s="343"/>
      <c r="F150" s="290"/>
      <c r="G150" s="245"/>
    </row>
    <row r="151" spans="1:7" s="199" customFormat="1" x14ac:dyDescent="0.25">
      <c r="A151" s="128" t="s">
        <v>675</v>
      </c>
      <c r="B151" s="381" t="s">
        <v>676</v>
      </c>
      <c r="C151" s="128" t="s">
        <v>45</v>
      </c>
      <c r="D151" s="304">
        <v>9.1</v>
      </c>
      <c r="E151" s="343"/>
      <c r="F151" s="290">
        <f>D151*E151</f>
        <v>0</v>
      </c>
      <c r="G151" s="245"/>
    </row>
    <row r="152" spans="1:7" s="199" customFormat="1" x14ac:dyDescent="0.25">
      <c r="A152" s="305"/>
      <c r="B152" s="465"/>
      <c r="C152" s="305"/>
      <c r="D152" s="374"/>
      <c r="E152" s="459"/>
      <c r="F152" s="290"/>
      <c r="G152" s="245"/>
    </row>
    <row r="153" spans="1:7" s="199" customFormat="1" ht="25" x14ac:dyDescent="0.25">
      <c r="A153" s="308"/>
      <c r="B153" s="358" t="s">
        <v>282</v>
      </c>
      <c r="C153" s="128"/>
      <c r="D153" s="304"/>
      <c r="E153" s="460"/>
      <c r="F153" s="290"/>
      <c r="G153" s="245"/>
    </row>
    <row r="154" spans="1:7" s="199" customFormat="1" x14ac:dyDescent="0.25">
      <c r="A154" s="128" t="s">
        <v>283</v>
      </c>
      <c r="B154" s="381" t="s">
        <v>672</v>
      </c>
      <c r="C154" s="128" t="s">
        <v>114</v>
      </c>
      <c r="D154" s="304">
        <v>74.2</v>
      </c>
      <c r="E154" s="343"/>
      <c r="F154" s="290">
        <f>D154*E154</f>
        <v>0</v>
      </c>
      <c r="G154" s="245"/>
    </row>
    <row r="155" spans="1:7" s="199" customFormat="1" ht="7.5" customHeight="1" x14ac:dyDescent="0.25">
      <c r="A155" s="305"/>
      <c r="B155" s="382"/>
      <c r="C155" s="305"/>
      <c r="D155" s="374"/>
      <c r="E155" s="466"/>
      <c r="F155" s="290"/>
      <c r="G155" s="245"/>
    </row>
    <row r="156" spans="1:7" s="199" customFormat="1" ht="13" x14ac:dyDescent="0.25">
      <c r="A156" s="293"/>
      <c r="B156" s="361" t="s">
        <v>246</v>
      </c>
      <c r="C156" s="293"/>
      <c r="D156" s="301"/>
      <c r="E156" s="343"/>
      <c r="F156" s="387"/>
      <c r="G156" s="245"/>
    </row>
    <row r="157" spans="1:7" s="199" customFormat="1" ht="6" customHeight="1" x14ac:dyDescent="0.25">
      <c r="A157" s="293"/>
      <c r="B157" s="362"/>
      <c r="C157" s="293"/>
      <c r="D157" s="301"/>
      <c r="E157" s="343"/>
      <c r="F157" s="387"/>
      <c r="G157" s="245"/>
    </row>
    <row r="158" spans="1:7" s="199" customFormat="1" ht="13" x14ac:dyDescent="0.25">
      <c r="A158" s="293"/>
      <c r="B158" s="357" t="s">
        <v>284</v>
      </c>
      <c r="C158" s="293"/>
      <c r="D158" s="367"/>
      <c r="E158" s="343"/>
      <c r="F158" s="387"/>
      <c r="G158" s="245"/>
    </row>
    <row r="159" spans="1:7" s="199" customFormat="1" x14ac:dyDescent="0.25">
      <c r="A159" s="293"/>
      <c r="B159" s="333"/>
      <c r="C159" s="293"/>
      <c r="D159" s="301"/>
      <c r="E159" s="343"/>
      <c r="F159" s="388"/>
      <c r="G159" s="245"/>
    </row>
    <row r="160" spans="1:7" s="199" customFormat="1" ht="13" x14ac:dyDescent="0.25">
      <c r="A160" s="293"/>
      <c r="B160" s="353" t="s">
        <v>285</v>
      </c>
      <c r="C160" s="293"/>
      <c r="D160" s="301"/>
      <c r="E160" s="343"/>
      <c r="F160" s="388"/>
      <c r="G160" s="245"/>
    </row>
    <row r="161" spans="1:7" s="199" customFormat="1" ht="25" x14ac:dyDescent="0.25">
      <c r="A161" s="128"/>
      <c r="B161" s="358" t="s">
        <v>677</v>
      </c>
      <c r="C161" s="293"/>
      <c r="D161" s="301"/>
      <c r="E161" s="343"/>
      <c r="F161" s="388"/>
      <c r="G161" s="245"/>
    </row>
    <row r="162" spans="1:7" s="199" customFormat="1" ht="25" x14ac:dyDescent="0.25">
      <c r="A162" s="128" t="s">
        <v>286</v>
      </c>
      <c r="B162" s="340" t="s">
        <v>577</v>
      </c>
      <c r="C162" s="293" t="s">
        <v>45</v>
      </c>
      <c r="D162" s="301">
        <v>7</v>
      </c>
      <c r="E162" s="343"/>
      <c r="F162" s="290">
        <f>D162*E162</f>
        <v>0</v>
      </c>
      <c r="G162" s="245"/>
    </row>
    <row r="163" spans="1:7" s="199" customFormat="1" ht="3" customHeight="1" x14ac:dyDescent="0.25">
      <c r="A163" s="293"/>
      <c r="B163" s="389"/>
      <c r="C163" s="293"/>
      <c r="D163" s="301"/>
      <c r="E163" s="343"/>
      <c r="F163" s="290"/>
      <c r="G163" s="245"/>
    </row>
    <row r="164" spans="1:7" s="199" customFormat="1" ht="13" x14ac:dyDescent="0.25">
      <c r="A164" s="293"/>
      <c r="B164" s="353" t="s">
        <v>287</v>
      </c>
      <c r="C164" s="293"/>
      <c r="D164" s="301"/>
      <c r="E164" s="343"/>
      <c r="F164" s="290"/>
      <c r="G164" s="245"/>
    </row>
    <row r="165" spans="1:7" s="199" customFormat="1" ht="25" x14ac:dyDescent="0.25">
      <c r="A165" s="293"/>
      <c r="B165" s="350" t="s">
        <v>678</v>
      </c>
      <c r="C165" s="293"/>
      <c r="D165" s="301"/>
      <c r="E165" s="343"/>
      <c r="F165" s="290"/>
      <c r="G165" s="245"/>
    </row>
    <row r="166" spans="1:7" s="199" customFormat="1" x14ac:dyDescent="0.25">
      <c r="A166" s="293" t="s">
        <v>247</v>
      </c>
      <c r="B166" s="389" t="s">
        <v>289</v>
      </c>
      <c r="C166" s="293" t="s">
        <v>45</v>
      </c>
      <c r="D166" s="301">
        <v>42</v>
      </c>
      <c r="E166" s="343"/>
      <c r="F166" s="290">
        <f>D166*E166</f>
        <v>0</v>
      </c>
      <c r="G166" s="245"/>
    </row>
    <row r="167" spans="1:7" s="199" customFormat="1" ht="8.25" customHeight="1" x14ac:dyDescent="0.25">
      <c r="A167" s="293"/>
      <c r="B167" s="389"/>
      <c r="C167" s="293"/>
      <c r="D167" s="301"/>
      <c r="E167" s="343"/>
      <c r="F167" s="290"/>
      <c r="G167" s="245"/>
    </row>
    <row r="168" spans="1:7" s="199" customFormat="1" ht="13" x14ac:dyDescent="0.25">
      <c r="A168" s="293"/>
      <c r="B168" s="357" t="s">
        <v>248</v>
      </c>
      <c r="C168" s="293"/>
      <c r="D168" s="367"/>
      <c r="E168" s="343"/>
      <c r="F168" s="290"/>
      <c r="G168" s="245"/>
    </row>
    <row r="169" spans="1:7" s="199" customFormat="1" ht="13" x14ac:dyDescent="0.25">
      <c r="A169" s="293"/>
      <c r="B169" s="353" t="s">
        <v>287</v>
      </c>
      <c r="C169" s="293"/>
      <c r="D169" s="367"/>
      <c r="E169" s="343"/>
      <c r="F169" s="290"/>
      <c r="G169" s="245"/>
    </row>
    <row r="170" spans="1:7" s="199" customFormat="1" ht="25" x14ac:dyDescent="0.25">
      <c r="A170" s="293"/>
      <c r="B170" s="350" t="s">
        <v>679</v>
      </c>
      <c r="C170" s="293"/>
      <c r="D170" s="367"/>
      <c r="E170" s="343"/>
      <c r="F170" s="290"/>
      <c r="G170" s="245"/>
    </row>
    <row r="171" spans="1:7" s="199" customFormat="1" x14ac:dyDescent="0.25">
      <c r="A171" s="293" t="s">
        <v>288</v>
      </c>
      <c r="B171" s="389" t="s">
        <v>289</v>
      </c>
      <c r="C171" s="293" t="s">
        <v>45</v>
      </c>
      <c r="D171" s="301">
        <v>196</v>
      </c>
      <c r="E171" s="343"/>
      <c r="F171" s="290">
        <f>D171*E171</f>
        <v>0</v>
      </c>
      <c r="G171" s="245"/>
    </row>
    <row r="172" spans="1:7" s="199" customFormat="1" ht="7.5" customHeight="1" x14ac:dyDescent="0.25">
      <c r="A172" s="128"/>
      <c r="B172" s="355"/>
      <c r="C172" s="128"/>
      <c r="D172" s="285"/>
      <c r="E172" s="343"/>
      <c r="F172" s="290"/>
      <c r="G172" s="245"/>
    </row>
    <row r="173" spans="1:7" s="199" customFormat="1" ht="13" x14ac:dyDescent="0.25">
      <c r="A173" s="390"/>
      <c r="B173" s="294" t="s">
        <v>249</v>
      </c>
      <c r="C173" s="293"/>
      <c r="D173" s="301"/>
      <c r="E173" s="343"/>
      <c r="F173" s="290"/>
      <c r="G173" s="245"/>
    </row>
    <row r="174" spans="1:7" s="199" customFormat="1" ht="13" x14ac:dyDescent="0.25">
      <c r="A174" s="293"/>
      <c r="B174" s="391" t="s">
        <v>680</v>
      </c>
      <c r="C174" s="293"/>
      <c r="D174" s="301"/>
      <c r="E174" s="343"/>
      <c r="F174" s="290"/>
      <c r="G174" s="245"/>
    </row>
    <row r="175" spans="1:7" s="199" customFormat="1" ht="13" x14ac:dyDescent="0.25">
      <c r="A175" s="293"/>
      <c r="B175" s="393" t="s">
        <v>250</v>
      </c>
      <c r="C175" s="293"/>
      <c r="D175" s="301"/>
      <c r="E175" s="343"/>
      <c r="F175" s="290"/>
      <c r="G175" s="245"/>
    </row>
    <row r="176" spans="1:7" s="199" customFormat="1" ht="25" x14ac:dyDescent="0.25">
      <c r="A176" s="293" t="s">
        <v>226</v>
      </c>
      <c r="B176" s="309" t="s">
        <v>681</v>
      </c>
      <c r="C176" s="293" t="s">
        <v>45</v>
      </c>
      <c r="D176" s="301">
        <v>238</v>
      </c>
      <c r="E176" s="343"/>
      <c r="F176" s="290">
        <f>D176*E176</f>
        <v>0</v>
      </c>
      <c r="G176" s="245"/>
    </row>
    <row r="177" spans="1:7" s="199" customFormat="1" ht="13" x14ac:dyDescent="0.25">
      <c r="A177" s="308"/>
      <c r="B177" s="277" t="s">
        <v>682</v>
      </c>
      <c r="C177" s="128"/>
      <c r="D177" s="304"/>
      <c r="E177" s="343"/>
      <c r="F177" s="290"/>
      <c r="G177" s="245"/>
    </row>
    <row r="178" spans="1:7" s="199" customFormat="1" ht="13" thickBot="1" x14ac:dyDescent="0.3">
      <c r="A178" s="128" t="s">
        <v>683</v>
      </c>
      <c r="B178" s="309" t="s">
        <v>684</v>
      </c>
      <c r="C178" s="128" t="s">
        <v>45</v>
      </c>
      <c r="D178" s="304">
        <v>9.8000000000000007</v>
      </c>
      <c r="E178" s="343"/>
      <c r="F178" s="290">
        <f>D178*E178</f>
        <v>0</v>
      </c>
      <c r="G178" s="245"/>
    </row>
    <row r="179" spans="1:7" s="199" customFormat="1" ht="18" customHeight="1" thickTop="1" x14ac:dyDescent="0.25">
      <c r="A179" s="1110" t="s">
        <v>99</v>
      </c>
      <c r="B179" s="1110"/>
      <c r="C179" s="1110"/>
      <c r="D179" s="1110"/>
      <c r="E179" s="1110"/>
      <c r="F179" s="906">
        <f>SUM(F122:F178)</f>
        <v>0</v>
      </c>
      <c r="G179" s="245"/>
    </row>
    <row r="180" spans="1:7" s="199" customFormat="1" ht="13" x14ac:dyDescent="0.25">
      <c r="A180" s="390"/>
      <c r="B180" s="294" t="s">
        <v>252</v>
      </c>
      <c r="C180" s="293"/>
      <c r="D180" s="301"/>
      <c r="E180" s="343"/>
      <c r="F180" s="290"/>
      <c r="G180" s="245"/>
    </row>
    <row r="181" spans="1:7" s="199" customFormat="1" ht="13" x14ac:dyDescent="0.25">
      <c r="A181" s="390"/>
      <c r="B181" s="359" t="s">
        <v>586</v>
      </c>
      <c r="C181" s="293"/>
      <c r="D181" s="301"/>
      <c r="E181" s="343"/>
      <c r="F181" s="290"/>
      <c r="G181" s="245"/>
    </row>
    <row r="182" spans="1:7" s="199" customFormat="1" ht="25" x14ac:dyDescent="0.25">
      <c r="A182" s="293"/>
      <c r="B182" s="298" t="s">
        <v>685</v>
      </c>
      <c r="C182" s="293"/>
      <c r="D182" s="301"/>
      <c r="E182" s="343"/>
      <c r="F182" s="290"/>
      <c r="G182" s="245"/>
    </row>
    <row r="183" spans="1:7" s="199" customFormat="1" ht="25" x14ac:dyDescent="0.25">
      <c r="A183" s="293" t="s">
        <v>253</v>
      </c>
      <c r="B183" s="394" t="s">
        <v>589</v>
      </c>
      <c r="C183" s="293" t="s">
        <v>45</v>
      </c>
      <c r="D183" s="301">
        <v>60.9</v>
      </c>
      <c r="E183" s="343"/>
      <c r="F183" s="290">
        <f>D183*E183</f>
        <v>0</v>
      </c>
      <c r="G183" s="245"/>
    </row>
    <row r="184" spans="1:7" s="199" customFormat="1" x14ac:dyDescent="0.25">
      <c r="A184" s="293"/>
      <c r="B184" s="394"/>
      <c r="C184" s="293"/>
      <c r="D184" s="301"/>
      <c r="E184" s="343"/>
      <c r="F184" s="290"/>
      <c r="G184" s="245"/>
    </row>
    <row r="185" spans="1:7" s="199" customFormat="1" ht="13" x14ac:dyDescent="0.25">
      <c r="A185" s="293"/>
      <c r="B185" s="359" t="s">
        <v>714</v>
      </c>
      <c r="C185" s="293"/>
      <c r="D185" s="301"/>
      <c r="E185" s="343"/>
      <c r="F185" s="388"/>
      <c r="G185" s="245"/>
    </row>
    <row r="186" spans="1:7" s="199" customFormat="1" x14ac:dyDescent="0.25">
      <c r="A186" s="336" t="s">
        <v>254</v>
      </c>
      <c r="B186" s="395" t="s">
        <v>715</v>
      </c>
      <c r="C186" s="336" t="s">
        <v>45</v>
      </c>
      <c r="D186" s="301">
        <v>60.9</v>
      </c>
      <c r="E186" s="343"/>
      <c r="F186" s="290">
        <f>D186*E186</f>
        <v>0</v>
      </c>
      <c r="G186" s="245"/>
    </row>
    <row r="187" spans="1:7" s="199" customFormat="1" x14ac:dyDescent="0.25">
      <c r="A187" s="398"/>
      <c r="B187" s="426"/>
      <c r="C187" s="398"/>
      <c r="D187" s="400"/>
      <c r="E187" s="343"/>
      <c r="F187" s="290"/>
      <c r="G187" s="245"/>
    </row>
    <row r="188" spans="1:7" s="199" customFormat="1" ht="13" x14ac:dyDescent="0.25">
      <c r="A188" s="396"/>
      <c r="B188" s="391" t="s">
        <v>135</v>
      </c>
      <c r="C188" s="376"/>
      <c r="D188" s="397"/>
      <c r="E188" s="343"/>
      <c r="F188" s="290"/>
      <c r="G188" s="245"/>
    </row>
    <row r="189" spans="1:7" s="199" customFormat="1" ht="13" x14ac:dyDescent="0.25">
      <c r="A189" s="396"/>
      <c r="B189" s="357" t="s">
        <v>686</v>
      </c>
      <c r="C189" s="376"/>
      <c r="D189" s="397"/>
      <c r="E189" s="343"/>
      <c r="F189" s="290"/>
      <c r="G189" s="245"/>
    </row>
    <row r="190" spans="1:7" s="199" customFormat="1" ht="13" x14ac:dyDescent="0.25">
      <c r="A190" s="398"/>
      <c r="B190" s="467" t="s">
        <v>255</v>
      </c>
      <c r="C190" s="398"/>
      <c r="D190" s="400"/>
      <c r="E190" s="343"/>
      <c r="F190" s="290"/>
      <c r="G190" s="245"/>
    </row>
    <row r="191" spans="1:7" s="199" customFormat="1" ht="58.5" customHeight="1" x14ac:dyDescent="0.25">
      <c r="A191" s="398"/>
      <c r="B191" s="468" t="s">
        <v>821</v>
      </c>
      <c r="C191" s="398"/>
      <c r="D191" s="400"/>
      <c r="E191" s="343"/>
      <c r="F191" s="290"/>
      <c r="G191" s="245"/>
    </row>
    <row r="192" spans="1:7" s="199" customFormat="1" ht="37.5" x14ac:dyDescent="0.25">
      <c r="A192" s="293" t="s">
        <v>1032</v>
      </c>
      <c r="B192" s="403" t="s">
        <v>822</v>
      </c>
      <c r="C192" s="293" t="s">
        <v>16</v>
      </c>
      <c r="D192" s="295">
        <v>2</v>
      </c>
      <c r="E192" s="343"/>
      <c r="F192" s="290">
        <f>D192*E192</f>
        <v>0</v>
      </c>
      <c r="G192" s="245"/>
    </row>
    <row r="193" spans="1:7" s="199" customFormat="1" x14ac:dyDescent="0.25">
      <c r="A193" s="351"/>
      <c r="B193" s="403"/>
      <c r="C193" s="293"/>
      <c r="D193" s="295"/>
      <c r="E193" s="343"/>
      <c r="F193" s="290"/>
      <c r="G193" s="245"/>
    </row>
    <row r="194" spans="1:7" s="199" customFormat="1" ht="13" x14ac:dyDescent="0.25">
      <c r="A194" s="398"/>
      <c r="B194" s="399" t="s">
        <v>257</v>
      </c>
      <c r="C194" s="398"/>
      <c r="D194" s="400"/>
      <c r="E194" s="343"/>
      <c r="F194" s="290"/>
      <c r="G194" s="245"/>
    </row>
    <row r="195" spans="1:7" s="199" customFormat="1" ht="82.5" customHeight="1" x14ac:dyDescent="0.25">
      <c r="A195" s="398"/>
      <c r="B195" s="326" t="s">
        <v>687</v>
      </c>
      <c r="C195" s="398"/>
      <c r="D195" s="400"/>
      <c r="E195" s="343"/>
      <c r="F195" s="290"/>
      <c r="G195" s="245"/>
    </row>
    <row r="196" spans="1:7" s="199" customFormat="1" ht="21.75" customHeight="1" x14ac:dyDescent="0.25">
      <c r="A196" s="293" t="s">
        <v>1033</v>
      </c>
      <c r="B196" s="299" t="s">
        <v>688</v>
      </c>
      <c r="C196" s="293" t="s">
        <v>16</v>
      </c>
      <c r="D196" s="295">
        <v>6</v>
      </c>
      <c r="E196" s="343"/>
      <c r="F196" s="290">
        <f>D196*E196</f>
        <v>0</v>
      </c>
      <c r="G196" s="245"/>
    </row>
    <row r="197" spans="1:7" s="199" customFormat="1" ht="33.75" customHeight="1" x14ac:dyDescent="0.25">
      <c r="A197" s="293" t="s">
        <v>1034</v>
      </c>
      <c r="B197" s="299" t="s">
        <v>716</v>
      </c>
      <c r="C197" s="293" t="s">
        <v>16</v>
      </c>
      <c r="D197" s="295">
        <v>2</v>
      </c>
      <c r="E197" s="343"/>
      <c r="F197" s="290">
        <f>D197*E197</f>
        <v>0</v>
      </c>
      <c r="G197" s="245"/>
    </row>
    <row r="198" spans="1:7" s="199" customFormat="1" x14ac:dyDescent="0.25">
      <c r="A198" s="293" t="s">
        <v>1035</v>
      </c>
      <c r="B198" s="299" t="s">
        <v>717</v>
      </c>
      <c r="C198" s="293" t="s">
        <v>16</v>
      </c>
      <c r="D198" s="295">
        <v>2</v>
      </c>
      <c r="E198" s="343"/>
      <c r="F198" s="290">
        <f>D198*E198</f>
        <v>0</v>
      </c>
      <c r="G198" s="245"/>
    </row>
    <row r="199" spans="1:7" s="199" customFormat="1" ht="7.5" customHeight="1" x14ac:dyDescent="0.25">
      <c r="A199" s="351"/>
      <c r="B199" s="403"/>
      <c r="C199" s="293"/>
      <c r="D199" s="295"/>
      <c r="E199" s="343"/>
      <c r="F199" s="290"/>
      <c r="G199" s="245"/>
    </row>
    <row r="200" spans="1:7" s="199" customFormat="1" ht="56.25" customHeight="1" x14ac:dyDescent="0.25">
      <c r="A200" s="398"/>
      <c r="B200" s="401" t="s">
        <v>689</v>
      </c>
      <c r="C200" s="398"/>
      <c r="D200" s="402"/>
      <c r="E200" s="343"/>
      <c r="F200" s="290"/>
      <c r="G200" s="245"/>
    </row>
    <row r="201" spans="1:7" s="199" customFormat="1" x14ac:dyDescent="0.25">
      <c r="A201" s="293" t="s">
        <v>1037</v>
      </c>
      <c r="B201" s="403" t="s">
        <v>690</v>
      </c>
      <c r="C201" s="293" t="s">
        <v>16</v>
      </c>
      <c r="D201" s="295">
        <v>2</v>
      </c>
      <c r="E201" s="343"/>
      <c r="F201" s="290">
        <f>D201*E201</f>
        <v>0</v>
      </c>
      <c r="G201" s="245"/>
    </row>
    <row r="202" spans="1:7" s="199" customFormat="1" ht="8.25" customHeight="1" x14ac:dyDescent="0.25">
      <c r="A202" s="128"/>
      <c r="B202" s="469"/>
      <c r="C202" s="128"/>
      <c r="D202" s="325"/>
      <c r="E202" s="460"/>
      <c r="F202" s="292"/>
      <c r="G202" s="245"/>
    </row>
    <row r="203" spans="1:7" s="199" customFormat="1" ht="13" x14ac:dyDescent="0.25">
      <c r="A203" s="398"/>
      <c r="B203" s="399" t="s">
        <v>251</v>
      </c>
      <c r="C203" s="398"/>
      <c r="D203" s="400"/>
      <c r="E203" s="343"/>
      <c r="F203" s="290"/>
      <c r="G203" s="245"/>
    </row>
    <row r="204" spans="1:7" s="199" customFormat="1" ht="8.25" customHeight="1" x14ac:dyDescent="0.25">
      <c r="A204" s="398"/>
      <c r="B204" s="470"/>
      <c r="C204" s="398"/>
      <c r="D204" s="400"/>
      <c r="E204" s="343"/>
      <c r="F204" s="290"/>
      <c r="G204" s="245"/>
    </row>
    <row r="205" spans="1:7" s="199" customFormat="1" ht="50" x14ac:dyDescent="0.25">
      <c r="A205" s="293" t="s">
        <v>1040</v>
      </c>
      <c r="B205" s="407" t="s">
        <v>718</v>
      </c>
      <c r="C205" s="293" t="s">
        <v>45</v>
      </c>
      <c r="D205" s="301">
        <v>80.5</v>
      </c>
      <c r="E205" s="343"/>
      <c r="F205" s="290">
        <f>D205*E205</f>
        <v>0</v>
      </c>
      <c r="G205" s="245"/>
    </row>
    <row r="206" spans="1:7" s="199" customFormat="1" x14ac:dyDescent="0.25">
      <c r="A206" s="293"/>
      <c r="B206" s="765"/>
      <c r="C206" s="293"/>
      <c r="D206" s="301"/>
      <c r="E206" s="343"/>
      <c r="F206" s="290"/>
      <c r="G206" s="245"/>
    </row>
    <row r="207" spans="1:7" s="199" customFormat="1" ht="13" x14ac:dyDescent="0.25">
      <c r="A207" s="293"/>
      <c r="B207" s="357" t="s">
        <v>696</v>
      </c>
      <c r="C207" s="293"/>
      <c r="D207" s="301"/>
      <c r="E207" s="343"/>
      <c r="F207" s="290"/>
      <c r="G207" s="245"/>
    </row>
    <row r="208" spans="1:7" s="199" customFormat="1" ht="7.5" customHeight="1" x14ac:dyDescent="0.25">
      <c r="A208" s="293"/>
      <c r="B208" s="353"/>
      <c r="C208" s="293"/>
      <c r="D208" s="301"/>
      <c r="E208" s="343"/>
      <c r="F208" s="290"/>
      <c r="G208" s="245"/>
    </row>
    <row r="209" spans="1:7" s="199" customFormat="1" ht="30" customHeight="1" x14ac:dyDescent="0.25">
      <c r="A209" s="293" t="s">
        <v>1041</v>
      </c>
      <c r="B209" s="408" t="s">
        <v>719</v>
      </c>
      <c r="C209" s="128" t="s">
        <v>299</v>
      </c>
      <c r="D209" s="128">
        <v>1</v>
      </c>
      <c r="E209" s="343"/>
      <c r="F209" s="290">
        <f>D209*E209</f>
        <v>0</v>
      </c>
      <c r="G209" s="245"/>
    </row>
    <row r="210" spans="1:7" s="199" customFormat="1" ht="44.25" customHeight="1" x14ac:dyDescent="0.25">
      <c r="A210" s="293" t="s">
        <v>1042</v>
      </c>
      <c r="B210" s="409" t="s">
        <v>698</v>
      </c>
      <c r="C210" s="305" t="s">
        <v>16</v>
      </c>
      <c r="D210" s="410">
        <v>4</v>
      </c>
      <c r="E210" s="343"/>
      <c r="F210" s="290">
        <f>D210*E210</f>
        <v>0</v>
      </c>
      <c r="G210" s="245"/>
    </row>
    <row r="211" spans="1:7" s="199" customFormat="1" ht="69" customHeight="1" x14ac:dyDescent="0.25">
      <c r="A211" s="293" t="s">
        <v>1043</v>
      </c>
      <c r="B211" s="412" t="s">
        <v>720</v>
      </c>
      <c r="C211" s="128" t="s">
        <v>299</v>
      </c>
      <c r="D211" s="413">
        <v>1</v>
      </c>
      <c r="E211" s="343"/>
      <c r="F211" s="290">
        <f>D211*E211</f>
        <v>0</v>
      </c>
      <c r="G211" s="245"/>
    </row>
    <row r="212" spans="1:7" s="199" customFormat="1" ht="63" thickBot="1" x14ac:dyDescent="0.3">
      <c r="A212" s="293" t="s">
        <v>1046</v>
      </c>
      <c r="B212" s="412" t="s">
        <v>721</v>
      </c>
      <c r="C212" s="305" t="s">
        <v>299</v>
      </c>
      <c r="D212" s="410">
        <v>1</v>
      </c>
      <c r="E212" s="343"/>
      <c r="F212" s="290">
        <f>D212*E212</f>
        <v>0</v>
      </c>
      <c r="G212" s="245"/>
    </row>
    <row r="213" spans="1:7" s="199" customFormat="1" ht="19.5" customHeight="1" thickTop="1" x14ac:dyDescent="0.25">
      <c r="A213" s="1110" t="s">
        <v>99</v>
      </c>
      <c r="B213" s="1110"/>
      <c r="C213" s="1110"/>
      <c r="D213" s="1110"/>
      <c r="E213" s="1110"/>
      <c r="F213" s="906">
        <f>SUM(F181:F212)</f>
        <v>0</v>
      </c>
      <c r="G213" s="245"/>
    </row>
    <row r="214" spans="1:7" s="199" customFormat="1" ht="13" x14ac:dyDescent="0.25">
      <c r="A214" s="293"/>
      <c r="B214" s="357" t="s">
        <v>703</v>
      </c>
      <c r="C214" s="293"/>
      <c r="D214" s="301"/>
      <c r="E214" s="343"/>
      <c r="F214" s="290"/>
      <c r="G214" s="245"/>
    </row>
    <row r="215" spans="1:7" s="199" customFormat="1" ht="96" customHeight="1" x14ac:dyDescent="0.25">
      <c r="A215" s="293" t="s">
        <v>1047</v>
      </c>
      <c r="B215" s="403" t="s">
        <v>722</v>
      </c>
      <c r="C215" s="305" t="s">
        <v>299</v>
      </c>
      <c r="D215" s="410">
        <v>1</v>
      </c>
      <c r="E215" s="312"/>
      <c r="F215" s="290">
        <f>D215*E215</f>
        <v>0</v>
      </c>
      <c r="G215" s="245"/>
    </row>
    <row r="216" spans="1:7" s="199" customFormat="1" ht="44.25" customHeight="1" x14ac:dyDescent="0.25">
      <c r="A216" s="293" t="s">
        <v>1048</v>
      </c>
      <c r="B216" s="425" t="s">
        <v>723</v>
      </c>
      <c r="C216" s="305" t="s">
        <v>299</v>
      </c>
      <c r="D216" s="410">
        <v>1</v>
      </c>
      <c r="E216" s="312"/>
      <c r="F216" s="290">
        <f>D216*E216</f>
        <v>0</v>
      </c>
      <c r="G216" s="245"/>
    </row>
    <row r="217" spans="1:7" s="199" customFormat="1" ht="33.75" customHeight="1" x14ac:dyDescent="0.25">
      <c r="A217" s="293" t="s">
        <v>1049</v>
      </c>
      <c r="B217" s="309" t="s">
        <v>724</v>
      </c>
      <c r="C217" s="128" t="s">
        <v>299</v>
      </c>
      <c r="D217" s="410">
        <v>1</v>
      </c>
      <c r="E217" s="312"/>
      <c r="F217" s="290">
        <f>D217*E217</f>
        <v>0</v>
      </c>
      <c r="G217" s="245"/>
    </row>
    <row r="218" spans="1:7" s="199" customFormat="1" ht="81.75" customHeight="1" x14ac:dyDescent="0.25">
      <c r="A218" s="293" t="s">
        <v>1050</v>
      </c>
      <c r="B218" s="471" t="s">
        <v>725</v>
      </c>
      <c r="C218" s="128" t="s">
        <v>16</v>
      </c>
      <c r="D218" s="419">
        <v>2</v>
      </c>
      <c r="E218" s="312"/>
      <c r="F218" s="290">
        <f t="shared" ref="F218:F225" si="0">D218*E218</f>
        <v>0</v>
      </c>
      <c r="G218" s="245"/>
    </row>
    <row r="219" spans="1:7" s="199" customFormat="1" ht="72.75" customHeight="1" x14ac:dyDescent="0.25">
      <c r="A219" s="293" t="s">
        <v>1051</v>
      </c>
      <c r="B219" s="472" t="s">
        <v>726</v>
      </c>
      <c r="C219" s="128" t="s">
        <v>16</v>
      </c>
      <c r="D219" s="325">
        <v>2</v>
      </c>
      <c r="E219" s="473"/>
      <c r="F219" s="290">
        <f t="shared" si="0"/>
        <v>0</v>
      </c>
      <c r="G219" s="245"/>
    </row>
    <row r="220" spans="1:7" s="199" customFormat="1" ht="48" customHeight="1" x14ac:dyDescent="0.25">
      <c r="A220" s="293" t="s">
        <v>1052</v>
      </c>
      <c r="B220" s="411" t="s">
        <v>727</v>
      </c>
      <c r="C220" s="128" t="s">
        <v>114</v>
      </c>
      <c r="D220" s="304">
        <v>40</v>
      </c>
      <c r="E220" s="312"/>
      <c r="F220" s="290">
        <f t="shared" si="0"/>
        <v>0</v>
      </c>
      <c r="G220" s="245"/>
    </row>
    <row r="221" spans="1:7" s="199" customFormat="1" ht="39.5" x14ac:dyDescent="0.25">
      <c r="A221" s="293" t="s">
        <v>1053</v>
      </c>
      <c r="B221" s="474" t="s">
        <v>728</v>
      </c>
      <c r="C221" s="128" t="s">
        <v>8</v>
      </c>
      <c r="D221" s="325">
        <v>1</v>
      </c>
      <c r="E221" s="473"/>
      <c r="F221" s="290">
        <f t="shared" si="0"/>
        <v>0</v>
      </c>
      <c r="G221" s="245"/>
    </row>
    <row r="222" spans="1:7" s="199" customFormat="1" x14ac:dyDescent="0.25">
      <c r="A222" s="293"/>
      <c r="B222" s="766"/>
      <c r="C222" s="128"/>
      <c r="D222" s="325"/>
      <c r="E222" s="767"/>
      <c r="F222" s="290"/>
      <c r="G222" s="245"/>
    </row>
    <row r="223" spans="1:7" s="199" customFormat="1" ht="45" customHeight="1" x14ac:dyDescent="0.25">
      <c r="A223" s="293" t="s">
        <v>1054</v>
      </c>
      <c r="B223" s="411" t="s">
        <v>706</v>
      </c>
      <c r="C223" s="128" t="s">
        <v>16</v>
      </c>
      <c r="D223" s="419">
        <v>1</v>
      </c>
      <c r="E223" s="312"/>
      <c r="F223" s="290">
        <f t="shared" si="0"/>
        <v>0</v>
      </c>
      <c r="G223" s="245"/>
    </row>
    <row r="224" spans="1:7" s="199" customFormat="1" ht="45" customHeight="1" x14ac:dyDescent="0.25">
      <c r="A224" s="293" t="s">
        <v>1055</v>
      </c>
      <c r="B224" s="475" t="s">
        <v>729</v>
      </c>
      <c r="C224" s="476" t="s">
        <v>16</v>
      </c>
      <c r="D224" s="477">
        <v>6</v>
      </c>
      <c r="E224" s="478"/>
      <c r="F224" s="290">
        <f t="shared" si="0"/>
        <v>0</v>
      </c>
      <c r="G224" s="245"/>
    </row>
    <row r="225" spans="1:7" s="199" customFormat="1" ht="37.5" x14ac:dyDescent="0.25">
      <c r="A225" s="293" t="s">
        <v>1143</v>
      </c>
      <c r="B225" s="475" t="s">
        <v>730</v>
      </c>
      <c r="C225" s="476" t="s">
        <v>16</v>
      </c>
      <c r="D225" s="476">
        <v>2</v>
      </c>
      <c r="E225" s="478"/>
      <c r="F225" s="290">
        <f t="shared" si="0"/>
        <v>0</v>
      </c>
      <c r="G225" s="245"/>
    </row>
    <row r="226" spans="1:7" s="199" customFormat="1" x14ac:dyDescent="0.25">
      <c r="A226" s="308"/>
      <c r="B226" s="475"/>
      <c r="C226" s="476"/>
      <c r="D226" s="476"/>
      <c r="E226" s="164"/>
      <c r="F226" s="290"/>
      <c r="G226" s="245"/>
    </row>
    <row r="227" spans="1:7" s="199" customFormat="1" ht="13" x14ac:dyDescent="0.25">
      <c r="A227" s="420"/>
      <c r="B227" s="421" t="s">
        <v>708</v>
      </c>
      <c r="C227" s="422"/>
      <c r="D227" s="423"/>
      <c r="E227" s="479"/>
      <c r="F227" s="424"/>
      <c r="G227" s="245"/>
    </row>
    <row r="228" spans="1:7" s="199" customFormat="1" x14ac:dyDescent="0.25">
      <c r="A228" s="480"/>
      <c r="B228" s="481"/>
      <c r="C228" s="422"/>
      <c r="D228" s="482"/>
      <c r="E228" s="479"/>
      <c r="F228" s="424"/>
      <c r="G228" s="245"/>
    </row>
    <row r="229" spans="1:7" s="199" customFormat="1" ht="22.5" customHeight="1" x14ac:dyDescent="0.25">
      <c r="A229" s="308"/>
      <c r="B229" s="399"/>
      <c r="C229" s="128"/>
      <c r="D229" s="325"/>
      <c r="E229" s="343"/>
      <c r="F229" s="290"/>
      <c r="G229" s="245"/>
    </row>
    <row r="230" spans="1:7" s="199" customFormat="1" ht="36" customHeight="1" x14ac:dyDescent="0.25">
      <c r="A230" s="293"/>
      <c r="B230" s="425"/>
      <c r="C230" s="305"/>
      <c r="D230" s="410"/>
      <c r="E230" s="343"/>
      <c r="F230" s="290"/>
      <c r="G230" s="245"/>
    </row>
    <row r="231" spans="1:7" s="199" customFormat="1" ht="63.75" customHeight="1" x14ac:dyDescent="0.25">
      <c r="A231" s="293"/>
      <c r="B231" s="426"/>
      <c r="C231" s="376"/>
      <c r="D231" s="427"/>
      <c r="E231" s="343"/>
      <c r="F231" s="290"/>
      <c r="G231" s="245"/>
    </row>
    <row r="232" spans="1:7" s="199" customFormat="1" ht="21" customHeight="1" x14ac:dyDescent="0.25">
      <c r="A232" s="293"/>
      <c r="B232" s="428"/>
      <c r="C232" s="483"/>
      <c r="D232" s="484"/>
      <c r="E232" s="485"/>
      <c r="F232" s="290"/>
      <c r="G232" s="245"/>
    </row>
    <row r="233" spans="1:7" s="199" customFormat="1" x14ac:dyDescent="0.25">
      <c r="A233" s="293"/>
      <c r="B233" s="426"/>
      <c r="C233" s="376"/>
      <c r="D233" s="427"/>
      <c r="E233" s="343"/>
      <c r="F233" s="290"/>
      <c r="G233" s="245"/>
    </row>
    <row r="234" spans="1:7" s="199" customFormat="1" x14ac:dyDescent="0.25">
      <c r="A234" s="293"/>
      <c r="B234" s="426"/>
      <c r="C234" s="376"/>
      <c r="D234" s="427"/>
      <c r="E234" s="343"/>
      <c r="F234" s="290"/>
      <c r="G234" s="245"/>
    </row>
    <row r="235" spans="1:7" s="199" customFormat="1" x14ac:dyDescent="0.25">
      <c r="A235" s="293"/>
      <c r="B235" s="426"/>
      <c r="C235" s="376"/>
      <c r="D235" s="427"/>
      <c r="E235" s="343"/>
      <c r="F235" s="290"/>
      <c r="G235" s="245"/>
    </row>
    <row r="236" spans="1:7" s="199" customFormat="1" x14ac:dyDescent="0.25">
      <c r="A236" s="293"/>
      <c r="B236" s="426"/>
      <c r="C236" s="376"/>
      <c r="D236" s="427"/>
      <c r="E236" s="343"/>
      <c r="F236" s="290"/>
      <c r="G236" s="245"/>
    </row>
    <row r="237" spans="1:7" s="199" customFormat="1" x14ac:dyDescent="0.25">
      <c r="A237" s="293"/>
      <c r="B237" s="426"/>
      <c r="C237" s="376"/>
      <c r="D237" s="427"/>
      <c r="E237" s="343"/>
      <c r="F237" s="290"/>
      <c r="G237" s="245"/>
    </row>
    <row r="238" spans="1:7" s="199" customFormat="1" x14ac:dyDescent="0.25">
      <c r="A238" s="293"/>
      <c r="B238" s="426"/>
      <c r="C238" s="376"/>
      <c r="D238" s="427"/>
      <c r="E238" s="343"/>
      <c r="F238" s="290"/>
      <c r="G238" s="245"/>
    </row>
    <row r="239" spans="1:7" s="199" customFormat="1" ht="13" thickBot="1" x14ac:dyDescent="0.3">
      <c r="A239" s="293"/>
      <c r="B239" s="426"/>
      <c r="C239" s="376"/>
      <c r="D239" s="427"/>
      <c r="E239" s="343"/>
      <c r="F239" s="290"/>
      <c r="G239" s="245"/>
    </row>
    <row r="240" spans="1:7" s="199" customFormat="1" ht="19.5" customHeight="1" thickTop="1" x14ac:dyDescent="0.25">
      <c r="A240" s="1129" t="s">
        <v>260</v>
      </c>
      <c r="B240" s="1130"/>
      <c r="C240" s="1130"/>
      <c r="D240" s="1130"/>
      <c r="E240" s="1131"/>
      <c r="F240" s="915">
        <f>SUM(F214:F239)</f>
        <v>0</v>
      </c>
      <c r="G240" s="245"/>
    </row>
    <row r="241" spans="1:8" s="439" customFormat="1" ht="13" x14ac:dyDescent="0.25">
      <c r="A241" s="432"/>
      <c r="B241" s="433"/>
      <c r="C241" s="432"/>
      <c r="D241" s="434"/>
      <c r="E241" s="435"/>
      <c r="F241" s="436"/>
      <c r="G241" s="437"/>
      <c r="H241" s="438"/>
    </row>
    <row r="242" spans="1:8" s="439" customFormat="1" ht="13" x14ac:dyDescent="0.25">
      <c r="A242" s="432"/>
      <c r="B242" s="433"/>
      <c r="C242" s="432"/>
      <c r="D242" s="434"/>
      <c r="E242" s="435"/>
      <c r="F242" s="436"/>
      <c r="G242" s="437"/>
      <c r="H242" s="438"/>
    </row>
    <row r="243" spans="1:8" s="439" customFormat="1" ht="13" x14ac:dyDescent="0.25">
      <c r="A243" s="432"/>
      <c r="B243" s="433"/>
      <c r="C243" s="432"/>
      <c r="D243" s="434"/>
      <c r="E243" s="435"/>
      <c r="F243" s="436"/>
      <c r="G243" s="437"/>
      <c r="H243" s="438"/>
    </row>
    <row r="244" spans="1:8" s="439" customFormat="1" x14ac:dyDescent="0.25">
      <c r="A244" s="432"/>
      <c r="B244" s="192"/>
      <c r="C244" s="184"/>
      <c r="D244" s="186"/>
      <c r="E244" s="187"/>
      <c r="F244" s="191"/>
      <c r="G244" s="437"/>
      <c r="H244" s="438"/>
    </row>
    <row r="245" spans="1:8" s="439" customFormat="1" ht="13" x14ac:dyDescent="0.25">
      <c r="A245" s="432"/>
      <c r="B245" s="189" t="s">
        <v>1243</v>
      </c>
      <c r="C245" s="184"/>
      <c r="D245" s="186"/>
      <c r="E245" s="187"/>
      <c r="F245" s="187"/>
      <c r="G245" s="437"/>
      <c r="H245" s="438"/>
    </row>
    <row r="246" spans="1:8" s="439" customFormat="1" x14ac:dyDescent="0.25">
      <c r="A246" s="432"/>
      <c r="B246" s="190"/>
      <c r="C246" s="184"/>
      <c r="D246" s="186"/>
      <c r="E246" s="187"/>
      <c r="F246" s="191"/>
      <c r="G246" s="437"/>
      <c r="H246" s="438"/>
    </row>
    <row r="247" spans="1:8" s="439" customFormat="1" x14ac:dyDescent="0.25">
      <c r="A247" s="432"/>
      <c r="B247" s="192" t="s">
        <v>1236</v>
      </c>
      <c r="C247" s="184"/>
      <c r="D247" s="186"/>
      <c r="E247" s="187"/>
      <c r="F247" s="191">
        <f>+F59</f>
        <v>0</v>
      </c>
      <c r="G247" s="437"/>
      <c r="H247" s="438"/>
    </row>
    <row r="248" spans="1:8" s="439" customFormat="1" x14ac:dyDescent="0.25">
      <c r="A248" s="432"/>
      <c r="B248" s="192"/>
      <c r="C248" s="184"/>
      <c r="D248" s="186"/>
      <c r="E248" s="187"/>
      <c r="F248" s="191"/>
      <c r="G248" s="437"/>
      <c r="H248" s="438"/>
    </row>
    <row r="249" spans="1:8" s="439" customFormat="1" x14ac:dyDescent="0.25">
      <c r="A249" s="432"/>
      <c r="B249" s="192" t="s">
        <v>1237</v>
      </c>
      <c r="C249" s="184"/>
      <c r="D249" s="186"/>
      <c r="E249" s="187"/>
      <c r="F249" s="191">
        <f>F121</f>
        <v>0</v>
      </c>
      <c r="G249" s="437"/>
      <c r="H249" s="438"/>
    </row>
    <row r="250" spans="1:8" s="439" customFormat="1" x14ac:dyDescent="0.25">
      <c r="A250" s="432"/>
      <c r="B250" s="192"/>
      <c r="C250" s="184"/>
      <c r="D250" s="186"/>
      <c r="E250" s="187"/>
      <c r="F250" s="191"/>
      <c r="G250" s="437"/>
      <c r="H250" s="438"/>
    </row>
    <row r="251" spans="1:8" s="439" customFormat="1" x14ac:dyDescent="0.25">
      <c r="A251" s="432"/>
      <c r="B251" s="192" t="s">
        <v>1238</v>
      </c>
      <c r="C251" s="184"/>
      <c r="D251" s="186"/>
      <c r="E251" s="187"/>
      <c r="F251" s="191">
        <f>+F179</f>
        <v>0</v>
      </c>
      <c r="G251" s="437"/>
      <c r="H251" s="438"/>
    </row>
    <row r="252" spans="1:8" s="439" customFormat="1" x14ac:dyDescent="0.25">
      <c r="A252" s="432"/>
      <c r="B252" s="192"/>
      <c r="C252" s="184"/>
      <c r="D252" s="186"/>
      <c r="E252" s="187"/>
      <c r="F252" s="191"/>
      <c r="G252" s="437"/>
      <c r="H252" s="438"/>
    </row>
    <row r="253" spans="1:8" s="439" customFormat="1" x14ac:dyDescent="0.25">
      <c r="A253" s="432"/>
      <c r="B253" s="192" t="s">
        <v>1239</v>
      </c>
      <c r="C253" s="184"/>
      <c r="D253" s="186"/>
      <c r="E253" s="187"/>
      <c r="F253" s="191">
        <f>+F213</f>
        <v>0</v>
      </c>
      <c r="G253" s="437"/>
      <c r="H253" s="438"/>
    </row>
    <row r="254" spans="1:8" s="439" customFormat="1" x14ac:dyDescent="0.25">
      <c r="A254" s="432"/>
      <c r="B254" s="192"/>
      <c r="C254" s="184"/>
      <c r="D254" s="186"/>
      <c r="E254" s="187"/>
      <c r="F254" s="191"/>
      <c r="G254" s="437"/>
      <c r="H254" s="438"/>
    </row>
    <row r="255" spans="1:8" s="439" customFormat="1" x14ac:dyDescent="0.25">
      <c r="A255" s="432"/>
      <c r="B255" s="192" t="s">
        <v>1240</v>
      </c>
      <c r="C255" s="184"/>
      <c r="D255" s="186"/>
      <c r="E255" s="187"/>
      <c r="F255" s="191">
        <f>+F240</f>
        <v>0</v>
      </c>
      <c r="G255" s="437"/>
      <c r="H255" s="438"/>
    </row>
    <row r="256" spans="1:8" s="439" customFormat="1" x14ac:dyDescent="0.25">
      <c r="A256" s="432"/>
      <c r="B256" s="192"/>
      <c r="C256" s="184"/>
      <c r="D256" s="186"/>
      <c r="E256" s="187"/>
      <c r="F256" s="191"/>
      <c r="G256" s="437"/>
      <c r="H256" s="438"/>
    </row>
    <row r="257" spans="1:8" s="439" customFormat="1" x14ac:dyDescent="0.25">
      <c r="A257" s="432"/>
      <c r="B257" s="192"/>
      <c r="C257" s="184"/>
      <c r="D257" s="186"/>
      <c r="E257" s="187"/>
      <c r="F257" s="191"/>
      <c r="G257" s="437"/>
      <c r="H257" s="438"/>
    </row>
    <row r="258" spans="1:8" s="439" customFormat="1" x14ac:dyDescent="0.25">
      <c r="A258" s="432"/>
      <c r="B258" s="192"/>
      <c r="C258" s="184"/>
      <c r="D258" s="186"/>
      <c r="E258" s="187"/>
      <c r="F258" s="191"/>
      <c r="G258" s="437"/>
      <c r="H258" s="438"/>
    </row>
    <row r="259" spans="1:8" s="439" customFormat="1" x14ac:dyDescent="0.25">
      <c r="A259" s="432"/>
      <c r="B259" s="192"/>
      <c r="C259" s="184"/>
      <c r="D259" s="186"/>
      <c r="E259" s="187"/>
      <c r="F259" s="191"/>
      <c r="G259" s="437"/>
      <c r="H259" s="438"/>
    </row>
    <row r="260" spans="1:8" s="442" customFormat="1" x14ac:dyDescent="0.25">
      <c r="A260" s="432"/>
      <c r="B260" s="192"/>
      <c r="C260" s="184"/>
      <c r="D260" s="186"/>
      <c r="E260" s="187"/>
      <c r="F260" s="191"/>
      <c r="G260" s="440"/>
      <c r="H260" s="441"/>
    </row>
    <row r="261" spans="1:8" s="442" customFormat="1" ht="13" x14ac:dyDescent="0.25">
      <c r="A261" s="432"/>
      <c r="B261" s="433"/>
      <c r="C261" s="432"/>
      <c r="D261" s="434"/>
      <c r="E261" s="435"/>
      <c r="F261" s="436"/>
      <c r="G261" s="440"/>
      <c r="H261" s="441"/>
    </row>
    <row r="262" spans="1:8" s="442" customFormat="1" ht="13" x14ac:dyDescent="0.25">
      <c r="A262" s="432"/>
      <c r="B262" s="433"/>
      <c r="C262" s="432"/>
      <c r="D262" s="434"/>
      <c r="E262" s="435"/>
      <c r="F262" s="436"/>
      <c r="G262" s="440"/>
      <c r="H262" s="441"/>
    </row>
    <row r="263" spans="1:8" s="442" customFormat="1" ht="13" x14ac:dyDescent="0.25">
      <c r="A263" s="432"/>
      <c r="B263" s="433"/>
      <c r="C263" s="432"/>
      <c r="D263" s="434"/>
      <c r="E263" s="435"/>
      <c r="F263" s="436"/>
      <c r="G263" s="440"/>
      <c r="H263" s="441"/>
    </row>
    <row r="264" spans="1:8" s="442" customFormat="1" ht="13" x14ac:dyDescent="0.25">
      <c r="A264" s="432"/>
      <c r="B264" s="433"/>
      <c r="C264" s="432"/>
      <c r="D264" s="434"/>
      <c r="E264" s="187"/>
      <c r="F264" s="436"/>
      <c r="G264" s="440"/>
      <c r="H264" s="441"/>
    </row>
    <row r="265" spans="1:8" s="442" customFormat="1" ht="13" x14ac:dyDescent="0.25">
      <c r="A265" s="432"/>
      <c r="B265" s="433"/>
      <c r="C265" s="432"/>
      <c r="D265" s="434"/>
      <c r="E265" s="435"/>
      <c r="F265" s="436"/>
      <c r="G265" s="440"/>
      <c r="H265" s="441"/>
    </row>
    <row r="266" spans="1:8" s="442" customFormat="1" ht="13" x14ac:dyDescent="0.25">
      <c r="A266" s="432"/>
      <c r="B266" s="433"/>
      <c r="C266" s="432"/>
      <c r="D266" s="434"/>
      <c r="E266" s="435"/>
      <c r="F266" s="436"/>
      <c r="G266" s="440"/>
      <c r="H266" s="441"/>
    </row>
    <row r="267" spans="1:8" s="442" customFormat="1" ht="13" x14ac:dyDescent="0.25">
      <c r="A267" s="432"/>
      <c r="B267" s="433"/>
      <c r="C267" s="432"/>
      <c r="D267" s="434"/>
      <c r="E267" s="435"/>
      <c r="F267" s="436"/>
      <c r="G267" s="440"/>
      <c r="H267" s="441"/>
    </row>
    <row r="268" spans="1:8" s="442" customFormat="1" ht="13" x14ac:dyDescent="0.25">
      <c r="A268" s="432"/>
      <c r="B268" s="433"/>
      <c r="C268" s="432"/>
      <c r="D268" s="434"/>
      <c r="E268" s="435"/>
      <c r="F268" s="436"/>
      <c r="G268" s="440"/>
      <c r="H268" s="441"/>
    </row>
    <row r="269" spans="1:8" s="442" customFormat="1" ht="13" x14ac:dyDescent="0.25">
      <c r="A269" s="432"/>
      <c r="B269" s="433"/>
      <c r="C269" s="432"/>
      <c r="D269" s="434"/>
      <c r="E269" s="435"/>
      <c r="F269" s="436"/>
      <c r="G269" s="440"/>
      <c r="H269" s="441"/>
    </row>
    <row r="270" spans="1:8" s="442" customFormat="1" ht="13" x14ac:dyDescent="0.25">
      <c r="A270" s="432"/>
      <c r="B270" s="433"/>
      <c r="C270" s="432"/>
      <c r="D270" s="434"/>
      <c r="E270" s="435"/>
      <c r="F270" s="436"/>
      <c r="G270" s="440"/>
      <c r="H270" s="441"/>
    </row>
    <row r="271" spans="1:8" s="442" customFormat="1" ht="13" x14ac:dyDescent="0.25">
      <c r="A271" s="432"/>
      <c r="B271" s="433"/>
      <c r="C271" s="432"/>
      <c r="D271" s="434"/>
      <c r="E271" s="435"/>
      <c r="F271" s="436"/>
      <c r="G271" s="440"/>
      <c r="H271" s="441"/>
    </row>
    <row r="272" spans="1:8" s="442" customFormat="1" ht="13" x14ac:dyDescent="0.25">
      <c r="A272" s="432"/>
      <c r="B272" s="433"/>
      <c r="C272" s="432"/>
      <c r="D272" s="434"/>
      <c r="E272" s="435"/>
      <c r="F272" s="436"/>
      <c r="G272" s="440"/>
      <c r="H272" s="441"/>
    </row>
    <row r="273" spans="1:8" s="442" customFormat="1" ht="13" x14ac:dyDescent="0.25">
      <c r="A273" s="432"/>
      <c r="B273" s="433"/>
      <c r="C273" s="432"/>
      <c r="D273" s="434"/>
      <c r="E273" s="435"/>
      <c r="F273" s="436"/>
      <c r="G273" s="440"/>
      <c r="H273" s="441"/>
    </row>
    <row r="274" spans="1:8" s="442" customFormat="1" ht="13" x14ac:dyDescent="0.25">
      <c r="A274" s="432"/>
      <c r="B274" s="433"/>
      <c r="C274" s="432"/>
      <c r="D274" s="434"/>
      <c r="E274" s="435"/>
      <c r="F274" s="436"/>
      <c r="G274" s="440"/>
      <c r="H274" s="441"/>
    </row>
    <row r="275" spans="1:8" s="442" customFormat="1" ht="13" x14ac:dyDescent="0.25">
      <c r="A275" s="432"/>
      <c r="B275" s="433"/>
      <c r="C275" s="432"/>
      <c r="D275" s="434"/>
      <c r="E275" s="435"/>
      <c r="F275" s="436"/>
      <c r="G275" s="440"/>
      <c r="H275" s="441"/>
    </row>
    <row r="276" spans="1:8" s="442" customFormat="1" ht="13" x14ac:dyDescent="0.25">
      <c r="A276" s="432"/>
      <c r="B276" s="433"/>
      <c r="C276" s="432"/>
      <c r="D276" s="434"/>
      <c r="E276" s="435"/>
      <c r="F276" s="436"/>
      <c r="G276" s="440"/>
      <c r="H276" s="441"/>
    </row>
    <row r="277" spans="1:8" s="442" customFormat="1" ht="13" x14ac:dyDescent="0.25">
      <c r="A277" s="432"/>
      <c r="B277" s="433"/>
      <c r="C277" s="432"/>
      <c r="D277" s="434"/>
      <c r="E277" s="435"/>
      <c r="F277" s="436"/>
      <c r="G277" s="440"/>
      <c r="H277" s="441"/>
    </row>
    <row r="278" spans="1:8" s="442" customFormat="1" ht="13" x14ac:dyDescent="0.25">
      <c r="A278" s="432"/>
      <c r="B278" s="433"/>
      <c r="C278" s="432"/>
      <c r="D278" s="434"/>
      <c r="E278" s="435"/>
      <c r="F278" s="436"/>
      <c r="G278" s="440"/>
      <c r="H278" s="441"/>
    </row>
    <row r="279" spans="1:8" s="442" customFormat="1" ht="13" x14ac:dyDescent="0.25">
      <c r="A279" s="432"/>
      <c r="B279" s="433"/>
      <c r="C279" s="432"/>
      <c r="D279" s="434"/>
      <c r="E279" s="435"/>
      <c r="F279" s="436"/>
      <c r="G279" s="440"/>
      <c r="H279" s="441"/>
    </row>
    <row r="280" spans="1:8" s="442" customFormat="1" ht="13" x14ac:dyDescent="0.25">
      <c r="A280" s="432"/>
      <c r="B280" s="433"/>
      <c r="C280" s="432"/>
      <c r="D280" s="434"/>
      <c r="E280" s="435"/>
      <c r="F280" s="436"/>
      <c r="G280" s="440"/>
      <c r="H280" s="441"/>
    </row>
    <row r="281" spans="1:8" s="442" customFormat="1" ht="13" x14ac:dyDescent="0.25">
      <c r="A281" s="432"/>
      <c r="B281" s="433"/>
      <c r="C281" s="432"/>
      <c r="D281" s="434"/>
      <c r="E281" s="435"/>
      <c r="F281" s="436"/>
      <c r="G281" s="440"/>
      <c r="H281" s="441"/>
    </row>
    <row r="282" spans="1:8" s="442" customFormat="1" ht="13" x14ac:dyDescent="0.25">
      <c r="A282" s="432"/>
      <c r="B282" s="433"/>
      <c r="C282" s="432"/>
      <c r="D282" s="434"/>
      <c r="E282" s="435"/>
      <c r="F282" s="436"/>
      <c r="G282" s="440"/>
      <c r="H282" s="441"/>
    </row>
    <row r="283" spans="1:8" s="442" customFormat="1" ht="13" x14ac:dyDescent="0.25">
      <c r="A283" s="432"/>
      <c r="B283" s="433"/>
      <c r="C283" s="432"/>
      <c r="D283" s="434"/>
      <c r="E283" s="435"/>
      <c r="F283" s="436"/>
      <c r="G283" s="440"/>
      <c r="H283" s="441"/>
    </row>
    <row r="284" spans="1:8" s="442" customFormat="1" ht="13" x14ac:dyDescent="0.25">
      <c r="A284" s="432"/>
      <c r="B284" s="433"/>
      <c r="C284" s="432"/>
      <c r="D284" s="434"/>
      <c r="E284" s="435"/>
      <c r="F284" s="436"/>
      <c r="G284" s="440"/>
      <c r="H284" s="441"/>
    </row>
    <row r="285" spans="1:8" s="442" customFormat="1" ht="13" x14ac:dyDescent="0.25">
      <c r="A285" s="432"/>
      <c r="B285" s="433"/>
      <c r="C285" s="432"/>
      <c r="D285" s="434"/>
      <c r="E285" s="435"/>
      <c r="F285" s="436"/>
      <c r="G285" s="440"/>
      <c r="H285" s="441"/>
    </row>
    <row r="286" spans="1:8" s="442" customFormat="1" ht="13" x14ac:dyDescent="0.25">
      <c r="A286" s="432"/>
      <c r="B286" s="433"/>
      <c r="C286" s="432"/>
      <c r="D286" s="434"/>
      <c r="E286" s="435"/>
      <c r="F286" s="436"/>
      <c r="G286" s="440"/>
      <c r="H286" s="441"/>
    </row>
    <row r="287" spans="1:8" s="442" customFormat="1" ht="13" x14ac:dyDescent="0.25">
      <c r="A287" s="432"/>
      <c r="B287" s="433"/>
      <c r="C287" s="432"/>
      <c r="D287" s="434"/>
      <c r="E287" s="435"/>
      <c r="F287" s="436"/>
      <c r="G287" s="440"/>
      <c r="H287" s="441"/>
    </row>
    <row r="288" spans="1:8" s="442" customFormat="1" ht="13" x14ac:dyDescent="0.25">
      <c r="A288" s="432"/>
      <c r="B288" s="433"/>
      <c r="C288" s="432"/>
      <c r="D288" s="434"/>
      <c r="E288" s="435"/>
      <c r="F288" s="436"/>
      <c r="G288" s="440"/>
      <c r="H288" s="441"/>
    </row>
    <row r="289" spans="1:8" s="442" customFormat="1" ht="13" x14ac:dyDescent="0.25">
      <c r="A289" s="432"/>
      <c r="B289" s="433"/>
      <c r="C289" s="432"/>
      <c r="D289" s="434"/>
      <c r="E289" s="435"/>
      <c r="F289" s="436"/>
      <c r="G289" s="440"/>
      <c r="H289" s="441"/>
    </row>
    <row r="290" spans="1:8" s="442" customFormat="1" ht="13" x14ac:dyDescent="0.25">
      <c r="A290" s="432"/>
      <c r="B290" s="433"/>
      <c r="C290" s="432"/>
      <c r="D290" s="434"/>
      <c r="E290" s="435"/>
      <c r="F290" s="436"/>
      <c r="G290" s="440"/>
      <c r="H290" s="441"/>
    </row>
    <row r="291" spans="1:8" s="442" customFormat="1" ht="14" x14ac:dyDescent="0.25">
      <c r="A291" s="432"/>
      <c r="B291" s="768"/>
      <c r="C291" s="432"/>
      <c r="D291" s="434"/>
      <c r="E291" s="435"/>
      <c r="F291" s="443"/>
      <c r="G291" s="440"/>
      <c r="H291" s="441"/>
    </row>
    <row r="292" spans="1:8" s="442" customFormat="1" ht="14" x14ac:dyDescent="0.25">
      <c r="A292" s="432"/>
      <c r="B292" s="768"/>
      <c r="C292" s="445"/>
      <c r="D292" s="434"/>
      <c r="E292" s="435"/>
      <c r="F292" s="443"/>
      <c r="G292" s="440"/>
      <c r="H292" s="441"/>
    </row>
    <row r="293" spans="1:8" s="442" customFormat="1" ht="13" thickBot="1" x14ac:dyDescent="0.3">
      <c r="A293" s="432"/>
      <c r="B293" s="446"/>
      <c r="C293" s="432"/>
      <c r="D293" s="434"/>
      <c r="E293" s="435"/>
      <c r="F293" s="436"/>
      <c r="G293" s="440"/>
      <c r="H293" s="441"/>
    </row>
    <row r="294" spans="1:8" s="442" customFormat="1" ht="20.25" customHeight="1" thickTop="1" x14ac:dyDescent="0.25">
      <c r="A294" s="1127" t="s">
        <v>301</v>
      </c>
      <c r="B294" s="1128"/>
      <c r="C294" s="1128"/>
      <c r="D294" s="1128"/>
      <c r="E294" s="1128"/>
      <c r="F294" s="916">
        <f>SUM(F245:F293)</f>
        <v>0</v>
      </c>
      <c r="G294" s="440"/>
      <c r="H294" s="441"/>
    </row>
    <row r="295" spans="1:8" s="442" customFormat="1" x14ac:dyDescent="0.25">
      <c r="A295" s="447"/>
      <c r="B295" s="448"/>
      <c r="C295" s="447"/>
      <c r="D295" s="447"/>
      <c r="E295" s="449"/>
      <c r="F295" s="449"/>
      <c r="G295" s="440"/>
      <c r="H295" s="441"/>
    </row>
    <row r="296" spans="1:8" s="442" customFormat="1" x14ac:dyDescent="0.25">
      <c r="A296" s="447"/>
      <c r="B296" s="448"/>
      <c r="C296" s="447"/>
      <c r="D296" s="447"/>
      <c r="E296" s="449"/>
      <c r="F296" s="449"/>
      <c r="G296" s="440"/>
      <c r="H296" s="441"/>
    </row>
    <row r="297" spans="1:8" s="442" customFormat="1" x14ac:dyDescent="0.25">
      <c r="A297" s="447"/>
      <c r="B297" s="448"/>
      <c r="C297" s="447"/>
      <c r="D297" s="447"/>
      <c r="E297" s="449"/>
      <c r="F297" s="449"/>
      <c r="G297" s="440"/>
      <c r="H297" s="441"/>
    </row>
    <row r="298" spans="1:8" s="442" customFormat="1" x14ac:dyDescent="0.25">
      <c r="A298" s="447"/>
      <c r="B298" s="448"/>
      <c r="C298" s="447"/>
      <c r="D298" s="447"/>
      <c r="E298" s="449"/>
      <c r="F298" s="449"/>
      <c r="G298" s="440"/>
      <c r="H298" s="441"/>
    </row>
    <row r="299" spans="1:8" s="442" customFormat="1" x14ac:dyDescent="0.25">
      <c r="A299" s="447"/>
      <c r="B299" s="448"/>
      <c r="C299" s="447"/>
      <c r="D299" s="447"/>
      <c r="E299" s="449"/>
      <c r="F299" s="449"/>
      <c r="G299" s="440"/>
      <c r="H299" s="441"/>
    </row>
    <row r="300" spans="1:8" s="442" customFormat="1" x14ac:dyDescent="0.25">
      <c r="A300" s="447"/>
      <c r="B300" s="448"/>
      <c r="C300" s="447"/>
      <c r="D300" s="447"/>
      <c r="E300" s="449"/>
      <c r="F300" s="449"/>
      <c r="G300" s="440"/>
      <c r="H300" s="441"/>
    </row>
  </sheetData>
  <mergeCells count="9">
    <mergeCell ref="A213:E213"/>
    <mergeCell ref="A294:E294"/>
    <mergeCell ref="A1:F1"/>
    <mergeCell ref="A2:F2"/>
    <mergeCell ref="A59:E59"/>
    <mergeCell ref="A121:E121"/>
    <mergeCell ref="A179:E179"/>
    <mergeCell ref="A240:E240"/>
    <mergeCell ref="A3:F3"/>
  </mergeCells>
  <pageMargins left="0.74803149606299213" right="0.35433070866141736" top="0.98425196850393704" bottom="0.98425196850393704" header="0.51181102362204722" footer="0.51181102362204722"/>
  <pageSetup paperSize="9" scale="78" fitToHeight="13" orientation="portrait" r:id="rId1"/>
  <headerFooter alignWithMargins="0">
    <oddFooter>&amp;A&amp;RPage &amp;P</oddFooter>
  </headerFooter>
  <rowBreaks count="5" manualBreakCount="5">
    <brk id="59" max="5" man="1"/>
    <brk id="121" max="5" man="1"/>
    <brk id="179" max="5" man="1"/>
    <brk id="213" max="5" man="1"/>
    <brk id="240"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workbookViewId="0">
      <selection activeCell="B38" sqref="B38"/>
    </sheetView>
  </sheetViews>
  <sheetFormatPr defaultColWidth="6.7265625" defaultRowHeight="12.5" x14ac:dyDescent="0.25"/>
  <cols>
    <col min="1" max="1" width="8.7265625" style="447" customWidth="1"/>
    <col min="2" max="2" width="66.81640625" style="448" customWidth="1"/>
    <col min="3" max="3" width="7.54296875" style="447" customWidth="1"/>
    <col min="4" max="4" width="9.453125" style="447" customWidth="1"/>
    <col min="5" max="5" width="12.1796875" style="449" customWidth="1"/>
    <col min="6" max="6" width="14.1796875" style="449" customWidth="1"/>
    <col min="7" max="7" width="16.54296875" style="450" bestFit="1" customWidth="1"/>
    <col min="8" max="8" width="15" style="451" bestFit="1" customWidth="1"/>
    <col min="9" max="9" width="46" style="452" customWidth="1"/>
    <col min="10" max="10" width="13.453125" style="452" bestFit="1" customWidth="1"/>
    <col min="11" max="255" width="9.54296875" style="452" customWidth="1"/>
    <col min="256" max="16384" width="6.7265625" style="452"/>
  </cols>
  <sheetData>
    <row r="1" spans="1:7" s="764" customFormat="1" ht="13" x14ac:dyDescent="0.25">
      <c r="A1" s="1067" t="s">
        <v>0</v>
      </c>
      <c r="B1" s="1067"/>
      <c r="C1" s="1067"/>
      <c r="D1" s="1067"/>
      <c r="E1" s="1067"/>
      <c r="F1" s="1067"/>
      <c r="G1" s="763"/>
    </row>
    <row r="2" spans="1:7" s="269" customFormat="1" ht="13" x14ac:dyDescent="0.25">
      <c r="A2" s="1067" t="s">
        <v>1477</v>
      </c>
      <c r="B2" s="1067"/>
      <c r="C2" s="1067"/>
      <c r="D2" s="1067"/>
      <c r="E2" s="1067"/>
      <c r="F2" s="1067"/>
      <c r="G2" s="268"/>
    </row>
    <row r="3" spans="1:7" s="269" customFormat="1" ht="13" x14ac:dyDescent="0.25">
      <c r="A3" s="1080" t="s">
        <v>1244</v>
      </c>
      <c r="B3" s="1080"/>
      <c r="C3" s="1080"/>
      <c r="D3" s="1080"/>
      <c r="E3" s="1080"/>
      <c r="F3" s="1080"/>
      <c r="G3" s="268"/>
    </row>
    <row r="4" spans="1:7" s="269" customFormat="1" ht="13" x14ac:dyDescent="0.25">
      <c r="A4" s="98" t="s">
        <v>1471</v>
      </c>
      <c r="B4" s="271"/>
      <c r="C4" s="272"/>
      <c r="D4" s="272"/>
      <c r="E4" s="273"/>
      <c r="F4" s="274"/>
      <c r="G4" s="268"/>
    </row>
    <row r="5" spans="1:7" s="269" customFormat="1" ht="13" x14ac:dyDescent="0.25">
      <c r="A5" s="275" t="s">
        <v>307</v>
      </c>
      <c r="B5" s="275" t="s">
        <v>308</v>
      </c>
      <c r="C5" s="275" t="s">
        <v>309</v>
      </c>
      <c r="D5" s="275" t="s">
        <v>310</v>
      </c>
      <c r="E5" s="275" t="s">
        <v>311</v>
      </c>
      <c r="F5" s="275" t="s">
        <v>312</v>
      </c>
      <c r="G5" s="268"/>
    </row>
    <row r="6" spans="1:7" s="199" customFormat="1" ht="13" x14ac:dyDescent="0.25">
      <c r="A6" s="278"/>
      <c r="B6" s="282" t="s">
        <v>485</v>
      </c>
      <c r="C6" s="278"/>
      <c r="D6" s="279"/>
      <c r="E6" s="280"/>
      <c r="F6" s="283"/>
      <c r="G6" s="245"/>
    </row>
    <row r="7" spans="1:7" s="199" customFormat="1" ht="13" x14ac:dyDescent="0.25">
      <c r="A7" s="278"/>
      <c r="B7" s="282"/>
      <c r="C7" s="278"/>
      <c r="D7" s="279"/>
      <c r="E7" s="280"/>
      <c r="F7" s="283"/>
      <c r="G7" s="245"/>
    </row>
    <row r="8" spans="1:7" s="199" customFormat="1" ht="13" x14ac:dyDescent="0.25">
      <c r="A8" s="128"/>
      <c r="B8" s="284" t="s">
        <v>1441</v>
      </c>
      <c r="C8" s="128"/>
      <c r="D8" s="285"/>
      <c r="E8" s="453"/>
      <c r="F8" s="283"/>
      <c r="G8" s="245"/>
    </row>
    <row r="9" spans="1:7" s="199" customFormat="1" x14ac:dyDescent="0.25">
      <c r="A9" s="128"/>
      <c r="B9" s="287"/>
      <c r="C9" s="128"/>
      <c r="D9" s="285"/>
      <c r="E9" s="453"/>
      <c r="F9" s="283"/>
      <c r="G9" s="245"/>
    </row>
    <row r="10" spans="1:7" s="199" customFormat="1" ht="23" x14ac:dyDescent="0.25">
      <c r="A10" s="293">
        <v>10.1</v>
      </c>
      <c r="B10" s="1022" t="s">
        <v>1442</v>
      </c>
      <c r="C10" s="293" t="s">
        <v>8</v>
      </c>
      <c r="D10" s="295">
        <v>1</v>
      </c>
      <c r="E10" s="343"/>
      <c r="F10" s="297">
        <f>D10*E10</f>
        <v>0</v>
      </c>
      <c r="G10" s="245"/>
    </row>
    <row r="11" spans="1:7" s="199" customFormat="1" x14ac:dyDescent="0.25">
      <c r="A11" s="293"/>
      <c r="B11" s="299"/>
      <c r="C11" s="293"/>
      <c r="D11" s="295"/>
      <c r="E11" s="343"/>
      <c r="F11" s="290"/>
      <c r="G11" s="245"/>
    </row>
    <row r="12" spans="1:7" s="199" customFormat="1" ht="46" x14ac:dyDescent="0.25">
      <c r="A12" s="293">
        <v>10.199999999999999</v>
      </c>
      <c r="B12" s="1022" t="s">
        <v>1443</v>
      </c>
      <c r="C12" s="293" t="s">
        <v>8</v>
      </c>
      <c r="D12" s="295">
        <v>1</v>
      </c>
      <c r="E12" s="343"/>
      <c r="F12" s="297">
        <f>D12*E12</f>
        <v>0</v>
      </c>
      <c r="G12" s="245"/>
    </row>
    <row r="13" spans="1:7" s="199" customFormat="1" x14ac:dyDescent="0.25">
      <c r="A13" s="293"/>
      <c r="B13" s="298"/>
      <c r="C13" s="293"/>
      <c r="D13" s="301"/>
      <c r="E13" s="343"/>
      <c r="F13" s="290"/>
      <c r="G13" s="245"/>
    </row>
    <row r="14" spans="1:7" s="199" customFormat="1" ht="46" x14ac:dyDescent="0.25">
      <c r="A14" s="293">
        <v>10.3</v>
      </c>
      <c r="B14" s="1022" t="s">
        <v>1431</v>
      </c>
      <c r="C14" s="293" t="s">
        <v>8</v>
      </c>
      <c r="D14" s="295">
        <v>1</v>
      </c>
      <c r="E14" s="343"/>
      <c r="F14" s="290">
        <f>D14*E14</f>
        <v>0</v>
      </c>
      <c r="G14" s="245"/>
    </row>
    <row r="15" spans="1:7" s="199" customFormat="1" ht="13" x14ac:dyDescent="0.25">
      <c r="A15" s="278"/>
      <c r="B15" s="302"/>
      <c r="C15" s="278"/>
      <c r="D15" s="303"/>
      <c r="E15" s="343"/>
      <c r="F15" s="290"/>
      <c r="G15" s="245"/>
    </row>
    <row r="16" spans="1:7" s="199" customFormat="1" ht="25" x14ac:dyDescent="0.25">
      <c r="A16" s="287">
        <v>10.4</v>
      </c>
      <c r="B16" s="1023" t="s">
        <v>1432</v>
      </c>
      <c r="C16" s="128" t="s">
        <v>8</v>
      </c>
      <c r="D16" s="304">
        <v>1</v>
      </c>
      <c r="E16" s="343"/>
      <c r="F16" s="290">
        <f>D16*E16</f>
        <v>0</v>
      </c>
      <c r="G16" s="245"/>
    </row>
    <row r="17" spans="1:7" s="199" customFormat="1" x14ac:dyDescent="0.25">
      <c r="A17" s="287"/>
      <c r="B17" s="640"/>
      <c r="C17" s="128"/>
      <c r="D17" s="304"/>
      <c r="E17" s="343"/>
      <c r="F17" s="290"/>
      <c r="G17" s="245"/>
    </row>
    <row r="18" spans="1:7" s="199" customFormat="1" ht="50" x14ac:dyDescent="0.25">
      <c r="A18" s="305">
        <v>10.5</v>
      </c>
      <c r="B18" s="1024" t="s">
        <v>1444</v>
      </c>
      <c r="C18" s="128" t="s">
        <v>8</v>
      </c>
      <c r="D18" s="307">
        <v>1</v>
      </c>
      <c r="E18" s="343"/>
      <c r="F18" s="290">
        <f>D18*E18</f>
        <v>0</v>
      </c>
      <c r="G18" s="245"/>
    </row>
    <row r="19" spans="1:7" s="199" customFormat="1" x14ac:dyDescent="0.25">
      <c r="A19" s="305"/>
      <c r="B19" s="1024"/>
      <c r="C19" s="128"/>
      <c r="D19" s="307"/>
      <c r="E19" s="343"/>
      <c r="F19" s="290"/>
      <c r="G19" s="245"/>
    </row>
    <row r="20" spans="1:7" s="199" customFormat="1" ht="75" x14ac:dyDescent="0.25">
      <c r="A20" s="305">
        <v>10.6</v>
      </c>
      <c r="B20" s="1023" t="s">
        <v>1434</v>
      </c>
      <c r="C20" s="128" t="s">
        <v>8</v>
      </c>
      <c r="D20" s="307">
        <v>1</v>
      </c>
      <c r="E20" s="343"/>
      <c r="F20" s="290">
        <f>D20*E20</f>
        <v>0</v>
      </c>
      <c r="G20" s="245"/>
    </row>
    <row r="21" spans="1:7" s="199" customFormat="1" ht="13" x14ac:dyDescent="0.25">
      <c r="A21" s="305"/>
      <c r="B21" s="306"/>
      <c r="C21" s="128"/>
      <c r="D21" s="307"/>
      <c r="E21" s="343"/>
      <c r="F21" s="290"/>
      <c r="G21" s="245"/>
    </row>
    <row r="22" spans="1:7" s="199" customFormat="1" ht="75" x14ac:dyDescent="0.25">
      <c r="A22" s="308">
        <v>10.7</v>
      </c>
      <c r="B22" s="1023" t="s">
        <v>1433</v>
      </c>
      <c r="C22" s="128" t="s">
        <v>8</v>
      </c>
      <c r="D22" s="304">
        <v>1</v>
      </c>
      <c r="E22" s="343"/>
      <c r="F22" s="290">
        <f>D22*E22</f>
        <v>0</v>
      </c>
      <c r="G22" s="245"/>
    </row>
    <row r="23" spans="1:7" s="199" customFormat="1" x14ac:dyDescent="0.25">
      <c r="A23" s="128"/>
      <c r="B23" s="309"/>
      <c r="C23" s="128"/>
      <c r="D23" s="304"/>
      <c r="E23" s="343"/>
      <c r="F23" s="290"/>
      <c r="G23" s="245"/>
    </row>
    <row r="24" spans="1:7" s="199" customFormat="1" ht="25" x14ac:dyDescent="0.25">
      <c r="A24" s="305">
        <v>10.8</v>
      </c>
      <c r="B24" s="1023" t="s">
        <v>1445</v>
      </c>
      <c r="C24" s="128" t="s">
        <v>1446</v>
      </c>
      <c r="D24" s="307">
        <v>1</v>
      </c>
      <c r="E24" s="343"/>
      <c r="F24" s="290">
        <f>D24*E24</f>
        <v>0</v>
      </c>
      <c r="G24" s="245"/>
    </row>
    <row r="25" spans="1:7" s="199" customFormat="1" ht="13" x14ac:dyDescent="0.25">
      <c r="A25" s="305"/>
      <c r="B25" s="310"/>
      <c r="C25" s="128"/>
      <c r="D25" s="307"/>
      <c r="E25" s="343"/>
      <c r="F25" s="290"/>
      <c r="G25" s="245"/>
    </row>
    <row r="26" spans="1:7" s="199" customFormat="1" ht="37.5" x14ac:dyDescent="0.25">
      <c r="A26" s="128">
        <v>10.9</v>
      </c>
      <c r="B26" s="1023" t="s">
        <v>1435</v>
      </c>
      <c r="C26" s="128" t="s">
        <v>8</v>
      </c>
      <c r="D26" s="285">
        <v>1</v>
      </c>
      <c r="E26" s="312"/>
      <c r="F26" s="290">
        <f>D26*E26</f>
        <v>0</v>
      </c>
      <c r="G26" s="245"/>
    </row>
    <row r="27" spans="1:7" s="199" customFormat="1" x14ac:dyDescent="0.25">
      <c r="A27" s="128"/>
      <c r="B27" s="309"/>
      <c r="C27" s="128"/>
      <c r="D27" s="285"/>
      <c r="E27" s="312"/>
      <c r="F27" s="290"/>
      <c r="G27" s="245"/>
    </row>
    <row r="28" spans="1:7" s="199" customFormat="1" ht="37.5" x14ac:dyDescent="0.25">
      <c r="A28" s="374">
        <v>10.1</v>
      </c>
      <c r="B28" s="1023" t="s">
        <v>1436</v>
      </c>
      <c r="C28" s="128" t="s">
        <v>8</v>
      </c>
      <c r="D28" s="314">
        <v>1</v>
      </c>
      <c r="E28" s="312"/>
      <c r="F28" s="290">
        <f t="shared" ref="F28:F36" si="0">D28*E28</f>
        <v>0</v>
      </c>
      <c r="G28" s="245"/>
    </row>
    <row r="29" spans="1:7" s="199" customFormat="1" x14ac:dyDescent="0.25">
      <c r="A29" s="305"/>
      <c r="B29" s="313"/>
      <c r="C29" s="128"/>
      <c r="D29" s="314"/>
      <c r="E29" s="312"/>
      <c r="F29" s="290"/>
      <c r="G29" s="245"/>
    </row>
    <row r="30" spans="1:7" s="199" customFormat="1" ht="50" x14ac:dyDescent="0.25">
      <c r="A30" s="305">
        <v>10.11</v>
      </c>
      <c r="B30" s="1023" t="s">
        <v>1437</v>
      </c>
      <c r="C30" s="128" t="s">
        <v>8</v>
      </c>
      <c r="D30" s="285">
        <v>1</v>
      </c>
      <c r="E30" s="312"/>
      <c r="F30" s="290">
        <f t="shared" si="0"/>
        <v>0</v>
      </c>
      <c r="G30" s="245"/>
    </row>
    <row r="31" spans="1:7" s="199" customFormat="1" x14ac:dyDescent="0.25">
      <c r="A31" s="305"/>
      <c r="B31" s="316"/>
      <c r="C31" s="128"/>
      <c r="D31" s="307"/>
      <c r="E31" s="456"/>
      <c r="F31" s="290"/>
      <c r="G31" s="245"/>
    </row>
    <row r="32" spans="1:7" s="199" customFormat="1" ht="37.5" x14ac:dyDescent="0.25">
      <c r="A32" s="323">
        <v>10.119999999999999</v>
      </c>
      <c r="B32" s="1023" t="s">
        <v>1438</v>
      </c>
      <c r="C32" s="128" t="s">
        <v>8</v>
      </c>
      <c r="D32" s="307">
        <v>1</v>
      </c>
      <c r="E32" s="456"/>
      <c r="F32" s="290">
        <f t="shared" si="0"/>
        <v>0</v>
      </c>
      <c r="G32" s="245"/>
    </row>
    <row r="33" spans="1:7" s="199" customFormat="1" ht="13" x14ac:dyDescent="0.25">
      <c r="A33" s="305"/>
      <c r="B33" s="318"/>
      <c r="C33" s="128"/>
      <c r="D33" s="307"/>
      <c r="E33" s="456"/>
      <c r="F33" s="290"/>
      <c r="G33" s="245"/>
    </row>
    <row r="34" spans="1:7" s="199" customFormat="1" ht="37.5" x14ac:dyDescent="0.25">
      <c r="A34" s="305">
        <v>10.130000000000001</v>
      </c>
      <c r="B34" s="1023" t="s">
        <v>1448</v>
      </c>
      <c r="C34" s="128" t="s">
        <v>8</v>
      </c>
      <c r="D34" s="307">
        <v>1</v>
      </c>
      <c r="E34" s="456"/>
      <c r="F34" s="290">
        <f t="shared" si="0"/>
        <v>0</v>
      </c>
      <c r="G34" s="245"/>
    </row>
    <row r="35" spans="1:7" s="199" customFormat="1" ht="13" x14ac:dyDescent="0.25">
      <c r="A35" s="305"/>
      <c r="B35" s="321"/>
      <c r="C35" s="128"/>
      <c r="D35" s="307"/>
      <c r="E35" s="456"/>
      <c r="F35" s="290"/>
      <c r="G35" s="245"/>
    </row>
    <row r="36" spans="1:7" s="199" customFormat="1" ht="62.5" x14ac:dyDescent="0.25">
      <c r="A36" s="305">
        <v>10.14</v>
      </c>
      <c r="B36" s="1023" t="s">
        <v>1447</v>
      </c>
      <c r="C36" s="128" t="s">
        <v>8</v>
      </c>
      <c r="D36" s="307">
        <v>1</v>
      </c>
      <c r="E36" s="456"/>
      <c r="F36" s="290">
        <f t="shared" si="0"/>
        <v>0</v>
      </c>
      <c r="G36" s="245"/>
    </row>
    <row r="37" spans="1:7" s="199" customFormat="1" x14ac:dyDescent="0.25">
      <c r="A37" s="305"/>
      <c r="B37" s="311"/>
      <c r="C37" s="128"/>
      <c r="D37" s="307"/>
      <c r="E37" s="458"/>
      <c r="F37" s="290"/>
      <c r="G37" s="245"/>
    </row>
    <row r="38" spans="1:7" s="199" customFormat="1" ht="43.5" customHeight="1" x14ac:dyDescent="0.25">
      <c r="A38" s="323">
        <v>10.15</v>
      </c>
      <c r="B38" s="971" t="s">
        <v>1439</v>
      </c>
      <c r="C38" s="128" t="s">
        <v>8</v>
      </c>
      <c r="D38" s="307">
        <v>1</v>
      </c>
      <c r="E38" s="458"/>
      <c r="F38" s="290">
        <f>D38*E38</f>
        <v>0</v>
      </c>
      <c r="G38" s="245"/>
    </row>
    <row r="39" spans="1:7" s="199" customFormat="1" x14ac:dyDescent="0.25">
      <c r="A39" s="323"/>
      <c r="B39" s="313"/>
      <c r="C39" s="128"/>
      <c r="D39" s="307"/>
      <c r="E39" s="458"/>
      <c r="F39" s="290"/>
      <c r="G39" s="245"/>
    </row>
    <row r="40" spans="1:7" s="199" customFormat="1" ht="25" x14ac:dyDescent="0.25">
      <c r="A40" s="305">
        <v>10.16</v>
      </c>
      <c r="B40" s="1023" t="s">
        <v>1440</v>
      </c>
      <c r="C40" s="325" t="s">
        <v>8</v>
      </c>
      <c r="D40" s="307">
        <v>1</v>
      </c>
      <c r="E40" s="458"/>
      <c r="F40" s="290">
        <f>E40*D40</f>
        <v>0</v>
      </c>
      <c r="G40" s="245"/>
    </row>
    <row r="41" spans="1:7" s="199" customFormat="1" ht="13" x14ac:dyDescent="0.25">
      <c r="A41" s="305"/>
      <c r="B41" s="321"/>
      <c r="C41" s="128"/>
      <c r="D41" s="307"/>
      <c r="E41" s="458"/>
      <c r="F41" s="290"/>
      <c r="G41" s="245"/>
    </row>
    <row r="42" spans="1:7" s="199" customFormat="1" x14ac:dyDescent="0.25">
      <c r="A42" s="323"/>
      <c r="B42" s="313"/>
      <c r="C42" s="128"/>
      <c r="D42" s="307"/>
      <c r="E42" s="343"/>
      <c r="F42" s="290"/>
      <c r="G42" s="245"/>
    </row>
    <row r="43" spans="1:7" s="199" customFormat="1" ht="13" x14ac:dyDescent="0.25">
      <c r="A43" s="305"/>
      <c r="B43" s="321"/>
      <c r="C43" s="325"/>
      <c r="D43" s="307"/>
      <c r="E43" s="343"/>
      <c r="F43" s="290"/>
      <c r="G43" s="245"/>
    </row>
    <row r="44" spans="1:7" s="199" customFormat="1" x14ac:dyDescent="0.25">
      <c r="A44" s="305"/>
      <c r="B44" s="326"/>
      <c r="C44" s="128"/>
      <c r="D44" s="307"/>
      <c r="E44" s="343"/>
      <c r="F44" s="290"/>
      <c r="G44" s="245"/>
    </row>
    <row r="45" spans="1:7" s="199" customFormat="1" x14ac:dyDescent="0.25">
      <c r="A45" s="305"/>
      <c r="B45" s="327"/>
      <c r="C45" s="128"/>
      <c r="D45" s="307"/>
      <c r="E45" s="343"/>
      <c r="F45" s="290"/>
      <c r="G45" s="245"/>
    </row>
    <row r="46" spans="1:7" s="199" customFormat="1" x14ac:dyDescent="0.25">
      <c r="A46" s="305"/>
      <c r="B46" s="313"/>
      <c r="C46" s="128"/>
      <c r="D46" s="307"/>
      <c r="E46" s="343"/>
      <c r="F46" s="290"/>
      <c r="G46" s="245"/>
    </row>
    <row r="47" spans="1:7" s="199" customFormat="1" ht="13" thickBot="1" x14ac:dyDescent="0.3">
      <c r="A47" s="691"/>
      <c r="B47" s="900"/>
      <c r="C47" s="691"/>
      <c r="D47" s="899"/>
      <c r="E47" s="322"/>
      <c r="F47" s="324"/>
      <c r="G47" s="245"/>
    </row>
    <row r="48" spans="1:7" s="199" customFormat="1" ht="18" customHeight="1" thickTop="1" x14ac:dyDescent="0.25">
      <c r="A48" s="1110" t="s">
        <v>260</v>
      </c>
      <c r="B48" s="1110"/>
      <c r="C48" s="1110"/>
      <c r="D48" s="1110"/>
      <c r="E48" s="1110"/>
      <c r="F48" s="906">
        <f>SUM(F7:F47)</f>
        <v>0</v>
      </c>
      <c r="G48" s="245"/>
    </row>
    <row r="49" spans="1:8" s="442" customFormat="1" x14ac:dyDescent="0.25">
      <c r="A49" s="447"/>
      <c r="B49" s="448"/>
      <c r="C49" s="447"/>
      <c r="D49" s="447"/>
      <c r="E49" s="449"/>
      <c r="F49" s="449"/>
      <c r="G49" s="440"/>
      <c r="H49" s="441"/>
    </row>
    <row r="50" spans="1:8" s="442" customFormat="1" x14ac:dyDescent="0.25">
      <c r="A50" s="447"/>
      <c r="B50" s="448"/>
      <c r="C50" s="447"/>
      <c r="D50" s="447"/>
      <c r="E50" s="449"/>
      <c r="F50" s="449"/>
      <c r="G50" s="440"/>
      <c r="H50" s="441"/>
    </row>
    <row r="51" spans="1:8" s="442" customFormat="1" x14ac:dyDescent="0.25">
      <c r="A51" s="447"/>
      <c r="B51" s="448"/>
      <c r="C51" s="447"/>
      <c r="D51" s="447"/>
      <c r="E51" s="449"/>
      <c r="F51" s="449"/>
      <c r="G51" s="440"/>
      <c r="H51" s="441"/>
    </row>
    <row r="52" spans="1:8" s="442" customFormat="1" x14ac:dyDescent="0.25">
      <c r="A52" s="447"/>
      <c r="B52" s="448"/>
      <c r="C52" s="447"/>
      <c r="D52" s="447"/>
      <c r="E52" s="449"/>
      <c r="F52" s="449"/>
      <c r="G52" s="440"/>
      <c r="H52" s="441"/>
    </row>
    <row r="53" spans="1:8" s="442" customFormat="1" x14ac:dyDescent="0.25">
      <c r="A53" s="447"/>
      <c r="B53" s="448"/>
      <c r="C53" s="447"/>
      <c r="D53" s="447"/>
      <c r="E53" s="449"/>
      <c r="F53" s="449"/>
      <c r="G53" s="440"/>
      <c r="H53" s="441"/>
    </row>
    <row r="54" spans="1:8" s="442" customFormat="1" x14ac:dyDescent="0.25">
      <c r="A54" s="447"/>
      <c r="B54" s="448"/>
      <c r="C54" s="447"/>
      <c r="D54" s="447"/>
      <c r="E54" s="449"/>
      <c r="F54" s="449"/>
      <c r="G54" s="440"/>
      <c r="H54" s="441"/>
    </row>
  </sheetData>
  <mergeCells count="4">
    <mergeCell ref="A1:F1"/>
    <mergeCell ref="A2:F2"/>
    <mergeCell ref="A3:F3"/>
    <mergeCell ref="A48:E4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7"/>
  <sheetViews>
    <sheetView view="pageBreakPreview" zoomScale="90" zoomScaleNormal="100" zoomScaleSheetLayoutView="90" workbookViewId="0">
      <pane ySplit="5" topLeftCell="A176" activePane="bottomLeft" state="frozen"/>
      <selection activeCell="F226" sqref="F226"/>
      <selection pane="bottomLeft" activeCell="E68" sqref="E68:E123"/>
    </sheetView>
  </sheetViews>
  <sheetFormatPr defaultColWidth="9.1796875" defaultRowHeight="12.5" x14ac:dyDescent="0.25"/>
  <cols>
    <col min="1" max="1" width="8.7265625" style="93" customWidth="1"/>
    <col min="2" max="2" width="66.81640625" style="4" customWidth="1"/>
    <col min="3" max="3" width="7.54296875" style="4" customWidth="1"/>
    <col min="4" max="4" width="9.453125" style="4" customWidth="1"/>
    <col min="5" max="5" width="12.1796875" style="94" customWidth="1"/>
    <col min="6" max="6" width="14.1796875" style="94" customWidth="1"/>
    <col min="7" max="16384" width="9.1796875" style="4"/>
  </cols>
  <sheetData>
    <row r="1" spans="1:6" ht="13" x14ac:dyDescent="0.25">
      <c r="A1" s="1085" t="s">
        <v>0</v>
      </c>
      <c r="B1" s="1085"/>
      <c r="C1" s="1085"/>
      <c r="D1" s="1085"/>
      <c r="E1" s="1085"/>
      <c r="F1" s="1085"/>
    </row>
    <row r="2" spans="1:6" ht="13" x14ac:dyDescent="0.25">
      <c r="A2" s="1067" t="s">
        <v>1475</v>
      </c>
      <c r="B2" s="1067"/>
      <c r="C2" s="1067"/>
      <c r="D2" s="1067"/>
      <c r="E2" s="1067"/>
      <c r="F2" s="1067"/>
    </row>
    <row r="3" spans="1:6" ht="13" x14ac:dyDescent="0.25">
      <c r="A3" s="1080" t="s">
        <v>1244</v>
      </c>
      <c r="B3" s="1080"/>
      <c r="C3" s="1080"/>
      <c r="D3" s="1080"/>
      <c r="E3" s="1080"/>
      <c r="F3" s="1080"/>
    </row>
    <row r="4" spans="1:6" ht="13.5" thickBot="1" x14ac:dyDescent="0.35">
      <c r="A4" s="2" t="s">
        <v>1224</v>
      </c>
      <c r="C4" s="5"/>
      <c r="D4" s="5"/>
      <c r="E4" s="4"/>
      <c r="F4" s="4"/>
    </row>
    <row r="5" spans="1:6" ht="13.5" thickBot="1" x14ac:dyDescent="0.35">
      <c r="A5" s="70" t="s">
        <v>1</v>
      </c>
      <c r="B5" s="71" t="s">
        <v>2</v>
      </c>
      <c r="C5" s="71" t="s">
        <v>3</v>
      </c>
      <c r="D5" s="71" t="s">
        <v>4</v>
      </c>
      <c r="E5" s="71" t="s">
        <v>5</v>
      </c>
      <c r="F5" s="72" t="s">
        <v>6</v>
      </c>
    </row>
    <row r="6" spans="1:6" x14ac:dyDescent="0.25">
      <c r="A6" s="73"/>
      <c r="B6" s="74"/>
      <c r="C6" s="75"/>
      <c r="D6" s="9"/>
      <c r="E6" s="76"/>
      <c r="F6" s="77"/>
    </row>
    <row r="7" spans="1:6" ht="13" x14ac:dyDescent="0.25">
      <c r="A7" s="78"/>
      <c r="B7" s="8" t="s">
        <v>26</v>
      </c>
      <c r="C7" s="9"/>
      <c r="D7" s="9"/>
      <c r="E7" s="79"/>
      <c r="F7" s="67"/>
    </row>
    <row r="8" spans="1:6" ht="13" x14ac:dyDescent="0.25">
      <c r="A8" s="78"/>
      <c r="B8" s="8"/>
      <c r="C8" s="9"/>
      <c r="D8" s="9"/>
      <c r="E8" s="79"/>
      <c r="F8" s="67"/>
    </row>
    <row r="9" spans="1:6" x14ac:dyDescent="0.25">
      <c r="A9" s="78" t="s">
        <v>754</v>
      </c>
      <c r="B9" s="1" t="s">
        <v>27</v>
      </c>
      <c r="C9" s="9" t="s">
        <v>28</v>
      </c>
      <c r="D9" s="9">
        <v>30</v>
      </c>
      <c r="E9" s="79"/>
      <c r="F9" s="80">
        <f>D9*E9</f>
        <v>0</v>
      </c>
    </row>
    <row r="10" spans="1:6" x14ac:dyDescent="0.25">
      <c r="A10" s="78" t="s">
        <v>755</v>
      </c>
      <c r="B10" s="1" t="s">
        <v>29</v>
      </c>
      <c r="C10" s="6" t="s">
        <v>28</v>
      </c>
      <c r="D10" s="9">
        <v>30</v>
      </c>
      <c r="E10" s="81"/>
      <c r="F10" s="80">
        <f t="shared" ref="F10:F15" si="0">D10*E10</f>
        <v>0</v>
      </c>
    </row>
    <row r="11" spans="1:6" x14ac:dyDescent="0.25">
      <c r="A11" s="78" t="s">
        <v>756</v>
      </c>
      <c r="B11" s="1" t="s">
        <v>30</v>
      </c>
      <c r="C11" s="6" t="s">
        <v>28</v>
      </c>
      <c r="D11" s="9">
        <v>30</v>
      </c>
      <c r="E11" s="81"/>
      <c r="F11" s="80">
        <f t="shared" si="0"/>
        <v>0</v>
      </c>
    </row>
    <row r="12" spans="1:6" x14ac:dyDescent="0.25">
      <c r="A12" s="78" t="s">
        <v>757</v>
      </c>
      <c r="B12" s="1" t="s">
        <v>31</v>
      </c>
      <c r="C12" s="6" t="s">
        <v>28</v>
      </c>
      <c r="D12" s="9">
        <v>170</v>
      </c>
      <c r="E12" s="81"/>
      <c r="F12" s="80">
        <f t="shared" si="0"/>
        <v>0</v>
      </c>
    </row>
    <row r="13" spans="1:6" x14ac:dyDescent="0.25">
      <c r="A13" s="78" t="s">
        <v>758</v>
      </c>
      <c r="B13" s="1" t="s">
        <v>32</v>
      </c>
      <c r="C13" s="6" t="s">
        <v>28</v>
      </c>
      <c r="D13" s="9">
        <v>3.7</v>
      </c>
      <c r="E13" s="81"/>
      <c r="F13" s="80">
        <f t="shared" si="0"/>
        <v>0</v>
      </c>
    </row>
    <row r="14" spans="1:6" x14ac:dyDescent="0.25">
      <c r="A14" s="78" t="s">
        <v>759</v>
      </c>
      <c r="B14" s="1" t="s">
        <v>33</v>
      </c>
      <c r="C14" s="6" t="s">
        <v>28</v>
      </c>
      <c r="D14" s="9">
        <v>10</v>
      </c>
      <c r="E14" s="81"/>
      <c r="F14" s="80">
        <f t="shared" si="0"/>
        <v>0</v>
      </c>
    </row>
    <row r="15" spans="1:6" x14ac:dyDescent="0.25">
      <c r="A15" s="78" t="s">
        <v>760</v>
      </c>
      <c r="B15" s="1" t="s">
        <v>34</v>
      </c>
      <c r="C15" s="6" t="s">
        <v>28</v>
      </c>
      <c r="D15" s="9">
        <v>15</v>
      </c>
      <c r="E15" s="81"/>
      <c r="F15" s="80">
        <f t="shared" si="0"/>
        <v>0</v>
      </c>
    </row>
    <row r="16" spans="1:6" x14ac:dyDescent="0.25">
      <c r="A16" s="78"/>
      <c r="B16" s="1"/>
      <c r="C16" s="6"/>
      <c r="D16" s="6"/>
      <c r="E16" s="81"/>
      <c r="F16" s="66"/>
    </row>
    <row r="17" spans="1:6" ht="13" x14ac:dyDescent="0.25">
      <c r="A17" s="78"/>
      <c r="B17" s="8" t="s">
        <v>35</v>
      </c>
      <c r="C17" s="6"/>
      <c r="D17" s="9"/>
      <c r="E17" s="81"/>
      <c r="F17" s="66"/>
    </row>
    <row r="18" spans="1:6" ht="13" x14ac:dyDescent="0.25">
      <c r="A18" s="78"/>
      <c r="B18" s="8"/>
      <c r="C18" s="6"/>
      <c r="D18" s="9"/>
      <c r="E18" s="81"/>
      <c r="F18" s="66"/>
    </row>
    <row r="19" spans="1:6" x14ac:dyDescent="0.25">
      <c r="A19" s="78" t="s">
        <v>761</v>
      </c>
      <c r="B19" s="1" t="s">
        <v>36</v>
      </c>
      <c r="C19" s="6" t="s">
        <v>37</v>
      </c>
      <c r="D19" s="9">
        <v>2</v>
      </c>
      <c r="E19" s="81"/>
      <c r="F19" s="80">
        <f t="shared" ref="F19:F35" si="1">D19*E19</f>
        <v>0</v>
      </c>
    </row>
    <row r="20" spans="1:6" x14ac:dyDescent="0.25">
      <c r="A20" s="78" t="s">
        <v>762</v>
      </c>
      <c r="B20" s="1" t="s">
        <v>38</v>
      </c>
      <c r="C20" s="6" t="s">
        <v>39</v>
      </c>
      <c r="D20" s="9">
        <v>1</v>
      </c>
      <c r="E20" s="81"/>
      <c r="F20" s="80">
        <f t="shared" si="1"/>
        <v>0</v>
      </c>
    </row>
    <row r="21" spans="1:6" x14ac:dyDescent="0.25">
      <c r="A21" s="78" t="s">
        <v>763</v>
      </c>
      <c r="B21" s="1" t="s">
        <v>40</v>
      </c>
      <c r="C21" s="6" t="s">
        <v>39</v>
      </c>
      <c r="D21" s="6">
        <v>3</v>
      </c>
      <c r="E21" s="81"/>
      <c r="F21" s="80">
        <f t="shared" si="1"/>
        <v>0</v>
      </c>
    </row>
    <row r="22" spans="1:6" x14ac:dyDescent="0.25">
      <c r="A22" s="78" t="s">
        <v>764</v>
      </c>
      <c r="B22" s="1" t="s">
        <v>41</v>
      </c>
      <c r="C22" s="6" t="s">
        <v>42</v>
      </c>
      <c r="D22" s="9">
        <v>10</v>
      </c>
      <c r="E22" s="81"/>
      <c r="F22" s="80">
        <f t="shared" si="1"/>
        <v>0</v>
      </c>
    </row>
    <row r="23" spans="1:6" x14ac:dyDescent="0.25">
      <c r="A23" s="78" t="s">
        <v>765</v>
      </c>
      <c r="B23" s="1" t="s">
        <v>43</v>
      </c>
      <c r="C23" s="6" t="s">
        <v>39</v>
      </c>
      <c r="D23" s="9">
        <v>1</v>
      </c>
      <c r="E23" s="81"/>
      <c r="F23" s="80">
        <f t="shared" si="1"/>
        <v>0</v>
      </c>
    </row>
    <row r="24" spans="1:6" x14ac:dyDescent="0.25">
      <c r="A24" s="78" t="s">
        <v>766</v>
      </c>
      <c r="B24" s="1" t="s">
        <v>44</v>
      </c>
      <c r="C24" s="6" t="s">
        <v>39</v>
      </c>
      <c r="D24" s="9">
        <v>1</v>
      </c>
      <c r="E24" s="81"/>
      <c r="F24" s="80">
        <f t="shared" si="1"/>
        <v>0</v>
      </c>
    </row>
    <row r="25" spans="1:6" x14ac:dyDescent="0.25">
      <c r="A25" s="78" t="s">
        <v>767</v>
      </c>
      <c r="B25" s="1" t="s">
        <v>743</v>
      </c>
      <c r="C25" s="6" t="s">
        <v>16</v>
      </c>
      <c r="D25" s="82">
        <v>1000</v>
      </c>
      <c r="E25" s="81"/>
      <c r="F25" s="80">
        <f t="shared" si="1"/>
        <v>0</v>
      </c>
    </row>
    <row r="26" spans="1:6" x14ac:dyDescent="0.25">
      <c r="A26" s="78" t="s">
        <v>768</v>
      </c>
      <c r="B26" s="1" t="s">
        <v>742</v>
      </c>
      <c r="C26" s="6" t="s">
        <v>45</v>
      </c>
      <c r="D26" s="9">
        <v>1</v>
      </c>
      <c r="E26" s="81"/>
      <c r="F26" s="80">
        <f>D26*E26</f>
        <v>0</v>
      </c>
    </row>
    <row r="27" spans="1:6" x14ac:dyDescent="0.25">
      <c r="A27" s="78" t="s">
        <v>769</v>
      </c>
      <c r="B27" s="1" t="s">
        <v>46</v>
      </c>
      <c r="C27" s="6" t="s">
        <v>45</v>
      </c>
      <c r="D27" s="6">
        <v>2</v>
      </c>
      <c r="E27" s="81"/>
      <c r="F27" s="80">
        <f t="shared" si="1"/>
        <v>0</v>
      </c>
    </row>
    <row r="28" spans="1:6" x14ac:dyDescent="0.25">
      <c r="A28" s="78" t="s">
        <v>770</v>
      </c>
      <c r="B28" s="1" t="s">
        <v>739</v>
      </c>
      <c r="C28" s="6" t="s">
        <v>47</v>
      </c>
      <c r="D28" s="9">
        <v>3</v>
      </c>
      <c r="E28" s="99"/>
      <c r="F28" s="95">
        <f t="shared" si="1"/>
        <v>0</v>
      </c>
    </row>
    <row r="29" spans="1:6" ht="14.5" x14ac:dyDescent="0.25">
      <c r="A29" s="78" t="s">
        <v>771</v>
      </c>
      <c r="B29" s="1" t="s">
        <v>48</v>
      </c>
      <c r="C29" s="6" t="s">
        <v>384</v>
      </c>
      <c r="D29" s="9">
        <v>0.5</v>
      </c>
      <c r="E29" s="99"/>
      <c r="F29" s="95">
        <f t="shared" si="1"/>
        <v>0</v>
      </c>
    </row>
    <row r="30" spans="1:6" ht="14.5" x14ac:dyDescent="0.25">
      <c r="A30" s="78" t="s">
        <v>772</v>
      </c>
      <c r="B30" s="1" t="s">
        <v>49</v>
      </c>
      <c r="C30" s="6" t="s">
        <v>384</v>
      </c>
      <c r="D30" s="9">
        <v>0.5</v>
      </c>
      <c r="E30" s="99"/>
      <c r="F30" s="95">
        <f t="shared" si="1"/>
        <v>0</v>
      </c>
    </row>
    <row r="31" spans="1:6" x14ac:dyDescent="0.25">
      <c r="B31" s="1" t="s">
        <v>50</v>
      </c>
      <c r="C31" s="6"/>
      <c r="D31" s="9"/>
      <c r="E31" s="81"/>
      <c r="F31" s="80"/>
    </row>
    <row r="32" spans="1:6" x14ac:dyDescent="0.25">
      <c r="A32" s="78" t="s">
        <v>773</v>
      </c>
      <c r="B32" s="1" t="s">
        <v>51</v>
      </c>
      <c r="C32" s="6" t="s">
        <v>47</v>
      </c>
      <c r="D32" s="9">
        <v>20</v>
      </c>
      <c r="E32" s="81"/>
      <c r="F32" s="80">
        <f t="shared" si="1"/>
        <v>0</v>
      </c>
    </row>
    <row r="33" spans="1:6" x14ac:dyDescent="0.25">
      <c r="A33" s="78" t="s">
        <v>774</v>
      </c>
      <c r="B33" s="1" t="s">
        <v>52</v>
      </c>
      <c r="C33" s="6" t="s">
        <v>47</v>
      </c>
      <c r="D33" s="6">
        <v>10</v>
      </c>
      <c r="E33" s="81"/>
      <c r="F33" s="80">
        <f t="shared" si="1"/>
        <v>0</v>
      </c>
    </row>
    <row r="34" spans="1:6" x14ac:dyDescent="0.25">
      <c r="A34" s="78" t="s">
        <v>775</v>
      </c>
      <c r="B34" s="1" t="s">
        <v>53</v>
      </c>
      <c r="C34" s="6" t="s">
        <v>47</v>
      </c>
      <c r="D34" s="6">
        <v>5</v>
      </c>
      <c r="E34" s="81"/>
      <c r="F34" s="80">
        <f t="shared" si="1"/>
        <v>0</v>
      </c>
    </row>
    <row r="35" spans="1:6" x14ac:dyDescent="0.25">
      <c r="A35" s="78" t="s">
        <v>776</v>
      </c>
      <c r="B35" s="1" t="s">
        <v>740</v>
      </c>
      <c r="C35" s="6" t="s">
        <v>45</v>
      </c>
      <c r="D35" s="6">
        <v>5</v>
      </c>
      <c r="E35" s="81"/>
      <c r="F35" s="80">
        <f t="shared" si="1"/>
        <v>0</v>
      </c>
    </row>
    <row r="36" spans="1:6" x14ac:dyDescent="0.25">
      <c r="A36" s="78" t="s">
        <v>777</v>
      </c>
      <c r="B36" s="1" t="s">
        <v>741</v>
      </c>
      <c r="C36" s="6" t="s">
        <v>45</v>
      </c>
      <c r="D36" s="9">
        <v>5</v>
      </c>
      <c r="E36" s="81"/>
      <c r="F36" s="80">
        <f>D36*E36</f>
        <v>0</v>
      </c>
    </row>
    <row r="37" spans="1:6" x14ac:dyDescent="0.25">
      <c r="A37" s="78" t="s">
        <v>778</v>
      </c>
      <c r="B37" s="1" t="s">
        <v>54</v>
      </c>
      <c r="C37" s="6" t="s">
        <v>39</v>
      </c>
      <c r="D37" s="9">
        <v>2</v>
      </c>
      <c r="E37" s="81"/>
      <c r="F37" s="80">
        <f>D37*E37</f>
        <v>0</v>
      </c>
    </row>
    <row r="38" spans="1:6" x14ac:dyDescent="0.25">
      <c r="A38" s="78" t="s">
        <v>779</v>
      </c>
      <c r="B38" s="1" t="s">
        <v>55</v>
      </c>
      <c r="C38" s="6" t="s">
        <v>39</v>
      </c>
      <c r="D38" s="9">
        <v>1</v>
      </c>
      <c r="E38" s="81"/>
      <c r="F38" s="80">
        <f>D38*E38</f>
        <v>0</v>
      </c>
    </row>
    <row r="39" spans="1:6" x14ac:dyDescent="0.25">
      <c r="A39" s="73"/>
      <c r="B39" s="11"/>
      <c r="C39" s="6"/>
      <c r="D39" s="6"/>
      <c r="E39" s="81"/>
      <c r="F39" s="66"/>
    </row>
    <row r="40" spans="1:6" ht="13" x14ac:dyDescent="0.3">
      <c r="A40" s="73"/>
      <c r="B40" s="83" t="s">
        <v>56</v>
      </c>
      <c r="C40" s="6"/>
      <c r="D40" s="6"/>
      <c r="E40" s="81"/>
      <c r="F40" s="66"/>
    </row>
    <row r="41" spans="1:6" x14ac:dyDescent="0.25">
      <c r="A41" s="73"/>
      <c r="B41" s="11"/>
      <c r="C41" s="6"/>
      <c r="D41" s="6"/>
      <c r="E41" s="81"/>
      <c r="F41" s="66"/>
    </row>
    <row r="42" spans="1:6" x14ac:dyDescent="0.25">
      <c r="A42" s="78" t="s">
        <v>780</v>
      </c>
      <c r="B42" s="1" t="s">
        <v>484</v>
      </c>
      <c r="C42" s="6" t="s">
        <v>28</v>
      </c>
      <c r="D42" s="6">
        <v>5</v>
      </c>
      <c r="E42" s="81"/>
      <c r="F42" s="80">
        <f>D42*E42</f>
        <v>0</v>
      </c>
    </row>
    <row r="43" spans="1:6" x14ac:dyDescent="0.25">
      <c r="A43" s="73"/>
      <c r="B43" s="1"/>
      <c r="C43" s="6"/>
      <c r="D43" s="6"/>
      <c r="E43" s="81"/>
      <c r="F43" s="97"/>
    </row>
    <row r="44" spans="1:6" x14ac:dyDescent="0.25">
      <c r="A44" s="73"/>
      <c r="B44" s="1" t="s">
        <v>57</v>
      </c>
      <c r="C44" s="6"/>
      <c r="D44" s="6"/>
      <c r="E44" s="81"/>
      <c r="F44" s="66"/>
    </row>
    <row r="45" spans="1:6" x14ac:dyDescent="0.25">
      <c r="A45" s="78" t="s">
        <v>781</v>
      </c>
      <c r="B45" s="1" t="s">
        <v>744</v>
      </c>
      <c r="C45" s="6" t="s">
        <v>28</v>
      </c>
      <c r="D45" s="6">
        <v>5</v>
      </c>
      <c r="E45" s="81"/>
      <c r="F45" s="80">
        <f>D45*E45</f>
        <v>0</v>
      </c>
    </row>
    <row r="46" spans="1:6" x14ac:dyDescent="0.25">
      <c r="A46" s="78" t="s">
        <v>782</v>
      </c>
      <c r="B46" s="1" t="s">
        <v>745</v>
      </c>
      <c r="C46" s="6" t="s">
        <v>28</v>
      </c>
      <c r="D46" s="6">
        <v>5</v>
      </c>
      <c r="E46" s="81"/>
      <c r="F46" s="80">
        <f>D46*E46</f>
        <v>0</v>
      </c>
    </row>
    <row r="47" spans="1:6" x14ac:dyDescent="0.25">
      <c r="A47" s="73"/>
      <c r="B47" s="1"/>
      <c r="C47" s="6"/>
      <c r="D47" s="6"/>
      <c r="E47" s="81"/>
      <c r="F47" s="66"/>
    </row>
    <row r="48" spans="1:6" x14ac:dyDescent="0.25">
      <c r="A48" s="73"/>
      <c r="B48" s="1" t="s">
        <v>58</v>
      </c>
      <c r="C48" s="6"/>
      <c r="D48" s="6"/>
      <c r="E48" s="76"/>
      <c r="F48" s="77"/>
    </row>
    <row r="49" spans="1:6" x14ac:dyDescent="0.25">
      <c r="A49" s="78" t="s">
        <v>783</v>
      </c>
      <c r="B49" s="1" t="s">
        <v>59</v>
      </c>
      <c r="C49" s="6" t="s">
        <v>28</v>
      </c>
      <c r="D49" s="9">
        <v>5</v>
      </c>
      <c r="E49" s="79"/>
      <c r="F49" s="80">
        <f>D49*E49</f>
        <v>0</v>
      </c>
    </row>
    <row r="50" spans="1:6" x14ac:dyDescent="0.25">
      <c r="A50" s="78" t="s">
        <v>784</v>
      </c>
      <c r="B50" s="1" t="s">
        <v>60</v>
      </c>
      <c r="C50" s="6" t="s">
        <v>28</v>
      </c>
      <c r="D50" s="9">
        <v>5</v>
      </c>
      <c r="E50" s="79"/>
      <c r="F50" s="80">
        <f>D50*E50</f>
        <v>0</v>
      </c>
    </row>
    <row r="51" spans="1:6" x14ac:dyDescent="0.25">
      <c r="A51" s="78"/>
      <c r="B51" s="1"/>
      <c r="C51" s="6"/>
      <c r="D51" s="9"/>
      <c r="E51" s="79"/>
      <c r="F51" s="77"/>
    </row>
    <row r="52" spans="1:6" x14ac:dyDescent="0.25">
      <c r="A52" s="78"/>
      <c r="B52" s="85" t="s">
        <v>61</v>
      </c>
      <c r="C52" s="6"/>
      <c r="D52" s="7"/>
      <c r="E52" s="79"/>
      <c r="F52" s="77"/>
    </row>
    <row r="53" spans="1:6" x14ac:dyDescent="0.25">
      <c r="A53" s="78" t="s">
        <v>785</v>
      </c>
      <c r="B53" s="1" t="s">
        <v>749</v>
      </c>
      <c r="C53" s="6" t="s">
        <v>28</v>
      </c>
      <c r="D53" s="7">
        <v>4</v>
      </c>
      <c r="E53" s="79"/>
      <c r="F53" s="80">
        <f>D53*E53</f>
        <v>0</v>
      </c>
    </row>
    <row r="54" spans="1:6" x14ac:dyDescent="0.25">
      <c r="A54" s="78" t="s">
        <v>786</v>
      </c>
      <c r="B54" s="1" t="s">
        <v>750</v>
      </c>
      <c r="C54" s="6" t="s">
        <v>28</v>
      </c>
      <c r="D54" s="7">
        <v>4</v>
      </c>
      <c r="E54" s="79"/>
      <c r="F54" s="80">
        <f>D54*E54</f>
        <v>0</v>
      </c>
    </row>
    <row r="55" spans="1:6" x14ac:dyDescent="0.25">
      <c r="A55" s="78"/>
      <c r="B55" s="1"/>
      <c r="C55" s="6"/>
      <c r="D55" s="7"/>
      <c r="E55" s="79"/>
      <c r="F55" s="77"/>
    </row>
    <row r="56" spans="1:6" x14ac:dyDescent="0.25">
      <c r="A56" s="78"/>
      <c r="B56" s="85" t="s">
        <v>746</v>
      </c>
      <c r="C56" s="6"/>
      <c r="D56" s="86"/>
      <c r="E56" s="79"/>
      <c r="F56" s="77"/>
    </row>
    <row r="57" spans="1:6" ht="14.5" x14ac:dyDescent="0.25">
      <c r="A57" s="78" t="s">
        <v>787</v>
      </c>
      <c r="B57" s="87" t="s">
        <v>731</v>
      </c>
      <c r="C57" s="6" t="s">
        <v>28</v>
      </c>
      <c r="D57" s="86">
        <v>5</v>
      </c>
      <c r="E57" s="79"/>
      <c r="F57" s="80">
        <f>D57*E57</f>
        <v>0</v>
      </c>
    </row>
    <row r="58" spans="1:6" ht="14.5" x14ac:dyDescent="0.25">
      <c r="A58" s="78" t="s">
        <v>788</v>
      </c>
      <c r="B58" s="87" t="s">
        <v>732</v>
      </c>
      <c r="C58" s="6" t="s">
        <v>28</v>
      </c>
      <c r="D58" s="86">
        <v>4</v>
      </c>
      <c r="E58" s="79"/>
      <c r="F58" s="80">
        <f>D58*E58</f>
        <v>0</v>
      </c>
    </row>
    <row r="59" spans="1:6" ht="14.5" x14ac:dyDescent="0.25">
      <c r="A59" s="78" t="s">
        <v>789</v>
      </c>
      <c r="B59" s="87" t="s">
        <v>733</v>
      </c>
      <c r="C59" s="6" t="s">
        <v>28</v>
      </c>
      <c r="D59" s="86">
        <v>3</v>
      </c>
      <c r="E59" s="79"/>
      <c r="F59" s="80">
        <f>D59*E59</f>
        <v>0</v>
      </c>
    </row>
    <row r="60" spans="1:6" x14ac:dyDescent="0.25">
      <c r="A60" s="102" t="s">
        <v>790</v>
      </c>
      <c r="B60" s="101" t="s">
        <v>809</v>
      </c>
      <c r="C60" s="6" t="s">
        <v>28</v>
      </c>
      <c r="D60" s="86">
        <v>5</v>
      </c>
      <c r="E60" s="79"/>
      <c r="F60" s="80">
        <f>D60*E60</f>
        <v>0</v>
      </c>
    </row>
    <row r="61" spans="1:6" x14ac:dyDescent="0.25">
      <c r="A61" s="88"/>
      <c r="B61" s="87"/>
      <c r="C61" s="6"/>
      <c r="D61" s="86"/>
      <c r="E61" s="79"/>
      <c r="F61" s="67"/>
    </row>
    <row r="62" spans="1:6" x14ac:dyDescent="0.25">
      <c r="A62" s="78"/>
      <c r="B62" s="85" t="s">
        <v>63</v>
      </c>
      <c r="C62" s="6"/>
      <c r="D62" s="86"/>
      <c r="E62" s="79"/>
      <c r="F62" s="67"/>
    </row>
    <row r="63" spans="1:6" x14ac:dyDescent="0.25">
      <c r="A63" s="102" t="s">
        <v>791</v>
      </c>
      <c r="B63" s="1" t="s">
        <v>64</v>
      </c>
      <c r="C63" s="6" t="s">
        <v>28</v>
      </c>
      <c r="D63" s="100">
        <v>0.5</v>
      </c>
      <c r="E63" s="79"/>
      <c r="F63" s="80">
        <f>D63*E63</f>
        <v>0</v>
      </c>
    </row>
    <row r="64" spans="1:6" x14ac:dyDescent="0.25">
      <c r="A64" s="78"/>
      <c r="B64" s="85"/>
      <c r="C64" s="6"/>
      <c r="D64" s="86"/>
      <c r="E64" s="79"/>
      <c r="F64" s="67"/>
    </row>
    <row r="65" spans="1:6" ht="17.25" customHeight="1" x14ac:dyDescent="0.25">
      <c r="A65" s="1082" t="s">
        <v>99</v>
      </c>
      <c r="B65" s="1083"/>
      <c r="C65" s="1083"/>
      <c r="D65" s="1083"/>
      <c r="E65" s="1083"/>
      <c r="F65" s="10">
        <f>SUM(F7:F63)</f>
        <v>0</v>
      </c>
    </row>
    <row r="66" spans="1:6" x14ac:dyDescent="0.25">
      <c r="A66" s="88"/>
      <c r="B66" s="1"/>
      <c r="C66" s="6"/>
      <c r="D66" s="86"/>
      <c r="E66" s="79"/>
      <c r="F66" s="80"/>
    </row>
    <row r="67" spans="1:6" x14ac:dyDescent="0.25">
      <c r="A67" s="102" t="s">
        <v>792</v>
      </c>
      <c r="B67" s="1" t="s">
        <v>62</v>
      </c>
      <c r="C67" s="6"/>
      <c r="D67" s="86"/>
      <c r="E67" s="79"/>
      <c r="F67" s="67"/>
    </row>
    <row r="68" spans="1:6" x14ac:dyDescent="0.25">
      <c r="A68" s="78"/>
      <c r="B68" s="1" t="s">
        <v>65</v>
      </c>
      <c r="C68" s="6" t="s">
        <v>28</v>
      </c>
      <c r="D68" s="100">
        <v>0.5</v>
      </c>
      <c r="E68" s="79"/>
      <c r="F68" s="80">
        <f>D68*E68</f>
        <v>0</v>
      </c>
    </row>
    <row r="69" spans="1:6" x14ac:dyDescent="0.25">
      <c r="A69" s="78"/>
      <c r="B69" s="1" t="s">
        <v>66</v>
      </c>
      <c r="C69" s="6" t="s">
        <v>28</v>
      </c>
      <c r="D69" s="100">
        <v>0.5</v>
      </c>
      <c r="E69" s="79"/>
      <c r="F69" s="80">
        <f>D69*E69</f>
        <v>0</v>
      </c>
    </row>
    <row r="70" spans="1:6" x14ac:dyDescent="0.25">
      <c r="A70" s="78"/>
      <c r="B70" s="1" t="s">
        <v>67</v>
      </c>
      <c r="C70" s="6" t="s">
        <v>28</v>
      </c>
      <c r="D70" s="100">
        <v>0.5</v>
      </c>
      <c r="E70" s="79"/>
      <c r="F70" s="80">
        <f>D70*E70</f>
        <v>0</v>
      </c>
    </row>
    <row r="71" spans="1:6" x14ac:dyDescent="0.25">
      <c r="A71" s="88"/>
      <c r="B71" s="1"/>
      <c r="C71" s="6"/>
      <c r="D71" s="86"/>
      <c r="E71" s="79"/>
      <c r="F71" s="67"/>
    </row>
    <row r="72" spans="1:6" x14ac:dyDescent="0.25">
      <c r="A72" s="78"/>
      <c r="B72" s="85" t="s">
        <v>68</v>
      </c>
      <c r="C72" s="6"/>
      <c r="D72" s="9"/>
      <c r="E72" s="79"/>
      <c r="F72" s="67"/>
    </row>
    <row r="73" spans="1:6" x14ac:dyDescent="0.25">
      <c r="A73" s="102" t="s">
        <v>793</v>
      </c>
      <c r="B73" s="1" t="s">
        <v>69</v>
      </c>
      <c r="C73" s="6" t="s">
        <v>28</v>
      </c>
      <c r="D73" s="100">
        <v>0.5</v>
      </c>
      <c r="E73" s="79"/>
      <c r="F73" s="80">
        <f>D73*E73</f>
        <v>0</v>
      </c>
    </row>
    <row r="74" spans="1:6" x14ac:dyDescent="0.25">
      <c r="A74" s="102" t="s">
        <v>794</v>
      </c>
      <c r="B74" s="1" t="s">
        <v>70</v>
      </c>
      <c r="C74" s="6" t="s">
        <v>28</v>
      </c>
      <c r="D74" s="100">
        <v>0.5</v>
      </c>
      <c r="E74" s="79"/>
      <c r="F74" s="80">
        <f>D74*E74</f>
        <v>0</v>
      </c>
    </row>
    <row r="75" spans="1:6" x14ac:dyDescent="0.25">
      <c r="A75" s="78"/>
      <c r="B75" s="1"/>
      <c r="C75" s="6"/>
      <c r="D75" s="7"/>
      <c r="E75" s="79"/>
      <c r="F75" s="67"/>
    </row>
    <row r="76" spans="1:6" ht="13" thickBot="1" x14ac:dyDescent="0.3">
      <c r="A76" s="78"/>
      <c r="B76" s="85" t="s">
        <v>71</v>
      </c>
      <c r="C76" s="6"/>
      <c r="D76" s="7"/>
      <c r="E76" s="79"/>
      <c r="F76" s="67"/>
    </row>
    <row r="77" spans="1:6" x14ac:dyDescent="0.25">
      <c r="A77" s="102" t="s">
        <v>795</v>
      </c>
      <c r="B77" s="1" t="s">
        <v>747</v>
      </c>
      <c r="C77" s="6" t="s">
        <v>28</v>
      </c>
      <c r="D77" s="7">
        <v>1</v>
      </c>
      <c r="E77" s="79"/>
      <c r="F77" s="80">
        <f>D77*E77</f>
        <v>0</v>
      </c>
    </row>
    <row r="78" spans="1:6" x14ac:dyDescent="0.25">
      <c r="A78" s="102" t="s">
        <v>796</v>
      </c>
      <c r="B78" s="1" t="s">
        <v>748</v>
      </c>
      <c r="C78" s="6" t="s">
        <v>28</v>
      </c>
      <c r="D78" s="7">
        <v>1</v>
      </c>
      <c r="E78" s="79"/>
      <c r="F78" s="80">
        <f>D78*E78</f>
        <v>0</v>
      </c>
    </row>
    <row r="79" spans="1:6" x14ac:dyDescent="0.25">
      <c r="A79" s="88"/>
      <c r="B79" s="1"/>
      <c r="C79" s="6"/>
      <c r="D79" s="86"/>
      <c r="E79" s="79"/>
      <c r="F79" s="67"/>
    </row>
    <row r="80" spans="1:6" x14ac:dyDescent="0.25">
      <c r="A80" s="78"/>
      <c r="B80" s="85" t="s">
        <v>72</v>
      </c>
      <c r="C80" s="6"/>
      <c r="D80" s="7"/>
      <c r="E80" s="79"/>
      <c r="F80" s="67"/>
    </row>
    <row r="81" spans="1:6" x14ac:dyDescent="0.25">
      <c r="A81" s="102" t="s">
        <v>797</v>
      </c>
      <c r="B81" s="1" t="s">
        <v>73</v>
      </c>
      <c r="C81" s="6" t="s">
        <v>28</v>
      </c>
      <c r="D81" s="7">
        <v>1</v>
      </c>
      <c r="E81" s="79"/>
      <c r="F81" s="80">
        <f>D81*E81</f>
        <v>0</v>
      </c>
    </row>
    <row r="82" spans="1:6" x14ac:dyDescent="0.25">
      <c r="A82" s="102" t="s">
        <v>810</v>
      </c>
      <c r="B82" s="1" t="s">
        <v>74</v>
      </c>
      <c r="C82" s="6" t="s">
        <v>28</v>
      </c>
      <c r="D82" s="7">
        <v>1</v>
      </c>
      <c r="E82" s="79"/>
      <c r="F82" s="80">
        <f>D82*E82</f>
        <v>0</v>
      </c>
    </row>
    <row r="83" spans="1:6" x14ac:dyDescent="0.25">
      <c r="A83" s="88"/>
      <c r="B83" s="1"/>
      <c r="C83" s="6"/>
      <c r="D83" s="86"/>
      <c r="E83" s="79"/>
      <c r="F83" s="67"/>
    </row>
    <row r="84" spans="1:6" x14ac:dyDescent="0.25">
      <c r="A84" s="78"/>
      <c r="B84" s="85" t="s">
        <v>75</v>
      </c>
      <c r="C84" s="6"/>
      <c r="D84" s="7"/>
      <c r="E84" s="79"/>
      <c r="F84" s="67"/>
    </row>
    <row r="85" spans="1:6" x14ac:dyDescent="0.25">
      <c r="A85" s="102" t="s">
        <v>798</v>
      </c>
      <c r="B85" s="1" t="s">
        <v>76</v>
      </c>
      <c r="C85" s="6"/>
      <c r="D85" s="7"/>
      <c r="E85" s="79"/>
      <c r="F85" s="67"/>
    </row>
    <row r="86" spans="1:6" x14ac:dyDescent="0.25">
      <c r="A86" s="78"/>
      <c r="B86" s="1" t="s">
        <v>77</v>
      </c>
      <c r="C86" s="6" t="s">
        <v>28</v>
      </c>
      <c r="D86" s="7">
        <v>2</v>
      </c>
      <c r="E86" s="79"/>
      <c r="F86" s="80">
        <f>D86*E86</f>
        <v>0</v>
      </c>
    </row>
    <row r="87" spans="1:6" x14ac:dyDescent="0.25">
      <c r="A87" s="78"/>
      <c r="B87" s="1" t="s">
        <v>78</v>
      </c>
      <c r="C87" s="6" t="s">
        <v>28</v>
      </c>
      <c r="D87" s="7">
        <v>2</v>
      </c>
      <c r="E87" s="79"/>
      <c r="F87" s="80">
        <f>D87*E87</f>
        <v>0</v>
      </c>
    </row>
    <row r="88" spans="1:6" x14ac:dyDescent="0.25">
      <c r="A88" s="4"/>
      <c r="B88" s="1" t="s">
        <v>79</v>
      </c>
      <c r="C88" s="6"/>
      <c r="D88" s="7"/>
      <c r="E88" s="79"/>
      <c r="F88" s="67"/>
    </row>
    <row r="89" spans="1:6" x14ac:dyDescent="0.25">
      <c r="A89" s="102" t="s">
        <v>799</v>
      </c>
      <c r="B89" s="1" t="s">
        <v>80</v>
      </c>
      <c r="C89" s="6" t="s">
        <v>28</v>
      </c>
      <c r="D89" s="7">
        <v>2</v>
      </c>
      <c r="E89" s="79"/>
      <c r="F89" s="80">
        <f>D89*E89</f>
        <v>0</v>
      </c>
    </row>
    <row r="90" spans="1:6" x14ac:dyDescent="0.25">
      <c r="A90" s="102" t="s">
        <v>800</v>
      </c>
      <c r="B90" s="1" t="s">
        <v>81</v>
      </c>
      <c r="C90" s="6" t="s">
        <v>28</v>
      </c>
      <c r="D90" s="7">
        <v>2</v>
      </c>
      <c r="E90" s="79"/>
      <c r="F90" s="80">
        <f>D90*E90</f>
        <v>0</v>
      </c>
    </row>
    <row r="91" spans="1:6" x14ac:dyDescent="0.25">
      <c r="A91" s="78"/>
      <c r="B91" s="1"/>
      <c r="C91" s="6"/>
      <c r="D91" s="7"/>
      <c r="E91" s="79"/>
      <c r="F91" s="97"/>
    </row>
    <row r="92" spans="1:6" x14ac:dyDescent="0.25">
      <c r="A92" s="102"/>
      <c r="B92" s="85" t="s">
        <v>751</v>
      </c>
      <c r="C92" s="629"/>
      <c r="D92" s="630"/>
      <c r="E92" s="631"/>
      <c r="F92" s="632"/>
    </row>
    <row r="93" spans="1:6" x14ac:dyDescent="0.25">
      <c r="A93" s="102"/>
      <c r="B93" s="502"/>
      <c r="C93" s="629"/>
      <c r="D93" s="630"/>
      <c r="E93" s="631"/>
      <c r="F93" s="632"/>
    </row>
    <row r="94" spans="1:6" x14ac:dyDescent="0.25">
      <c r="A94" s="102" t="s">
        <v>801</v>
      </c>
      <c r="B94" s="502" t="s">
        <v>753</v>
      </c>
      <c r="C94" s="629" t="s">
        <v>28</v>
      </c>
      <c r="D94" s="630">
        <v>2</v>
      </c>
      <c r="E94" s="631"/>
      <c r="F94" s="198">
        <f>D94*E94</f>
        <v>0</v>
      </c>
    </row>
    <row r="95" spans="1:6" x14ac:dyDescent="0.25">
      <c r="A95" s="102" t="s">
        <v>811</v>
      </c>
      <c r="B95" s="502" t="s">
        <v>752</v>
      </c>
      <c r="C95" s="629" t="s">
        <v>28</v>
      </c>
      <c r="D95" s="630">
        <v>2</v>
      </c>
      <c r="E95" s="631"/>
      <c r="F95" s="198">
        <f>D95*E95</f>
        <v>0</v>
      </c>
    </row>
    <row r="96" spans="1:6" x14ac:dyDescent="0.25">
      <c r="A96" s="102"/>
      <c r="B96" s="502"/>
      <c r="C96" s="629"/>
      <c r="D96" s="630"/>
      <c r="E96" s="631"/>
      <c r="F96" s="632"/>
    </row>
    <row r="97" spans="1:6" x14ac:dyDescent="0.25">
      <c r="A97" s="102"/>
      <c r="B97" s="85" t="s">
        <v>1102</v>
      </c>
      <c r="C97" s="633"/>
      <c r="D97" s="633"/>
      <c r="E97" s="631"/>
      <c r="F97" s="632"/>
    </row>
    <row r="98" spans="1:6" x14ac:dyDescent="0.25">
      <c r="A98" s="634"/>
      <c r="B98" s="85"/>
      <c r="C98" s="633"/>
      <c r="D98" s="633"/>
      <c r="E98" s="631"/>
      <c r="F98" s="632"/>
    </row>
    <row r="99" spans="1:6" x14ac:dyDescent="0.25">
      <c r="A99" s="635" t="s">
        <v>1103</v>
      </c>
      <c r="B99" s="636" t="s">
        <v>1104</v>
      </c>
      <c r="C99" s="633" t="s">
        <v>28</v>
      </c>
      <c r="D99" s="633">
        <v>20</v>
      </c>
      <c r="E99" s="631"/>
      <c r="F99" s="198">
        <f>D99*E99</f>
        <v>0</v>
      </c>
    </row>
    <row r="100" spans="1:6" x14ac:dyDescent="0.25">
      <c r="A100" s="635" t="s">
        <v>1105</v>
      </c>
      <c r="B100" s="636" t="s">
        <v>1106</v>
      </c>
      <c r="C100" s="633" t="s">
        <v>28</v>
      </c>
      <c r="D100" s="633">
        <v>20</v>
      </c>
      <c r="E100" s="631"/>
      <c r="F100" s="198">
        <f>D100*E100</f>
        <v>0</v>
      </c>
    </row>
    <row r="101" spans="1:6" x14ac:dyDescent="0.25">
      <c r="A101" s="635"/>
      <c r="B101" s="502"/>
      <c r="C101" s="629"/>
      <c r="D101" s="630"/>
      <c r="E101" s="631"/>
      <c r="F101" s="632"/>
    </row>
    <row r="102" spans="1:6" ht="15" x14ac:dyDescent="0.35">
      <c r="A102" s="637"/>
      <c r="B102" s="85" t="s">
        <v>1107</v>
      </c>
      <c r="C102" s="637"/>
      <c r="D102" s="630"/>
      <c r="E102" s="631"/>
      <c r="F102" s="632"/>
    </row>
    <row r="103" spans="1:6" ht="15" x14ac:dyDescent="0.35">
      <c r="A103" s="638"/>
      <c r="B103" s="639"/>
      <c r="C103" s="638"/>
      <c r="D103" s="630"/>
      <c r="E103" s="631"/>
      <c r="F103" s="632"/>
    </row>
    <row r="104" spans="1:6" x14ac:dyDescent="0.25">
      <c r="A104" s="102" t="s">
        <v>1108</v>
      </c>
      <c r="B104" s="502" t="s">
        <v>1109</v>
      </c>
      <c r="C104" s="629" t="s">
        <v>28</v>
      </c>
      <c r="D104" s="630">
        <v>5</v>
      </c>
      <c r="E104" s="631"/>
      <c r="F104" s="198">
        <f>D104*E104</f>
        <v>0</v>
      </c>
    </row>
    <row r="105" spans="1:6" x14ac:dyDescent="0.25">
      <c r="A105" s="102" t="s">
        <v>1110</v>
      </c>
      <c r="B105" s="502" t="s">
        <v>1111</v>
      </c>
      <c r="C105" s="629" t="s">
        <v>28</v>
      </c>
      <c r="D105" s="630">
        <v>5</v>
      </c>
      <c r="E105" s="631"/>
      <c r="F105" s="198">
        <f>D105*E105</f>
        <v>0</v>
      </c>
    </row>
    <row r="106" spans="1:6" x14ac:dyDescent="0.25">
      <c r="A106" s="78"/>
      <c r="B106" s="1"/>
      <c r="C106" s="9"/>
      <c r="D106" s="9"/>
      <c r="E106" s="79"/>
      <c r="F106" s="67"/>
    </row>
    <row r="107" spans="1:6" x14ac:dyDescent="0.25">
      <c r="A107" s="78"/>
      <c r="B107" s="1"/>
      <c r="C107" s="6"/>
      <c r="D107" s="9"/>
      <c r="E107" s="79"/>
      <c r="F107" s="67"/>
    </row>
    <row r="108" spans="1:6" x14ac:dyDescent="0.25">
      <c r="A108" s="78"/>
      <c r="B108" s="1"/>
      <c r="C108" s="6"/>
      <c r="D108" s="9"/>
      <c r="E108" s="79"/>
      <c r="F108" s="67"/>
    </row>
    <row r="109" spans="1:6" x14ac:dyDescent="0.25">
      <c r="A109" s="78"/>
      <c r="B109" s="1"/>
      <c r="C109" s="6"/>
      <c r="D109" s="9"/>
      <c r="E109" s="79"/>
      <c r="F109" s="67"/>
    </row>
    <row r="110" spans="1:6" x14ac:dyDescent="0.25">
      <c r="A110" s="78"/>
      <c r="B110" s="1"/>
      <c r="C110" s="6"/>
      <c r="D110" s="9"/>
      <c r="E110" s="79"/>
      <c r="F110" s="67"/>
    </row>
    <row r="111" spans="1:6" x14ac:dyDescent="0.25">
      <c r="A111" s="78"/>
      <c r="B111" s="1"/>
      <c r="C111" s="6"/>
      <c r="D111" s="9"/>
      <c r="E111" s="79"/>
      <c r="F111" s="67"/>
    </row>
    <row r="112" spans="1:6" x14ac:dyDescent="0.25">
      <c r="A112" s="78"/>
      <c r="B112" s="1"/>
      <c r="C112" s="6"/>
      <c r="D112" s="9"/>
      <c r="E112" s="79"/>
      <c r="F112" s="67"/>
    </row>
    <row r="113" spans="1:6" ht="13" x14ac:dyDescent="0.25">
      <c r="A113" s="78"/>
      <c r="B113" s="90"/>
      <c r="C113" s="6"/>
      <c r="D113" s="9"/>
      <c r="E113" s="79"/>
      <c r="F113" s="67"/>
    </row>
    <row r="114" spans="1:6" x14ac:dyDescent="0.25">
      <c r="A114" s="78"/>
      <c r="B114" s="1"/>
      <c r="C114" s="6"/>
      <c r="D114" s="9"/>
      <c r="E114" s="79"/>
      <c r="F114" s="67"/>
    </row>
    <row r="115" spans="1:6" x14ac:dyDescent="0.25">
      <c r="A115" s="78"/>
      <c r="B115" s="1"/>
      <c r="C115" s="6"/>
      <c r="D115" s="9"/>
      <c r="E115" s="79"/>
      <c r="F115" s="67"/>
    </row>
    <row r="116" spans="1:6" x14ac:dyDescent="0.25">
      <c r="A116" s="78"/>
      <c r="B116" s="1"/>
      <c r="C116" s="6"/>
      <c r="D116" s="9"/>
      <c r="E116" s="79"/>
      <c r="F116" s="67"/>
    </row>
    <row r="117" spans="1:6" x14ac:dyDescent="0.25">
      <c r="A117" s="78"/>
      <c r="B117" s="1"/>
      <c r="C117" s="6"/>
      <c r="D117" s="9"/>
      <c r="E117" s="79"/>
      <c r="F117" s="67"/>
    </row>
    <row r="118" spans="1:6" x14ac:dyDescent="0.25">
      <c r="A118" s="78"/>
      <c r="B118" s="1"/>
      <c r="C118" s="6"/>
      <c r="D118" s="9"/>
      <c r="E118" s="79"/>
      <c r="F118" s="67"/>
    </row>
    <row r="119" spans="1:6" ht="13" x14ac:dyDescent="0.25">
      <c r="A119" s="78"/>
      <c r="B119" s="90"/>
      <c r="C119" s="6"/>
      <c r="D119" s="9"/>
      <c r="E119" s="76"/>
      <c r="F119" s="77"/>
    </row>
    <row r="120" spans="1:6" x14ac:dyDescent="0.25">
      <c r="A120" s="78"/>
      <c r="B120" s="1"/>
      <c r="C120" s="6"/>
      <c r="D120" s="9"/>
      <c r="E120" s="79"/>
      <c r="F120" s="67"/>
    </row>
    <row r="121" spans="1:6" x14ac:dyDescent="0.25">
      <c r="A121" s="78"/>
      <c r="B121" s="1"/>
      <c r="C121" s="6"/>
      <c r="D121" s="9"/>
      <c r="E121" s="79"/>
      <c r="F121" s="67"/>
    </row>
    <row r="122" spans="1:6" x14ac:dyDescent="0.25">
      <c r="A122" s="78"/>
      <c r="B122" s="1"/>
      <c r="C122" s="6"/>
      <c r="D122" s="9"/>
      <c r="E122" s="79"/>
      <c r="F122" s="67"/>
    </row>
    <row r="123" spans="1:6" x14ac:dyDescent="0.25">
      <c r="A123" s="78"/>
      <c r="B123" s="1"/>
      <c r="C123" s="6"/>
      <c r="D123" s="9"/>
      <c r="E123" s="79"/>
      <c r="F123" s="67"/>
    </row>
    <row r="124" spans="1:6" x14ac:dyDescent="0.25">
      <c r="A124" s="78"/>
      <c r="B124" s="1"/>
      <c r="C124" s="6"/>
      <c r="D124" s="9"/>
      <c r="E124" s="79"/>
      <c r="F124" s="67"/>
    </row>
    <row r="125" spans="1:6" ht="17.25" customHeight="1" x14ac:dyDescent="0.25">
      <c r="A125" s="1082" t="s">
        <v>99</v>
      </c>
      <c r="B125" s="1083"/>
      <c r="C125" s="1083"/>
      <c r="D125" s="1083"/>
      <c r="E125" s="1083"/>
      <c r="F125" s="10">
        <f>SUM(F68:F123)</f>
        <v>0</v>
      </c>
    </row>
    <row r="126" spans="1:6" x14ac:dyDescent="0.25">
      <c r="A126" s="78"/>
      <c r="B126" s="1"/>
      <c r="C126" s="6"/>
      <c r="D126" s="9"/>
      <c r="E126" s="79"/>
      <c r="F126" s="67"/>
    </row>
    <row r="127" spans="1:6" x14ac:dyDescent="0.25">
      <c r="A127" s="78"/>
      <c r="B127" s="1"/>
      <c r="C127" s="6"/>
      <c r="D127" s="9"/>
      <c r="E127" s="79"/>
      <c r="F127" s="67"/>
    </row>
    <row r="128" spans="1:6" x14ac:dyDescent="0.25">
      <c r="A128" s="78"/>
      <c r="B128" s="1"/>
      <c r="C128" s="6"/>
      <c r="D128" s="9"/>
      <c r="E128" s="79"/>
      <c r="F128" s="67"/>
    </row>
    <row r="129" spans="1:6" ht="13" x14ac:dyDescent="0.25">
      <c r="A129" s="78"/>
      <c r="B129" s="8" t="s">
        <v>25</v>
      </c>
      <c r="C129" s="9"/>
      <c r="D129" s="9"/>
      <c r="E129" s="79"/>
      <c r="F129" s="67"/>
    </row>
    <row r="130" spans="1:6" x14ac:dyDescent="0.25">
      <c r="A130" s="88"/>
      <c r="B130" s="1"/>
      <c r="C130" s="9"/>
      <c r="D130" s="9"/>
      <c r="E130" s="79"/>
      <c r="F130" s="67"/>
    </row>
    <row r="131" spans="1:6" x14ac:dyDescent="0.25">
      <c r="A131" s="88"/>
      <c r="B131" s="502" t="s">
        <v>1058</v>
      </c>
      <c r="C131" s="6"/>
      <c r="D131" s="9"/>
      <c r="E131" s="79"/>
      <c r="F131" s="67">
        <f>F65</f>
        <v>0</v>
      </c>
    </row>
    <row r="132" spans="1:6" x14ac:dyDescent="0.25">
      <c r="A132" s="88"/>
      <c r="B132" s="1"/>
      <c r="C132" s="6"/>
      <c r="D132" s="9"/>
      <c r="E132" s="79"/>
      <c r="F132" s="67"/>
    </row>
    <row r="133" spans="1:6" x14ac:dyDescent="0.25">
      <c r="A133" s="88"/>
      <c r="B133" s="502" t="s">
        <v>1059</v>
      </c>
      <c r="C133" s="6"/>
      <c r="D133" s="9"/>
      <c r="E133" s="79"/>
      <c r="F133" s="67">
        <f>F125</f>
        <v>0</v>
      </c>
    </row>
    <row r="134" spans="1:6" x14ac:dyDescent="0.25">
      <c r="A134" s="88"/>
      <c r="B134" s="1"/>
      <c r="C134" s="6"/>
      <c r="D134" s="9"/>
      <c r="E134" s="79"/>
      <c r="F134" s="67"/>
    </row>
    <row r="135" spans="1:6" x14ac:dyDescent="0.25">
      <c r="A135" s="88"/>
      <c r="B135" s="1"/>
      <c r="C135" s="6"/>
      <c r="D135" s="9"/>
      <c r="E135" s="79"/>
      <c r="F135" s="67"/>
    </row>
    <row r="136" spans="1:6" x14ac:dyDescent="0.25">
      <c r="A136" s="88"/>
      <c r="B136" s="1"/>
      <c r="C136" s="6"/>
      <c r="D136" s="9"/>
      <c r="E136" s="79"/>
      <c r="F136" s="67"/>
    </row>
    <row r="137" spans="1:6" x14ac:dyDescent="0.25">
      <c r="A137" s="88"/>
      <c r="B137" s="1"/>
      <c r="C137" s="6"/>
      <c r="D137" s="9"/>
      <c r="E137" s="79"/>
      <c r="F137" s="67"/>
    </row>
    <row r="138" spans="1:6" x14ac:dyDescent="0.25">
      <c r="A138" s="88"/>
      <c r="B138" s="1"/>
      <c r="C138" s="6"/>
      <c r="D138" s="9"/>
      <c r="E138" s="79"/>
      <c r="F138" s="67"/>
    </row>
    <row r="139" spans="1:6" x14ac:dyDescent="0.25">
      <c r="A139" s="88"/>
      <c r="B139" s="1"/>
      <c r="C139" s="6"/>
      <c r="D139" s="9"/>
      <c r="E139" s="79"/>
      <c r="F139" s="67"/>
    </row>
    <row r="140" spans="1:6" x14ac:dyDescent="0.25">
      <c r="A140" s="88"/>
      <c r="B140" s="1"/>
      <c r="C140" s="6"/>
      <c r="D140" s="9"/>
      <c r="E140" s="79"/>
      <c r="F140" s="67"/>
    </row>
    <row r="141" spans="1:6" x14ac:dyDescent="0.25">
      <c r="A141" s="88"/>
      <c r="B141" s="1"/>
      <c r="C141" s="6"/>
      <c r="D141" s="9"/>
      <c r="E141" s="79"/>
      <c r="F141" s="67"/>
    </row>
    <row r="142" spans="1:6" x14ac:dyDescent="0.25">
      <c r="A142" s="88"/>
      <c r="B142" s="1"/>
      <c r="C142" s="6"/>
      <c r="D142" s="9"/>
      <c r="E142" s="79"/>
      <c r="F142" s="67"/>
    </row>
    <row r="143" spans="1:6" x14ac:dyDescent="0.25">
      <c r="A143" s="88"/>
      <c r="B143" s="1"/>
      <c r="C143" s="6"/>
      <c r="D143" s="9"/>
      <c r="E143" s="79"/>
      <c r="F143" s="67"/>
    </row>
    <row r="144" spans="1:6" x14ac:dyDescent="0.25">
      <c r="A144" s="88"/>
      <c r="B144" s="1"/>
      <c r="C144" s="6"/>
      <c r="D144" s="9"/>
      <c r="E144" s="79"/>
      <c r="F144" s="67"/>
    </row>
    <row r="145" spans="1:6" x14ac:dyDescent="0.25">
      <c r="A145" s="88"/>
      <c r="B145" s="1"/>
      <c r="C145" s="6"/>
      <c r="D145" s="9"/>
      <c r="E145" s="79"/>
      <c r="F145" s="67"/>
    </row>
    <row r="146" spans="1:6" x14ac:dyDescent="0.25">
      <c r="A146" s="88"/>
      <c r="B146" s="1"/>
      <c r="C146" s="6"/>
      <c r="D146" s="9"/>
      <c r="E146" s="79"/>
      <c r="F146" s="67"/>
    </row>
    <row r="147" spans="1:6" x14ac:dyDescent="0.25">
      <c r="A147" s="88"/>
      <c r="B147" s="1"/>
      <c r="C147" s="6"/>
      <c r="D147" s="9"/>
      <c r="E147" s="79"/>
      <c r="F147" s="67"/>
    </row>
    <row r="148" spans="1:6" x14ac:dyDescent="0.25">
      <c r="A148" s="88"/>
      <c r="B148" s="1"/>
      <c r="C148" s="6"/>
      <c r="D148" s="9"/>
      <c r="E148" s="79"/>
      <c r="F148" s="67"/>
    </row>
    <row r="149" spans="1:6" x14ac:dyDescent="0.25">
      <c r="A149" s="88"/>
      <c r="B149" s="1"/>
      <c r="C149" s="6"/>
      <c r="D149" s="9"/>
      <c r="E149" s="79"/>
      <c r="F149" s="67"/>
    </row>
    <row r="150" spans="1:6" x14ac:dyDescent="0.25">
      <c r="A150" s="88"/>
      <c r="B150" s="1"/>
      <c r="C150" s="6"/>
      <c r="D150" s="9"/>
      <c r="E150" s="79"/>
      <c r="F150" s="67"/>
    </row>
    <row r="151" spans="1:6" x14ac:dyDescent="0.25">
      <c r="A151" s="88"/>
      <c r="B151" s="1"/>
      <c r="C151" s="6"/>
      <c r="D151" s="9"/>
      <c r="E151" s="79"/>
      <c r="F151" s="67"/>
    </row>
    <row r="152" spans="1:6" x14ac:dyDescent="0.25">
      <c r="A152" s="88"/>
      <c r="B152" s="1"/>
      <c r="C152" s="6"/>
      <c r="D152" s="9"/>
      <c r="E152" s="79"/>
      <c r="F152" s="67"/>
    </row>
    <row r="153" spans="1:6" x14ac:dyDescent="0.25">
      <c r="A153" s="88"/>
      <c r="B153" s="1"/>
      <c r="C153" s="6"/>
      <c r="D153" s="9"/>
      <c r="E153" s="79"/>
      <c r="F153" s="67"/>
    </row>
    <row r="154" spans="1:6" x14ac:dyDescent="0.25">
      <c r="A154" s="88"/>
      <c r="B154" s="1"/>
      <c r="C154" s="6"/>
      <c r="D154" s="9"/>
      <c r="E154" s="79"/>
      <c r="F154" s="67"/>
    </row>
    <row r="155" spans="1:6" x14ac:dyDescent="0.25">
      <c r="A155" s="88"/>
      <c r="B155" s="1"/>
      <c r="C155" s="6"/>
      <c r="D155" s="9"/>
      <c r="E155" s="79"/>
      <c r="F155" s="67"/>
    </row>
    <row r="156" spans="1:6" x14ac:dyDescent="0.25">
      <c r="A156" s="88"/>
      <c r="B156" s="1"/>
      <c r="C156" s="6"/>
      <c r="D156" s="9"/>
      <c r="E156" s="79"/>
      <c r="F156" s="67"/>
    </row>
    <row r="157" spans="1:6" x14ac:dyDescent="0.25">
      <c r="A157" s="88"/>
      <c r="B157" s="1"/>
      <c r="C157" s="6"/>
      <c r="D157" s="9"/>
      <c r="E157" s="79"/>
      <c r="F157" s="67"/>
    </row>
    <row r="158" spans="1:6" x14ac:dyDescent="0.25">
      <c r="A158" s="88"/>
      <c r="B158" s="1"/>
      <c r="C158" s="6"/>
      <c r="D158" s="9"/>
      <c r="E158" s="79"/>
      <c r="F158" s="67"/>
    </row>
    <row r="159" spans="1:6" x14ac:dyDescent="0.25">
      <c r="A159" s="88"/>
      <c r="B159" s="1"/>
      <c r="C159" s="6"/>
      <c r="D159" s="9"/>
      <c r="E159" s="79"/>
      <c r="F159" s="67"/>
    </row>
    <row r="160" spans="1:6" x14ac:dyDescent="0.25">
      <c r="A160" s="88"/>
      <c r="B160" s="1"/>
      <c r="C160" s="6"/>
      <c r="D160" s="9"/>
      <c r="E160" s="79"/>
      <c r="F160" s="67"/>
    </row>
    <row r="161" spans="1:6" x14ac:dyDescent="0.25">
      <c r="A161" s="88"/>
      <c r="B161" s="1"/>
      <c r="C161" s="6"/>
      <c r="D161" s="9"/>
      <c r="E161" s="79"/>
      <c r="F161" s="67"/>
    </row>
    <row r="162" spans="1:6" x14ac:dyDescent="0.25">
      <c r="A162" s="88"/>
      <c r="B162" s="1"/>
      <c r="C162" s="6"/>
      <c r="D162" s="9"/>
      <c r="E162" s="79"/>
      <c r="F162" s="67"/>
    </row>
    <row r="163" spans="1:6" x14ac:dyDescent="0.25">
      <c r="A163" s="88"/>
      <c r="B163" s="1"/>
      <c r="C163" s="6"/>
      <c r="D163" s="9"/>
      <c r="E163" s="79"/>
      <c r="F163" s="67"/>
    </row>
    <row r="164" spans="1:6" x14ac:dyDescent="0.25">
      <c r="A164" s="88"/>
      <c r="B164" s="1"/>
      <c r="C164" s="6"/>
      <c r="D164" s="9"/>
      <c r="E164" s="79"/>
      <c r="F164" s="67"/>
    </row>
    <row r="165" spans="1:6" x14ac:dyDescent="0.25">
      <c r="A165" s="88"/>
      <c r="B165" s="1"/>
      <c r="C165" s="6"/>
      <c r="D165" s="9"/>
      <c r="E165" s="79"/>
      <c r="F165" s="67"/>
    </row>
    <row r="166" spans="1:6" x14ac:dyDescent="0.25">
      <c r="A166" s="88"/>
      <c r="B166" s="1"/>
      <c r="C166" s="6"/>
      <c r="D166" s="9"/>
      <c r="E166" s="79"/>
      <c r="F166" s="67"/>
    </row>
    <row r="167" spans="1:6" x14ac:dyDescent="0.25">
      <c r="A167" s="88"/>
      <c r="B167" s="1"/>
      <c r="C167" s="6"/>
      <c r="D167" s="9"/>
      <c r="E167" s="79"/>
      <c r="F167" s="67"/>
    </row>
    <row r="168" spans="1:6" x14ac:dyDescent="0.25">
      <c r="A168" s="88"/>
      <c r="B168" s="1"/>
      <c r="C168" s="6"/>
      <c r="D168" s="9"/>
      <c r="E168" s="79"/>
      <c r="F168" s="67"/>
    </row>
    <row r="169" spans="1:6" x14ac:dyDescent="0.25">
      <c r="A169" s="88"/>
      <c r="B169" s="1"/>
      <c r="C169" s="6"/>
      <c r="D169" s="9"/>
      <c r="E169" s="79"/>
      <c r="F169" s="67"/>
    </row>
    <row r="170" spans="1:6" x14ac:dyDescent="0.25">
      <c r="A170" s="88"/>
      <c r="B170" s="1"/>
      <c r="C170" s="6"/>
      <c r="D170" s="9"/>
      <c r="E170" s="79"/>
      <c r="F170" s="67"/>
    </row>
    <row r="171" spans="1:6" x14ac:dyDescent="0.25">
      <c r="A171" s="88"/>
      <c r="B171" s="1"/>
      <c r="C171" s="6"/>
      <c r="D171" s="9"/>
      <c r="E171" s="79"/>
      <c r="F171" s="67"/>
    </row>
    <row r="172" spans="1:6" x14ac:dyDescent="0.25">
      <c r="A172" s="88"/>
      <c r="B172" s="1"/>
      <c r="C172" s="6"/>
      <c r="D172" s="9"/>
      <c r="E172" s="79"/>
      <c r="F172" s="67"/>
    </row>
    <row r="173" spans="1:6" x14ac:dyDescent="0.25">
      <c r="A173" s="88"/>
      <c r="B173" s="1"/>
      <c r="C173" s="6"/>
      <c r="D173" s="9"/>
      <c r="E173" s="79"/>
      <c r="F173" s="67"/>
    </row>
    <row r="174" spans="1:6" x14ac:dyDescent="0.25">
      <c r="A174" s="88"/>
      <c r="B174" s="1"/>
      <c r="C174" s="6"/>
      <c r="D174" s="9"/>
      <c r="E174" s="79"/>
      <c r="F174" s="67"/>
    </row>
    <row r="175" spans="1:6" x14ac:dyDescent="0.25">
      <c r="A175" s="88"/>
      <c r="B175" s="1"/>
      <c r="C175" s="6"/>
      <c r="D175" s="9"/>
      <c r="E175" s="79"/>
      <c r="F175" s="67"/>
    </row>
    <row r="176" spans="1:6" x14ac:dyDescent="0.25">
      <c r="A176" s="88"/>
      <c r="B176" s="1"/>
      <c r="C176" s="6"/>
      <c r="D176" s="9"/>
      <c r="E176" s="79"/>
      <c r="F176" s="67"/>
    </row>
    <row r="177" spans="1:6" x14ac:dyDescent="0.25">
      <c r="A177" s="88"/>
      <c r="B177" s="1"/>
      <c r="C177" s="6"/>
      <c r="D177" s="9"/>
      <c r="E177" s="79"/>
      <c r="F177" s="67"/>
    </row>
    <row r="178" spans="1:6" x14ac:dyDescent="0.25">
      <c r="A178" s="88"/>
      <c r="B178" s="1"/>
      <c r="C178" s="6"/>
      <c r="D178" s="9"/>
      <c r="E178" s="79"/>
      <c r="F178" s="67"/>
    </row>
    <row r="179" spans="1:6" x14ac:dyDescent="0.25">
      <c r="A179" s="88"/>
      <c r="B179" s="1"/>
      <c r="C179" s="6"/>
      <c r="D179" s="9"/>
      <c r="E179" s="79"/>
      <c r="F179" s="67"/>
    </row>
    <row r="180" spans="1:6" x14ac:dyDescent="0.25">
      <c r="A180" s="88"/>
      <c r="B180" s="1"/>
      <c r="C180" s="6"/>
      <c r="D180" s="9"/>
      <c r="E180" s="79"/>
      <c r="F180" s="67"/>
    </row>
    <row r="181" spans="1:6" x14ac:dyDescent="0.25">
      <c r="A181" s="88"/>
      <c r="B181" s="1"/>
      <c r="C181" s="6"/>
      <c r="D181" s="9"/>
      <c r="E181" s="79"/>
      <c r="F181" s="67"/>
    </row>
    <row r="182" spans="1:6" x14ac:dyDescent="0.25">
      <c r="A182" s="78"/>
      <c r="B182" s="1"/>
      <c r="C182" s="6"/>
      <c r="D182" s="9"/>
      <c r="E182" s="79"/>
      <c r="F182" s="67"/>
    </row>
    <row r="183" spans="1:6" x14ac:dyDescent="0.25">
      <c r="A183" s="78"/>
      <c r="B183" s="1"/>
      <c r="C183" s="6"/>
      <c r="D183" s="9"/>
      <c r="E183" s="79"/>
      <c r="F183" s="67"/>
    </row>
    <row r="184" spans="1:6" x14ac:dyDescent="0.25">
      <c r="A184" s="78"/>
      <c r="B184" s="1"/>
      <c r="C184" s="6"/>
      <c r="D184" s="9"/>
      <c r="E184" s="79"/>
      <c r="F184" s="67"/>
    </row>
    <row r="185" spans="1:6" x14ac:dyDescent="0.25">
      <c r="A185" s="73"/>
      <c r="B185" s="76"/>
      <c r="C185" s="9"/>
      <c r="D185" s="9"/>
      <c r="E185" s="79"/>
      <c r="F185" s="67"/>
    </row>
    <row r="186" spans="1:6" ht="13" thickBot="1" x14ac:dyDescent="0.3">
      <c r="A186" s="91"/>
      <c r="B186" s="92"/>
      <c r="C186" s="84"/>
      <c r="D186" s="84"/>
      <c r="E186" s="89"/>
      <c r="F186" s="67"/>
    </row>
    <row r="187" spans="1:6" ht="18.75" customHeight="1" thickBot="1" x14ac:dyDescent="0.3">
      <c r="A187" s="1084" t="s">
        <v>260</v>
      </c>
      <c r="B187" s="1084"/>
      <c r="C187" s="1084"/>
      <c r="D187" s="1084"/>
      <c r="E187" s="1084"/>
      <c r="F187" s="501">
        <f>SUM(F128:F186)</f>
        <v>0</v>
      </c>
    </row>
  </sheetData>
  <mergeCells count="6">
    <mergeCell ref="A125:E125"/>
    <mergeCell ref="A187:E187"/>
    <mergeCell ref="A1:F1"/>
    <mergeCell ref="A2:F2"/>
    <mergeCell ref="A3:F3"/>
    <mergeCell ref="A65:E65"/>
  </mergeCells>
  <phoneticPr fontId="21" type="noConversion"/>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2" manualBreakCount="2">
    <brk id="65" max="16383" man="1"/>
    <brk id="1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24"/>
  <sheetViews>
    <sheetView workbookViewId="0">
      <selection activeCell="B224" sqref="B224"/>
    </sheetView>
  </sheetViews>
  <sheetFormatPr defaultColWidth="9.1796875" defaultRowHeight="12.5" x14ac:dyDescent="0.25"/>
  <cols>
    <col min="1" max="1" width="8.7265625" style="150" customWidth="1"/>
    <col min="2" max="2" width="66.81640625" style="538" customWidth="1"/>
    <col min="3" max="3" width="7.54296875" style="150" customWidth="1"/>
    <col min="4" max="4" width="9.453125" style="608" customWidth="1"/>
    <col min="5" max="5" width="11.54296875" style="877" customWidth="1"/>
    <col min="6" max="6" width="15" style="877" bestFit="1" customWidth="1"/>
    <col min="7" max="7" width="17" style="610" customWidth="1"/>
    <col min="8" max="8" width="15.54296875" style="564" customWidth="1"/>
    <col min="9" max="9" width="14.453125" style="563" customWidth="1"/>
    <col min="10" max="16384" width="9.1796875" style="111"/>
  </cols>
  <sheetData>
    <row r="1" spans="1:8" ht="13" x14ac:dyDescent="0.25">
      <c r="A1" s="1067" t="s">
        <v>0</v>
      </c>
      <c r="B1" s="1067"/>
      <c r="C1" s="1067"/>
      <c r="D1" s="1067"/>
      <c r="E1" s="1067"/>
      <c r="F1" s="1067"/>
      <c r="G1" s="270"/>
      <c r="H1" s="563"/>
    </row>
    <row r="2" spans="1:8" ht="13" x14ac:dyDescent="0.25">
      <c r="A2" s="1067" t="s">
        <v>1477</v>
      </c>
      <c r="B2" s="1067"/>
      <c r="C2" s="1067"/>
      <c r="D2" s="1067"/>
      <c r="E2" s="1067"/>
      <c r="F2" s="1067"/>
      <c r="G2" s="270"/>
    </row>
    <row r="3" spans="1:8" ht="13" x14ac:dyDescent="0.25">
      <c r="A3" s="1080" t="s">
        <v>1244</v>
      </c>
      <c r="B3" s="1080"/>
      <c r="C3" s="1080"/>
      <c r="D3" s="1080"/>
      <c r="E3" s="1080"/>
      <c r="F3" s="1080"/>
      <c r="G3" s="270"/>
    </row>
    <row r="4" spans="1:8" ht="13.9" customHeight="1" x14ac:dyDescent="0.25">
      <c r="A4" s="1092" t="s">
        <v>1451</v>
      </c>
      <c r="B4" s="1092"/>
      <c r="C4" s="111"/>
      <c r="D4" s="565"/>
      <c r="E4" s="864"/>
      <c r="F4" s="713"/>
      <c r="G4" s="567"/>
      <c r="H4" s="568"/>
    </row>
    <row r="5" spans="1:8" ht="13" x14ac:dyDescent="0.25">
      <c r="A5" s="275" t="s">
        <v>307</v>
      </c>
      <c r="B5" s="275" t="s">
        <v>308</v>
      </c>
      <c r="C5" s="275" t="s">
        <v>309</v>
      </c>
      <c r="D5" s="275" t="s">
        <v>310</v>
      </c>
      <c r="E5" s="714" t="s">
        <v>311</v>
      </c>
      <c r="F5" s="714" t="s">
        <v>312</v>
      </c>
      <c r="G5" s="567"/>
      <c r="H5" s="568"/>
    </row>
    <row r="6" spans="1:8" ht="13" x14ac:dyDescent="0.25">
      <c r="A6" s="189"/>
      <c r="B6" s="188"/>
      <c r="C6" s="189"/>
      <c r="D6" s="189"/>
      <c r="E6" s="865"/>
      <c r="F6" s="866"/>
      <c r="G6" s="642"/>
      <c r="H6" s="568"/>
    </row>
    <row r="7" spans="1:8" ht="13.15" customHeight="1" x14ac:dyDescent="0.25">
      <c r="A7" s="120"/>
      <c r="B7" s="570" t="s">
        <v>161</v>
      </c>
      <c r="C7" s="120"/>
      <c r="D7" s="571"/>
      <c r="E7" s="576"/>
      <c r="F7" s="576"/>
      <c r="G7" s="148"/>
    </row>
    <row r="8" spans="1:8" ht="13.15" customHeight="1" x14ac:dyDescent="0.25">
      <c r="A8" s="120"/>
      <c r="B8" s="183"/>
      <c r="C8" s="120"/>
      <c r="D8" s="571"/>
      <c r="E8" s="576"/>
      <c r="F8" s="576"/>
      <c r="G8" s="148"/>
    </row>
    <row r="9" spans="1:8" ht="13.15" customHeight="1" x14ac:dyDescent="0.25">
      <c r="A9" s="120"/>
      <c r="B9" s="570" t="s">
        <v>140</v>
      </c>
      <c r="C9" s="120"/>
      <c r="D9" s="571"/>
      <c r="E9" s="576"/>
      <c r="F9" s="576"/>
      <c r="G9" s="148"/>
    </row>
    <row r="10" spans="1:8" ht="13.15" customHeight="1" x14ac:dyDescent="0.25">
      <c r="A10" s="120" t="s">
        <v>141</v>
      </c>
      <c r="B10" s="183" t="s">
        <v>320</v>
      </c>
      <c r="C10" s="120" t="s">
        <v>321</v>
      </c>
      <c r="D10" s="572">
        <v>3.8</v>
      </c>
      <c r="E10" s="577"/>
      <c r="F10" s="722">
        <f>D10*E10</f>
        <v>0</v>
      </c>
      <c r="G10" s="553"/>
    </row>
    <row r="11" spans="1:8" ht="13.15" customHeight="1" x14ac:dyDescent="0.25">
      <c r="A11" s="120"/>
      <c r="B11" s="183"/>
      <c r="C11" s="120"/>
      <c r="D11" s="571"/>
      <c r="E11" s="577"/>
      <c r="F11" s="577"/>
      <c r="G11" s="149"/>
    </row>
    <row r="12" spans="1:8" ht="13.15" customHeight="1" x14ac:dyDescent="0.25">
      <c r="A12" s="120"/>
      <c r="B12" s="570" t="s">
        <v>142</v>
      </c>
      <c r="C12" s="120"/>
      <c r="D12" s="571"/>
      <c r="E12" s="577"/>
      <c r="F12" s="577"/>
      <c r="G12" s="149"/>
    </row>
    <row r="13" spans="1:8" ht="13.15" customHeight="1" x14ac:dyDescent="0.25">
      <c r="A13" s="120" t="s">
        <v>143</v>
      </c>
      <c r="B13" s="113" t="s">
        <v>144</v>
      </c>
      <c r="C13" s="120" t="s">
        <v>16</v>
      </c>
      <c r="D13" s="179">
        <v>30</v>
      </c>
      <c r="E13" s="577"/>
      <c r="F13" s="722">
        <f>D13*E13</f>
        <v>0</v>
      </c>
      <c r="G13" s="553"/>
    </row>
    <row r="14" spans="1:8" ht="13.15" customHeight="1" x14ac:dyDescent="0.25">
      <c r="A14" s="120"/>
      <c r="B14" s="113"/>
      <c r="C14" s="120"/>
      <c r="D14" s="179"/>
      <c r="E14" s="577"/>
      <c r="F14" s="577"/>
      <c r="G14" s="149"/>
    </row>
    <row r="15" spans="1:8" ht="13.15" customHeight="1" x14ac:dyDescent="0.25">
      <c r="A15" s="120"/>
      <c r="B15" s="570" t="s">
        <v>145</v>
      </c>
      <c r="C15" s="120"/>
      <c r="D15" s="179"/>
      <c r="E15" s="577"/>
      <c r="F15" s="577"/>
      <c r="G15" s="149"/>
    </row>
    <row r="16" spans="1:8" ht="13.15" customHeight="1" x14ac:dyDescent="0.25">
      <c r="A16" s="120" t="s">
        <v>147</v>
      </c>
      <c r="B16" s="113" t="s">
        <v>148</v>
      </c>
      <c r="C16" s="120" t="s">
        <v>16</v>
      </c>
      <c r="D16" s="179">
        <v>8</v>
      </c>
      <c r="E16" s="577"/>
      <c r="F16" s="722">
        <f>D16*E16</f>
        <v>0</v>
      </c>
      <c r="G16" s="553"/>
    </row>
    <row r="17" spans="1:10" ht="13.15" customHeight="1" x14ac:dyDescent="0.25">
      <c r="A17" s="120"/>
      <c r="B17" s="573"/>
      <c r="C17" s="120"/>
      <c r="D17" s="179"/>
      <c r="E17" s="577"/>
      <c r="F17" s="577"/>
      <c r="G17" s="149"/>
    </row>
    <row r="18" spans="1:10" ht="13.15" customHeight="1" x14ac:dyDescent="0.25">
      <c r="A18" s="120"/>
      <c r="B18" s="113"/>
      <c r="C18" s="120"/>
      <c r="D18" s="179"/>
      <c r="E18" s="577"/>
      <c r="F18" s="577"/>
      <c r="G18" s="149"/>
    </row>
    <row r="19" spans="1:10" ht="13.15" customHeight="1" x14ac:dyDescent="0.25">
      <c r="A19" s="120"/>
      <c r="B19" s="185" t="s">
        <v>168</v>
      </c>
      <c r="C19" s="120"/>
      <c r="D19" s="179"/>
      <c r="E19" s="577"/>
      <c r="F19" s="577"/>
      <c r="G19" s="149"/>
    </row>
    <row r="20" spans="1:10" x14ac:dyDescent="0.25">
      <c r="A20" s="120"/>
      <c r="B20" s="113"/>
      <c r="C20" s="120"/>
      <c r="D20" s="179"/>
      <c r="E20" s="577"/>
      <c r="F20" s="577"/>
      <c r="G20" s="149"/>
    </row>
    <row r="21" spans="1:10" x14ac:dyDescent="0.25">
      <c r="A21" s="120"/>
      <c r="B21" s="105"/>
      <c r="C21" s="120"/>
      <c r="D21" s="179"/>
      <c r="E21" s="867"/>
      <c r="F21" s="577"/>
      <c r="G21" s="149"/>
      <c r="H21" s="778"/>
      <c r="I21" s="778"/>
    </row>
    <row r="22" spans="1:10" ht="26" x14ac:dyDescent="0.25">
      <c r="A22" s="120"/>
      <c r="B22" s="165" t="s">
        <v>329</v>
      </c>
      <c r="C22" s="120"/>
      <c r="D22" s="576"/>
      <c r="E22" s="725"/>
      <c r="F22" s="722"/>
      <c r="G22" s="553"/>
      <c r="H22" s="641"/>
      <c r="I22" s="779"/>
    </row>
    <row r="23" spans="1:10" ht="16.5" customHeight="1" x14ac:dyDescent="0.25">
      <c r="A23" s="120" t="s">
        <v>331</v>
      </c>
      <c r="B23" s="113" t="s">
        <v>1192</v>
      </c>
      <c r="C23" s="120" t="s">
        <v>114</v>
      </c>
      <c r="D23" s="576">
        <v>820</v>
      </c>
      <c r="E23" s="725"/>
      <c r="F23" s="722">
        <f>D23*E23</f>
        <v>0</v>
      </c>
      <c r="G23" s="553"/>
      <c r="H23" s="641"/>
      <c r="I23" s="779"/>
    </row>
    <row r="24" spans="1:10" ht="16.5" customHeight="1" x14ac:dyDescent="0.25">
      <c r="A24" s="120" t="s">
        <v>332</v>
      </c>
      <c r="B24" s="113" t="s">
        <v>1189</v>
      </c>
      <c r="C24" s="120" t="s">
        <v>114</v>
      </c>
      <c r="D24" s="576">
        <v>6700</v>
      </c>
      <c r="E24" s="722"/>
      <c r="F24" s="722">
        <f>D24*E24</f>
        <v>0</v>
      </c>
      <c r="G24" s="553"/>
      <c r="H24" s="641"/>
      <c r="I24" s="779"/>
    </row>
    <row r="25" spans="1:10" ht="16.5" customHeight="1" x14ac:dyDescent="0.25">
      <c r="A25" s="120" t="s">
        <v>1188</v>
      </c>
      <c r="B25" s="113" t="s">
        <v>1190</v>
      </c>
      <c r="C25" s="120" t="s">
        <v>114</v>
      </c>
      <c r="D25" s="576">
        <v>9113</v>
      </c>
      <c r="E25" s="722"/>
      <c r="F25" s="722">
        <f>D25*E25</f>
        <v>0</v>
      </c>
      <c r="G25" s="553"/>
      <c r="H25" s="641"/>
      <c r="I25" s="641"/>
    </row>
    <row r="26" spans="1:10" ht="16.5" customHeight="1" x14ac:dyDescent="0.25">
      <c r="A26" s="120" t="s">
        <v>1193</v>
      </c>
      <c r="B26" s="113" t="s">
        <v>1191</v>
      </c>
      <c r="C26" s="120" t="s">
        <v>114</v>
      </c>
      <c r="D26" s="576">
        <v>5331</v>
      </c>
      <c r="E26" s="722"/>
      <c r="F26" s="722">
        <f>D26*E26</f>
        <v>0</v>
      </c>
      <c r="G26" s="553"/>
      <c r="H26" s="641"/>
      <c r="I26" s="641"/>
    </row>
    <row r="27" spans="1:10" ht="13.15" customHeight="1" x14ac:dyDescent="0.25">
      <c r="A27" s="120"/>
      <c r="B27" s="113"/>
      <c r="C27" s="120"/>
      <c r="D27" s="576"/>
      <c r="E27" s="722"/>
      <c r="F27" s="722"/>
      <c r="G27" s="553"/>
      <c r="H27" s="641"/>
      <c r="I27" s="641"/>
    </row>
    <row r="28" spans="1:10" ht="13.15" customHeight="1" x14ac:dyDescent="0.25">
      <c r="A28" s="120"/>
      <c r="B28" s="573"/>
      <c r="C28" s="120"/>
      <c r="D28" s="576"/>
      <c r="E28" s="722"/>
      <c r="F28" s="722"/>
      <c r="G28" s="553"/>
    </row>
    <row r="29" spans="1:10" ht="13.15" customHeight="1" x14ac:dyDescent="0.25">
      <c r="A29" s="120"/>
      <c r="B29" s="113"/>
      <c r="C29" s="120"/>
      <c r="D29" s="577"/>
      <c r="E29" s="722"/>
      <c r="F29" s="722"/>
      <c r="G29" s="553"/>
    </row>
    <row r="30" spans="1:10" ht="13.15" customHeight="1" x14ac:dyDescent="0.25">
      <c r="A30" s="120"/>
      <c r="B30" s="570" t="s">
        <v>127</v>
      </c>
      <c r="C30" s="120"/>
      <c r="D30" s="179"/>
      <c r="E30" s="722"/>
      <c r="F30" s="577"/>
      <c r="G30" s="149"/>
    </row>
    <row r="31" spans="1:10" s="266" customFormat="1" x14ac:dyDescent="0.25">
      <c r="A31" s="120"/>
      <c r="B31" s="538"/>
      <c r="C31" s="120"/>
      <c r="D31" s="179"/>
      <c r="E31" s="725"/>
      <c r="F31" s="577"/>
      <c r="G31" s="149"/>
      <c r="H31" s="564"/>
      <c r="I31" s="622"/>
      <c r="J31" s="578"/>
    </row>
    <row r="32" spans="1:10" s="266" customFormat="1" ht="13" x14ac:dyDescent="0.25">
      <c r="A32" s="120"/>
      <c r="B32" s="556" t="s">
        <v>1023</v>
      </c>
      <c r="C32" s="120"/>
      <c r="D32" s="179"/>
      <c r="E32" s="577"/>
      <c r="F32" s="577"/>
      <c r="G32" s="149"/>
      <c r="H32" s="564"/>
      <c r="I32" s="622"/>
      <c r="J32" s="578"/>
    </row>
    <row r="33" spans="1:10" s="266" customFormat="1" ht="13" x14ac:dyDescent="0.25">
      <c r="A33" s="120"/>
      <c r="B33" s="579"/>
      <c r="C33" s="120"/>
      <c r="D33" s="179"/>
      <c r="E33" s="577"/>
      <c r="F33" s="577"/>
      <c r="G33" s="149"/>
      <c r="H33" s="564"/>
      <c r="I33" s="622"/>
      <c r="J33" s="578"/>
    </row>
    <row r="34" spans="1:10" s="266" customFormat="1" ht="13" x14ac:dyDescent="0.25">
      <c r="A34" s="557"/>
      <c r="B34" s="580" t="s">
        <v>153</v>
      </c>
      <c r="C34" s="557"/>
      <c r="D34" s="581"/>
      <c r="E34" s="722"/>
      <c r="F34" s="722"/>
      <c r="G34" s="553"/>
      <c r="H34" s="582"/>
      <c r="I34" s="622"/>
    </row>
    <row r="35" spans="1:10" ht="14.5" x14ac:dyDescent="0.25">
      <c r="A35" s="557" t="s">
        <v>173</v>
      </c>
      <c r="B35" s="583" t="s">
        <v>1024</v>
      </c>
      <c r="C35" s="557" t="s">
        <v>16</v>
      </c>
      <c r="D35" s="558">
        <v>3</v>
      </c>
      <c r="E35" s="722"/>
      <c r="F35" s="722">
        <f>D35*E35</f>
        <v>0</v>
      </c>
      <c r="G35" s="643"/>
      <c r="H35" s="621"/>
      <c r="I35" s="622"/>
      <c r="J35" s="584"/>
    </row>
    <row r="36" spans="1:10" ht="13" x14ac:dyDescent="0.3">
      <c r="A36" s="557"/>
      <c r="B36" s="585" t="s">
        <v>333</v>
      </c>
      <c r="C36" s="557"/>
      <c r="D36" s="558"/>
      <c r="E36" s="722"/>
      <c r="F36" s="722"/>
      <c r="G36" s="643"/>
      <c r="H36" s="621"/>
      <c r="I36" s="622"/>
      <c r="J36" s="584"/>
    </row>
    <row r="37" spans="1:10" ht="19.5" customHeight="1" x14ac:dyDescent="0.25">
      <c r="A37" s="557" t="s">
        <v>175</v>
      </c>
      <c r="B37" s="583" t="s">
        <v>334</v>
      </c>
      <c r="C37" s="557" t="s">
        <v>16</v>
      </c>
      <c r="D37" s="558"/>
      <c r="E37" s="722"/>
      <c r="F37" s="722">
        <f>D37*E37</f>
        <v>0</v>
      </c>
      <c r="G37" s="643"/>
      <c r="H37" s="621"/>
      <c r="I37" s="622"/>
      <c r="J37" s="584"/>
    </row>
    <row r="38" spans="1:10" s="266" customFormat="1" ht="19.5" customHeight="1" x14ac:dyDescent="0.25">
      <c r="A38" s="557" t="s">
        <v>177</v>
      </c>
      <c r="B38" s="583" t="s">
        <v>335</v>
      </c>
      <c r="C38" s="557" t="s">
        <v>16</v>
      </c>
      <c r="D38" s="558"/>
      <c r="E38" s="722"/>
      <c r="F38" s="722">
        <f t="shared" ref="F38:F48" si="0">D38*E38</f>
        <v>0</v>
      </c>
      <c r="G38" s="643"/>
      <c r="H38" s="621"/>
      <c r="I38" s="622"/>
      <c r="J38" s="578"/>
    </row>
    <row r="39" spans="1:10" s="266" customFormat="1" ht="19.5" customHeight="1" x14ac:dyDescent="0.25">
      <c r="A39" s="557" t="s">
        <v>154</v>
      </c>
      <c r="B39" s="583" t="s">
        <v>336</v>
      </c>
      <c r="C39" s="557" t="s">
        <v>337</v>
      </c>
      <c r="D39" s="558"/>
      <c r="E39" s="722"/>
      <c r="F39" s="722">
        <f t="shared" si="0"/>
        <v>0</v>
      </c>
      <c r="G39" s="643"/>
      <c r="H39" s="621"/>
      <c r="I39" s="622"/>
      <c r="J39" s="578"/>
    </row>
    <row r="40" spans="1:10" s="266" customFormat="1" ht="19.5" customHeight="1" x14ac:dyDescent="0.25">
      <c r="A40" s="557" t="s">
        <v>1071</v>
      </c>
      <c r="B40" s="583" t="s">
        <v>1025</v>
      </c>
      <c r="C40" s="557" t="s">
        <v>337</v>
      </c>
      <c r="D40" s="558"/>
      <c r="E40" s="722"/>
      <c r="F40" s="722">
        <f t="shared" si="0"/>
        <v>0</v>
      </c>
      <c r="G40" s="643"/>
      <c r="H40" s="621"/>
      <c r="I40" s="622"/>
      <c r="J40" s="578"/>
    </row>
    <row r="41" spans="1:10" s="266" customFormat="1" ht="19.5" customHeight="1" thickBot="1" x14ac:dyDescent="0.3">
      <c r="A41" s="181" t="s">
        <v>194</v>
      </c>
      <c r="B41" s="586" t="s">
        <v>1194</v>
      </c>
      <c r="C41" s="109" t="s">
        <v>16</v>
      </c>
      <c r="D41" s="150"/>
      <c r="E41" s="577"/>
      <c r="F41" s="722">
        <f t="shared" si="0"/>
        <v>0</v>
      </c>
      <c r="G41" s="643"/>
      <c r="H41" s="621"/>
      <c r="I41" s="622"/>
      <c r="J41" s="578"/>
    </row>
    <row r="42" spans="1:10" s="266" customFormat="1" ht="13.5" thickTop="1" x14ac:dyDescent="0.25">
      <c r="A42" s="1086" t="s">
        <v>99</v>
      </c>
      <c r="B42" s="1087"/>
      <c r="C42" s="1087"/>
      <c r="D42" s="1087"/>
      <c r="E42" s="1088"/>
      <c r="F42" s="878">
        <f>SUM(F8:F41)</f>
        <v>0</v>
      </c>
      <c r="G42" s="643"/>
      <c r="H42" s="621"/>
      <c r="I42" s="622"/>
      <c r="J42" s="578"/>
    </row>
    <row r="43" spans="1:10" s="266" customFormat="1" ht="19.5" customHeight="1" x14ac:dyDescent="0.25">
      <c r="A43" s="181" t="s">
        <v>196</v>
      </c>
      <c r="B43" s="586" t="s">
        <v>1195</v>
      </c>
      <c r="C43" s="109" t="s">
        <v>16</v>
      </c>
      <c r="D43" s="150"/>
      <c r="E43" s="577"/>
      <c r="F43" s="722">
        <f t="shared" si="0"/>
        <v>0</v>
      </c>
      <c r="G43" s="643"/>
      <c r="H43" s="621"/>
      <c r="I43" s="622"/>
      <c r="J43" s="578"/>
    </row>
    <row r="44" spans="1:10" s="266" customFormat="1" ht="19.5" customHeight="1" x14ac:dyDescent="0.25">
      <c r="A44" s="181" t="s">
        <v>212</v>
      </c>
      <c r="B44" s="586" t="s">
        <v>1196</v>
      </c>
      <c r="C44" s="109" t="s">
        <v>16</v>
      </c>
      <c r="D44" s="150"/>
      <c r="E44" s="577"/>
      <c r="F44" s="722">
        <f t="shared" si="0"/>
        <v>0</v>
      </c>
      <c r="G44" s="643"/>
      <c r="H44" s="621"/>
      <c r="I44" s="622"/>
      <c r="J44" s="578"/>
    </row>
    <row r="45" spans="1:10" s="266" customFormat="1" ht="19.5" customHeight="1" x14ac:dyDescent="0.25">
      <c r="A45" s="181" t="s">
        <v>262</v>
      </c>
      <c r="B45" s="586" t="s">
        <v>1197</v>
      </c>
      <c r="C45" s="109" t="s">
        <v>16</v>
      </c>
      <c r="D45" s="150"/>
      <c r="E45" s="577"/>
      <c r="F45" s="722">
        <f t="shared" si="0"/>
        <v>0</v>
      </c>
      <c r="G45" s="643"/>
      <c r="H45" s="621"/>
      <c r="I45" s="622"/>
      <c r="J45" s="578"/>
    </row>
    <row r="46" spans="1:10" s="266" customFormat="1" ht="19.5" customHeight="1" x14ac:dyDescent="0.25">
      <c r="A46" s="181" t="s">
        <v>1075</v>
      </c>
      <c r="B46" s="586" t="s">
        <v>1072</v>
      </c>
      <c r="C46" s="109" t="s">
        <v>16</v>
      </c>
      <c r="D46" s="150"/>
      <c r="E46" s="577"/>
      <c r="F46" s="722">
        <f t="shared" si="0"/>
        <v>0</v>
      </c>
      <c r="G46" s="643"/>
      <c r="H46" s="621"/>
      <c r="I46" s="622"/>
      <c r="J46" s="578"/>
    </row>
    <row r="47" spans="1:10" s="266" customFormat="1" ht="19.5" customHeight="1" x14ac:dyDescent="0.25">
      <c r="A47" s="181" t="s">
        <v>1076</v>
      </c>
      <c r="B47" s="586" t="s">
        <v>1073</v>
      </c>
      <c r="C47" s="109" t="s">
        <v>16</v>
      </c>
      <c r="D47" s="150">
        <v>0</v>
      </c>
      <c r="E47" s="577"/>
      <c r="F47" s="722">
        <f t="shared" si="0"/>
        <v>0</v>
      </c>
      <c r="G47" s="643"/>
      <c r="H47" s="621"/>
      <c r="I47" s="622"/>
      <c r="J47" s="578"/>
    </row>
    <row r="48" spans="1:10" s="266" customFormat="1" ht="19.5" customHeight="1" x14ac:dyDescent="0.25">
      <c r="A48" s="181" t="s">
        <v>1077</v>
      </c>
      <c r="B48" s="586" t="s">
        <v>1074</v>
      </c>
      <c r="C48" s="109" t="s">
        <v>16</v>
      </c>
      <c r="D48" s="150">
        <v>0</v>
      </c>
      <c r="E48" s="577"/>
      <c r="F48" s="722">
        <f t="shared" si="0"/>
        <v>0</v>
      </c>
      <c r="G48" s="643"/>
      <c r="H48" s="621"/>
      <c r="I48" s="622"/>
      <c r="J48" s="578"/>
    </row>
    <row r="49" spans="1:12" s="266" customFormat="1" x14ac:dyDescent="0.25">
      <c r="A49" s="557"/>
      <c r="B49" s="586"/>
      <c r="C49" s="109"/>
      <c r="D49" s="109"/>
      <c r="E49" s="109"/>
      <c r="F49" s="722"/>
      <c r="G49" s="643"/>
      <c r="H49" s="621"/>
      <c r="I49" s="622"/>
      <c r="J49" s="578"/>
    </row>
    <row r="50" spans="1:12" s="266" customFormat="1" ht="13" x14ac:dyDescent="0.25">
      <c r="A50" s="557"/>
      <c r="B50" s="587" t="s">
        <v>338</v>
      </c>
      <c r="C50" s="557"/>
      <c r="D50" s="558"/>
      <c r="E50" s="722"/>
      <c r="F50" s="722"/>
      <c r="G50" s="643"/>
      <c r="H50" s="621"/>
      <c r="I50" s="622"/>
      <c r="J50" s="578"/>
    </row>
    <row r="51" spans="1:12" s="266" customFormat="1" ht="18.75" customHeight="1" x14ac:dyDescent="0.25">
      <c r="A51" s="557" t="s">
        <v>179</v>
      </c>
      <c r="B51" s="403" t="s">
        <v>1078</v>
      </c>
      <c r="C51" s="557" t="s">
        <v>337</v>
      </c>
      <c r="D51" s="558"/>
      <c r="E51" s="722"/>
      <c r="F51" s="722">
        <f>D51*E51</f>
        <v>0</v>
      </c>
      <c r="G51" s="643"/>
      <c r="H51" s="621"/>
      <c r="I51" s="622"/>
      <c r="J51" s="578"/>
    </row>
    <row r="52" spans="1:12" s="266" customFormat="1" ht="18.75" customHeight="1" x14ac:dyDescent="0.25">
      <c r="A52" s="557" t="s">
        <v>180</v>
      </c>
      <c r="B52" s="403" t="s">
        <v>1079</v>
      </c>
      <c r="C52" s="557" t="s">
        <v>337</v>
      </c>
      <c r="D52" s="558"/>
      <c r="E52" s="722"/>
      <c r="F52" s="722">
        <f>D52*E52</f>
        <v>0</v>
      </c>
      <c r="G52" s="643"/>
      <c r="H52" s="621"/>
      <c r="I52" s="622"/>
      <c r="J52" s="578"/>
    </row>
    <row r="53" spans="1:12" s="266" customFormat="1" ht="18.75" customHeight="1" x14ac:dyDescent="0.25">
      <c r="A53" s="557" t="s">
        <v>181</v>
      </c>
      <c r="B53" s="403" t="s">
        <v>1080</v>
      </c>
      <c r="C53" s="557" t="s">
        <v>337</v>
      </c>
      <c r="D53" s="558">
        <v>0</v>
      </c>
      <c r="E53" s="722"/>
      <c r="F53" s="722">
        <f>D53*E53</f>
        <v>0</v>
      </c>
      <c r="G53" s="643"/>
      <c r="H53" s="621"/>
      <c r="I53" s="622"/>
      <c r="J53" s="578"/>
    </row>
    <row r="54" spans="1:12" s="266" customFormat="1" ht="18.75" customHeight="1" x14ac:dyDescent="0.25">
      <c r="A54" s="557" t="s">
        <v>1081</v>
      </c>
      <c r="B54" s="403" t="s">
        <v>1201</v>
      </c>
      <c r="C54" s="557" t="s">
        <v>337</v>
      </c>
      <c r="D54" s="558">
        <v>1</v>
      </c>
      <c r="E54" s="722"/>
      <c r="F54" s="722">
        <f>D54*E54</f>
        <v>0</v>
      </c>
      <c r="G54" s="643"/>
      <c r="H54" s="621"/>
      <c r="I54" s="622"/>
      <c r="J54" s="578"/>
    </row>
    <row r="55" spans="1:12" s="266" customFormat="1" x14ac:dyDescent="0.25">
      <c r="A55" s="557"/>
      <c r="B55" s="403"/>
      <c r="C55" s="557"/>
      <c r="D55" s="558"/>
      <c r="E55" s="722"/>
      <c r="F55" s="722"/>
      <c r="G55" s="643"/>
      <c r="H55" s="621"/>
      <c r="I55" s="622"/>
      <c r="J55" s="578"/>
    </row>
    <row r="56" spans="1:12" s="266" customFormat="1" ht="13" x14ac:dyDescent="0.25">
      <c r="A56" s="557"/>
      <c r="B56" s="587" t="s">
        <v>340</v>
      </c>
      <c r="C56" s="557"/>
      <c r="D56" s="558"/>
      <c r="E56" s="722"/>
      <c r="F56" s="722"/>
      <c r="G56" s="643"/>
      <c r="H56" s="621"/>
      <c r="I56" s="622"/>
    </row>
    <row r="57" spans="1:12" ht="19.5" customHeight="1" x14ac:dyDescent="0.25">
      <c r="A57" s="557" t="s">
        <v>1082</v>
      </c>
      <c r="B57" s="403" t="s">
        <v>1083</v>
      </c>
      <c r="C57" s="557" t="s">
        <v>16</v>
      </c>
      <c r="D57" s="558">
        <v>1</v>
      </c>
      <c r="E57" s="722"/>
      <c r="F57" s="722">
        <f>D57*E57</f>
        <v>0</v>
      </c>
      <c r="G57" s="643"/>
      <c r="H57" s="621"/>
      <c r="I57" s="564"/>
    </row>
    <row r="58" spans="1:12" ht="19.5" customHeight="1" x14ac:dyDescent="0.25">
      <c r="A58" s="557" t="s">
        <v>1084</v>
      </c>
      <c r="B58" s="403" t="s">
        <v>1085</v>
      </c>
      <c r="C58" s="557" t="s">
        <v>16</v>
      </c>
      <c r="D58" s="558">
        <v>0</v>
      </c>
      <c r="E58" s="722"/>
      <c r="F58" s="722">
        <f>D58*E58</f>
        <v>0</v>
      </c>
      <c r="G58" s="643"/>
      <c r="H58" s="621"/>
      <c r="I58" s="564"/>
    </row>
    <row r="59" spans="1:12" ht="19.5" customHeight="1" x14ac:dyDescent="0.25">
      <c r="A59" s="557" t="s">
        <v>1086</v>
      </c>
      <c r="B59" s="403" t="s">
        <v>1087</v>
      </c>
      <c r="C59" s="557" t="s">
        <v>16</v>
      </c>
      <c r="D59" s="558">
        <v>1</v>
      </c>
      <c r="E59" s="722"/>
      <c r="F59" s="722">
        <f>D59*E59</f>
        <v>0</v>
      </c>
      <c r="G59" s="643"/>
      <c r="H59" s="621"/>
      <c r="I59" s="564"/>
    </row>
    <row r="60" spans="1:12" ht="19.5" customHeight="1" x14ac:dyDescent="0.25">
      <c r="A60" s="557" t="s">
        <v>1086</v>
      </c>
      <c r="B60" s="403" t="s">
        <v>1088</v>
      </c>
      <c r="C60" s="557" t="s">
        <v>16</v>
      </c>
      <c r="D60" s="558">
        <v>0</v>
      </c>
      <c r="E60" s="722"/>
      <c r="F60" s="722">
        <f>D60*E60</f>
        <v>0</v>
      </c>
      <c r="G60" s="643"/>
      <c r="H60" s="621"/>
      <c r="I60" s="564"/>
    </row>
    <row r="61" spans="1:12" x14ac:dyDescent="0.25">
      <c r="A61" s="559"/>
      <c r="B61" s="562"/>
      <c r="C61" s="557"/>
      <c r="D61" s="558"/>
      <c r="E61" s="722"/>
      <c r="F61" s="722"/>
      <c r="G61" s="643"/>
      <c r="H61" s="621"/>
      <c r="I61" s="582"/>
      <c r="J61" s="584"/>
    </row>
    <row r="62" spans="1:12" ht="13.15" customHeight="1" x14ac:dyDescent="0.25">
      <c r="A62" s="120"/>
      <c r="B62" s="570" t="s">
        <v>127</v>
      </c>
      <c r="C62" s="120"/>
      <c r="D62" s="179"/>
      <c r="E62" s="722"/>
      <c r="F62" s="577"/>
      <c r="G62" s="149"/>
    </row>
    <row r="63" spans="1:12" s="150" customFormat="1" x14ac:dyDescent="0.25">
      <c r="A63" s="120"/>
      <c r="B63" s="183"/>
      <c r="C63" s="120"/>
      <c r="D63" s="179"/>
      <c r="E63" s="722"/>
      <c r="F63" s="577"/>
      <c r="G63" s="149"/>
      <c r="H63" s="564"/>
      <c r="I63" s="594"/>
    </row>
    <row r="64" spans="1:12" ht="13.15" customHeight="1" x14ac:dyDescent="0.25">
      <c r="A64" s="120"/>
      <c r="B64" s="570" t="s">
        <v>134</v>
      </c>
      <c r="C64" s="120"/>
      <c r="D64" s="179"/>
      <c r="E64" s="577"/>
      <c r="F64" s="577"/>
      <c r="G64" s="149"/>
      <c r="I64" s="594"/>
      <c r="J64" s="150"/>
      <c r="K64" s="150"/>
      <c r="L64" s="150"/>
    </row>
    <row r="65" spans="1:13" ht="26" x14ac:dyDescent="0.25">
      <c r="A65" s="120"/>
      <c r="B65" s="588" t="s">
        <v>345</v>
      </c>
      <c r="C65" s="120"/>
      <c r="D65" s="179"/>
      <c r="E65" s="577"/>
      <c r="F65" s="577"/>
      <c r="G65" s="149"/>
      <c r="I65" s="594"/>
      <c r="J65" s="150"/>
      <c r="K65" s="150"/>
      <c r="L65" s="150"/>
    </row>
    <row r="66" spans="1:13" ht="13.15" customHeight="1" x14ac:dyDescent="0.25">
      <c r="A66" s="559" t="s">
        <v>157</v>
      </c>
      <c r="B66" s="560" t="s">
        <v>346</v>
      </c>
      <c r="C66" s="559" t="s">
        <v>16</v>
      </c>
      <c r="D66" s="581">
        <v>2</v>
      </c>
      <c r="E66" s="722"/>
      <c r="F66" s="722">
        <f>D66*E66</f>
        <v>0</v>
      </c>
      <c r="G66" s="553"/>
      <c r="I66" s="594"/>
      <c r="J66" s="150"/>
      <c r="K66" s="150"/>
      <c r="L66" s="150"/>
    </row>
    <row r="67" spans="1:13" s="150" customFormat="1" x14ac:dyDescent="0.25">
      <c r="A67" s="559"/>
      <c r="B67" s="562"/>
      <c r="C67" s="559"/>
      <c r="D67" s="581"/>
      <c r="E67" s="722"/>
      <c r="F67" s="722"/>
      <c r="G67" s="553"/>
      <c r="H67" s="564"/>
      <c r="I67" s="594"/>
    </row>
    <row r="68" spans="1:13" s="150" customFormat="1" ht="26" x14ac:dyDescent="0.25">
      <c r="A68" s="559"/>
      <c r="B68" s="589" t="s">
        <v>347</v>
      </c>
      <c r="C68" s="559"/>
      <c r="D68" s="581"/>
      <c r="E68" s="722"/>
      <c r="F68" s="722"/>
      <c r="G68" s="553"/>
      <c r="H68" s="564"/>
      <c r="I68" s="594"/>
    </row>
    <row r="69" spans="1:13" s="150" customFormat="1" x14ac:dyDescent="0.25">
      <c r="A69" s="559" t="s">
        <v>1026</v>
      </c>
      <c r="B69" s="562" t="s">
        <v>344</v>
      </c>
      <c r="C69" s="559" t="s">
        <v>16</v>
      </c>
      <c r="D69" s="581">
        <v>3</v>
      </c>
      <c r="E69" s="722"/>
      <c r="F69" s="722">
        <f>D69*E69</f>
        <v>0</v>
      </c>
      <c r="G69" s="553"/>
      <c r="H69" s="564"/>
      <c r="I69" s="594"/>
    </row>
    <row r="70" spans="1:13" s="150" customFormat="1" x14ac:dyDescent="0.25">
      <c r="A70" s="559" t="s">
        <v>1089</v>
      </c>
      <c r="B70" s="562" t="s">
        <v>343</v>
      </c>
      <c r="C70" s="559" t="s">
        <v>16</v>
      </c>
      <c r="D70" s="581">
        <v>2</v>
      </c>
      <c r="E70" s="722"/>
      <c r="F70" s="722">
        <f>D70*E70</f>
        <v>0</v>
      </c>
      <c r="G70" s="553"/>
      <c r="H70" s="564"/>
      <c r="I70" s="594"/>
    </row>
    <row r="71" spans="1:13" s="150" customFormat="1" x14ac:dyDescent="0.25">
      <c r="A71" s="559"/>
      <c r="B71" s="562"/>
      <c r="C71" s="559"/>
      <c r="D71" s="581"/>
      <c r="E71" s="722"/>
      <c r="F71" s="722"/>
      <c r="G71" s="553"/>
      <c r="H71" s="564"/>
      <c r="I71" s="594"/>
    </row>
    <row r="72" spans="1:13" s="150" customFormat="1" ht="25.5" x14ac:dyDescent="0.25">
      <c r="A72" s="590" t="s">
        <v>348</v>
      </c>
      <c r="B72" s="560" t="s">
        <v>349</v>
      </c>
      <c r="C72" s="591" t="s">
        <v>16</v>
      </c>
      <c r="D72" s="592">
        <v>2</v>
      </c>
      <c r="E72" s="868"/>
      <c r="F72" s="868">
        <f>D72*E72</f>
        <v>0</v>
      </c>
      <c r="G72" s="645"/>
      <c r="H72" s="594"/>
      <c r="I72" s="623"/>
      <c r="J72" s="122"/>
      <c r="K72" s="122"/>
      <c r="L72" s="122"/>
      <c r="M72" s="122"/>
    </row>
    <row r="73" spans="1:13" s="150" customFormat="1" x14ac:dyDescent="0.25">
      <c r="A73" s="590"/>
      <c r="B73" s="560"/>
      <c r="C73" s="591"/>
      <c r="D73" s="592"/>
      <c r="E73" s="868"/>
      <c r="F73" s="868"/>
      <c r="G73" s="645"/>
      <c r="H73" s="594"/>
      <c r="I73" s="623"/>
      <c r="J73" s="122"/>
      <c r="K73" s="122"/>
      <c r="L73" s="122"/>
      <c r="M73" s="122"/>
    </row>
    <row r="74" spans="1:13" s="150" customFormat="1" x14ac:dyDescent="0.25">
      <c r="A74" s="774" t="s">
        <v>1145</v>
      </c>
      <c r="B74" s="775" t="s">
        <v>1147</v>
      </c>
      <c r="C74" s="774" t="s">
        <v>16</v>
      </c>
      <c r="D74" s="776">
        <v>1</v>
      </c>
      <c r="E74" s="869"/>
      <c r="F74" s="869">
        <f>D74*E74</f>
        <v>0</v>
      </c>
      <c r="G74" s="553"/>
      <c r="H74" s="564"/>
      <c r="I74" s="594"/>
    </row>
    <row r="75" spans="1:13" s="150" customFormat="1" x14ac:dyDescent="0.25">
      <c r="A75" s="774"/>
      <c r="B75" s="775"/>
      <c r="C75" s="774"/>
      <c r="D75" s="776"/>
      <c r="E75" s="869"/>
      <c r="F75" s="869"/>
      <c r="G75" s="553"/>
      <c r="H75" s="564"/>
      <c r="I75" s="594"/>
    </row>
    <row r="76" spans="1:13" s="150" customFormat="1" x14ac:dyDescent="0.25">
      <c r="A76" s="559" t="s">
        <v>350</v>
      </c>
      <c r="B76" s="560" t="s">
        <v>351</v>
      </c>
      <c r="C76" s="559" t="s">
        <v>16</v>
      </c>
      <c r="D76" s="581">
        <v>2</v>
      </c>
      <c r="E76" s="722"/>
      <c r="F76" s="722">
        <f>D76*E76</f>
        <v>0</v>
      </c>
      <c r="G76" s="553"/>
      <c r="H76" s="594"/>
      <c r="I76" s="623"/>
      <c r="J76" s="122"/>
      <c r="K76" s="122"/>
      <c r="L76" s="122"/>
      <c r="M76" s="122"/>
    </row>
    <row r="77" spans="1:13" x14ac:dyDescent="0.25">
      <c r="A77" s="559"/>
      <c r="B77" s="595"/>
      <c r="C77" s="559"/>
      <c r="D77" s="581"/>
      <c r="E77" s="722"/>
      <c r="F77" s="722"/>
      <c r="G77" s="553"/>
      <c r="H77" s="594"/>
    </row>
    <row r="78" spans="1:13" s="150" customFormat="1" ht="13" x14ac:dyDescent="0.25">
      <c r="A78" s="120"/>
      <c r="B78" s="596" t="s">
        <v>187</v>
      </c>
      <c r="C78" s="120"/>
      <c r="D78" s="179"/>
      <c r="E78" s="577"/>
      <c r="F78" s="577"/>
      <c r="G78" s="149"/>
      <c r="H78" s="594"/>
      <c r="I78" s="601"/>
      <c r="J78" s="565"/>
      <c r="K78" s="565"/>
      <c r="L78" s="565"/>
      <c r="M78" s="565"/>
    </row>
    <row r="79" spans="1:13" s="565" customFormat="1" ht="13" x14ac:dyDescent="0.25">
      <c r="A79" s="559"/>
      <c r="B79" s="579" t="s">
        <v>352</v>
      </c>
      <c r="C79" s="559"/>
      <c r="D79" s="581"/>
      <c r="E79" s="722"/>
      <c r="F79" s="722"/>
      <c r="G79" s="553"/>
      <c r="H79" s="773"/>
      <c r="I79" s="594"/>
      <c r="J79" s="150"/>
      <c r="K79" s="150"/>
      <c r="L79" s="150"/>
      <c r="M79" s="150"/>
    </row>
    <row r="80" spans="1:13" s="565" customFormat="1" ht="18.75" customHeight="1" x14ac:dyDescent="0.25">
      <c r="A80" s="557" t="s">
        <v>158</v>
      </c>
      <c r="B80" s="403" t="s">
        <v>353</v>
      </c>
      <c r="C80" s="591" t="s">
        <v>16</v>
      </c>
      <c r="D80" s="592">
        <v>1</v>
      </c>
      <c r="E80" s="868"/>
      <c r="F80" s="868">
        <f>D80*E80</f>
        <v>0</v>
      </c>
      <c r="G80" s="645"/>
      <c r="H80" s="773"/>
      <c r="I80" s="594"/>
      <c r="J80" s="150"/>
      <c r="K80" s="150"/>
      <c r="L80" s="150"/>
      <c r="M80" s="150"/>
    </row>
    <row r="81" spans="1:256" s="565" customFormat="1" ht="13" x14ac:dyDescent="0.25">
      <c r="A81" s="557" t="s">
        <v>354</v>
      </c>
      <c r="B81" s="472" t="s">
        <v>355</v>
      </c>
      <c r="C81" s="557" t="s">
        <v>16</v>
      </c>
      <c r="D81" s="558">
        <v>1</v>
      </c>
      <c r="E81" s="722"/>
      <c r="F81" s="722">
        <f>D81*E81</f>
        <v>0</v>
      </c>
      <c r="G81" s="553"/>
      <c r="H81" s="564"/>
      <c r="I81" s="594"/>
      <c r="J81" s="150"/>
      <c r="K81" s="150"/>
      <c r="L81" s="150"/>
      <c r="M81" s="150"/>
    </row>
    <row r="82" spans="1:256" s="565" customFormat="1" ht="9.75" customHeight="1" x14ac:dyDescent="0.25">
      <c r="A82" s="559"/>
      <c r="B82" s="562"/>
      <c r="C82" s="559"/>
      <c r="D82" s="581"/>
      <c r="E82" s="722"/>
      <c r="F82" s="722"/>
      <c r="G82" s="553"/>
      <c r="H82" s="594"/>
      <c r="I82" s="594"/>
      <c r="J82" s="150"/>
      <c r="K82" s="150"/>
      <c r="L82" s="150"/>
      <c r="M82" s="150"/>
    </row>
    <row r="83" spans="1:256" s="150" customFormat="1" ht="13" x14ac:dyDescent="0.25">
      <c r="A83" s="590"/>
      <c r="B83" s="579" t="s">
        <v>356</v>
      </c>
      <c r="C83" s="559"/>
      <c r="D83" s="581"/>
      <c r="E83" s="722"/>
      <c r="F83" s="722"/>
      <c r="G83" s="553"/>
      <c r="H83" s="597"/>
      <c r="I83" s="594"/>
    </row>
    <row r="84" spans="1:256" s="150" customFormat="1" ht="17.25" customHeight="1" x14ac:dyDescent="0.25">
      <c r="A84" s="559" t="s">
        <v>317</v>
      </c>
      <c r="B84" s="560" t="s">
        <v>357</v>
      </c>
      <c r="C84" s="559" t="s">
        <v>114</v>
      </c>
      <c r="D84" s="581">
        <v>23</v>
      </c>
      <c r="E84" s="722"/>
      <c r="F84" s="722">
        <f>D84*E84</f>
        <v>0</v>
      </c>
      <c r="G84" s="553"/>
      <c r="H84" s="594"/>
      <c r="I84" s="594"/>
    </row>
    <row r="85" spans="1:256" s="150" customFormat="1" ht="17.25" customHeight="1" x14ac:dyDescent="0.25">
      <c r="A85" s="559" t="s">
        <v>318</v>
      </c>
      <c r="B85" s="560" t="s">
        <v>358</v>
      </c>
      <c r="C85" s="559" t="s">
        <v>114</v>
      </c>
      <c r="D85" s="581">
        <v>15</v>
      </c>
      <c r="E85" s="722"/>
      <c r="F85" s="722">
        <f>D85*E85</f>
        <v>0</v>
      </c>
      <c r="G85" s="553"/>
      <c r="H85" s="594"/>
      <c r="I85" s="772"/>
    </row>
    <row r="86" spans="1:256" s="150" customFormat="1" ht="10.5" customHeight="1" x14ac:dyDescent="0.25">
      <c r="A86" s="559"/>
      <c r="B86" s="560"/>
      <c r="C86" s="559"/>
      <c r="D86" s="581"/>
      <c r="E86" s="722"/>
      <c r="F86" s="722"/>
      <c r="G86" s="553"/>
      <c r="H86" s="597"/>
      <c r="I86" s="563"/>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M86" s="111"/>
      <c r="EN86" s="111"/>
      <c r="EO86" s="111"/>
      <c r="EP86" s="111"/>
      <c r="EQ86" s="111"/>
      <c r="ER86" s="111"/>
      <c r="ES86" s="111"/>
      <c r="ET86" s="111"/>
      <c r="EU86" s="111"/>
      <c r="EV86" s="111"/>
      <c r="EW86" s="111"/>
      <c r="EX86" s="111"/>
      <c r="EY86" s="111"/>
      <c r="EZ86" s="111"/>
      <c r="FA86" s="111"/>
      <c r="FB86" s="111"/>
      <c r="FC86" s="111"/>
      <c r="FD86" s="111"/>
      <c r="FE86" s="111"/>
      <c r="FF86" s="111"/>
      <c r="FG86" s="111"/>
      <c r="FH86" s="111"/>
      <c r="FI86" s="111"/>
      <c r="FJ86" s="111"/>
      <c r="FK86" s="111"/>
      <c r="FL86" s="111"/>
      <c r="FM86" s="111"/>
      <c r="FN86" s="111"/>
      <c r="FO86" s="111"/>
      <c r="FP86" s="111"/>
      <c r="FQ86" s="111"/>
      <c r="FR86" s="111"/>
      <c r="FS86" s="111"/>
      <c r="FT86" s="111"/>
      <c r="FU86" s="111"/>
      <c r="FV86" s="111"/>
      <c r="FW86" s="111"/>
      <c r="FX86" s="111"/>
      <c r="FY86" s="111"/>
      <c r="FZ86" s="111"/>
      <c r="GA86" s="111"/>
      <c r="GB86" s="111"/>
      <c r="GC86" s="111"/>
      <c r="GD86" s="111"/>
      <c r="GE86" s="111"/>
      <c r="GF86" s="111"/>
      <c r="GG86" s="111"/>
      <c r="GH86" s="111"/>
      <c r="GI86" s="111"/>
      <c r="GJ86" s="111"/>
      <c r="GK86" s="111"/>
      <c r="GL86" s="111"/>
      <c r="GM86" s="111"/>
      <c r="GN86" s="111"/>
      <c r="GO86" s="111"/>
      <c r="GP86" s="111"/>
      <c r="GQ86" s="111"/>
      <c r="GR86" s="111"/>
      <c r="GS86" s="111"/>
      <c r="GT86" s="111"/>
      <c r="GU86" s="111"/>
      <c r="GV86" s="111"/>
      <c r="GW86" s="111"/>
      <c r="GX86" s="111"/>
      <c r="GY86" s="111"/>
      <c r="GZ86" s="111"/>
      <c r="HA86" s="111"/>
      <c r="HB86" s="111"/>
      <c r="HC86" s="111"/>
      <c r="HD86" s="111"/>
      <c r="HE86" s="111"/>
      <c r="HF86" s="111"/>
      <c r="HG86" s="111"/>
      <c r="HH86" s="111"/>
      <c r="HI86" s="111"/>
      <c r="HJ86" s="111"/>
      <c r="HK86" s="111"/>
      <c r="HL86" s="111"/>
      <c r="HM86" s="111"/>
      <c r="HN86" s="111"/>
      <c r="HO86" s="111"/>
      <c r="HP86" s="111"/>
      <c r="HQ86" s="111"/>
      <c r="HR86" s="111"/>
      <c r="HS86" s="111"/>
      <c r="HT86" s="111"/>
      <c r="HU86" s="111"/>
      <c r="HV86" s="111"/>
      <c r="HW86" s="111"/>
      <c r="HX86" s="111"/>
      <c r="HY86" s="111"/>
      <c r="HZ86" s="111"/>
      <c r="IA86" s="111"/>
      <c r="IB86" s="111"/>
      <c r="IC86" s="111"/>
      <c r="ID86" s="111"/>
      <c r="IE86" s="111"/>
      <c r="IF86" s="111"/>
      <c r="IG86" s="111"/>
      <c r="IH86" s="111"/>
      <c r="II86" s="111"/>
      <c r="IJ86" s="111"/>
      <c r="IK86" s="111"/>
      <c r="IL86" s="111"/>
      <c r="IM86" s="111"/>
      <c r="IN86" s="111"/>
      <c r="IO86" s="111"/>
      <c r="IP86" s="111"/>
      <c r="IQ86" s="111"/>
      <c r="IR86" s="111"/>
      <c r="IS86" s="111"/>
      <c r="IT86" s="111"/>
      <c r="IU86" s="111"/>
      <c r="IV86" s="111"/>
    </row>
    <row r="87" spans="1:256" s="150" customFormat="1" ht="13" x14ac:dyDescent="0.25">
      <c r="A87" s="598"/>
      <c r="B87" s="599" t="s">
        <v>1208</v>
      </c>
      <c r="C87" s="559"/>
      <c r="D87" s="559"/>
      <c r="E87" s="870"/>
      <c r="F87" s="721"/>
      <c r="G87" s="646"/>
      <c r="H87" s="601"/>
      <c r="I87" s="563"/>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M87" s="111"/>
      <c r="EN87" s="111"/>
      <c r="EO87" s="111"/>
      <c r="EP87" s="111"/>
      <c r="EQ87" s="111"/>
      <c r="ER87" s="111"/>
      <c r="ES87" s="111"/>
      <c r="ET87" s="111"/>
      <c r="EU87" s="111"/>
      <c r="EV87" s="111"/>
      <c r="EW87" s="111"/>
      <c r="EX87" s="111"/>
      <c r="EY87" s="111"/>
      <c r="EZ87" s="111"/>
      <c r="FA87" s="111"/>
      <c r="FB87" s="111"/>
      <c r="FC87" s="111"/>
      <c r="FD87" s="111"/>
      <c r="FE87" s="111"/>
      <c r="FF87" s="111"/>
      <c r="FG87" s="111"/>
      <c r="FH87" s="111"/>
      <c r="FI87" s="111"/>
      <c r="FJ87" s="111"/>
      <c r="FK87" s="111"/>
      <c r="FL87" s="111"/>
      <c r="FM87" s="111"/>
      <c r="FN87" s="111"/>
      <c r="FO87" s="111"/>
      <c r="FP87" s="111"/>
      <c r="FQ87" s="111"/>
      <c r="FR87" s="111"/>
      <c r="FS87" s="111"/>
      <c r="FT87" s="111"/>
      <c r="FU87" s="111"/>
      <c r="FV87" s="111"/>
      <c r="FW87" s="111"/>
      <c r="FX87" s="111"/>
      <c r="FY87" s="111"/>
      <c r="FZ87" s="111"/>
      <c r="GA87" s="111"/>
      <c r="GB87" s="111"/>
      <c r="GC87" s="111"/>
      <c r="GD87" s="111"/>
      <c r="GE87" s="111"/>
      <c r="GF87" s="111"/>
      <c r="GG87" s="111"/>
      <c r="GH87" s="111"/>
      <c r="GI87" s="111"/>
      <c r="GJ87" s="111"/>
      <c r="GK87" s="111"/>
      <c r="GL87" s="111"/>
      <c r="GM87" s="111"/>
      <c r="GN87" s="111"/>
      <c r="GO87" s="111"/>
      <c r="GP87" s="111"/>
      <c r="GQ87" s="111"/>
      <c r="GR87" s="111"/>
      <c r="GS87" s="111"/>
      <c r="GT87" s="111"/>
      <c r="GU87" s="111"/>
      <c r="GV87" s="111"/>
      <c r="GW87" s="111"/>
      <c r="GX87" s="111"/>
      <c r="GY87" s="111"/>
      <c r="GZ87" s="111"/>
      <c r="HA87" s="111"/>
      <c r="HB87" s="111"/>
      <c r="HC87" s="111"/>
      <c r="HD87" s="111"/>
      <c r="HE87" s="111"/>
      <c r="HF87" s="111"/>
      <c r="HG87" s="111"/>
      <c r="HH87" s="111"/>
      <c r="HI87" s="111"/>
      <c r="HJ87" s="111"/>
      <c r="HK87" s="111"/>
      <c r="HL87" s="111"/>
      <c r="HM87" s="111"/>
      <c r="HN87" s="111"/>
      <c r="HO87" s="111"/>
      <c r="HP87" s="111"/>
      <c r="HQ87" s="111"/>
      <c r="HR87" s="111"/>
      <c r="HS87" s="111"/>
      <c r="HT87" s="111"/>
      <c r="HU87" s="111"/>
      <c r="HV87" s="111"/>
      <c r="HW87" s="111"/>
      <c r="HX87" s="111"/>
      <c r="HY87" s="111"/>
      <c r="HZ87" s="111"/>
      <c r="IA87" s="111"/>
      <c r="IB87" s="111"/>
      <c r="IC87" s="111"/>
      <c r="ID87" s="111"/>
      <c r="IE87" s="111"/>
      <c r="IF87" s="111"/>
      <c r="IG87" s="111"/>
      <c r="IH87" s="111"/>
      <c r="II87" s="111"/>
      <c r="IJ87" s="111"/>
      <c r="IK87" s="111"/>
      <c r="IL87" s="111"/>
      <c r="IM87" s="111"/>
      <c r="IN87" s="111"/>
      <c r="IO87" s="111"/>
      <c r="IP87" s="111"/>
      <c r="IQ87" s="111"/>
      <c r="IR87" s="111"/>
      <c r="IS87" s="111"/>
      <c r="IT87" s="111"/>
      <c r="IU87" s="111"/>
      <c r="IV87" s="111"/>
    </row>
    <row r="88" spans="1:256" s="150" customFormat="1" ht="19.5" customHeight="1" x14ac:dyDescent="0.25">
      <c r="A88" s="559" t="s">
        <v>359</v>
      </c>
      <c r="B88" s="560" t="s">
        <v>360</v>
      </c>
      <c r="C88" s="559" t="s">
        <v>16</v>
      </c>
      <c r="D88" s="559">
        <v>2</v>
      </c>
      <c r="E88" s="722"/>
      <c r="F88" s="722">
        <f>E88*D88</f>
        <v>0</v>
      </c>
      <c r="G88" s="553"/>
      <c r="H88" s="601"/>
      <c r="I88" s="563"/>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M88" s="111"/>
      <c r="EN88" s="111"/>
      <c r="EO88" s="111"/>
      <c r="EP88" s="111"/>
      <c r="EQ88" s="111"/>
      <c r="ER88" s="111"/>
      <c r="ES88" s="111"/>
      <c r="ET88" s="111"/>
      <c r="EU88" s="111"/>
      <c r="EV88" s="111"/>
      <c r="EW88" s="111"/>
      <c r="EX88" s="111"/>
      <c r="EY88" s="111"/>
      <c r="EZ88" s="111"/>
      <c r="FA88" s="111"/>
      <c r="FB88" s="111"/>
      <c r="FC88" s="111"/>
      <c r="FD88" s="111"/>
      <c r="FE88" s="111"/>
      <c r="FF88" s="111"/>
      <c r="FG88" s="111"/>
      <c r="FH88" s="111"/>
      <c r="FI88" s="111"/>
      <c r="FJ88" s="111"/>
      <c r="FK88" s="111"/>
      <c r="FL88" s="111"/>
      <c r="FM88" s="111"/>
      <c r="FN88" s="111"/>
      <c r="FO88" s="111"/>
      <c r="FP88" s="111"/>
      <c r="FQ88" s="111"/>
      <c r="FR88" s="111"/>
      <c r="FS88" s="111"/>
      <c r="FT88" s="111"/>
      <c r="FU88" s="111"/>
      <c r="FV88" s="111"/>
      <c r="FW88" s="111"/>
      <c r="FX88" s="111"/>
      <c r="FY88" s="111"/>
      <c r="FZ88" s="111"/>
      <c r="GA88" s="111"/>
      <c r="GB88" s="111"/>
      <c r="GC88" s="111"/>
      <c r="GD88" s="111"/>
      <c r="GE88" s="111"/>
      <c r="GF88" s="111"/>
      <c r="GG88" s="111"/>
      <c r="GH88" s="111"/>
      <c r="GI88" s="111"/>
      <c r="GJ88" s="111"/>
      <c r="GK88" s="111"/>
      <c r="GL88" s="111"/>
      <c r="GM88" s="111"/>
      <c r="GN88" s="111"/>
      <c r="GO88" s="111"/>
      <c r="GP88" s="111"/>
      <c r="GQ88" s="111"/>
      <c r="GR88" s="111"/>
      <c r="GS88" s="111"/>
      <c r="GT88" s="111"/>
      <c r="GU88" s="111"/>
      <c r="GV88" s="111"/>
      <c r="GW88" s="111"/>
      <c r="GX88" s="111"/>
      <c r="GY88" s="111"/>
      <c r="GZ88" s="111"/>
      <c r="HA88" s="111"/>
      <c r="HB88" s="111"/>
      <c r="HC88" s="111"/>
      <c r="HD88" s="111"/>
      <c r="HE88" s="111"/>
      <c r="HF88" s="111"/>
      <c r="HG88" s="111"/>
      <c r="HH88" s="111"/>
      <c r="HI88" s="111"/>
      <c r="HJ88" s="111"/>
      <c r="HK88" s="111"/>
      <c r="HL88" s="111"/>
      <c r="HM88" s="111"/>
      <c r="HN88" s="111"/>
      <c r="HO88" s="111"/>
      <c r="HP88" s="111"/>
      <c r="HQ88" s="111"/>
      <c r="HR88" s="111"/>
      <c r="HS88" s="111"/>
      <c r="HT88" s="111"/>
      <c r="HU88" s="111"/>
      <c r="HV88" s="111"/>
      <c r="HW88" s="111"/>
      <c r="HX88" s="111"/>
      <c r="HY88" s="111"/>
      <c r="HZ88" s="111"/>
      <c r="IA88" s="111"/>
      <c r="IB88" s="111"/>
      <c r="IC88" s="111"/>
      <c r="ID88" s="111"/>
      <c r="IE88" s="111"/>
      <c r="IF88" s="111"/>
      <c r="IG88" s="111"/>
      <c r="IH88" s="111"/>
      <c r="II88" s="111"/>
      <c r="IJ88" s="111"/>
      <c r="IK88" s="111"/>
      <c r="IL88" s="111"/>
      <c r="IM88" s="111"/>
      <c r="IN88" s="111"/>
      <c r="IO88" s="111"/>
      <c r="IP88" s="111"/>
      <c r="IQ88" s="111"/>
      <c r="IR88" s="111"/>
      <c r="IS88" s="111"/>
      <c r="IT88" s="111"/>
      <c r="IU88" s="111"/>
      <c r="IV88" s="111"/>
    </row>
    <row r="89" spans="1:256" s="150" customFormat="1" ht="19.5" customHeight="1" x14ac:dyDescent="0.25">
      <c r="A89" s="559" t="s">
        <v>361</v>
      </c>
      <c r="B89" s="560" t="s">
        <v>362</v>
      </c>
      <c r="C89" s="559" t="s">
        <v>16</v>
      </c>
      <c r="D89" s="559">
        <v>2</v>
      </c>
      <c r="E89" s="722"/>
      <c r="F89" s="722">
        <f>E89*D89</f>
        <v>0</v>
      </c>
      <c r="G89" s="553"/>
      <c r="H89" s="601"/>
      <c r="I89" s="563"/>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M89" s="111"/>
      <c r="EN89" s="111"/>
      <c r="EO89" s="111"/>
      <c r="EP89" s="111"/>
      <c r="EQ89" s="111"/>
      <c r="ER89" s="111"/>
      <c r="ES89" s="111"/>
      <c r="ET89" s="111"/>
      <c r="EU89" s="111"/>
      <c r="EV89" s="111"/>
      <c r="EW89" s="111"/>
      <c r="EX89" s="111"/>
      <c r="EY89" s="111"/>
      <c r="EZ89" s="111"/>
      <c r="FA89" s="111"/>
      <c r="FB89" s="111"/>
      <c r="FC89" s="111"/>
      <c r="FD89" s="111"/>
      <c r="FE89" s="111"/>
      <c r="FF89" s="111"/>
      <c r="FG89" s="111"/>
      <c r="FH89" s="111"/>
      <c r="FI89" s="111"/>
      <c r="FJ89" s="111"/>
      <c r="FK89" s="111"/>
      <c r="FL89" s="111"/>
      <c r="FM89" s="111"/>
      <c r="FN89" s="111"/>
      <c r="FO89" s="111"/>
      <c r="FP89" s="111"/>
      <c r="FQ89" s="111"/>
      <c r="FR89" s="111"/>
      <c r="FS89" s="111"/>
      <c r="FT89" s="111"/>
      <c r="FU89" s="111"/>
      <c r="FV89" s="111"/>
      <c r="FW89" s="111"/>
      <c r="FX89" s="111"/>
      <c r="FY89" s="111"/>
      <c r="FZ89" s="111"/>
      <c r="GA89" s="111"/>
      <c r="GB89" s="111"/>
      <c r="GC89" s="111"/>
      <c r="GD89" s="111"/>
      <c r="GE89" s="111"/>
      <c r="GF89" s="111"/>
      <c r="GG89" s="111"/>
      <c r="GH89" s="111"/>
      <c r="GI89" s="111"/>
      <c r="GJ89" s="111"/>
      <c r="GK89" s="111"/>
      <c r="GL89" s="111"/>
      <c r="GM89" s="111"/>
      <c r="GN89" s="111"/>
      <c r="GO89" s="111"/>
      <c r="GP89" s="111"/>
      <c r="GQ89" s="111"/>
      <c r="GR89" s="111"/>
      <c r="GS89" s="111"/>
      <c r="GT89" s="111"/>
      <c r="GU89" s="111"/>
      <c r="GV89" s="111"/>
      <c r="GW89" s="111"/>
      <c r="GX89" s="111"/>
      <c r="GY89" s="111"/>
      <c r="GZ89" s="111"/>
      <c r="HA89" s="111"/>
      <c r="HB89" s="111"/>
      <c r="HC89" s="111"/>
      <c r="HD89" s="111"/>
      <c r="HE89" s="111"/>
      <c r="HF89" s="111"/>
      <c r="HG89" s="111"/>
      <c r="HH89" s="111"/>
      <c r="HI89" s="111"/>
      <c r="HJ89" s="111"/>
      <c r="HK89" s="111"/>
      <c r="HL89" s="111"/>
      <c r="HM89" s="111"/>
      <c r="HN89" s="111"/>
      <c r="HO89" s="111"/>
      <c r="HP89" s="111"/>
      <c r="HQ89" s="111"/>
      <c r="HR89" s="111"/>
      <c r="HS89" s="111"/>
      <c r="HT89" s="111"/>
      <c r="HU89" s="111"/>
      <c r="HV89" s="111"/>
      <c r="HW89" s="111"/>
      <c r="HX89" s="111"/>
      <c r="HY89" s="111"/>
      <c r="HZ89" s="111"/>
      <c r="IA89" s="111"/>
      <c r="IB89" s="111"/>
      <c r="IC89" s="111"/>
      <c r="ID89" s="111"/>
      <c r="IE89" s="111"/>
      <c r="IF89" s="111"/>
      <c r="IG89" s="111"/>
      <c r="IH89" s="111"/>
      <c r="II89" s="111"/>
      <c r="IJ89" s="111"/>
      <c r="IK89" s="111"/>
      <c r="IL89" s="111"/>
      <c r="IM89" s="111"/>
      <c r="IN89" s="111"/>
      <c r="IO89" s="111"/>
      <c r="IP89" s="111"/>
      <c r="IQ89" s="111"/>
      <c r="IR89" s="111"/>
      <c r="IS89" s="111"/>
      <c r="IT89" s="111"/>
      <c r="IU89" s="111"/>
      <c r="IV89" s="111"/>
    </row>
    <row r="90" spans="1:256" s="266" customFormat="1" ht="10.5" customHeight="1" x14ac:dyDescent="0.25">
      <c r="A90" s="559"/>
      <c r="B90" s="560"/>
      <c r="C90" s="559"/>
      <c r="D90" s="559"/>
      <c r="E90" s="870"/>
      <c r="F90" s="721"/>
      <c r="G90" s="646"/>
      <c r="H90" s="601"/>
      <c r="I90" s="582"/>
    </row>
    <row r="91" spans="1:256" s="266" customFormat="1" ht="26" x14ac:dyDescent="0.25">
      <c r="A91" s="559"/>
      <c r="B91" s="599" t="s">
        <v>363</v>
      </c>
      <c r="C91" s="559"/>
      <c r="D91" s="559"/>
      <c r="E91" s="870"/>
      <c r="F91" s="721"/>
      <c r="G91" s="646"/>
      <c r="H91" s="601"/>
      <c r="I91" s="582"/>
    </row>
    <row r="92" spans="1:256" s="266" customFormat="1" ht="18" customHeight="1" x14ac:dyDescent="0.25">
      <c r="A92" s="590" t="s">
        <v>364</v>
      </c>
      <c r="B92" s="560" t="s">
        <v>1027</v>
      </c>
      <c r="C92" s="559" t="s">
        <v>114</v>
      </c>
      <c r="D92" s="581">
        <v>28</v>
      </c>
      <c r="E92" s="722"/>
      <c r="F92" s="722">
        <f>D92*E92</f>
        <v>0</v>
      </c>
      <c r="G92" s="553"/>
      <c r="H92" s="582"/>
      <c r="I92" s="582"/>
    </row>
    <row r="93" spans="1:256" s="266" customFormat="1" ht="18" customHeight="1" x14ac:dyDescent="0.25">
      <c r="A93" s="590" t="s">
        <v>365</v>
      </c>
      <c r="B93" s="560" t="s">
        <v>1028</v>
      </c>
      <c r="C93" s="559" t="s">
        <v>114</v>
      </c>
      <c r="D93" s="581">
        <v>6</v>
      </c>
      <c r="E93" s="725"/>
      <c r="F93" s="722">
        <f>D93*E93</f>
        <v>0</v>
      </c>
      <c r="G93" s="553"/>
      <c r="H93" s="582"/>
      <c r="I93" s="582"/>
    </row>
    <row r="94" spans="1:256" s="266" customFormat="1" ht="8.25" customHeight="1" x14ac:dyDescent="0.25">
      <c r="A94" s="590"/>
      <c r="B94" s="560"/>
      <c r="C94" s="559"/>
      <c r="D94" s="581"/>
      <c r="E94" s="871"/>
      <c r="F94" s="722"/>
      <c r="G94" s="553"/>
      <c r="H94" s="582"/>
      <c r="I94" s="582"/>
    </row>
    <row r="95" spans="1:256" s="266" customFormat="1" x14ac:dyDescent="0.25">
      <c r="A95" s="559" t="s">
        <v>366</v>
      </c>
      <c r="B95" s="560" t="s">
        <v>367</v>
      </c>
      <c r="C95" s="559" t="s">
        <v>114</v>
      </c>
      <c r="D95" s="559">
        <v>5</v>
      </c>
      <c r="E95" s="722"/>
      <c r="F95" s="722">
        <f>D95*E95</f>
        <v>0</v>
      </c>
      <c r="G95" s="553"/>
      <c r="H95" s="582"/>
      <c r="I95" s="582"/>
    </row>
    <row r="96" spans="1:256" s="266" customFormat="1" ht="13" thickBot="1" x14ac:dyDescent="0.3">
      <c r="A96" s="559"/>
      <c r="B96" s="560"/>
      <c r="C96" s="559"/>
      <c r="D96" s="559"/>
      <c r="E96" s="722"/>
      <c r="F96" s="722"/>
      <c r="G96" s="553"/>
      <c r="H96" s="582"/>
      <c r="I96" s="582"/>
    </row>
    <row r="97" spans="1:9" s="266" customFormat="1" ht="13.5" thickTop="1" x14ac:dyDescent="0.25">
      <c r="A97" s="1086" t="s">
        <v>99</v>
      </c>
      <c r="B97" s="1087"/>
      <c r="C97" s="1087"/>
      <c r="D97" s="1087"/>
      <c r="E97" s="1088"/>
      <c r="F97" s="878">
        <f>SUM(F43:F96)</f>
        <v>0</v>
      </c>
      <c r="G97" s="553"/>
      <c r="H97" s="582"/>
      <c r="I97" s="582"/>
    </row>
    <row r="98" spans="1:9" s="150" customFormat="1" x14ac:dyDescent="0.25">
      <c r="A98" s="559"/>
      <c r="B98" s="560"/>
      <c r="C98" s="559"/>
      <c r="D98" s="559"/>
      <c r="E98" s="870"/>
      <c r="F98" s="722"/>
      <c r="G98" s="553"/>
      <c r="H98" s="582"/>
      <c r="I98" s="594"/>
    </row>
    <row r="99" spans="1:9" s="150" customFormat="1" ht="13" x14ac:dyDescent="0.25">
      <c r="A99" s="598"/>
      <c r="B99" s="602" t="s">
        <v>368</v>
      </c>
      <c r="C99" s="559"/>
      <c r="D99" s="559"/>
      <c r="E99" s="870"/>
      <c r="F99" s="722"/>
      <c r="G99" s="553"/>
      <c r="H99" s="582"/>
      <c r="I99" s="594"/>
    </row>
    <row r="100" spans="1:9" s="150" customFormat="1" ht="20.25" customHeight="1" x14ac:dyDescent="0.25">
      <c r="A100" s="559" t="s">
        <v>369</v>
      </c>
      <c r="B100" s="560" t="s">
        <v>370</v>
      </c>
      <c r="C100" s="559" t="s">
        <v>114</v>
      </c>
      <c r="D100" s="581">
        <v>37</v>
      </c>
      <c r="E100" s="722"/>
      <c r="F100" s="722">
        <f>D100*E100</f>
        <v>0</v>
      </c>
      <c r="G100" s="553"/>
      <c r="H100" s="594"/>
      <c r="I100" s="594"/>
    </row>
    <row r="101" spans="1:9" s="150" customFormat="1" ht="20.25" customHeight="1" x14ac:dyDescent="0.25">
      <c r="A101" s="559" t="s">
        <v>371</v>
      </c>
      <c r="B101" s="560" t="s">
        <v>372</v>
      </c>
      <c r="C101" s="559" t="s">
        <v>16</v>
      </c>
      <c r="D101" s="559">
        <v>4</v>
      </c>
      <c r="E101" s="722"/>
      <c r="F101" s="722">
        <f>D101*E101</f>
        <v>0</v>
      </c>
      <c r="G101" s="553"/>
      <c r="H101" s="594"/>
      <c r="I101" s="594"/>
    </row>
    <row r="102" spans="1:9" s="150" customFormat="1" x14ac:dyDescent="0.25">
      <c r="A102" s="598"/>
      <c r="B102" s="560"/>
      <c r="C102" s="559"/>
      <c r="D102" s="559"/>
      <c r="E102" s="722"/>
      <c r="F102" s="722"/>
      <c r="G102" s="553"/>
      <c r="H102" s="594"/>
      <c r="I102" s="594"/>
    </row>
    <row r="103" spans="1:9" s="150" customFormat="1" x14ac:dyDescent="0.25">
      <c r="A103" s="559" t="s">
        <v>374</v>
      </c>
      <c r="B103" s="560" t="s">
        <v>375</v>
      </c>
      <c r="C103" s="559" t="s">
        <v>114</v>
      </c>
      <c r="D103" s="559">
        <v>0</v>
      </c>
      <c r="E103" s="722"/>
      <c r="F103" s="722">
        <f>D103*E103</f>
        <v>0</v>
      </c>
      <c r="G103" s="553"/>
      <c r="H103" s="594"/>
      <c r="I103" s="594"/>
    </row>
    <row r="104" spans="1:9" s="150" customFormat="1" ht="13" x14ac:dyDescent="0.25">
      <c r="A104" s="559"/>
      <c r="B104" s="579"/>
      <c r="C104" s="559"/>
      <c r="D104" s="581"/>
      <c r="E104" s="722"/>
      <c r="F104" s="722"/>
      <c r="G104" s="553"/>
      <c r="H104" s="594"/>
      <c r="I104" s="594"/>
    </row>
    <row r="105" spans="1:9" s="150" customFormat="1" ht="13" x14ac:dyDescent="0.25">
      <c r="A105" s="598"/>
      <c r="B105" s="603" t="s">
        <v>1029</v>
      </c>
      <c r="C105" s="559"/>
      <c r="D105" s="559"/>
      <c r="E105" s="870"/>
      <c r="F105" s="721"/>
      <c r="G105" s="646"/>
      <c r="H105" s="594"/>
      <c r="I105" s="594"/>
    </row>
    <row r="106" spans="1:9" s="150" customFormat="1" ht="19.5" customHeight="1" x14ac:dyDescent="0.25">
      <c r="A106" s="559" t="s">
        <v>376</v>
      </c>
      <c r="B106" s="560" t="s">
        <v>377</v>
      </c>
      <c r="C106" s="559" t="s">
        <v>16</v>
      </c>
      <c r="D106" s="559">
        <v>2</v>
      </c>
      <c r="E106" s="722"/>
      <c r="F106" s="721">
        <f>E106*D106</f>
        <v>0</v>
      </c>
      <c r="G106" s="646"/>
      <c r="H106" s="594"/>
      <c r="I106" s="594"/>
    </row>
    <row r="107" spans="1:9" s="150" customFormat="1" ht="19.5" customHeight="1" x14ac:dyDescent="0.25">
      <c r="A107" s="559" t="s">
        <v>378</v>
      </c>
      <c r="B107" s="560" t="s">
        <v>379</v>
      </c>
      <c r="C107" s="559" t="s">
        <v>16</v>
      </c>
      <c r="D107" s="559">
        <v>3</v>
      </c>
      <c r="E107" s="722"/>
      <c r="F107" s="721">
        <f>E107*D107</f>
        <v>0</v>
      </c>
      <c r="G107" s="646"/>
      <c r="H107" s="594"/>
      <c r="I107" s="594"/>
    </row>
    <row r="108" spans="1:9" s="266" customFormat="1" x14ac:dyDescent="0.25">
      <c r="A108" s="598"/>
      <c r="B108" s="604"/>
      <c r="C108" s="559"/>
      <c r="D108" s="559"/>
      <c r="E108" s="870"/>
      <c r="F108" s="721"/>
      <c r="G108" s="646"/>
      <c r="H108" s="594"/>
      <c r="I108" s="582"/>
    </row>
    <row r="109" spans="1:9" s="266" customFormat="1" x14ac:dyDescent="0.25">
      <c r="A109" s="559" t="s">
        <v>380</v>
      </c>
      <c r="B109" s="560" t="s">
        <v>851</v>
      </c>
      <c r="C109" s="559" t="s">
        <v>16</v>
      </c>
      <c r="D109" s="559">
        <v>2</v>
      </c>
      <c r="E109" s="722"/>
      <c r="F109" s="721">
        <f>E109*D109</f>
        <v>0</v>
      </c>
      <c r="G109" s="646"/>
      <c r="H109" s="582"/>
      <c r="I109" s="582"/>
    </row>
    <row r="110" spans="1:9" s="266" customFormat="1" x14ac:dyDescent="0.25">
      <c r="A110" s="559"/>
      <c r="B110" s="595"/>
      <c r="C110" s="559"/>
      <c r="D110" s="559"/>
      <c r="E110" s="870"/>
      <c r="F110" s="721"/>
      <c r="G110" s="646"/>
      <c r="H110" s="582"/>
      <c r="I110" s="582"/>
    </row>
    <row r="111" spans="1:9" s="266" customFormat="1" x14ac:dyDescent="0.25">
      <c r="A111" s="559"/>
      <c r="B111" s="560"/>
      <c r="C111" s="559"/>
      <c r="D111" s="559"/>
      <c r="E111" s="870"/>
      <c r="F111" s="721"/>
      <c r="G111" s="646"/>
      <c r="H111" s="582"/>
      <c r="I111" s="582"/>
    </row>
    <row r="112" spans="1:9" s="266" customFormat="1" ht="26" x14ac:dyDescent="0.25">
      <c r="A112" s="598"/>
      <c r="B112" s="579" t="s">
        <v>381</v>
      </c>
      <c r="C112" s="559"/>
      <c r="D112" s="559"/>
      <c r="E112" s="870"/>
      <c r="F112" s="721"/>
      <c r="G112" s="646"/>
      <c r="H112" s="582"/>
      <c r="I112" s="582"/>
    </row>
    <row r="113" spans="1:10" s="266" customFormat="1" x14ac:dyDescent="0.25">
      <c r="A113" s="598"/>
      <c r="B113" s="560"/>
      <c r="C113" s="559"/>
      <c r="D113" s="559"/>
      <c r="E113" s="870"/>
      <c r="F113" s="721"/>
      <c r="G113" s="646"/>
      <c r="H113" s="582"/>
      <c r="I113" s="582"/>
    </row>
    <row r="114" spans="1:10" s="266" customFormat="1" ht="13" x14ac:dyDescent="0.25">
      <c r="A114" s="598"/>
      <c r="B114" s="579" t="s">
        <v>382</v>
      </c>
      <c r="C114" s="559"/>
      <c r="D114" s="559"/>
      <c r="E114" s="870"/>
      <c r="F114" s="721"/>
      <c r="G114" s="646"/>
      <c r="H114" s="582"/>
      <c r="I114" s="582"/>
    </row>
    <row r="115" spans="1:10" s="266" customFormat="1" ht="19.5" customHeight="1" x14ac:dyDescent="0.25">
      <c r="A115" s="559" t="s">
        <v>160</v>
      </c>
      <c r="B115" s="560" t="s">
        <v>383</v>
      </c>
      <c r="C115" s="559" t="s">
        <v>384</v>
      </c>
      <c r="D115" s="559">
        <v>4</v>
      </c>
      <c r="E115" s="722"/>
      <c r="F115" s="721">
        <f>E115*D115</f>
        <v>0</v>
      </c>
      <c r="G115" s="646"/>
      <c r="H115" s="582"/>
      <c r="I115" s="582"/>
    </row>
    <row r="116" spans="1:10" s="266" customFormat="1" ht="19.5" customHeight="1" x14ac:dyDescent="0.25">
      <c r="A116" s="559" t="s">
        <v>385</v>
      </c>
      <c r="B116" s="560" t="s">
        <v>386</v>
      </c>
      <c r="C116" s="559" t="s">
        <v>384</v>
      </c>
      <c r="D116" s="559">
        <v>1</v>
      </c>
      <c r="E116" s="722"/>
      <c r="F116" s="721">
        <f>E116*D116</f>
        <v>0</v>
      </c>
      <c r="G116" s="646"/>
      <c r="H116" s="582"/>
      <c r="I116" s="582"/>
    </row>
    <row r="117" spans="1:10" s="266" customFormat="1" x14ac:dyDescent="0.25">
      <c r="A117" s="559"/>
      <c r="B117" s="560"/>
      <c r="C117" s="559"/>
      <c r="D117" s="559"/>
      <c r="E117" s="722"/>
      <c r="F117" s="721"/>
      <c r="G117" s="646"/>
      <c r="H117" s="582"/>
      <c r="I117" s="582"/>
    </row>
    <row r="118" spans="1:10" s="266" customFormat="1" ht="13" x14ac:dyDescent="0.25">
      <c r="B118" s="579" t="s">
        <v>1138</v>
      </c>
      <c r="C118" s="559"/>
      <c r="D118" s="559"/>
      <c r="E118" s="722"/>
      <c r="F118" s="721"/>
      <c r="G118" s="646"/>
      <c r="H118" s="582"/>
      <c r="I118" s="582"/>
    </row>
    <row r="119" spans="1:10" s="266" customFormat="1" x14ac:dyDescent="0.25">
      <c r="A119" s="559" t="s">
        <v>1136</v>
      </c>
      <c r="B119" s="560" t="s">
        <v>1137</v>
      </c>
      <c r="C119" s="559" t="s">
        <v>114</v>
      </c>
      <c r="D119" s="559">
        <v>15</v>
      </c>
      <c r="E119" s="722"/>
      <c r="F119" s="721">
        <f>E119*D119</f>
        <v>0</v>
      </c>
      <c r="G119" s="646"/>
      <c r="H119" s="582"/>
      <c r="I119" s="582"/>
    </row>
    <row r="120" spans="1:10" s="266" customFormat="1" x14ac:dyDescent="0.25">
      <c r="A120" s="559"/>
      <c r="B120" s="560"/>
      <c r="C120" s="559"/>
      <c r="D120" s="559"/>
      <c r="E120" s="722"/>
      <c r="F120" s="721"/>
      <c r="G120" s="646"/>
      <c r="H120" s="582"/>
      <c r="I120" s="582"/>
    </row>
    <row r="121" spans="1:10" s="266" customFormat="1" ht="13" x14ac:dyDescent="0.25">
      <c r="A121" s="598"/>
      <c r="B121" s="579" t="s">
        <v>852</v>
      </c>
      <c r="C121" s="559"/>
      <c r="D121" s="559"/>
      <c r="E121" s="870"/>
      <c r="F121" s="721"/>
      <c r="G121" s="646"/>
      <c r="H121" s="582"/>
      <c r="I121" s="582"/>
    </row>
    <row r="122" spans="1:10" s="266" customFormat="1" x14ac:dyDescent="0.25">
      <c r="A122" s="559" t="s">
        <v>387</v>
      </c>
      <c r="B122" s="560" t="s">
        <v>388</v>
      </c>
      <c r="C122" s="559" t="s">
        <v>114</v>
      </c>
      <c r="D122" s="559">
        <f>37*4</f>
        <v>148</v>
      </c>
      <c r="E122" s="722"/>
      <c r="F122" s="721">
        <f>E122*D122</f>
        <v>0</v>
      </c>
      <c r="G122" s="646"/>
      <c r="H122" s="564"/>
      <c r="I122" s="582"/>
    </row>
    <row r="123" spans="1:10" s="266" customFormat="1" x14ac:dyDescent="0.25">
      <c r="A123" s="559"/>
      <c r="B123" s="560"/>
      <c r="C123" s="559"/>
      <c r="D123" s="559"/>
      <c r="E123" s="722"/>
      <c r="F123" s="872"/>
      <c r="G123" s="646"/>
      <c r="H123" s="582"/>
      <c r="I123" s="582"/>
    </row>
    <row r="124" spans="1:10" s="266" customFormat="1" ht="13" x14ac:dyDescent="0.25">
      <c r="A124" s="559"/>
      <c r="B124" s="579" t="s">
        <v>389</v>
      </c>
      <c r="C124" s="559"/>
      <c r="D124" s="559"/>
      <c r="E124" s="722"/>
      <c r="F124" s="721"/>
      <c r="G124" s="646"/>
      <c r="H124" s="582"/>
      <c r="I124" s="582"/>
    </row>
    <row r="125" spans="1:10" s="266" customFormat="1" ht="21" customHeight="1" x14ac:dyDescent="0.25">
      <c r="A125" s="559" t="s">
        <v>390</v>
      </c>
      <c r="B125" s="560" t="s">
        <v>391</v>
      </c>
      <c r="C125" s="559" t="s">
        <v>16</v>
      </c>
      <c r="D125" s="559">
        <v>4</v>
      </c>
      <c r="E125" s="722"/>
      <c r="F125" s="721">
        <f>E125*D125</f>
        <v>0</v>
      </c>
      <c r="G125" s="646"/>
      <c r="H125" s="582"/>
      <c r="I125" s="582"/>
    </row>
    <row r="126" spans="1:10" s="266" customFormat="1" ht="21" customHeight="1" x14ac:dyDescent="0.25">
      <c r="A126" s="559" t="s">
        <v>392</v>
      </c>
      <c r="B126" s="560" t="s">
        <v>393</v>
      </c>
      <c r="C126" s="559" t="s">
        <v>16</v>
      </c>
      <c r="D126" s="559">
        <v>8</v>
      </c>
      <c r="E126" s="722"/>
      <c r="F126" s="721">
        <f>E126*D126</f>
        <v>0</v>
      </c>
      <c r="G126" s="646"/>
      <c r="H126" s="582"/>
      <c r="I126" s="582"/>
    </row>
    <row r="127" spans="1:10" s="266" customFormat="1" ht="21" customHeight="1" x14ac:dyDescent="0.25">
      <c r="A127" s="559" t="s">
        <v>394</v>
      </c>
      <c r="B127" s="560" t="s">
        <v>395</v>
      </c>
      <c r="C127" s="559" t="s">
        <v>16</v>
      </c>
      <c r="D127" s="558">
        <v>4</v>
      </c>
      <c r="E127" s="722"/>
      <c r="F127" s="722">
        <f>D127*E127</f>
        <v>0</v>
      </c>
      <c r="G127" s="553"/>
      <c r="H127" s="582"/>
      <c r="I127" s="582"/>
      <c r="J127" s="605"/>
    </row>
    <row r="128" spans="1:10" s="266" customFormat="1" x14ac:dyDescent="0.25">
      <c r="A128" s="559"/>
      <c r="B128" s="560"/>
      <c r="C128" s="559"/>
      <c r="D128" s="606"/>
      <c r="E128" s="722"/>
      <c r="F128" s="721"/>
      <c r="G128" s="646"/>
      <c r="H128" s="582"/>
      <c r="I128" s="582"/>
      <c r="J128" s="605"/>
    </row>
    <row r="129" spans="1:10" s="266" customFormat="1" ht="13" x14ac:dyDescent="0.25">
      <c r="A129" s="559"/>
      <c r="B129" s="579" t="s">
        <v>1204</v>
      </c>
      <c r="C129" s="559"/>
      <c r="D129" s="559"/>
      <c r="E129" s="722"/>
      <c r="F129" s="721"/>
      <c r="G129" s="646"/>
      <c r="H129" s="582"/>
      <c r="I129" s="582"/>
      <c r="J129" s="605"/>
    </row>
    <row r="130" spans="1:10" x14ac:dyDescent="0.25">
      <c r="A130" s="559"/>
      <c r="B130" s="560"/>
      <c r="C130" s="559"/>
      <c r="D130" s="558"/>
      <c r="E130" s="722"/>
      <c r="F130" s="722"/>
    </row>
    <row r="131" spans="1:10" s="266" customFormat="1" ht="37.5" x14ac:dyDescent="0.25">
      <c r="A131" s="559"/>
      <c r="B131" s="560" t="s">
        <v>1062</v>
      </c>
      <c r="C131" s="559"/>
      <c r="D131" s="559"/>
      <c r="E131" s="722"/>
      <c r="F131" s="721"/>
      <c r="G131" s="646"/>
      <c r="H131" s="582"/>
      <c r="I131" s="582"/>
    </row>
    <row r="132" spans="1:10" s="266" customFormat="1" x14ac:dyDescent="0.25">
      <c r="A132" s="559"/>
      <c r="B132" s="560"/>
      <c r="C132" s="559"/>
      <c r="D132" s="559"/>
      <c r="E132" s="722"/>
      <c r="F132" s="721"/>
      <c r="G132" s="646"/>
      <c r="H132" s="582"/>
      <c r="I132" s="582"/>
    </row>
    <row r="133" spans="1:10" s="266" customFormat="1" ht="19.5" customHeight="1" x14ac:dyDescent="0.25">
      <c r="A133" s="559" t="s">
        <v>803</v>
      </c>
      <c r="B133" s="560" t="s">
        <v>804</v>
      </c>
      <c r="C133" s="559" t="s">
        <v>16</v>
      </c>
      <c r="D133" s="559">
        <v>0</v>
      </c>
      <c r="E133" s="722"/>
      <c r="F133" s="721">
        <f>D133*E134</f>
        <v>0</v>
      </c>
      <c r="G133" s="646"/>
      <c r="H133" s="582"/>
      <c r="I133" s="582"/>
    </row>
    <row r="134" spans="1:10" s="266" customFormat="1" ht="19.5" customHeight="1" x14ac:dyDescent="0.25">
      <c r="A134" s="559" t="s">
        <v>805</v>
      </c>
      <c r="B134" s="560" t="s">
        <v>807</v>
      </c>
      <c r="C134" s="559" t="s">
        <v>16</v>
      </c>
      <c r="D134" s="559">
        <v>2</v>
      </c>
      <c r="E134" s="722"/>
      <c r="F134" s="721">
        <f>D134*E135</f>
        <v>0</v>
      </c>
      <c r="G134" s="646"/>
      <c r="H134" s="582"/>
      <c r="I134" s="582"/>
    </row>
    <row r="135" spans="1:10" s="266" customFormat="1" ht="19.5" customHeight="1" x14ac:dyDescent="0.25">
      <c r="A135" s="559" t="s">
        <v>806</v>
      </c>
      <c r="B135" s="560" t="s">
        <v>808</v>
      </c>
      <c r="C135" s="559" t="s">
        <v>16</v>
      </c>
      <c r="D135" s="559">
        <v>2</v>
      </c>
      <c r="E135" s="722"/>
      <c r="F135" s="721">
        <f>D135*E135</f>
        <v>0</v>
      </c>
      <c r="G135" s="646"/>
      <c r="H135" s="582"/>
      <c r="I135" s="582"/>
    </row>
    <row r="136" spans="1:10" s="266" customFormat="1" x14ac:dyDescent="0.25">
      <c r="A136" s="559"/>
      <c r="B136" s="560"/>
      <c r="C136" s="559"/>
      <c r="D136" s="559"/>
      <c r="E136" s="722"/>
      <c r="F136" s="721"/>
      <c r="G136" s="646"/>
      <c r="H136" s="582"/>
      <c r="I136" s="582"/>
    </row>
    <row r="137" spans="1:10" s="266" customFormat="1" ht="13" x14ac:dyDescent="0.25">
      <c r="A137" s="559"/>
      <c r="B137" s="579" t="s">
        <v>1112</v>
      </c>
      <c r="C137" s="559"/>
      <c r="D137" s="559"/>
      <c r="E137" s="722"/>
      <c r="F137" s="721"/>
      <c r="G137" s="646"/>
      <c r="H137" s="582"/>
      <c r="I137" s="582"/>
    </row>
    <row r="138" spans="1:10" s="266" customFormat="1" x14ac:dyDescent="0.25">
      <c r="A138" s="559"/>
      <c r="B138" s="560"/>
      <c r="C138" s="559"/>
      <c r="D138" s="559"/>
      <c r="E138" s="722"/>
      <c r="F138" s="722"/>
      <c r="G138" s="646"/>
      <c r="H138" s="582"/>
      <c r="I138" s="582"/>
    </row>
    <row r="139" spans="1:10" s="266" customFormat="1" ht="37.5" x14ac:dyDescent="0.25">
      <c r="A139" s="559"/>
      <c r="B139" s="560" t="s">
        <v>1113</v>
      </c>
      <c r="C139" s="559"/>
      <c r="D139" s="559"/>
      <c r="E139" s="722"/>
      <c r="F139" s="721"/>
      <c r="G139" s="646"/>
      <c r="H139" s="582"/>
      <c r="I139" s="582"/>
    </row>
    <row r="140" spans="1:10" s="266" customFormat="1" x14ac:dyDescent="0.25">
      <c r="A140" s="559"/>
      <c r="B140" s="560"/>
      <c r="C140" s="559"/>
      <c r="D140" s="559"/>
      <c r="E140" s="722"/>
      <c r="F140" s="721"/>
      <c r="G140" s="646"/>
      <c r="H140" s="582"/>
      <c r="I140" s="582"/>
    </row>
    <row r="141" spans="1:10" s="266" customFormat="1" ht="20.25" customHeight="1" x14ac:dyDescent="0.25">
      <c r="A141" s="559" t="s">
        <v>1114</v>
      </c>
      <c r="B141" s="560" t="s">
        <v>1115</v>
      </c>
      <c r="C141" s="559" t="s">
        <v>16</v>
      </c>
      <c r="D141" s="559">
        <v>1</v>
      </c>
      <c r="E141" s="722"/>
      <c r="F141" s="722">
        <f>D141*E141</f>
        <v>0</v>
      </c>
      <c r="G141" s="646"/>
      <c r="H141" s="582"/>
      <c r="I141" s="582"/>
    </row>
    <row r="142" spans="1:10" s="266" customFormat="1" ht="20.25" customHeight="1" x14ac:dyDescent="0.25">
      <c r="A142" s="559" t="s">
        <v>1116</v>
      </c>
      <c r="B142" s="560" t="s">
        <v>1117</v>
      </c>
      <c r="C142" s="559" t="s">
        <v>16</v>
      </c>
      <c r="D142" s="559">
        <v>1</v>
      </c>
      <c r="E142" s="722"/>
      <c r="F142" s="721">
        <f>D142*E142</f>
        <v>0</v>
      </c>
      <c r="G142" s="646"/>
      <c r="H142" s="582"/>
      <c r="I142" s="582"/>
    </row>
    <row r="143" spans="1:10" s="266" customFormat="1" ht="20.25" customHeight="1" x14ac:dyDescent="0.25">
      <c r="A143" s="559" t="s">
        <v>1118</v>
      </c>
      <c r="B143" s="560" t="s">
        <v>1119</v>
      </c>
      <c r="C143" s="559" t="s">
        <v>16</v>
      </c>
      <c r="D143" s="558">
        <v>0</v>
      </c>
      <c r="E143" s="722"/>
      <c r="F143" s="721">
        <f>D143*E143</f>
        <v>0</v>
      </c>
      <c r="G143" s="646"/>
      <c r="H143" s="582"/>
      <c r="I143" s="582"/>
    </row>
    <row r="144" spans="1:10" s="266" customFormat="1" ht="20.25" customHeight="1" x14ac:dyDescent="0.25">
      <c r="A144" s="559" t="s">
        <v>1120</v>
      </c>
      <c r="B144" s="560" t="s">
        <v>1121</v>
      </c>
      <c r="C144" s="559" t="s">
        <v>16</v>
      </c>
      <c r="D144" s="606">
        <v>0</v>
      </c>
      <c r="E144" s="722"/>
      <c r="F144" s="722">
        <f>D144*E144</f>
        <v>0</v>
      </c>
      <c r="G144" s="646"/>
      <c r="H144" s="582"/>
      <c r="I144" s="582"/>
    </row>
    <row r="145" spans="1:256" s="266" customFormat="1" x14ac:dyDescent="0.25">
      <c r="A145" s="559"/>
      <c r="B145" s="560"/>
      <c r="C145" s="559"/>
      <c r="D145" s="606"/>
      <c r="E145" s="722"/>
      <c r="F145" s="722"/>
      <c r="G145" s="646"/>
      <c r="H145" s="582"/>
      <c r="I145" s="582"/>
    </row>
    <row r="146" spans="1:256" s="266" customFormat="1" x14ac:dyDescent="0.25">
      <c r="A146" s="559"/>
      <c r="B146" s="560"/>
      <c r="C146" s="559"/>
      <c r="D146" s="606"/>
      <c r="E146" s="722"/>
      <c r="F146" s="722"/>
      <c r="G146" s="646"/>
      <c r="H146" s="582"/>
      <c r="I146" s="582"/>
    </row>
    <row r="147" spans="1:256" s="266" customFormat="1" ht="13" thickBot="1" x14ac:dyDescent="0.3">
      <c r="A147" s="559"/>
      <c r="B147" s="560"/>
      <c r="C147" s="591"/>
      <c r="D147" s="591"/>
      <c r="E147" s="868"/>
      <c r="F147" s="873"/>
      <c r="G147" s="202"/>
      <c r="H147" s="582"/>
      <c r="I147" s="582"/>
    </row>
    <row r="148" spans="1:256" s="266" customFormat="1" ht="19.149999999999999" customHeight="1" thickTop="1" x14ac:dyDescent="0.25">
      <c r="A148" s="1086" t="s">
        <v>99</v>
      </c>
      <c r="B148" s="1087"/>
      <c r="C148" s="1087"/>
      <c r="D148" s="1087"/>
      <c r="E148" s="1088"/>
      <c r="F148" s="878">
        <f>SUM(F100:F147)</f>
        <v>0</v>
      </c>
      <c r="G148" s="644"/>
      <c r="H148" s="582"/>
      <c r="I148" s="582"/>
    </row>
    <row r="149" spans="1:256" ht="13" x14ac:dyDescent="0.25">
      <c r="A149" s="120"/>
      <c r="B149" s="596"/>
      <c r="C149" s="120"/>
      <c r="D149" s="179"/>
      <c r="E149" s="577"/>
      <c r="F149" s="577"/>
      <c r="G149" s="149"/>
      <c r="H149" s="582"/>
      <c r="I149" s="582"/>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c r="DM149" s="266"/>
      <c r="DN149" s="266"/>
      <c r="DO149" s="266"/>
      <c r="DP149" s="266"/>
      <c r="DQ149" s="266"/>
      <c r="DR149" s="266"/>
      <c r="DS149" s="266"/>
      <c r="DT149" s="266"/>
      <c r="DU149" s="266"/>
      <c r="DV149" s="266"/>
      <c r="DW149" s="266"/>
      <c r="DX149" s="266"/>
      <c r="DY149" s="266"/>
      <c r="DZ149" s="266"/>
      <c r="EA149" s="266"/>
      <c r="EB149" s="266"/>
      <c r="EC149" s="266"/>
      <c r="ED149" s="266"/>
      <c r="EE149" s="266"/>
      <c r="EF149" s="266"/>
      <c r="EG149" s="266"/>
      <c r="EH149" s="266"/>
      <c r="EI149" s="266"/>
      <c r="EJ149" s="266"/>
      <c r="EK149" s="266"/>
      <c r="EL149" s="266"/>
      <c r="EM149" s="266"/>
      <c r="EN149" s="266"/>
      <c r="EO149" s="266"/>
      <c r="EP149" s="266"/>
      <c r="EQ149" s="266"/>
      <c r="ER149" s="266"/>
      <c r="ES149" s="266"/>
      <c r="ET149" s="266"/>
      <c r="EU149" s="266"/>
      <c r="EV149" s="266"/>
      <c r="EW149" s="266"/>
      <c r="EX149" s="266"/>
      <c r="EY149" s="266"/>
      <c r="EZ149" s="266"/>
      <c r="FA149" s="266"/>
      <c r="FB149" s="266"/>
      <c r="FC149" s="266"/>
      <c r="FD149" s="266"/>
      <c r="FE149" s="266"/>
      <c r="FF149" s="266"/>
      <c r="FG149" s="266"/>
      <c r="FH149" s="266"/>
      <c r="FI149" s="266"/>
      <c r="FJ149" s="266"/>
      <c r="FK149" s="266"/>
      <c r="FL149" s="266"/>
      <c r="FM149" s="266"/>
      <c r="FN149" s="266"/>
      <c r="FO149" s="266"/>
      <c r="FP149" s="266"/>
      <c r="FQ149" s="266"/>
      <c r="FR149" s="266"/>
      <c r="FS149" s="266"/>
      <c r="FT149" s="266"/>
      <c r="FU149" s="266"/>
      <c r="FV149" s="266"/>
      <c r="FW149" s="266"/>
      <c r="FX149" s="266"/>
      <c r="FY149" s="266"/>
      <c r="FZ149" s="266"/>
      <c r="GA149" s="266"/>
      <c r="GB149" s="266"/>
      <c r="GC149" s="266"/>
      <c r="GD149" s="266"/>
      <c r="GE149" s="266"/>
      <c r="GF149" s="266"/>
      <c r="GG149" s="266"/>
      <c r="GH149" s="266"/>
      <c r="GI149" s="266"/>
      <c r="GJ149" s="266"/>
      <c r="GK149" s="266"/>
      <c r="GL149" s="266"/>
      <c r="GM149" s="266"/>
      <c r="GN149" s="266"/>
      <c r="GO149" s="266"/>
      <c r="GP149" s="266"/>
      <c r="GQ149" s="266"/>
      <c r="GR149" s="266"/>
      <c r="GS149" s="266"/>
      <c r="GT149" s="266"/>
      <c r="GU149" s="266"/>
      <c r="GV149" s="266"/>
      <c r="GW149" s="266"/>
      <c r="GX149" s="266"/>
      <c r="GY149" s="266"/>
      <c r="GZ149" s="266"/>
      <c r="HA149" s="266"/>
      <c r="HB149" s="266"/>
      <c r="HC149" s="266"/>
      <c r="HD149" s="266"/>
      <c r="HE149" s="266"/>
      <c r="HF149" s="266"/>
      <c r="HG149" s="266"/>
      <c r="HH149" s="266"/>
      <c r="HI149" s="266"/>
      <c r="HJ149" s="266"/>
      <c r="HK149" s="266"/>
      <c r="HL149" s="266"/>
      <c r="HM149" s="266"/>
      <c r="HN149" s="266"/>
      <c r="HO149" s="266"/>
      <c r="HP149" s="266"/>
      <c r="HQ149" s="266"/>
      <c r="HR149" s="266"/>
      <c r="HS149" s="266"/>
      <c r="HT149" s="266"/>
      <c r="HU149" s="266"/>
      <c r="HV149" s="266"/>
      <c r="HW149" s="266"/>
      <c r="HX149" s="266"/>
      <c r="HY149" s="266"/>
      <c r="HZ149" s="266"/>
      <c r="IA149" s="266"/>
      <c r="IB149" s="266"/>
      <c r="IC149" s="266"/>
      <c r="ID149" s="266"/>
      <c r="IE149" s="266"/>
      <c r="IF149" s="266"/>
      <c r="IG149" s="266"/>
      <c r="IH149" s="266"/>
      <c r="II149" s="266"/>
      <c r="IJ149" s="266"/>
      <c r="IK149" s="266"/>
      <c r="IL149" s="266"/>
      <c r="IM149" s="266"/>
      <c r="IN149" s="266"/>
      <c r="IO149" s="266"/>
      <c r="IP149" s="266"/>
      <c r="IQ149" s="266"/>
      <c r="IR149" s="266"/>
      <c r="IS149" s="266"/>
      <c r="IT149" s="266"/>
      <c r="IU149" s="266"/>
      <c r="IV149" s="266"/>
    </row>
    <row r="150" spans="1:256" ht="25.15" customHeight="1" x14ac:dyDescent="0.25">
      <c r="A150" s="120"/>
      <c r="B150" s="183"/>
      <c r="C150" s="120"/>
      <c r="D150" s="179"/>
      <c r="E150" s="577"/>
      <c r="F150" s="577"/>
      <c r="G150" s="149"/>
      <c r="H150" s="582"/>
      <c r="I150" s="582"/>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c r="DM150" s="266"/>
      <c r="DN150" s="266"/>
      <c r="DO150" s="266"/>
      <c r="DP150" s="266"/>
      <c r="DQ150" s="266"/>
      <c r="DR150" s="266"/>
      <c r="DS150" s="266"/>
      <c r="DT150" s="266"/>
      <c r="DU150" s="266"/>
      <c r="DV150" s="266"/>
      <c r="DW150" s="266"/>
      <c r="DX150" s="266"/>
      <c r="DY150" s="266"/>
      <c r="DZ150" s="266"/>
      <c r="EA150" s="266"/>
      <c r="EB150" s="266"/>
      <c r="EC150" s="266"/>
      <c r="ED150" s="266"/>
      <c r="EE150" s="266"/>
      <c r="EF150" s="266"/>
      <c r="EG150" s="266"/>
      <c r="EH150" s="266"/>
      <c r="EI150" s="266"/>
      <c r="EJ150" s="266"/>
      <c r="EK150" s="266"/>
      <c r="EL150" s="266"/>
      <c r="EM150" s="266"/>
      <c r="EN150" s="266"/>
      <c r="EO150" s="266"/>
      <c r="EP150" s="266"/>
      <c r="EQ150" s="266"/>
      <c r="ER150" s="266"/>
      <c r="ES150" s="266"/>
      <c r="ET150" s="266"/>
      <c r="EU150" s="266"/>
      <c r="EV150" s="266"/>
      <c r="EW150" s="266"/>
      <c r="EX150" s="266"/>
      <c r="EY150" s="266"/>
      <c r="EZ150" s="266"/>
      <c r="FA150" s="266"/>
      <c r="FB150" s="266"/>
      <c r="FC150" s="266"/>
      <c r="FD150" s="266"/>
      <c r="FE150" s="266"/>
      <c r="FF150" s="266"/>
      <c r="FG150" s="266"/>
      <c r="FH150" s="266"/>
      <c r="FI150" s="266"/>
      <c r="FJ150" s="266"/>
      <c r="FK150" s="266"/>
      <c r="FL150" s="266"/>
      <c r="FM150" s="266"/>
      <c r="FN150" s="266"/>
      <c r="FO150" s="266"/>
      <c r="FP150" s="266"/>
      <c r="FQ150" s="266"/>
      <c r="FR150" s="266"/>
      <c r="FS150" s="266"/>
      <c r="FT150" s="266"/>
      <c r="FU150" s="266"/>
      <c r="FV150" s="266"/>
      <c r="FW150" s="266"/>
      <c r="FX150" s="266"/>
      <c r="FY150" s="266"/>
      <c r="FZ150" s="266"/>
      <c r="GA150" s="266"/>
      <c r="GB150" s="266"/>
      <c r="GC150" s="266"/>
      <c r="GD150" s="266"/>
      <c r="GE150" s="266"/>
      <c r="GF150" s="266"/>
      <c r="GG150" s="266"/>
      <c r="GH150" s="266"/>
      <c r="GI150" s="266"/>
      <c r="GJ150" s="266"/>
      <c r="GK150" s="266"/>
      <c r="GL150" s="266"/>
      <c r="GM150" s="266"/>
      <c r="GN150" s="266"/>
      <c r="GO150" s="266"/>
      <c r="GP150" s="266"/>
      <c r="GQ150" s="266"/>
      <c r="GR150" s="266"/>
      <c r="GS150" s="266"/>
      <c r="GT150" s="266"/>
      <c r="GU150" s="266"/>
      <c r="GV150" s="266"/>
      <c r="GW150" s="266"/>
      <c r="GX150" s="266"/>
      <c r="GY150" s="266"/>
      <c r="GZ150" s="266"/>
      <c r="HA150" s="266"/>
      <c r="HB150" s="266"/>
      <c r="HC150" s="266"/>
      <c r="HD150" s="266"/>
      <c r="HE150" s="266"/>
      <c r="HF150" s="266"/>
      <c r="HG150" s="266"/>
      <c r="HH150" s="266"/>
      <c r="HI150" s="266"/>
      <c r="HJ150" s="266"/>
      <c r="HK150" s="266"/>
      <c r="HL150" s="266"/>
      <c r="HM150" s="266"/>
      <c r="HN150" s="266"/>
      <c r="HO150" s="266"/>
      <c r="HP150" s="266"/>
      <c r="HQ150" s="266"/>
      <c r="HR150" s="266"/>
      <c r="HS150" s="266"/>
      <c r="HT150" s="266"/>
      <c r="HU150" s="266"/>
      <c r="HV150" s="266"/>
      <c r="HW150" s="266"/>
      <c r="HX150" s="266"/>
      <c r="HY150" s="266"/>
      <c r="HZ150" s="266"/>
      <c r="IA150" s="266"/>
      <c r="IB150" s="266"/>
      <c r="IC150" s="266"/>
      <c r="ID150" s="266"/>
      <c r="IE150" s="266"/>
      <c r="IF150" s="266"/>
      <c r="IG150" s="266"/>
      <c r="IH150" s="266"/>
      <c r="II150" s="266"/>
      <c r="IJ150" s="266"/>
      <c r="IK150" s="266"/>
      <c r="IL150" s="266"/>
      <c r="IM150" s="266"/>
      <c r="IN150" s="266"/>
      <c r="IO150" s="266"/>
      <c r="IP150" s="266"/>
      <c r="IQ150" s="266"/>
      <c r="IR150" s="266"/>
      <c r="IS150" s="266"/>
      <c r="IT150" s="266"/>
      <c r="IU150" s="266"/>
      <c r="IV150" s="266"/>
    </row>
    <row r="151" spans="1:256" ht="13" x14ac:dyDescent="0.25">
      <c r="A151" s="120"/>
      <c r="B151" s="188" t="s">
        <v>1396</v>
      </c>
      <c r="C151" s="120"/>
      <c r="D151" s="607"/>
      <c r="E151" s="874"/>
      <c r="F151" s="874"/>
      <c r="G151" s="647"/>
      <c r="H151" s="582"/>
      <c r="I151" s="582"/>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c r="DM151" s="266"/>
      <c r="DN151" s="266"/>
      <c r="DO151" s="266"/>
      <c r="DP151" s="266"/>
      <c r="DQ151" s="266"/>
      <c r="DR151" s="266"/>
      <c r="DS151" s="266"/>
      <c r="DT151" s="266"/>
      <c r="DU151" s="266"/>
      <c r="DV151" s="266"/>
      <c r="DW151" s="266"/>
      <c r="DX151" s="266"/>
      <c r="DY151" s="266"/>
      <c r="DZ151" s="266"/>
      <c r="EA151" s="266"/>
      <c r="EB151" s="266"/>
      <c r="EC151" s="266"/>
      <c r="ED151" s="266"/>
      <c r="EE151" s="266"/>
      <c r="EF151" s="266"/>
      <c r="EG151" s="266"/>
      <c r="EH151" s="266"/>
      <c r="EI151" s="266"/>
      <c r="EJ151" s="266"/>
      <c r="EK151" s="266"/>
      <c r="EL151" s="266"/>
      <c r="EM151" s="266"/>
      <c r="EN151" s="266"/>
      <c r="EO151" s="266"/>
      <c r="EP151" s="266"/>
      <c r="EQ151" s="266"/>
      <c r="ER151" s="266"/>
      <c r="ES151" s="266"/>
      <c r="ET151" s="266"/>
      <c r="EU151" s="266"/>
      <c r="EV151" s="266"/>
      <c r="EW151" s="266"/>
      <c r="EX151" s="266"/>
      <c r="EY151" s="266"/>
      <c r="EZ151" s="266"/>
      <c r="FA151" s="266"/>
      <c r="FB151" s="266"/>
      <c r="FC151" s="266"/>
      <c r="FD151" s="266"/>
      <c r="FE151" s="266"/>
      <c r="FF151" s="266"/>
      <c r="FG151" s="266"/>
      <c r="FH151" s="266"/>
      <c r="FI151" s="266"/>
      <c r="FJ151" s="266"/>
      <c r="FK151" s="266"/>
      <c r="FL151" s="266"/>
      <c r="FM151" s="266"/>
      <c r="FN151" s="266"/>
      <c r="FO151" s="266"/>
      <c r="FP151" s="266"/>
      <c r="FQ151" s="266"/>
      <c r="FR151" s="266"/>
      <c r="FS151" s="266"/>
      <c r="FT151" s="266"/>
      <c r="FU151" s="266"/>
      <c r="FV151" s="266"/>
      <c r="FW151" s="266"/>
      <c r="FX151" s="266"/>
      <c r="FY151" s="266"/>
      <c r="FZ151" s="266"/>
      <c r="GA151" s="266"/>
      <c r="GB151" s="266"/>
      <c r="GC151" s="266"/>
      <c r="GD151" s="266"/>
      <c r="GE151" s="266"/>
      <c r="GF151" s="266"/>
      <c r="GG151" s="266"/>
      <c r="GH151" s="266"/>
      <c r="GI151" s="266"/>
      <c r="GJ151" s="266"/>
      <c r="GK151" s="266"/>
      <c r="GL151" s="266"/>
      <c r="GM151" s="266"/>
      <c r="GN151" s="266"/>
      <c r="GO151" s="266"/>
      <c r="GP151" s="266"/>
      <c r="GQ151" s="266"/>
      <c r="GR151" s="266"/>
      <c r="GS151" s="266"/>
      <c r="GT151" s="266"/>
      <c r="GU151" s="266"/>
      <c r="GV151" s="266"/>
      <c r="GW151" s="266"/>
      <c r="GX151" s="266"/>
      <c r="GY151" s="266"/>
      <c r="GZ151" s="266"/>
      <c r="HA151" s="266"/>
      <c r="HB151" s="266"/>
      <c r="HC151" s="266"/>
      <c r="HD151" s="266"/>
      <c r="HE151" s="266"/>
      <c r="HF151" s="266"/>
      <c r="HG151" s="266"/>
      <c r="HH151" s="266"/>
      <c r="HI151" s="266"/>
      <c r="HJ151" s="266"/>
      <c r="HK151" s="266"/>
      <c r="HL151" s="266"/>
      <c r="HM151" s="266"/>
      <c r="HN151" s="266"/>
      <c r="HO151" s="266"/>
      <c r="HP151" s="266"/>
      <c r="HQ151" s="266"/>
      <c r="HR151" s="266"/>
      <c r="HS151" s="266"/>
      <c r="HT151" s="266"/>
      <c r="HU151" s="266"/>
      <c r="HV151" s="266"/>
      <c r="HW151" s="266"/>
      <c r="HX151" s="266"/>
      <c r="HY151" s="266"/>
      <c r="HZ151" s="266"/>
      <c r="IA151" s="266"/>
      <c r="IB151" s="266"/>
      <c r="IC151" s="266"/>
      <c r="ID151" s="266"/>
      <c r="IE151" s="266"/>
      <c r="IF151" s="266"/>
      <c r="IG151" s="266"/>
      <c r="IH151" s="266"/>
      <c r="II151" s="266"/>
      <c r="IJ151" s="266"/>
      <c r="IK151" s="266"/>
      <c r="IL151" s="266"/>
      <c r="IM151" s="266"/>
      <c r="IN151" s="266"/>
      <c r="IO151" s="266"/>
      <c r="IP151" s="266"/>
      <c r="IQ151" s="266"/>
      <c r="IR151" s="266"/>
      <c r="IS151" s="266"/>
      <c r="IT151" s="266"/>
      <c r="IU151" s="266"/>
      <c r="IV151" s="266"/>
    </row>
    <row r="152" spans="1:256" ht="25.15" customHeight="1" x14ac:dyDescent="0.25">
      <c r="A152" s="120"/>
      <c r="B152" s="188"/>
      <c r="C152" s="120"/>
      <c r="D152" s="607"/>
      <c r="E152" s="874"/>
      <c r="F152" s="874"/>
      <c r="G152" s="647"/>
      <c r="H152" s="582"/>
    </row>
    <row r="153" spans="1:256" ht="13" x14ac:dyDescent="0.25">
      <c r="A153" s="120"/>
      <c r="B153" s="188" t="s">
        <v>319</v>
      </c>
      <c r="C153" s="120"/>
      <c r="D153" s="607"/>
      <c r="E153" s="874"/>
      <c r="F153" s="874"/>
      <c r="G153" s="647"/>
      <c r="H153" s="582"/>
    </row>
    <row r="154" spans="1:256" x14ac:dyDescent="0.25">
      <c r="A154" s="120"/>
      <c r="B154" s="183"/>
      <c r="C154" s="120"/>
      <c r="D154" s="607"/>
      <c r="E154" s="874"/>
      <c r="F154" s="874"/>
      <c r="G154" s="647"/>
    </row>
    <row r="155" spans="1:256" x14ac:dyDescent="0.25">
      <c r="A155" s="120"/>
      <c r="B155" s="192" t="s">
        <v>396</v>
      </c>
      <c r="C155" s="120"/>
      <c r="D155" s="607"/>
      <c r="E155" s="874"/>
      <c r="F155" s="874">
        <f>F42</f>
        <v>0</v>
      </c>
      <c r="G155" s="647"/>
    </row>
    <row r="156" spans="1:256" x14ac:dyDescent="0.25">
      <c r="A156" s="120"/>
      <c r="B156" s="192"/>
      <c r="C156" s="120"/>
      <c r="D156" s="607"/>
      <c r="E156" s="874"/>
      <c r="F156" s="874"/>
      <c r="G156" s="647"/>
    </row>
    <row r="157" spans="1:256" x14ac:dyDescent="0.25">
      <c r="A157" s="120"/>
      <c r="B157" s="192" t="s">
        <v>397</v>
      </c>
      <c r="C157" s="120"/>
      <c r="D157" s="607"/>
      <c r="E157" s="874"/>
      <c r="F157" s="874">
        <f>F148</f>
        <v>0</v>
      </c>
      <c r="G157" s="647"/>
    </row>
    <row r="158" spans="1:256" x14ac:dyDescent="0.25">
      <c r="A158" s="120"/>
      <c r="B158" s="192"/>
      <c r="C158" s="120"/>
      <c r="D158" s="607"/>
      <c r="E158" s="874"/>
      <c r="F158" s="874"/>
      <c r="G158" s="647"/>
    </row>
    <row r="159" spans="1:256" x14ac:dyDescent="0.25">
      <c r="A159" s="120"/>
      <c r="B159" s="192"/>
      <c r="C159" s="120"/>
      <c r="D159" s="607"/>
      <c r="E159" s="874"/>
      <c r="F159" s="874"/>
      <c r="G159" s="647"/>
    </row>
    <row r="160" spans="1:256" x14ac:dyDescent="0.25">
      <c r="A160" s="120"/>
      <c r="B160" s="192"/>
      <c r="C160" s="120"/>
      <c r="D160" s="607"/>
      <c r="E160" s="874"/>
      <c r="F160" s="874"/>
      <c r="G160" s="647"/>
    </row>
    <row r="161" spans="1:7" x14ac:dyDescent="0.25">
      <c r="A161" s="120"/>
      <c r="B161" s="192"/>
      <c r="C161" s="120"/>
      <c r="D161" s="607"/>
      <c r="E161" s="874"/>
      <c r="F161" s="874"/>
      <c r="G161" s="647"/>
    </row>
    <row r="162" spans="1:7" x14ac:dyDescent="0.25">
      <c r="A162" s="120"/>
      <c r="B162" s="183"/>
      <c r="C162" s="120"/>
      <c r="D162" s="179"/>
      <c r="E162" s="577"/>
      <c r="F162" s="577"/>
      <c r="G162" s="149"/>
    </row>
    <row r="163" spans="1:7" x14ac:dyDescent="0.25">
      <c r="A163" s="120"/>
      <c r="B163" s="183"/>
      <c r="C163" s="120"/>
      <c r="D163" s="179"/>
      <c r="E163" s="577"/>
      <c r="F163" s="577"/>
      <c r="G163" s="149"/>
    </row>
    <row r="164" spans="1:7" x14ac:dyDescent="0.25">
      <c r="A164" s="120"/>
      <c r="B164" s="183"/>
      <c r="C164" s="120"/>
      <c r="D164" s="179"/>
      <c r="E164" s="577"/>
      <c r="F164" s="577"/>
      <c r="G164" s="149"/>
    </row>
    <row r="165" spans="1:7" x14ac:dyDescent="0.25">
      <c r="A165" s="120"/>
      <c r="B165" s="183"/>
      <c r="C165" s="120"/>
      <c r="D165" s="179"/>
      <c r="E165" s="577"/>
      <c r="F165" s="577"/>
      <c r="G165" s="149"/>
    </row>
    <row r="166" spans="1:7" x14ac:dyDescent="0.25">
      <c r="A166" s="120"/>
      <c r="B166" s="183"/>
      <c r="C166" s="120"/>
      <c r="D166" s="179"/>
      <c r="E166" s="577"/>
      <c r="F166" s="577"/>
      <c r="G166" s="149"/>
    </row>
    <row r="167" spans="1:7" x14ac:dyDescent="0.25">
      <c r="A167" s="120"/>
      <c r="B167" s="183"/>
      <c r="C167" s="120"/>
      <c r="D167" s="179"/>
      <c r="E167" s="577"/>
      <c r="F167" s="577"/>
      <c r="G167" s="149"/>
    </row>
    <row r="168" spans="1:7" x14ac:dyDescent="0.25">
      <c r="A168" s="120"/>
      <c r="B168" s="183"/>
      <c r="C168" s="120"/>
      <c r="D168" s="179"/>
      <c r="E168" s="577"/>
      <c r="F168" s="577"/>
      <c r="G168" s="149"/>
    </row>
    <row r="169" spans="1:7" x14ac:dyDescent="0.25">
      <c r="A169" s="120"/>
      <c r="B169" s="183"/>
      <c r="C169" s="120"/>
      <c r="D169" s="179"/>
      <c r="E169" s="577"/>
      <c r="F169" s="577"/>
      <c r="G169" s="149"/>
    </row>
    <row r="170" spans="1:7" x14ac:dyDescent="0.25">
      <c r="A170" s="120"/>
      <c r="B170" s="183"/>
      <c r="C170" s="120"/>
      <c r="D170" s="179"/>
      <c r="E170" s="577"/>
      <c r="F170" s="577"/>
      <c r="G170" s="149"/>
    </row>
    <row r="171" spans="1:7" x14ac:dyDescent="0.25">
      <c r="A171" s="120"/>
      <c r="B171" s="183"/>
      <c r="C171" s="120"/>
      <c r="D171" s="179"/>
      <c r="E171" s="577"/>
      <c r="F171" s="577"/>
      <c r="G171" s="149"/>
    </row>
    <row r="172" spans="1:7" x14ac:dyDescent="0.25">
      <c r="A172" s="120"/>
      <c r="B172" s="183"/>
      <c r="C172" s="120"/>
      <c r="D172" s="179"/>
      <c r="E172" s="577"/>
      <c r="F172" s="577"/>
      <c r="G172" s="149"/>
    </row>
    <row r="173" spans="1:7" x14ac:dyDescent="0.25">
      <c r="A173" s="120"/>
      <c r="B173" s="183"/>
      <c r="C173" s="120"/>
      <c r="D173" s="179"/>
      <c r="E173" s="577"/>
      <c r="F173" s="577"/>
      <c r="G173" s="149"/>
    </row>
    <row r="174" spans="1:7" x14ac:dyDescent="0.25">
      <c r="A174" s="120"/>
      <c r="B174" s="183"/>
      <c r="C174" s="120"/>
      <c r="D174" s="179"/>
      <c r="E174" s="577"/>
      <c r="F174" s="577"/>
      <c r="G174" s="149"/>
    </row>
    <row r="175" spans="1:7" x14ac:dyDescent="0.25">
      <c r="A175" s="120"/>
      <c r="B175" s="183"/>
      <c r="C175" s="120"/>
      <c r="D175" s="179"/>
      <c r="E175" s="577"/>
      <c r="F175" s="577"/>
      <c r="G175" s="149"/>
    </row>
    <row r="176" spans="1:7" x14ac:dyDescent="0.25">
      <c r="A176" s="120"/>
      <c r="B176" s="183"/>
      <c r="C176" s="120"/>
      <c r="D176" s="179"/>
      <c r="E176" s="577"/>
      <c r="F176" s="577"/>
      <c r="G176" s="149"/>
    </row>
    <row r="177" spans="1:7" x14ac:dyDescent="0.25">
      <c r="A177" s="120"/>
      <c r="B177" s="183"/>
      <c r="C177" s="120"/>
      <c r="D177" s="179"/>
      <c r="E177" s="577"/>
      <c r="F177" s="577"/>
      <c r="G177" s="149"/>
    </row>
    <row r="178" spans="1:7" x14ac:dyDescent="0.25">
      <c r="A178" s="120"/>
      <c r="B178" s="183"/>
      <c r="C178" s="120"/>
      <c r="D178" s="179"/>
      <c r="E178" s="577"/>
      <c r="F178" s="577"/>
      <c r="G178" s="149"/>
    </row>
    <row r="179" spans="1:7" x14ac:dyDescent="0.25">
      <c r="A179" s="120"/>
      <c r="B179" s="183"/>
      <c r="C179" s="120"/>
      <c r="D179" s="179"/>
      <c r="E179" s="577"/>
      <c r="F179" s="577"/>
      <c r="G179" s="149"/>
    </row>
    <row r="180" spans="1:7" x14ac:dyDescent="0.25">
      <c r="A180" s="120"/>
      <c r="B180" s="113"/>
      <c r="C180" s="120"/>
      <c r="D180" s="120"/>
      <c r="E180" s="875"/>
      <c r="F180" s="875"/>
      <c r="G180" s="648"/>
    </row>
    <row r="181" spans="1:7" x14ac:dyDescent="0.25">
      <c r="A181" s="120"/>
      <c r="B181" s="113"/>
      <c r="C181" s="120"/>
      <c r="D181" s="120"/>
      <c r="E181" s="875"/>
      <c r="F181" s="875"/>
      <c r="G181" s="648"/>
    </row>
    <row r="182" spans="1:7" x14ac:dyDescent="0.25">
      <c r="A182" s="120"/>
      <c r="B182" s="113"/>
      <c r="C182" s="120"/>
      <c r="D182" s="120"/>
      <c r="E182" s="875"/>
      <c r="F182" s="875"/>
      <c r="G182" s="648"/>
    </row>
    <row r="183" spans="1:7" x14ac:dyDescent="0.25">
      <c r="A183" s="120"/>
      <c r="B183" s="113"/>
      <c r="C183" s="120"/>
      <c r="D183" s="120"/>
      <c r="E183" s="875"/>
      <c r="F183" s="875"/>
      <c r="G183" s="648"/>
    </row>
    <row r="184" spans="1:7" x14ac:dyDescent="0.25">
      <c r="A184" s="120"/>
      <c r="B184" s="113"/>
      <c r="C184" s="120"/>
      <c r="D184" s="120"/>
      <c r="E184" s="875"/>
      <c r="F184" s="875"/>
      <c r="G184" s="648"/>
    </row>
    <row r="185" spans="1:7" x14ac:dyDescent="0.25">
      <c r="A185" s="120"/>
      <c r="B185" s="113"/>
      <c r="C185" s="120"/>
      <c r="D185" s="120"/>
      <c r="E185" s="875"/>
      <c r="F185" s="875"/>
      <c r="G185" s="648"/>
    </row>
    <row r="186" spans="1:7" x14ac:dyDescent="0.25">
      <c r="A186" s="120"/>
      <c r="B186" s="113"/>
      <c r="C186" s="120"/>
      <c r="D186" s="120"/>
      <c r="E186" s="875"/>
      <c r="F186" s="875"/>
      <c r="G186" s="648"/>
    </row>
    <row r="187" spans="1:7" x14ac:dyDescent="0.25">
      <c r="A187" s="120"/>
      <c r="B187" s="113"/>
      <c r="C187" s="120"/>
      <c r="D187" s="120"/>
      <c r="E187" s="875"/>
      <c r="F187" s="875"/>
      <c r="G187" s="648"/>
    </row>
    <row r="188" spans="1:7" x14ac:dyDescent="0.25">
      <c r="A188" s="120"/>
      <c r="B188" s="113"/>
      <c r="C188" s="120"/>
      <c r="D188" s="120"/>
      <c r="E188" s="875"/>
      <c r="F188" s="875"/>
      <c r="G188" s="648"/>
    </row>
    <row r="189" spans="1:7" x14ac:dyDescent="0.25">
      <c r="A189" s="120"/>
      <c r="B189" s="113"/>
      <c r="C189" s="120"/>
      <c r="D189" s="120"/>
      <c r="E189" s="875"/>
      <c r="F189" s="875"/>
      <c r="G189" s="648"/>
    </row>
    <row r="190" spans="1:7" x14ac:dyDescent="0.25">
      <c r="A190" s="120"/>
      <c r="B190" s="113"/>
      <c r="C190" s="120"/>
      <c r="D190" s="120"/>
      <c r="E190" s="875"/>
      <c r="F190" s="875"/>
      <c r="G190" s="648"/>
    </row>
    <row r="191" spans="1:7" x14ac:dyDescent="0.25">
      <c r="A191" s="120"/>
      <c r="B191" s="113"/>
      <c r="C191" s="120"/>
      <c r="D191" s="120"/>
      <c r="E191" s="875"/>
      <c r="F191" s="875"/>
      <c r="G191" s="648"/>
    </row>
    <row r="192" spans="1:7" x14ac:dyDescent="0.25">
      <c r="A192" s="120"/>
      <c r="B192" s="113"/>
      <c r="C192" s="120"/>
      <c r="D192" s="120"/>
      <c r="E192" s="875"/>
      <c r="F192" s="875"/>
      <c r="G192" s="648"/>
    </row>
    <row r="193" spans="1:7" x14ac:dyDescent="0.25">
      <c r="A193" s="120"/>
      <c r="B193" s="113"/>
      <c r="C193" s="120"/>
      <c r="D193" s="120"/>
      <c r="E193" s="875"/>
      <c r="F193" s="875"/>
      <c r="G193" s="648"/>
    </row>
    <row r="194" spans="1:7" x14ac:dyDescent="0.25">
      <c r="A194" s="120"/>
      <c r="B194" s="113"/>
      <c r="C194" s="120"/>
      <c r="D194" s="120"/>
      <c r="E194" s="875"/>
      <c r="F194" s="875"/>
      <c r="G194" s="648"/>
    </row>
    <row r="195" spans="1:7" x14ac:dyDescent="0.25">
      <c r="A195" s="120"/>
      <c r="B195" s="113"/>
      <c r="C195" s="120"/>
      <c r="D195" s="120"/>
      <c r="E195" s="875"/>
      <c r="F195" s="875"/>
      <c r="G195" s="648"/>
    </row>
    <row r="196" spans="1:7" x14ac:dyDescent="0.25">
      <c r="A196" s="120"/>
      <c r="B196" s="113"/>
      <c r="C196" s="120"/>
      <c r="D196" s="120"/>
      <c r="E196" s="875"/>
      <c r="F196" s="875"/>
      <c r="G196" s="648"/>
    </row>
    <row r="197" spans="1:7" x14ac:dyDescent="0.25">
      <c r="A197" s="120"/>
      <c r="B197" s="113"/>
      <c r="C197" s="120"/>
      <c r="D197" s="120"/>
      <c r="E197" s="875"/>
      <c r="F197" s="875"/>
      <c r="G197" s="648"/>
    </row>
    <row r="198" spans="1:7" x14ac:dyDescent="0.25">
      <c r="A198" s="120"/>
      <c r="B198" s="113"/>
      <c r="C198" s="120"/>
      <c r="D198" s="120"/>
      <c r="E198" s="875"/>
      <c r="F198" s="875"/>
      <c r="G198" s="648"/>
    </row>
    <row r="199" spans="1:7" x14ac:dyDescent="0.25">
      <c r="A199" s="120"/>
      <c r="B199" s="113"/>
      <c r="C199" s="120"/>
      <c r="D199" s="120"/>
      <c r="E199" s="875"/>
      <c r="F199" s="875"/>
      <c r="G199" s="648"/>
    </row>
    <row r="200" spans="1:7" x14ac:dyDescent="0.25">
      <c r="A200" s="120"/>
      <c r="B200" s="113"/>
      <c r="C200" s="120"/>
      <c r="D200" s="120"/>
      <c r="E200" s="875"/>
      <c r="F200" s="875"/>
      <c r="G200" s="648"/>
    </row>
    <row r="201" spans="1:7" x14ac:dyDescent="0.25">
      <c r="A201" s="120"/>
      <c r="B201" s="113"/>
      <c r="C201" s="120"/>
      <c r="D201" s="120"/>
      <c r="E201" s="875"/>
      <c r="F201" s="875"/>
      <c r="G201" s="648"/>
    </row>
    <row r="202" spans="1:7" x14ac:dyDescent="0.25">
      <c r="A202" s="120"/>
      <c r="B202" s="113"/>
      <c r="C202" s="120"/>
      <c r="D202" s="120"/>
      <c r="E202" s="875"/>
      <c r="F202" s="875"/>
      <c r="G202" s="648"/>
    </row>
    <row r="203" spans="1:7" x14ac:dyDescent="0.25">
      <c r="A203" s="120"/>
      <c r="B203" s="113"/>
      <c r="C203" s="120"/>
      <c r="D203" s="120"/>
      <c r="E203" s="875"/>
      <c r="F203" s="875"/>
      <c r="G203" s="648"/>
    </row>
    <row r="204" spans="1:7" x14ac:dyDescent="0.25">
      <c r="A204" s="120"/>
      <c r="B204" s="113"/>
      <c r="C204" s="120"/>
      <c r="D204" s="120"/>
      <c r="E204" s="875"/>
      <c r="F204" s="875"/>
      <c r="G204" s="648"/>
    </row>
    <row r="205" spans="1:7" x14ac:dyDescent="0.25">
      <c r="A205" s="120"/>
      <c r="B205" s="113"/>
      <c r="C205" s="120"/>
      <c r="D205" s="120"/>
      <c r="E205" s="875"/>
      <c r="F205" s="875"/>
      <c r="G205" s="648"/>
    </row>
    <row r="206" spans="1:7" x14ac:dyDescent="0.25">
      <c r="A206" s="120"/>
      <c r="B206" s="113"/>
      <c r="C206" s="120"/>
      <c r="D206" s="120"/>
      <c r="E206" s="875"/>
      <c r="F206" s="875"/>
      <c r="G206" s="648"/>
    </row>
    <row r="207" spans="1:7" x14ac:dyDescent="0.25">
      <c r="A207" s="120"/>
      <c r="B207" s="113"/>
      <c r="C207" s="120"/>
      <c r="D207" s="120"/>
      <c r="E207" s="875"/>
      <c r="F207" s="875"/>
      <c r="G207" s="648"/>
    </row>
    <row r="208" spans="1:7" x14ac:dyDescent="0.25">
      <c r="A208" s="120"/>
      <c r="B208" s="113"/>
      <c r="C208" s="120"/>
      <c r="D208" s="120"/>
      <c r="E208" s="875"/>
      <c r="F208" s="875"/>
      <c r="G208" s="648"/>
    </row>
    <row r="209" spans="1:7" x14ac:dyDescent="0.25">
      <c r="A209" s="120"/>
      <c r="B209" s="113"/>
      <c r="C209" s="120"/>
      <c r="D209" s="120"/>
      <c r="E209" s="875"/>
      <c r="F209" s="875"/>
      <c r="G209" s="648"/>
    </row>
    <row r="210" spans="1:7" x14ac:dyDescent="0.25">
      <c r="A210" s="120"/>
      <c r="B210" s="113"/>
      <c r="C210" s="120"/>
      <c r="D210" s="120"/>
      <c r="E210" s="875"/>
      <c r="F210" s="875"/>
      <c r="G210" s="648"/>
    </row>
    <row r="211" spans="1:7" ht="13" thickBot="1" x14ac:dyDescent="0.3">
      <c r="A211" s="120"/>
      <c r="B211" s="113"/>
      <c r="C211" s="120"/>
      <c r="D211" s="120"/>
      <c r="E211" s="875"/>
      <c r="F211" s="875"/>
      <c r="G211" s="648"/>
    </row>
    <row r="212" spans="1:7" ht="26.25" customHeight="1" thickTop="1" x14ac:dyDescent="0.25">
      <c r="A212" s="1089" t="s">
        <v>260</v>
      </c>
      <c r="B212" s="1090"/>
      <c r="C212" s="1090"/>
      <c r="D212" s="1090"/>
      <c r="E212" s="1091"/>
      <c r="F212" s="879">
        <f>SUM(F154:F160)</f>
        <v>0</v>
      </c>
      <c r="G212" s="649"/>
    </row>
    <row r="213" spans="1:7" x14ac:dyDescent="0.25">
      <c r="E213" s="876"/>
      <c r="F213" s="876"/>
      <c r="G213" s="609"/>
    </row>
    <row r="214" spans="1:7" x14ac:dyDescent="0.25">
      <c r="E214" s="876"/>
      <c r="F214" s="876"/>
      <c r="G214" s="609"/>
    </row>
    <row r="215" spans="1:7" x14ac:dyDescent="0.25">
      <c r="E215" s="876"/>
      <c r="F215" s="876"/>
      <c r="G215" s="609"/>
    </row>
    <row r="216" spans="1:7" ht="25.15" customHeight="1" x14ac:dyDescent="0.25">
      <c r="E216" s="876"/>
      <c r="F216" s="876"/>
      <c r="G216" s="609"/>
    </row>
    <row r="217" spans="1:7" x14ac:dyDescent="0.25">
      <c r="E217" s="876"/>
      <c r="F217" s="876"/>
      <c r="G217" s="609"/>
    </row>
    <row r="218" spans="1:7" x14ac:dyDescent="0.25">
      <c r="E218" s="876"/>
      <c r="F218" s="876"/>
      <c r="G218" s="609"/>
    </row>
    <row r="219" spans="1:7" x14ac:dyDescent="0.25">
      <c r="E219" s="876"/>
      <c r="F219" s="876"/>
      <c r="G219" s="609"/>
    </row>
    <row r="220" spans="1:7" x14ac:dyDescent="0.25">
      <c r="E220" s="876"/>
      <c r="F220" s="876"/>
      <c r="G220" s="609"/>
    </row>
    <row r="221" spans="1:7" x14ac:dyDescent="0.25">
      <c r="E221" s="876"/>
      <c r="F221" s="876"/>
      <c r="G221" s="609"/>
    </row>
    <row r="222" spans="1:7" x14ac:dyDescent="0.25">
      <c r="E222" s="876"/>
      <c r="F222" s="876"/>
      <c r="G222" s="609"/>
    </row>
    <row r="223" spans="1:7" x14ac:dyDescent="0.25">
      <c r="E223" s="876"/>
      <c r="F223" s="876"/>
      <c r="G223" s="609"/>
    </row>
    <row r="224" spans="1:7" x14ac:dyDescent="0.25">
      <c r="E224" s="876"/>
      <c r="F224" s="876"/>
      <c r="G224" s="609"/>
    </row>
    <row r="225" spans="5:7" x14ac:dyDescent="0.25">
      <c r="E225" s="876"/>
      <c r="F225" s="876"/>
      <c r="G225" s="609"/>
    </row>
    <row r="226" spans="5:7" x14ac:dyDescent="0.25">
      <c r="E226" s="876"/>
      <c r="F226" s="876"/>
      <c r="G226" s="609"/>
    </row>
    <row r="227" spans="5:7" x14ac:dyDescent="0.25">
      <c r="E227" s="876"/>
      <c r="F227" s="876"/>
      <c r="G227" s="609"/>
    </row>
    <row r="228" spans="5:7" x14ac:dyDescent="0.25">
      <c r="E228" s="876"/>
      <c r="F228" s="876"/>
      <c r="G228" s="609"/>
    </row>
    <row r="229" spans="5:7" x14ac:dyDescent="0.25">
      <c r="E229" s="876"/>
      <c r="F229" s="876"/>
      <c r="G229" s="609"/>
    </row>
    <row r="230" spans="5:7" x14ac:dyDescent="0.25">
      <c r="E230" s="876"/>
      <c r="F230" s="876"/>
      <c r="G230" s="609"/>
    </row>
    <row r="231" spans="5:7" x14ac:dyDescent="0.25">
      <c r="E231" s="876"/>
      <c r="F231" s="876"/>
      <c r="G231" s="609"/>
    </row>
    <row r="232" spans="5:7" x14ac:dyDescent="0.25">
      <c r="E232" s="876"/>
      <c r="F232" s="876"/>
      <c r="G232" s="609"/>
    </row>
    <row r="233" spans="5:7" x14ac:dyDescent="0.25">
      <c r="E233" s="876"/>
      <c r="F233" s="876"/>
      <c r="G233" s="609"/>
    </row>
    <row r="234" spans="5:7" x14ac:dyDescent="0.25">
      <c r="E234" s="876"/>
      <c r="F234" s="876"/>
      <c r="G234" s="609"/>
    </row>
    <row r="235" spans="5:7" x14ac:dyDescent="0.25">
      <c r="E235" s="876"/>
      <c r="F235" s="876"/>
      <c r="G235" s="609"/>
    </row>
    <row r="236" spans="5:7" x14ac:dyDescent="0.25">
      <c r="E236" s="876"/>
      <c r="F236" s="876"/>
      <c r="G236" s="609"/>
    </row>
    <row r="237" spans="5:7" x14ac:dyDescent="0.25">
      <c r="E237" s="876"/>
      <c r="F237" s="876"/>
      <c r="G237" s="609"/>
    </row>
    <row r="238" spans="5:7" x14ac:dyDescent="0.25">
      <c r="E238" s="876"/>
      <c r="F238" s="876"/>
      <c r="G238" s="609"/>
    </row>
    <row r="239" spans="5:7" x14ac:dyDescent="0.25">
      <c r="E239" s="876"/>
      <c r="F239" s="876"/>
      <c r="G239" s="609"/>
    </row>
    <row r="240" spans="5:7" x14ac:dyDescent="0.25">
      <c r="E240" s="876"/>
      <c r="F240" s="876"/>
      <c r="G240" s="609"/>
    </row>
    <row r="241" spans="5:7" x14ac:dyDescent="0.25">
      <c r="E241" s="876"/>
      <c r="F241" s="876"/>
      <c r="G241" s="609"/>
    </row>
    <row r="242" spans="5:7" x14ac:dyDescent="0.25">
      <c r="E242" s="876"/>
      <c r="F242" s="876"/>
      <c r="G242" s="609"/>
    </row>
    <row r="243" spans="5:7" x14ac:dyDescent="0.25">
      <c r="E243" s="876"/>
      <c r="F243" s="876"/>
      <c r="G243" s="609"/>
    </row>
    <row r="244" spans="5:7" x14ac:dyDescent="0.25">
      <c r="E244" s="876"/>
      <c r="F244" s="876"/>
      <c r="G244" s="609"/>
    </row>
    <row r="245" spans="5:7" x14ac:dyDescent="0.25">
      <c r="E245" s="876"/>
      <c r="F245" s="876"/>
      <c r="G245" s="609"/>
    </row>
    <row r="246" spans="5:7" x14ac:dyDescent="0.25">
      <c r="E246" s="876"/>
      <c r="F246" s="876"/>
      <c r="G246" s="609"/>
    </row>
    <row r="247" spans="5:7" x14ac:dyDescent="0.25">
      <c r="E247" s="876"/>
      <c r="F247" s="876"/>
      <c r="G247" s="609"/>
    </row>
    <row r="248" spans="5:7" x14ac:dyDescent="0.25">
      <c r="E248" s="876"/>
      <c r="F248" s="876"/>
      <c r="G248" s="609"/>
    </row>
    <row r="249" spans="5:7" x14ac:dyDescent="0.25">
      <c r="E249" s="876"/>
      <c r="F249" s="876"/>
      <c r="G249" s="609"/>
    </row>
    <row r="250" spans="5:7" x14ac:dyDescent="0.25">
      <c r="E250" s="876"/>
      <c r="F250" s="876"/>
      <c r="G250" s="609"/>
    </row>
    <row r="251" spans="5:7" x14ac:dyDescent="0.25">
      <c r="E251" s="876"/>
      <c r="F251" s="876"/>
      <c r="G251" s="609"/>
    </row>
    <row r="252" spans="5:7" x14ac:dyDescent="0.25">
      <c r="E252" s="876"/>
      <c r="F252" s="876"/>
      <c r="G252" s="609"/>
    </row>
    <row r="253" spans="5:7" x14ac:dyDescent="0.25">
      <c r="E253" s="876"/>
      <c r="F253" s="876"/>
      <c r="G253" s="609"/>
    </row>
    <row r="254" spans="5:7" x14ac:dyDescent="0.25">
      <c r="E254" s="876"/>
      <c r="F254" s="876"/>
      <c r="G254" s="609"/>
    </row>
    <row r="255" spans="5:7" x14ac:dyDescent="0.25">
      <c r="E255" s="876"/>
      <c r="F255" s="876"/>
      <c r="G255" s="609"/>
    </row>
    <row r="256" spans="5:7" x14ac:dyDescent="0.25">
      <c r="E256" s="876"/>
      <c r="F256" s="876"/>
      <c r="G256" s="609"/>
    </row>
    <row r="257" spans="5:7" x14ac:dyDescent="0.25">
      <c r="E257" s="876"/>
      <c r="F257" s="876"/>
      <c r="G257" s="609"/>
    </row>
    <row r="258" spans="5:7" x14ac:dyDescent="0.25">
      <c r="E258" s="876"/>
      <c r="F258" s="876"/>
      <c r="G258" s="609"/>
    </row>
    <row r="259" spans="5:7" x14ac:dyDescent="0.25">
      <c r="E259" s="876"/>
      <c r="F259" s="876"/>
      <c r="G259" s="609"/>
    </row>
    <row r="260" spans="5:7" x14ac:dyDescent="0.25">
      <c r="E260" s="876"/>
      <c r="F260" s="876"/>
      <c r="G260" s="609"/>
    </row>
    <row r="261" spans="5:7" x14ac:dyDescent="0.25">
      <c r="E261" s="876"/>
      <c r="F261" s="876"/>
      <c r="G261" s="609"/>
    </row>
    <row r="262" spans="5:7" x14ac:dyDescent="0.25">
      <c r="E262" s="876"/>
      <c r="F262" s="876"/>
      <c r="G262" s="609"/>
    </row>
    <row r="263" spans="5:7" x14ac:dyDescent="0.25">
      <c r="E263" s="876"/>
      <c r="F263" s="876"/>
      <c r="G263" s="609"/>
    </row>
    <row r="264" spans="5:7" x14ac:dyDescent="0.25">
      <c r="E264" s="876"/>
      <c r="F264" s="876"/>
      <c r="G264" s="609"/>
    </row>
    <row r="265" spans="5:7" x14ac:dyDescent="0.25">
      <c r="E265" s="876"/>
      <c r="F265" s="876"/>
      <c r="G265" s="609"/>
    </row>
    <row r="266" spans="5:7" x14ac:dyDescent="0.25">
      <c r="E266" s="876"/>
      <c r="F266" s="876"/>
      <c r="G266" s="609"/>
    </row>
    <row r="267" spans="5:7" x14ac:dyDescent="0.25">
      <c r="E267" s="876"/>
      <c r="F267" s="876"/>
      <c r="G267" s="609"/>
    </row>
    <row r="268" spans="5:7" x14ac:dyDescent="0.25">
      <c r="E268" s="876"/>
      <c r="F268" s="876"/>
      <c r="G268" s="609"/>
    </row>
    <row r="269" spans="5:7" x14ac:dyDescent="0.25">
      <c r="E269" s="876"/>
      <c r="F269" s="876"/>
      <c r="G269" s="609"/>
    </row>
    <row r="270" spans="5:7" x14ac:dyDescent="0.25">
      <c r="E270" s="876"/>
      <c r="F270" s="876"/>
      <c r="G270" s="609"/>
    </row>
    <row r="271" spans="5:7" x14ac:dyDescent="0.25">
      <c r="E271" s="876"/>
      <c r="F271" s="876"/>
      <c r="G271" s="609"/>
    </row>
    <row r="272" spans="5:7" x14ac:dyDescent="0.25">
      <c r="E272" s="876"/>
      <c r="F272" s="876"/>
      <c r="G272" s="609"/>
    </row>
    <row r="273" spans="5:7" x14ac:dyDescent="0.25">
      <c r="E273" s="876"/>
      <c r="F273" s="876"/>
      <c r="G273" s="609"/>
    </row>
    <row r="274" spans="5:7" x14ac:dyDescent="0.25">
      <c r="E274" s="876"/>
      <c r="F274" s="876"/>
      <c r="G274" s="609"/>
    </row>
    <row r="275" spans="5:7" x14ac:dyDescent="0.25">
      <c r="E275" s="876"/>
      <c r="F275" s="876"/>
      <c r="G275" s="609"/>
    </row>
    <row r="276" spans="5:7" x14ac:dyDescent="0.25">
      <c r="E276" s="876"/>
      <c r="F276" s="876"/>
      <c r="G276" s="609"/>
    </row>
    <row r="277" spans="5:7" x14ac:dyDescent="0.25">
      <c r="E277" s="876"/>
      <c r="F277" s="876"/>
      <c r="G277" s="609"/>
    </row>
    <row r="278" spans="5:7" x14ac:dyDescent="0.25">
      <c r="E278" s="876"/>
      <c r="F278" s="876"/>
      <c r="G278" s="609"/>
    </row>
    <row r="279" spans="5:7" x14ac:dyDescent="0.25">
      <c r="E279" s="876"/>
      <c r="F279" s="876"/>
      <c r="G279" s="609"/>
    </row>
    <row r="280" spans="5:7" x14ac:dyDescent="0.25">
      <c r="E280" s="876"/>
      <c r="F280" s="876"/>
      <c r="G280" s="609"/>
    </row>
    <row r="281" spans="5:7" x14ac:dyDescent="0.25">
      <c r="E281" s="876"/>
      <c r="F281" s="876"/>
      <c r="G281" s="609"/>
    </row>
    <row r="282" spans="5:7" x14ac:dyDescent="0.25">
      <c r="E282" s="876"/>
      <c r="F282" s="876"/>
      <c r="G282" s="609"/>
    </row>
    <row r="283" spans="5:7" x14ac:dyDescent="0.25">
      <c r="E283" s="876"/>
      <c r="F283" s="876"/>
      <c r="G283" s="609"/>
    </row>
    <row r="284" spans="5:7" x14ac:dyDescent="0.25">
      <c r="E284" s="876"/>
      <c r="F284" s="876"/>
      <c r="G284" s="609"/>
    </row>
    <row r="285" spans="5:7" x14ac:dyDescent="0.25">
      <c r="E285" s="876"/>
      <c r="F285" s="876"/>
      <c r="G285" s="609"/>
    </row>
    <row r="286" spans="5:7" x14ac:dyDescent="0.25">
      <c r="E286" s="876"/>
      <c r="F286" s="876"/>
      <c r="G286" s="609"/>
    </row>
    <row r="287" spans="5:7" x14ac:dyDescent="0.25">
      <c r="E287" s="876"/>
      <c r="F287" s="876"/>
      <c r="G287" s="609"/>
    </row>
    <row r="288" spans="5:7" x14ac:dyDescent="0.25">
      <c r="E288" s="876"/>
      <c r="F288" s="876"/>
      <c r="G288" s="609"/>
    </row>
    <row r="289" spans="5:7" x14ac:dyDescent="0.25">
      <c r="E289" s="876"/>
      <c r="F289" s="876"/>
      <c r="G289" s="609"/>
    </row>
    <row r="290" spans="5:7" x14ac:dyDescent="0.25">
      <c r="E290" s="876"/>
      <c r="F290" s="876"/>
      <c r="G290" s="609"/>
    </row>
    <row r="291" spans="5:7" x14ac:dyDescent="0.25">
      <c r="E291" s="876"/>
      <c r="F291" s="876"/>
      <c r="G291" s="609"/>
    </row>
    <row r="292" spans="5:7" x14ac:dyDescent="0.25">
      <c r="E292" s="876"/>
      <c r="F292" s="876"/>
      <c r="G292" s="609"/>
    </row>
    <row r="293" spans="5:7" x14ac:dyDescent="0.25">
      <c r="E293" s="876"/>
      <c r="F293" s="876"/>
      <c r="G293" s="609"/>
    </row>
    <row r="294" spans="5:7" x14ac:dyDescent="0.25">
      <c r="E294" s="876"/>
      <c r="F294" s="876"/>
      <c r="G294" s="609"/>
    </row>
    <row r="295" spans="5:7" x14ac:dyDescent="0.25">
      <c r="E295" s="876"/>
      <c r="F295" s="876"/>
      <c r="G295" s="609"/>
    </row>
    <row r="296" spans="5:7" x14ac:dyDescent="0.25">
      <c r="E296" s="876"/>
      <c r="F296" s="876"/>
      <c r="G296" s="609"/>
    </row>
    <row r="297" spans="5:7" x14ac:dyDescent="0.25">
      <c r="E297" s="876"/>
      <c r="F297" s="876"/>
      <c r="G297" s="609"/>
    </row>
    <row r="298" spans="5:7" x14ac:dyDescent="0.25">
      <c r="E298" s="876"/>
      <c r="F298" s="876"/>
      <c r="G298" s="609"/>
    </row>
    <row r="299" spans="5:7" x14ac:dyDescent="0.25">
      <c r="E299" s="876"/>
      <c r="F299" s="876"/>
      <c r="G299" s="609"/>
    </row>
    <row r="300" spans="5:7" x14ac:dyDescent="0.25">
      <c r="E300" s="876"/>
      <c r="F300" s="876"/>
      <c r="G300" s="609"/>
    </row>
    <row r="301" spans="5:7" x14ac:dyDescent="0.25">
      <c r="E301" s="876"/>
      <c r="F301" s="876"/>
      <c r="G301" s="609"/>
    </row>
    <row r="302" spans="5:7" x14ac:dyDescent="0.25">
      <c r="E302" s="876"/>
      <c r="F302" s="876"/>
      <c r="G302" s="609"/>
    </row>
    <row r="303" spans="5:7" x14ac:dyDescent="0.25">
      <c r="E303" s="876"/>
      <c r="F303" s="876"/>
      <c r="G303" s="609"/>
    </row>
    <row r="304" spans="5:7" x14ac:dyDescent="0.25">
      <c r="E304" s="876"/>
      <c r="F304" s="876"/>
      <c r="G304" s="609"/>
    </row>
    <row r="305" spans="5:7" x14ac:dyDescent="0.25">
      <c r="E305" s="876"/>
      <c r="F305" s="876"/>
      <c r="G305" s="609"/>
    </row>
    <row r="306" spans="5:7" x14ac:dyDescent="0.25">
      <c r="E306" s="876"/>
      <c r="F306" s="876"/>
      <c r="G306" s="609"/>
    </row>
    <row r="307" spans="5:7" x14ac:dyDescent="0.25">
      <c r="E307" s="876"/>
      <c r="F307" s="876"/>
      <c r="G307" s="609"/>
    </row>
    <row r="308" spans="5:7" x14ac:dyDescent="0.25">
      <c r="E308" s="876"/>
      <c r="F308" s="876"/>
      <c r="G308" s="609"/>
    </row>
    <row r="309" spans="5:7" x14ac:dyDescent="0.25">
      <c r="E309" s="876"/>
      <c r="F309" s="876"/>
      <c r="G309" s="609"/>
    </row>
    <row r="310" spans="5:7" x14ac:dyDescent="0.25">
      <c r="E310" s="876"/>
      <c r="F310" s="876"/>
      <c r="G310" s="609"/>
    </row>
    <row r="311" spans="5:7" x14ac:dyDescent="0.25">
      <c r="E311" s="876"/>
      <c r="F311" s="876"/>
      <c r="G311" s="609"/>
    </row>
    <row r="312" spans="5:7" x14ac:dyDescent="0.25">
      <c r="E312" s="876"/>
      <c r="F312" s="876"/>
      <c r="G312" s="609"/>
    </row>
    <row r="313" spans="5:7" x14ac:dyDescent="0.25">
      <c r="E313" s="876"/>
      <c r="F313" s="876"/>
      <c r="G313" s="609"/>
    </row>
    <row r="314" spans="5:7" x14ac:dyDescent="0.25">
      <c r="E314" s="876"/>
      <c r="F314" s="876"/>
      <c r="G314" s="609"/>
    </row>
    <row r="315" spans="5:7" x14ac:dyDescent="0.25">
      <c r="E315" s="876"/>
      <c r="F315" s="876"/>
      <c r="G315" s="609"/>
    </row>
    <row r="316" spans="5:7" x14ac:dyDescent="0.25">
      <c r="E316" s="876"/>
      <c r="F316" s="876"/>
      <c r="G316" s="609"/>
    </row>
    <row r="317" spans="5:7" x14ac:dyDescent="0.25">
      <c r="E317" s="876"/>
      <c r="F317" s="876"/>
      <c r="G317" s="609"/>
    </row>
    <row r="318" spans="5:7" x14ac:dyDescent="0.25">
      <c r="E318" s="876"/>
      <c r="F318" s="876"/>
      <c r="G318" s="609"/>
    </row>
    <row r="319" spans="5:7" x14ac:dyDescent="0.25">
      <c r="E319" s="876"/>
      <c r="F319" s="876"/>
      <c r="G319" s="609"/>
    </row>
    <row r="320" spans="5:7" x14ac:dyDescent="0.25">
      <c r="E320" s="876"/>
      <c r="F320" s="876"/>
      <c r="G320" s="609"/>
    </row>
    <row r="321" spans="5:7" x14ac:dyDescent="0.25">
      <c r="E321" s="876"/>
      <c r="F321" s="876"/>
      <c r="G321" s="609"/>
    </row>
    <row r="322" spans="5:7" x14ac:dyDescent="0.25">
      <c r="E322" s="876"/>
      <c r="F322" s="876"/>
      <c r="G322" s="609"/>
    </row>
    <row r="323" spans="5:7" x14ac:dyDescent="0.25">
      <c r="E323" s="876"/>
      <c r="F323" s="876"/>
      <c r="G323" s="609"/>
    </row>
    <row r="324" spans="5:7" x14ac:dyDescent="0.25">
      <c r="E324" s="876"/>
      <c r="F324" s="876"/>
      <c r="G324" s="609"/>
    </row>
    <row r="325" spans="5:7" x14ac:dyDescent="0.25">
      <c r="E325" s="876"/>
      <c r="F325" s="876"/>
      <c r="G325" s="609"/>
    </row>
    <row r="326" spans="5:7" x14ac:dyDescent="0.25">
      <c r="E326" s="876"/>
      <c r="F326" s="876"/>
      <c r="G326" s="609"/>
    </row>
    <row r="327" spans="5:7" x14ac:dyDescent="0.25">
      <c r="E327" s="876"/>
      <c r="F327" s="876"/>
      <c r="G327" s="609"/>
    </row>
    <row r="328" spans="5:7" x14ac:dyDescent="0.25">
      <c r="E328" s="876"/>
      <c r="F328" s="876"/>
      <c r="G328" s="609"/>
    </row>
    <row r="329" spans="5:7" x14ac:dyDescent="0.25">
      <c r="E329" s="876"/>
      <c r="F329" s="876"/>
      <c r="G329" s="609"/>
    </row>
    <row r="330" spans="5:7" x14ac:dyDescent="0.25">
      <c r="E330" s="876"/>
      <c r="F330" s="876"/>
      <c r="G330" s="609"/>
    </row>
    <row r="331" spans="5:7" x14ac:dyDescent="0.25">
      <c r="E331" s="876"/>
      <c r="F331" s="876"/>
      <c r="G331" s="609"/>
    </row>
    <row r="332" spans="5:7" x14ac:dyDescent="0.25">
      <c r="E332" s="876"/>
      <c r="F332" s="876"/>
      <c r="G332" s="609"/>
    </row>
    <row r="333" spans="5:7" x14ac:dyDescent="0.25">
      <c r="E333" s="876"/>
      <c r="F333" s="876"/>
      <c r="G333" s="609"/>
    </row>
    <row r="334" spans="5:7" x14ac:dyDescent="0.25">
      <c r="E334" s="876"/>
      <c r="F334" s="876"/>
      <c r="G334" s="609"/>
    </row>
    <row r="335" spans="5:7" x14ac:dyDescent="0.25">
      <c r="E335" s="876"/>
      <c r="F335" s="876"/>
      <c r="G335" s="609"/>
    </row>
    <row r="336" spans="5:7" x14ac:dyDescent="0.25">
      <c r="E336" s="876"/>
      <c r="F336" s="876"/>
      <c r="G336" s="609"/>
    </row>
    <row r="337" spans="5:7" x14ac:dyDescent="0.25">
      <c r="E337" s="876"/>
      <c r="F337" s="876"/>
      <c r="G337" s="609"/>
    </row>
    <row r="338" spans="5:7" x14ac:dyDescent="0.25">
      <c r="E338" s="876"/>
      <c r="F338" s="876"/>
      <c r="G338" s="609"/>
    </row>
    <row r="339" spans="5:7" x14ac:dyDescent="0.25">
      <c r="E339" s="876"/>
      <c r="F339" s="876"/>
      <c r="G339" s="609"/>
    </row>
    <row r="340" spans="5:7" x14ac:dyDescent="0.25">
      <c r="E340" s="876"/>
      <c r="F340" s="876"/>
      <c r="G340" s="609"/>
    </row>
    <row r="341" spans="5:7" x14ac:dyDescent="0.25">
      <c r="E341" s="876"/>
      <c r="F341" s="876"/>
      <c r="G341" s="609"/>
    </row>
    <row r="342" spans="5:7" x14ac:dyDescent="0.25">
      <c r="E342" s="876"/>
      <c r="F342" s="876"/>
      <c r="G342" s="609"/>
    </row>
    <row r="343" spans="5:7" x14ac:dyDescent="0.25">
      <c r="E343" s="876"/>
      <c r="F343" s="876"/>
      <c r="G343" s="609"/>
    </row>
    <row r="344" spans="5:7" x14ac:dyDescent="0.25">
      <c r="E344" s="876"/>
      <c r="F344" s="876"/>
      <c r="G344" s="609"/>
    </row>
    <row r="345" spans="5:7" x14ac:dyDescent="0.25">
      <c r="E345" s="876"/>
      <c r="F345" s="876"/>
      <c r="G345" s="609"/>
    </row>
    <row r="346" spans="5:7" x14ac:dyDescent="0.25">
      <c r="E346" s="876"/>
      <c r="F346" s="876"/>
      <c r="G346" s="609"/>
    </row>
    <row r="347" spans="5:7" x14ac:dyDescent="0.25">
      <c r="E347" s="876"/>
      <c r="F347" s="876"/>
      <c r="G347" s="609"/>
    </row>
    <row r="348" spans="5:7" x14ac:dyDescent="0.25">
      <c r="E348" s="876"/>
      <c r="F348" s="876"/>
      <c r="G348" s="609"/>
    </row>
    <row r="349" spans="5:7" x14ac:dyDescent="0.25">
      <c r="E349" s="876"/>
      <c r="F349" s="876"/>
      <c r="G349" s="609"/>
    </row>
    <row r="350" spans="5:7" x14ac:dyDescent="0.25">
      <c r="E350" s="876"/>
      <c r="F350" s="876"/>
      <c r="G350" s="609"/>
    </row>
    <row r="351" spans="5:7" x14ac:dyDescent="0.25">
      <c r="E351" s="876"/>
      <c r="F351" s="876"/>
      <c r="G351" s="609"/>
    </row>
    <row r="352" spans="5:7" x14ac:dyDescent="0.25">
      <c r="E352" s="876"/>
      <c r="F352" s="876"/>
      <c r="G352" s="609"/>
    </row>
    <row r="353" spans="5:7" x14ac:dyDescent="0.25">
      <c r="E353" s="876"/>
      <c r="F353" s="876"/>
      <c r="G353" s="609"/>
    </row>
    <row r="354" spans="5:7" x14ac:dyDescent="0.25">
      <c r="E354" s="876"/>
      <c r="F354" s="876"/>
      <c r="G354" s="609"/>
    </row>
    <row r="355" spans="5:7" x14ac:dyDescent="0.25">
      <c r="E355" s="876"/>
      <c r="F355" s="876"/>
      <c r="G355" s="609"/>
    </row>
    <row r="356" spans="5:7" x14ac:dyDescent="0.25">
      <c r="E356" s="876"/>
      <c r="F356" s="876"/>
      <c r="G356" s="609"/>
    </row>
    <row r="357" spans="5:7" x14ac:dyDescent="0.25">
      <c r="E357" s="876"/>
      <c r="F357" s="876"/>
      <c r="G357" s="609"/>
    </row>
    <row r="358" spans="5:7" x14ac:dyDescent="0.25">
      <c r="E358" s="876"/>
      <c r="F358" s="876"/>
      <c r="G358" s="609"/>
    </row>
    <row r="359" spans="5:7" x14ac:dyDescent="0.25">
      <c r="E359" s="876"/>
      <c r="F359" s="876"/>
      <c r="G359" s="609"/>
    </row>
    <row r="360" spans="5:7" x14ac:dyDescent="0.25">
      <c r="E360" s="876"/>
      <c r="F360" s="876"/>
      <c r="G360" s="609"/>
    </row>
    <row r="361" spans="5:7" x14ac:dyDescent="0.25">
      <c r="E361" s="876"/>
      <c r="F361" s="876"/>
      <c r="G361" s="609"/>
    </row>
    <row r="362" spans="5:7" x14ac:dyDescent="0.25">
      <c r="E362" s="876"/>
      <c r="F362" s="876"/>
      <c r="G362" s="609"/>
    </row>
    <row r="363" spans="5:7" x14ac:dyDescent="0.25">
      <c r="E363" s="876"/>
      <c r="F363" s="876"/>
      <c r="G363" s="609"/>
    </row>
    <row r="364" spans="5:7" x14ac:dyDescent="0.25">
      <c r="E364" s="876"/>
      <c r="F364" s="876"/>
      <c r="G364" s="609"/>
    </row>
    <row r="365" spans="5:7" x14ac:dyDescent="0.25">
      <c r="E365" s="876"/>
      <c r="F365" s="876"/>
      <c r="G365" s="609"/>
    </row>
    <row r="366" spans="5:7" x14ac:dyDescent="0.25">
      <c r="E366" s="876"/>
      <c r="F366" s="876"/>
      <c r="G366" s="609"/>
    </row>
    <row r="367" spans="5:7" x14ac:dyDescent="0.25">
      <c r="E367" s="876"/>
      <c r="F367" s="876"/>
      <c r="G367" s="609"/>
    </row>
    <row r="368" spans="5:7" x14ac:dyDescent="0.25">
      <c r="E368" s="876"/>
      <c r="F368" s="876"/>
      <c r="G368" s="609"/>
    </row>
    <row r="369" spans="5:7" x14ac:dyDescent="0.25">
      <c r="E369" s="876"/>
      <c r="F369" s="876"/>
      <c r="G369" s="609"/>
    </row>
    <row r="370" spans="5:7" x14ac:dyDescent="0.25">
      <c r="E370" s="876"/>
      <c r="F370" s="876"/>
      <c r="G370" s="609"/>
    </row>
    <row r="371" spans="5:7" x14ac:dyDescent="0.25">
      <c r="E371" s="876"/>
      <c r="F371" s="876"/>
      <c r="G371" s="609"/>
    </row>
    <row r="372" spans="5:7" x14ac:dyDescent="0.25">
      <c r="E372" s="876"/>
      <c r="F372" s="876"/>
      <c r="G372" s="609"/>
    </row>
    <row r="373" spans="5:7" x14ac:dyDescent="0.25">
      <c r="E373" s="876"/>
      <c r="F373" s="876"/>
      <c r="G373" s="609"/>
    </row>
    <row r="374" spans="5:7" x14ac:dyDescent="0.25">
      <c r="E374" s="876"/>
      <c r="F374" s="876"/>
      <c r="G374" s="609"/>
    </row>
    <row r="375" spans="5:7" x14ac:dyDescent="0.25">
      <c r="E375" s="876"/>
      <c r="F375" s="876"/>
      <c r="G375" s="609"/>
    </row>
    <row r="376" spans="5:7" x14ac:dyDescent="0.25">
      <c r="E376" s="876"/>
      <c r="F376" s="876"/>
      <c r="G376" s="609"/>
    </row>
    <row r="377" spans="5:7" x14ac:dyDescent="0.25">
      <c r="E377" s="876"/>
      <c r="F377" s="876"/>
      <c r="G377" s="609"/>
    </row>
    <row r="378" spans="5:7" x14ac:dyDescent="0.25">
      <c r="E378" s="876"/>
      <c r="F378" s="876"/>
      <c r="G378" s="609"/>
    </row>
    <row r="379" spans="5:7" x14ac:dyDescent="0.25">
      <c r="E379" s="876"/>
      <c r="F379" s="876"/>
      <c r="G379" s="609"/>
    </row>
    <row r="380" spans="5:7" x14ac:dyDescent="0.25">
      <c r="E380" s="876"/>
      <c r="F380" s="876"/>
      <c r="G380" s="609"/>
    </row>
    <row r="381" spans="5:7" x14ac:dyDescent="0.25">
      <c r="E381" s="876"/>
      <c r="F381" s="876"/>
      <c r="G381" s="609"/>
    </row>
    <row r="382" spans="5:7" x14ac:dyDescent="0.25">
      <c r="E382" s="876"/>
      <c r="F382" s="876"/>
      <c r="G382" s="609"/>
    </row>
    <row r="383" spans="5:7" x14ac:dyDescent="0.25">
      <c r="E383" s="876"/>
      <c r="F383" s="876"/>
      <c r="G383" s="609"/>
    </row>
    <row r="384" spans="5:7" x14ac:dyDescent="0.25">
      <c r="E384" s="876"/>
      <c r="F384" s="876"/>
      <c r="G384" s="609"/>
    </row>
    <row r="385" spans="5:7" x14ac:dyDescent="0.25">
      <c r="E385" s="876"/>
      <c r="F385" s="876"/>
      <c r="G385" s="609"/>
    </row>
    <row r="386" spans="5:7" x14ac:dyDescent="0.25">
      <c r="E386" s="876"/>
      <c r="F386" s="876"/>
      <c r="G386" s="609"/>
    </row>
    <row r="387" spans="5:7" x14ac:dyDescent="0.25">
      <c r="E387" s="876"/>
      <c r="F387" s="876"/>
      <c r="G387" s="609"/>
    </row>
    <row r="388" spans="5:7" x14ac:dyDescent="0.25">
      <c r="E388" s="876"/>
      <c r="F388" s="876"/>
      <c r="G388" s="609"/>
    </row>
    <row r="389" spans="5:7" x14ac:dyDescent="0.25">
      <c r="E389" s="876"/>
      <c r="F389" s="876"/>
      <c r="G389" s="609"/>
    </row>
    <row r="390" spans="5:7" x14ac:dyDescent="0.25">
      <c r="E390" s="876"/>
      <c r="F390" s="876"/>
      <c r="G390" s="609"/>
    </row>
    <row r="391" spans="5:7" x14ac:dyDescent="0.25">
      <c r="E391" s="876"/>
      <c r="F391" s="876"/>
      <c r="G391" s="609"/>
    </row>
    <row r="392" spans="5:7" x14ac:dyDescent="0.25">
      <c r="E392" s="876"/>
      <c r="F392" s="876"/>
      <c r="G392" s="609"/>
    </row>
    <row r="393" spans="5:7" x14ac:dyDescent="0.25">
      <c r="E393" s="876"/>
      <c r="F393" s="876"/>
      <c r="G393" s="609"/>
    </row>
    <row r="394" spans="5:7" x14ac:dyDescent="0.25">
      <c r="E394" s="876"/>
      <c r="F394" s="876"/>
      <c r="G394" s="609"/>
    </row>
    <row r="395" spans="5:7" x14ac:dyDescent="0.25">
      <c r="E395" s="876"/>
      <c r="F395" s="876"/>
      <c r="G395" s="609"/>
    </row>
    <row r="396" spans="5:7" x14ac:dyDescent="0.25">
      <c r="E396" s="876"/>
      <c r="F396" s="876"/>
      <c r="G396" s="609"/>
    </row>
    <row r="397" spans="5:7" x14ac:dyDescent="0.25">
      <c r="E397" s="876"/>
      <c r="F397" s="876"/>
      <c r="G397" s="609"/>
    </row>
    <row r="398" spans="5:7" x14ac:dyDescent="0.25">
      <c r="E398" s="876"/>
      <c r="F398" s="876"/>
      <c r="G398" s="609"/>
    </row>
    <row r="399" spans="5:7" x14ac:dyDescent="0.25">
      <c r="E399" s="876"/>
      <c r="F399" s="876"/>
      <c r="G399" s="609"/>
    </row>
    <row r="400" spans="5:7" x14ac:dyDescent="0.25">
      <c r="E400" s="876"/>
      <c r="F400" s="876"/>
      <c r="G400" s="609"/>
    </row>
    <row r="401" spans="5:7" x14ac:dyDescent="0.25">
      <c r="E401" s="876"/>
      <c r="F401" s="876"/>
      <c r="G401" s="609"/>
    </row>
    <row r="402" spans="5:7" x14ac:dyDescent="0.25">
      <c r="E402" s="876"/>
      <c r="F402" s="876"/>
      <c r="G402" s="609"/>
    </row>
    <row r="403" spans="5:7" x14ac:dyDescent="0.25">
      <c r="E403" s="876"/>
      <c r="F403" s="876"/>
      <c r="G403" s="609"/>
    </row>
    <row r="404" spans="5:7" x14ac:dyDescent="0.25">
      <c r="E404" s="876"/>
      <c r="F404" s="876"/>
      <c r="G404" s="609"/>
    </row>
    <row r="405" spans="5:7" x14ac:dyDescent="0.25">
      <c r="E405" s="876"/>
      <c r="F405" s="876"/>
      <c r="G405" s="609"/>
    </row>
    <row r="406" spans="5:7" x14ac:dyDescent="0.25">
      <c r="E406" s="876"/>
      <c r="F406" s="876"/>
      <c r="G406" s="609"/>
    </row>
    <row r="407" spans="5:7" x14ac:dyDescent="0.25">
      <c r="E407" s="876"/>
      <c r="F407" s="876"/>
      <c r="G407" s="609"/>
    </row>
    <row r="408" spans="5:7" x14ac:dyDescent="0.25">
      <c r="E408" s="876"/>
      <c r="F408" s="876"/>
      <c r="G408" s="609"/>
    </row>
    <row r="409" spans="5:7" x14ac:dyDescent="0.25">
      <c r="E409" s="876"/>
      <c r="F409" s="876"/>
      <c r="G409" s="609"/>
    </row>
    <row r="410" spans="5:7" x14ac:dyDescent="0.25">
      <c r="E410" s="876"/>
      <c r="F410" s="876"/>
      <c r="G410" s="609"/>
    </row>
    <row r="411" spans="5:7" x14ac:dyDescent="0.25">
      <c r="E411" s="876"/>
      <c r="F411" s="876"/>
      <c r="G411" s="609"/>
    </row>
    <row r="412" spans="5:7" x14ac:dyDescent="0.25">
      <c r="E412" s="876"/>
      <c r="F412" s="876"/>
      <c r="G412" s="609"/>
    </row>
    <row r="413" spans="5:7" x14ac:dyDescent="0.25">
      <c r="E413" s="876"/>
      <c r="F413" s="876"/>
      <c r="G413" s="609"/>
    </row>
    <row r="414" spans="5:7" x14ac:dyDescent="0.25">
      <c r="E414" s="876"/>
      <c r="F414" s="876"/>
      <c r="G414" s="609"/>
    </row>
    <row r="415" spans="5:7" x14ac:dyDescent="0.25">
      <c r="E415" s="876"/>
      <c r="F415" s="876"/>
      <c r="G415" s="609"/>
    </row>
    <row r="416" spans="5:7" x14ac:dyDescent="0.25">
      <c r="E416" s="876"/>
      <c r="F416" s="876"/>
      <c r="G416" s="609"/>
    </row>
    <row r="417" spans="5:7" x14ac:dyDescent="0.25">
      <c r="E417" s="876"/>
      <c r="F417" s="876"/>
      <c r="G417" s="609"/>
    </row>
    <row r="418" spans="5:7" x14ac:dyDescent="0.25">
      <c r="E418" s="876"/>
      <c r="F418" s="876"/>
      <c r="G418" s="609"/>
    </row>
    <row r="419" spans="5:7" x14ac:dyDescent="0.25">
      <c r="E419" s="876"/>
      <c r="F419" s="876"/>
      <c r="G419" s="609"/>
    </row>
    <row r="420" spans="5:7" x14ac:dyDescent="0.25">
      <c r="E420" s="876"/>
      <c r="F420" s="876"/>
      <c r="G420" s="609"/>
    </row>
    <row r="421" spans="5:7" x14ac:dyDescent="0.25">
      <c r="E421" s="876"/>
      <c r="F421" s="876"/>
      <c r="G421" s="609"/>
    </row>
    <row r="422" spans="5:7" x14ac:dyDescent="0.25">
      <c r="E422" s="876"/>
      <c r="F422" s="876"/>
      <c r="G422" s="609"/>
    </row>
    <row r="423" spans="5:7" x14ac:dyDescent="0.25">
      <c r="E423" s="876"/>
      <c r="F423" s="876"/>
      <c r="G423" s="609"/>
    </row>
    <row r="424" spans="5:7" x14ac:dyDescent="0.25">
      <c r="E424" s="876"/>
      <c r="F424" s="876"/>
      <c r="G424" s="609"/>
    </row>
    <row r="425" spans="5:7" x14ac:dyDescent="0.25">
      <c r="E425" s="876"/>
      <c r="F425" s="876"/>
      <c r="G425" s="609"/>
    </row>
    <row r="426" spans="5:7" x14ac:dyDescent="0.25">
      <c r="E426" s="876"/>
      <c r="F426" s="876"/>
      <c r="G426" s="609"/>
    </row>
    <row r="427" spans="5:7" x14ac:dyDescent="0.25">
      <c r="E427" s="876"/>
      <c r="F427" s="876"/>
      <c r="G427" s="609"/>
    </row>
    <row r="428" spans="5:7" x14ac:dyDescent="0.25">
      <c r="E428" s="876"/>
      <c r="F428" s="876"/>
      <c r="G428" s="609"/>
    </row>
    <row r="429" spans="5:7" x14ac:dyDescent="0.25">
      <c r="E429" s="876"/>
      <c r="F429" s="876"/>
      <c r="G429" s="609"/>
    </row>
    <row r="430" spans="5:7" x14ac:dyDescent="0.25">
      <c r="E430" s="876"/>
      <c r="F430" s="876"/>
      <c r="G430" s="609"/>
    </row>
    <row r="431" spans="5:7" x14ac:dyDescent="0.25">
      <c r="E431" s="876"/>
      <c r="F431" s="876"/>
      <c r="G431" s="609"/>
    </row>
    <row r="432" spans="5:7" x14ac:dyDescent="0.25">
      <c r="E432" s="876"/>
      <c r="F432" s="876"/>
      <c r="G432" s="609"/>
    </row>
    <row r="433" spans="5:7" x14ac:dyDescent="0.25">
      <c r="E433" s="876"/>
      <c r="F433" s="876"/>
      <c r="G433" s="609"/>
    </row>
    <row r="434" spans="5:7" x14ac:dyDescent="0.25">
      <c r="E434" s="876"/>
      <c r="F434" s="876"/>
      <c r="G434" s="609"/>
    </row>
    <row r="435" spans="5:7" x14ac:dyDescent="0.25">
      <c r="E435" s="876"/>
      <c r="F435" s="876"/>
      <c r="G435" s="609"/>
    </row>
    <row r="436" spans="5:7" x14ac:dyDescent="0.25">
      <c r="E436" s="876"/>
      <c r="F436" s="876"/>
      <c r="G436" s="609"/>
    </row>
    <row r="437" spans="5:7" x14ac:dyDescent="0.25">
      <c r="E437" s="876"/>
      <c r="F437" s="876"/>
      <c r="G437" s="609"/>
    </row>
    <row r="438" spans="5:7" x14ac:dyDescent="0.25">
      <c r="E438" s="876"/>
      <c r="F438" s="876"/>
      <c r="G438" s="609"/>
    </row>
    <row r="439" spans="5:7" x14ac:dyDescent="0.25">
      <c r="E439" s="876"/>
      <c r="F439" s="876"/>
      <c r="G439" s="609"/>
    </row>
    <row r="440" spans="5:7" x14ac:dyDescent="0.25">
      <c r="E440" s="876"/>
      <c r="F440" s="876"/>
      <c r="G440" s="609"/>
    </row>
    <row r="441" spans="5:7" x14ac:dyDescent="0.25">
      <c r="E441" s="876"/>
      <c r="F441" s="876"/>
      <c r="G441" s="609"/>
    </row>
    <row r="442" spans="5:7" x14ac:dyDescent="0.25">
      <c r="E442" s="876"/>
      <c r="F442" s="876"/>
      <c r="G442" s="609"/>
    </row>
    <row r="443" spans="5:7" x14ac:dyDescent="0.25">
      <c r="E443" s="876"/>
      <c r="F443" s="876"/>
      <c r="G443" s="609"/>
    </row>
    <row r="444" spans="5:7" x14ac:dyDescent="0.25">
      <c r="E444" s="876"/>
      <c r="F444" s="876"/>
      <c r="G444" s="609"/>
    </row>
    <row r="445" spans="5:7" x14ac:dyDescent="0.25">
      <c r="E445" s="876"/>
      <c r="F445" s="876"/>
      <c r="G445" s="609"/>
    </row>
    <row r="446" spans="5:7" x14ac:dyDescent="0.25">
      <c r="E446" s="876"/>
      <c r="F446" s="876"/>
      <c r="G446" s="609"/>
    </row>
    <row r="447" spans="5:7" x14ac:dyDescent="0.25">
      <c r="E447" s="876"/>
      <c r="F447" s="876"/>
      <c r="G447" s="609"/>
    </row>
    <row r="448" spans="5:7" x14ac:dyDescent="0.25">
      <c r="E448" s="876"/>
      <c r="F448" s="876"/>
      <c r="G448" s="609"/>
    </row>
    <row r="449" spans="5:7" x14ac:dyDescent="0.25">
      <c r="E449" s="876"/>
      <c r="F449" s="876"/>
      <c r="G449" s="609"/>
    </row>
    <row r="450" spans="5:7" x14ac:dyDescent="0.25">
      <c r="E450" s="876"/>
      <c r="F450" s="876"/>
      <c r="G450" s="609"/>
    </row>
    <row r="451" spans="5:7" x14ac:dyDescent="0.25">
      <c r="E451" s="876"/>
      <c r="F451" s="876"/>
      <c r="G451" s="609"/>
    </row>
    <row r="452" spans="5:7" x14ac:dyDescent="0.25">
      <c r="E452" s="876"/>
      <c r="F452" s="876"/>
      <c r="G452" s="609"/>
    </row>
    <row r="453" spans="5:7" x14ac:dyDescent="0.25">
      <c r="E453" s="876"/>
      <c r="F453" s="876"/>
      <c r="G453" s="609"/>
    </row>
    <row r="454" spans="5:7" x14ac:dyDescent="0.25">
      <c r="E454" s="876"/>
      <c r="F454" s="876"/>
      <c r="G454" s="609"/>
    </row>
    <row r="455" spans="5:7" x14ac:dyDescent="0.25">
      <c r="E455" s="876"/>
      <c r="F455" s="876"/>
      <c r="G455" s="609"/>
    </row>
    <row r="456" spans="5:7" x14ac:dyDescent="0.25">
      <c r="E456" s="876"/>
      <c r="F456" s="876"/>
      <c r="G456" s="609"/>
    </row>
    <row r="457" spans="5:7" x14ac:dyDescent="0.25">
      <c r="E457" s="876"/>
      <c r="F457" s="876"/>
      <c r="G457" s="609"/>
    </row>
    <row r="458" spans="5:7" x14ac:dyDescent="0.25">
      <c r="E458" s="876"/>
      <c r="F458" s="876"/>
      <c r="G458" s="609"/>
    </row>
    <row r="459" spans="5:7" x14ac:dyDescent="0.25">
      <c r="E459" s="876"/>
      <c r="F459" s="876"/>
      <c r="G459" s="609"/>
    </row>
    <row r="460" spans="5:7" x14ac:dyDescent="0.25">
      <c r="E460" s="876"/>
      <c r="F460" s="876"/>
      <c r="G460" s="609"/>
    </row>
    <row r="461" spans="5:7" x14ac:dyDescent="0.25">
      <c r="E461" s="876"/>
      <c r="F461" s="876"/>
      <c r="G461" s="609"/>
    </row>
    <row r="462" spans="5:7" x14ac:dyDescent="0.25">
      <c r="E462" s="876"/>
      <c r="F462" s="876"/>
      <c r="G462" s="609"/>
    </row>
    <row r="463" spans="5:7" x14ac:dyDescent="0.25">
      <c r="E463" s="876"/>
      <c r="F463" s="876"/>
      <c r="G463" s="609"/>
    </row>
    <row r="464" spans="5:7" x14ac:dyDescent="0.25">
      <c r="E464" s="876"/>
      <c r="F464" s="876"/>
      <c r="G464" s="609"/>
    </row>
    <row r="465" spans="5:7" x14ac:dyDescent="0.25">
      <c r="E465" s="876"/>
      <c r="F465" s="876"/>
      <c r="G465" s="609"/>
    </row>
    <row r="466" spans="5:7" x14ac:dyDescent="0.25">
      <c r="E466" s="876"/>
      <c r="F466" s="876"/>
      <c r="G466" s="609"/>
    </row>
    <row r="467" spans="5:7" x14ac:dyDescent="0.25">
      <c r="E467" s="876"/>
      <c r="F467" s="876"/>
      <c r="G467" s="609"/>
    </row>
    <row r="468" spans="5:7" x14ac:dyDescent="0.25">
      <c r="E468" s="876"/>
      <c r="F468" s="876"/>
      <c r="G468" s="609"/>
    </row>
    <row r="469" spans="5:7" x14ac:dyDescent="0.25">
      <c r="E469" s="876"/>
      <c r="F469" s="876"/>
      <c r="G469" s="609"/>
    </row>
    <row r="470" spans="5:7" x14ac:dyDescent="0.25">
      <c r="E470" s="876"/>
      <c r="F470" s="876"/>
      <c r="G470" s="609"/>
    </row>
    <row r="471" spans="5:7" x14ac:dyDescent="0.25">
      <c r="E471" s="876"/>
      <c r="F471" s="876"/>
      <c r="G471" s="609"/>
    </row>
    <row r="472" spans="5:7" x14ac:dyDescent="0.25">
      <c r="E472" s="876"/>
      <c r="F472" s="876"/>
      <c r="G472" s="609"/>
    </row>
    <row r="473" spans="5:7" x14ac:dyDescent="0.25">
      <c r="E473" s="876"/>
      <c r="F473" s="876"/>
      <c r="G473" s="609"/>
    </row>
    <row r="474" spans="5:7" x14ac:dyDescent="0.25">
      <c r="E474" s="876"/>
      <c r="F474" s="876"/>
      <c r="G474" s="609"/>
    </row>
    <row r="475" spans="5:7" x14ac:dyDescent="0.25">
      <c r="E475" s="876"/>
      <c r="F475" s="876"/>
      <c r="G475" s="609"/>
    </row>
    <row r="476" spans="5:7" x14ac:dyDescent="0.25">
      <c r="E476" s="876"/>
      <c r="F476" s="876"/>
      <c r="G476" s="609"/>
    </row>
    <row r="477" spans="5:7" x14ac:dyDescent="0.25">
      <c r="E477" s="876"/>
      <c r="F477" s="876"/>
      <c r="G477" s="609"/>
    </row>
    <row r="478" spans="5:7" x14ac:dyDescent="0.25">
      <c r="E478" s="876"/>
      <c r="F478" s="876"/>
      <c r="G478" s="609"/>
    </row>
    <row r="479" spans="5:7" x14ac:dyDescent="0.25">
      <c r="E479" s="876"/>
      <c r="F479" s="876"/>
      <c r="G479" s="609"/>
    </row>
    <row r="480" spans="5:7" x14ac:dyDescent="0.25">
      <c r="E480" s="876"/>
      <c r="F480" s="876"/>
      <c r="G480" s="609"/>
    </row>
    <row r="481" spans="5:7" x14ac:dyDescent="0.25">
      <c r="E481" s="876"/>
      <c r="F481" s="876"/>
      <c r="G481" s="609"/>
    </row>
    <row r="482" spans="5:7" x14ac:dyDescent="0.25">
      <c r="E482" s="876"/>
      <c r="F482" s="876"/>
      <c r="G482" s="609"/>
    </row>
    <row r="483" spans="5:7" x14ac:dyDescent="0.25">
      <c r="E483" s="876"/>
      <c r="F483" s="876"/>
      <c r="G483" s="609"/>
    </row>
    <row r="484" spans="5:7" x14ac:dyDescent="0.25">
      <c r="E484" s="876"/>
      <c r="F484" s="876"/>
      <c r="G484" s="609"/>
    </row>
    <row r="485" spans="5:7" x14ac:dyDescent="0.25">
      <c r="E485" s="876"/>
      <c r="F485" s="876"/>
      <c r="G485" s="609"/>
    </row>
    <row r="486" spans="5:7" x14ac:dyDescent="0.25">
      <c r="E486" s="876"/>
      <c r="F486" s="876"/>
      <c r="G486" s="609"/>
    </row>
    <row r="487" spans="5:7" x14ac:dyDescent="0.25">
      <c r="E487" s="876"/>
      <c r="F487" s="876"/>
      <c r="G487" s="609"/>
    </row>
    <row r="488" spans="5:7" x14ac:dyDescent="0.25">
      <c r="E488" s="876"/>
      <c r="F488" s="876"/>
      <c r="G488" s="609"/>
    </row>
    <row r="489" spans="5:7" x14ac:dyDescent="0.25">
      <c r="E489" s="876"/>
      <c r="F489" s="876"/>
      <c r="G489" s="609"/>
    </row>
    <row r="490" spans="5:7" x14ac:dyDescent="0.25">
      <c r="E490" s="876"/>
      <c r="F490" s="876"/>
      <c r="G490" s="609"/>
    </row>
    <row r="491" spans="5:7" x14ac:dyDescent="0.25">
      <c r="E491" s="876"/>
      <c r="F491" s="876"/>
      <c r="G491" s="609"/>
    </row>
    <row r="492" spans="5:7" x14ac:dyDescent="0.25">
      <c r="E492" s="876"/>
      <c r="F492" s="876"/>
      <c r="G492" s="609"/>
    </row>
    <row r="493" spans="5:7" x14ac:dyDescent="0.25">
      <c r="E493" s="876"/>
      <c r="F493" s="876"/>
      <c r="G493" s="609"/>
    </row>
    <row r="494" spans="5:7" x14ac:dyDescent="0.25">
      <c r="E494" s="876"/>
      <c r="F494" s="876"/>
      <c r="G494" s="609"/>
    </row>
    <row r="495" spans="5:7" x14ac:dyDescent="0.25">
      <c r="E495" s="876"/>
      <c r="F495" s="876"/>
      <c r="G495" s="609"/>
    </row>
    <row r="496" spans="5:7" x14ac:dyDescent="0.25">
      <c r="E496" s="876"/>
      <c r="F496" s="876"/>
      <c r="G496" s="609"/>
    </row>
    <row r="497" spans="5:7" x14ac:dyDescent="0.25">
      <c r="E497" s="876"/>
      <c r="F497" s="876"/>
      <c r="G497" s="609"/>
    </row>
    <row r="498" spans="5:7" x14ac:dyDescent="0.25">
      <c r="E498" s="876"/>
      <c r="F498" s="876"/>
      <c r="G498" s="609"/>
    </row>
    <row r="499" spans="5:7" x14ac:dyDescent="0.25">
      <c r="E499" s="876"/>
      <c r="F499" s="876"/>
      <c r="G499" s="609"/>
    </row>
    <row r="500" spans="5:7" x14ac:dyDescent="0.25">
      <c r="E500" s="876"/>
      <c r="F500" s="876"/>
      <c r="G500" s="609"/>
    </row>
    <row r="501" spans="5:7" x14ac:dyDescent="0.25">
      <c r="E501" s="876"/>
      <c r="F501" s="876"/>
      <c r="G501" s="609"/>
    </row>
    <row r="502" spans="5:7" x14ac:dyDescent="0.25">
      <c r="E502" s="876"/>
      <c r="F502" s="876"/>
      <c r="G502" s="609"/>
    </row>
    <row r="503" spans="5:7" x14ac:dyDescent="0.25">
      <c r="E503" s="876"/>
      <c r="F503" s="876"/>
      <c r="G503" s="609"/>
    </row>
    <row r="504" spans="5:7" x14ac:dyDescent="0.25">
      <c r="E504" s="876"/>
      <c r="F504" s="876"/>
      <c r="G504" s="609"/>
    </row>
    <row r="505" spans="5:7" x14ac:dyDescent="0.25">
      <c r="E505" s="876"/>
      <c r="F505" s="876"/>
      <c r="G505" s="609"/>
    </row>
    <row r="506" spans="5:7" x14ac:dyDescent="0.25">
      <c r="E506" s="876"/>
      <c r="F506" s="876"/>
      <c r="G506" s="609"/>
    </row>
    <row r="507" spans="5:7" x14ac:dyDescent="0.25">
      <c r="E507" s="876"/>
      <c r="F507" s="876"/>
      <c r="G507" s="609"/>
    </row>
    <row r="508" spans="5:7" x14ac:dyDescent="0.25">
      <c r="E508" s="876"/>
      <c r="F508" s="876"/>
      <c r="G508" s="609"/>
    </row>
    <row r="509" spans="5:7" x14ac:dyDescent="0.25">
      <c r="E509" s="876"/>
      <c r="F509" s="876"/>
      <c r="G509" s="609"/>
    </row>
    <row r="510" spans="5:7" x14ac:dyDescent="0.25">
      <c r="E510" s="876"/>
      <c r="F510" s="876"/>
      <c r="G510" s="609"/>
    </row>
    <row r="511" spans="5:7" x14ac:dyDescent="0.25">
      <c r="E511" s="876"/>
      <c r="F511" s="876"/>
      <c r="G511" s="609"/>
    </row>
    <row r="512" spans="5:7" x14ac:dyDescent="0.25">
      <c r="E512" s="876"/>
      <c r="F512" s="876"/>
      <c r="G512" s="609"/>
    </row>
    <row r="513" spans="5:7" x14ac:dyDescent="0.25">
      <c r="E513" s="876"/>
      <c r="F513" s="876"/>
      <c r="G513" s="609"/>
    </row>
    <row r="514" spans="5:7" x14ac:dyDescent="0.25">
      <c r="E514" s="876"/>
      <c r="F514" s="876"/>
      <c r="G514" s="609"/>
    </row>
    <row r="515" spans="5:7" x14ac:dyDescent="0.25">
      <c r="E515" s="876"/>
      <c r="F515" s="876"/>
      <c r="G515" s="609"/>
    </row>
    <row r="516" spans="5:7" x14ac:dyDescent="0.25">
      <c r="E516" s="876"/>
      <c r="F516" s="876"/>
      <c r="G516" s="609"/>
    </row>
    <row r="517" spans="5:7" x14ac:dyDescent="0.25">
      <c r="E517" s="876"/>
      <c r="F517" s="876"/>
      <c r="G517" s="609"/>
    </row>
    <row r="518" spans="5:7" x14ac:dyDescent="0.25">
      <c r="E518" s="876"/>
      <c r="F518" s="876"/>
      <c r="G518" s="609"/>
    </row>
    <row r="519" spans="5:7" x14ac:dyDescent="0.25">
      <c r="E519" s="876"/>
      <c r="F519" s="876"/>
      <c r="G519" s="609"/>
    </row>
    <row r="520" spans="5:7" x14ac:dyDescent="0.25">
      <c r="E520" s="876"/>
      <c r="F520" s="876"/>
      <c r="G520" s="609"/>
    </row>
    <row r="521" spans="5:7" x14ac:dyDescent="0.25">
      <c r="E521" s="876"/>
      <c r="F521" s="876"/>
      <c r="G521" s="609"/>
    </row>
    <row r="522" spans="5:7" x14ac:dyDescent="0.25">
      <c r="E522" s="876"/>
      <c r="F522" s="876"/>
      <c r="G522" s="609"/>
    </row>
    <row r="523" spans="5:7" x14ac:dyDescent="0.25">
      <c r="E523" s="876"/>
      <c r="F523" s="876"/>
      <c r="G523" s="609"/>
    </row>
    <row r="524" spans="5:7" x14ac:dyDescent="0.25">
      <c r="E524" s="876"/>
      <c r="F524" s="876"/>
      <c r="G524" s="609"/>
    </row>
    <row r="525" spans="5:7" x14ac:dyDescent="0.25">
      <c r="E525" s="876"/>
      <c r="F525" s="876"/>
      <c r="G525" s="609"/>
    </row>
    <row r="526" spans="5:7" x14ac:dyDescent="0.25">
      <c r="E526" s="876"/>
      <c r="F526" s="876"/>
      <c r="G526" s="609"/>
    </row>
    <row r="527" spans="5:7" x14ac:dyDescent="0.25">
      <c r="E527" s="876"/>
      <c r="F527" s="876"/>
      <c r="G527" s="609"/>
    </row>
    <row r="528" spans="5:7" x14ac:dyDescent="0.25">
      <c r="E528" s="876"/>
      <c r="F528" s="876"/>
      <c r="G528" s="609"/>
    </row>
    <row r="529" spans="5:7" x14ac:dyDescent="0.25">
      <c r="E529" s="876"/>
      <c r="F529" s="876"/>
      <c r="G529" s="609"/>
    </row>
    <row r="530" spans="5:7" x14ac:dyDescent="0.25">
      <c r="E530" s="876"/>
      <c r="F530" s="876"/>
      <c r="G530" s="609"/>
    </row>
    <row r="531" spans="5:7" x14ac:dyDescent="0.25">
      <c r="E531" s="876"/>
      <c r="F531" s="876"/>
      <c r="G531" s="609"/>
    </row>
    <row r="532" spans="5:7" x14ac:dyDescent="0.25">
      <c r="E532" s="876"/>
      <c r="F532" s="876"/>
      <c r="G532" s="609"/>
    </row>
    <row r="533" spans="5:7" x14ac:dyDescent="0.25">
      <c r="E533" s="876"/>
      <c r="F533" s="876"/>
      <c r="G533" s="609"/>
    </row>
    <row r="534" spans="5:7" x14ac:dyDescent="0.25">
      <c r="E534" s="876"/>
      <c r="F534" s="876"/>
      <c r="G534" s="609"/>
    </row>
    <row r="535" spans="5:7" x14ac:dyDescent="0.25">
      <c r="E535" s="876"/>
      <c r="F535" s="876"/>
      <c r="G535" s="609"/>
    </row>
    <row r="536" spans="5:7" x14ac:dyDescent="0.25">
      <c r="E536" s="876"/>
      <c r="F536" s="876"/>
      <c r="G536" s="609"/>
    </row>
    <row r="537" spans="5:7" x14ac:dyDescent="0.25">
      <c r="E537" s="876"/>
      <c r="F537" s="876"/>
      <c r="G537" s="609"/>
    </row>
    <row r="538" spans="5:7" x14ac:dyDescent="0.25">
      <c r="E538" s="876"/>
      <c r="F538" s="876"/>
      <c r="G538" s="609"/>
    </row>
    <row r="539" spans="5:7" x14ac:dyDescent="0.25">
      <c r="E539" s="876"/>
      <c r="F539" s="876"/>
      <c r="G539" s="609"/>
    </row>
    <row r="540" spans="5:7" x14ac:dyDescent="0.25">
      <c r="E540" s="876"/>
      <c r="F540" s="876"/>
      <c r="G540" s="609"/>
    </row>
    <row r="541" spans="5:7" x14ac:dyDescent="0.25">
      <c r="E541" s="876"/>
      <c r="F541" s="876"/>
      <c r="G541" s="609"/>
    </row>
    <row r="542" spans="5:7" x14ac:dyDescent="0.25">
      <c r="E542" s="876"/>
      <c r="F542" s="876"/>
      <c r="G542" s="609"/>
    </row>
    <row r="543" spans="5:7" x14ac:dyDescent="0.25">
      <c r="E543" s="876"/>
      <c r="F543" s="876"/>
      <c r="G543" s="609"/>
    </row>
    <row r="544" spans="5:7" x14ac:dyDescent="0.25">
      <c r="E544" s="876"/>
      <c r="F544" s="876"/>
      <c r="G544" s="609"/>
    </row>
    <row r="545" spans="5:8" x14ac:dyDescent="0.25">
      <c r="E545" s="876"/>
      <c r="F545" s="876"/>
      <c r="G545" s="609"/>
    </row>
    <row r="546" spans="5:8" x14ac:dyDescent="0.25">
      <c r="E546" s="876"/>
      <c r="F546" s="876"/>
      <c r="G546" s="609"/>
    </row>
    <row r="547" spans="5:8" x14ac:dyDescent="0.25">
      <c r="E547" s="876"/>
      <c r="F547" s="876"/>
      <c r="G547" s="609"/>
    </row>
    <row r="548" spans="5:8" x14ac:dyDescent="0.25">
      <c r="E548" s="876"/>
      <c r="F548" s="876"/>
      <c r="G548" s="609"/>
    </row>
    <row r="549" spans="5:8" x14ac:dyDescent="0.25">
      <c r="E549" s="876"/>
      <c r="F549" s="876"/>
      <c r="G549" s="609"/>
    </row>
    <row r="550" spans="5:8" x14ac:dyDescent="0.25">
      <c r="E550" s="876"/>
      <c r="F550" s="876"/>
      <c r="G550" s="609"/>
    </row>
    <row r="551" spans="5:8" x14ac:dyDescent="0.25">
      <c r="E551" s="876"/>
      <c r="F551" s="876"/>
      <c r="G551" s="609"/>
    </row>
    <row r="552" spans="5:8" x14ac:dyDescent="0.25">
      <c r="E552" s="876"/>
      <c r="F552" s="876"/>
      <c r="G552" s="609"/>
    </row>
    <row r="553" spans="5:8" x14ac:dyDescent="0.25">
      <c r="E553" s="876"/>
      <c r="F553" s="876"/>
      <c r="G553" s="609"/>
    </row>
    <row r="554" spans="5:8" x14ac:dyDescent="0.25">
      <c r="E554" s="876"/>
      <c r="F554" s="876"/>
      <c r="G554" s="609"/>
    </row>
    <row r="555" spans="5:8" x14ac:dyDescent="0.25">
      <c r="E555" s="876"/>
      <c r="F555" s="876"/>
      <c r="G555" s="609"/>
    </row>
    <row r="556" spans="5:8" x14ac:dyDescent="0.25">
      <c r="E556" s="876"/>
      <c r="F556" s="876"/>
      <c r="G556" s="609"/>
    </row>
    <row r="557" spans="5:8" x14ac:dyDescent="0.25">
      <c r="E557" s="876"/>
      <c r="F557" s="876"/>
      <c r="G557" s="609"/>
    </row>
    <row r="558" spans="5:8" x14ac:dyDescent="0.25">
      <c r="E558" s="876"/>
      <c r="F558" s="876"/>
      <c r="G558" s="609"/>
    </row>
    <row r="559" spans="5:8" x14ac:dyDescent="0.25">
      <c r="E559" s="876"/>
      <c r="F559" s="876"/>
      <c r="G559" s="609"/>
    </row>
    <row r="560" spans="5:8" x14ac:dyDescent="0.25">
      <c r="E560" s="876"/>
      <c r="F560" s="876"/>
      <c r="G560" s="609"/>
      <c r="H560" s="563"/>
    </row>
    <row r="561" spans="5:7" x14ac:dyDescent="0.25">
      <c r="E561" s="876"/>
      <c r="F561" s="876"/>
      <c r="G561" s="609"/>
    </row>
    <row r="562" spans="5:7" x14ac:dyDescent="0.25">
      <c r="E562" s="876"/>
      <c r="F562" s="876"/>
      <c r="G562" s="609"/>
    </row>
    <row r="563" spans="5:7" x14ac:dyDescent="0.25">
      <c r="E563" s="876"/>
      <c r="F563" s="876"/>
      <c r="G563" s="609"/>
    </row>
    <row r="564" spans="5:7" x14ac:dyDescent="0.25">
      <c r="E564" s="876"/>
      <c r="F564" s="876"/>
      <c r="G564" s="609"/>
    </row>
    <row r="565" spans="5:7" x14ac:dyDescent="0.25">
      <c r="E565" s="876"/>
      <c r="F565" s="876"/>
      <c r="G565" s="609"/>
    </row>
    <row r="566" spans="5:7" x14ac:dyDescent="0.25">
      <c r="E566" s="876"/>
      <c r="F566" s="876"/>
      <c r="G566" s="609"/>
    </row>
    <row r="567" spans="5:7" x14ac:dyDescent="0.25">
      <c r="E567" s="876"/>
      <c r="F567" s="876"/>
      <c r="G567" s="609"/>
    </row>
    <row r="568" spans="5:7" x14ac:dyDescent="0.25">
      <c r="E568" s="876"/>
      <c r="F568" s="876"/>
      <c r="G568" s="609"/>
    </row>
    <row r="569" spans="5:7" x14ac:dyDescent="0.25">
      <c r="E569" s="876"/>
      <c r="F569" s="876"/>
      <c r="G569" s="609"/>
    </row>
    <row r="570" spans="5:7" x14ac:dyDescent="0.25">
      <c r="E570" s="876"/>
      <c r="F570" s="876"/>
      <c r="G570" s="609"/>
    </row>
    <row r="571" spans="5:7" x14ac:dyDescent="0.25">
      <c r="E571" s="876"/>
      <c r="F571" s="876"/>
      <c r="G571" s="609"/>
    </row>
    <row r="572" spans="5:7" x14ac:dyDescent="0.25">
      <c r="E572" s="876"/>
      <c r="F572" s="876"/>
      <c r="G572" s="609"/>
    </row>
    <row r="573" spans="5:7" x14ac:dyDescent="0.25">
      <c r="E573" s="876"/>
      <c r="F573" s="876"/>
      <c r="G573" s="609"/>
    </row>
    <row r="574" spans="5:7" x14ac:dyDescent="0.25">
      <c r="E574" s="876"/>
      <c r="F574" s="876"/>
      <c r="G574" s="609"/>
    </row>
    <row r="575" spans="5:7" x14ac:dyDescent="0.25">
      <c r="E575" s="876"/>
      <c r="F575" s="876"/>
      <c r="G575" s="609"/>
    </row>
    <row r="576" spans="5:7" x14ac:dyDescent="0.25">
      <c r="E576" s="876"/>
      <c r="F576" s="876"/>
      <c r="G576" s="609"/>
    </row>
    <row r="577" spans="5:7" x14ac:dyDescent="0.25">
      <c r="E577" s="876"/>
      <c r="F577" s="876"/>
      <c r="G577" s="609"/>
    </row>
    <row r="578" spans="5:7" x14ac:dyDescent="0.25">
      <c r="E578" s="876"/>
      <c r="F578" s="876"/>
      <c r="G578" s="609"/>
    </row>
    <row r="579" spans="5:7" x14ac:dyDescent="0.25">
      <c r="E579" s="876"/>
      <c r="F579" s="876"/>
      <c r="G579" s="609"/>
    </row>
    <row r="580" spans="5:7" x14ac:dyDescent="0.25">
      <c r="E580" s="876"/>
      <c r="F580" s="876"/>
      <c r="G580" s="609"/>
    </row>
    <row r="581" spans="5:7" x14ac:dyDescent="0.25">
      <c r="E581" s="876"/>
      <c r="F581" s="876"/>
      <c r="G581" s="609"/>
    </row>
    <row r="582" spans="5:7" x14ac:dyDescent="0.25">
      <c r="E582" s="876"/>
      <c r="F582" s="876"/>
      <c r="G582" s="609"/>
    </row>
    <row r="583" spans="5:7" x14ac:dyDescent="0.25">
      <c r="E583" s="876"/>
      <c r="F583" s="876"/>
      <c r="G583" s="609"/>
    </row>
    <row r="584" spans="5:7" x14ac:dyDescent="0.25">
      <c r="E584" s="876"/>
      <c r="F584" s="876"/>
      <c r="G584" s="609"/>
    </row>
    <row r="585" spans="5:7" x14ac:dyDescent="0.25">
      <c r="E585" s="876"/>
      <c r="F585" s="876"/>
      <c r="G585" s="609"/>
    </row>
    <row r="586" spans="5:7" x14ac:dyDescent="0.25">
      <c r="E586" s="876"/>
      <c r="F586" s="876"/>
      <c r="G586" s="609"/>
    </row>
    <row r="587" spans="5:7" x14ac:dyDescent="0.25">
      <c r="E587" s="876"/>
      <c r="F587" s="876"/>
      <c r="G587" s="609"/>
    </row>
    <row r="588" spans="5:7" x14ac:dyDescent="0.25">
      <c r="E588" s="876"/>
      <c r="F588" s="876"/>
      <c r="G588" s="609"/>
    </row>
    <row r="589" spans="5:7" x14ac:dyDescent="0.25">
      <c r="E589" s="876"/>
      <c r="F589" s="876"/>
      <c r="G589" s="609"/>
    </row>
    <row r="590" spans="5:7" x14ac:dyDescent="0.25">
      <c r="E590" s="876"/>
      <c r="F590" s="876"/>
      <c r="G590" s="609"/>
    </row>
    <row r="591" spans="5:7" x14ac:dyDescent="0.25">
      <c r="E591" s="876"/>
      <c r="F591" s="876"/>
      <c r="G591" s="609"/>
    </row>
    <row r="592" spans="5:7" x14ac:dyDescent="0.25">
      <c r="E592" s="876"/>
      <c r="F592" s="876"/>
      <c r="G592" s="609"/>
    </row>
    <row r="593" spans="5:7" x14ac:dyDescent="0.25">
      <c r="E593" s="876"/>
      <c r="F593" s="876"/>
      <c r="G593" s="609"/>
    </row>
    <row r="594" spans="5:7" x14ac:dyDescent="0.25">
      <c r="E594" s="876"/>
      <c r="F594" s="876"/>
      <c r="G594" s="609"/>
    </row>
    <row r="595" spans="5:7" x14ac:dyDescent="0.25">
      <c r="E595" s="876"/>
      <c r="F595" s="876"/>
      <c r="G595" s="609"/>
    </row>
    <row r="596" spans="5:7" x14ac:dyDescent="0.25">
      <c r="E596" s="876"/>
      <c r="F596" s="876"/>
      <c r="G596" s="609"/>
    </row>
    <row r="597" spans="5:7" x14ac:dyDescent="0.25">
      <c r="E597" s="876"/>
      <c r="F597" s="876"/>
      <c r="G597" s="609"/>
    </row>
    <row r="598" spans="5:7" x14ac:dyDescent="0.25">
      <c r="E598" s="876"/>
      <c r="F598" s="876"/>
      <c r="G598" s="609"/>
    </row>
    <row r="599" spans="5:7" x14ac:dyDescent="0.25">
      <c r="E599" s="876"/>
      <c r="F599" s="876"/>
      <c r="G599" s="609"/>
    </row>
    <row r="600" spans="5:7" x14ac:dyDescent="0.25">
      <c r="E600" s="876"/>
      <c r="F600" s="876"/>
      <c r="G600" s="609"/>
    </row>
    <row r="601" spans="5:7" x14ac:dyDescent="0.25">
      <c r="E601" s="876"/>
      <c r="F601" s="876"/>
      <c r="G601" s="609"/>
    </row>
    <row r="602" spans="5:7" x14ac:dyDescent="0.25">
      <c r="E602" s="876"/>
      <c r="F602" s="876"/>
      <c r="G602" s="609"/>
    </row>
    <row r="603" spans="5:7" x14ac:dyDescent="0.25">
      <c r="E603" s="876"/>
      <c r="F603" s="876"/>
      <c r="G603" s="609"/>
    </row>
    <row r="604" spans="5:7" x14ac:dyDescent="0.25">
      <c r="E604" s="876"/>
      <c r="F604" s="876"/>
      <c r="G604" s="609"/>
    </row>
    <row r="605" spans="5:7" x14ac:dyDescent="0.25">
      <c r="E605" s="876"/>
      <c r="F605" s="876"/>
      <c r="G605" s="609"/>
    </row>
    <row r="606" spans="5:7" x14ac:dyDescent="0.25">
      <c r="E606" s="876"/>
      <c r="F606" s="876"/>
      <c r="G606" s="609"/>
    </row>
    <row r="607" spans="5:7" x14ac:dyDescent="0.25">
      <c r="E607" s="876"/>
      <c r="F607" s="876"/>
      <c r="G607" s="609"/>
    </row>
    <row r="608" spans="5:7" x14ac:dyDescent="0.25">
      <c r="E608" s="876"/>
      <c r="F608" s="876"/>
      <c r="G608" s="609"/>
    </row>
    <row r="609" spans="5:7" x14ac:dyDescent="0.25">
      <c r="E609" s="876"/>
      <c r="F609" s="876"/>
      <c r="G609" s="609"/>
    </row>
    <row r="610" spans="5:7" x14ac:dyDescent="0.25">
      <c r="E610" s="876"/>
      <c r="F610" s="876"/>
      <c r="G610" s="609"/>
    </row>
    <row r="611" spans="5:7" x14ac:dyDescent="0.25">
      <c r="E611" s="876"/>
      <c r="F611" s="876"/>
      <c r="G611" s="609"/>
    </row>
    <row r="612" spans="5:7" x14ac:dyDescent="0.25">
      <c r="E612" s="876"/>
      <c r="F612" s="876"/>
      <c r="G612" s="609"/>
    </row>
    <row r="613" spans="5:7" x14ac:dyDescent="0.25">
      <c r="E613" s="876"/>
      <c r="F613" s="876"/>
      <c r="G613" s="609"/>
    </row>
    <row r="614" spans="5:7" x14ac:dyDescent="0.25">
      <c r="E614" s="876"/>
      <c r="F614" s="876"/>
      <c r="G614" s="609"/>
    </row>
    <row r="615" spans="5:7" x14ac:dyDescent="0.25">
      <c r="E615" s="876"/>
      <c r="F615" s="876"/>
      <c r="G615" s="609"/>
    </row>
    <row r="616" spans="5:7" x14ac:dyDescent="0.25">
      <c r="E616" s="876"/>
      <c r="F616" s="876"/>
      <c r="G616" s="609"/>
    </row>
    <row r="617" spans="5:7" x14ac:dyDescent="0.25">
      <c r="E617" s="876"/>
      <c r="F617" s="876"/>
      <c r="G617" s="609"/>
    </row>
    <row r="618" spans="5:7" x14ac:dyDescent="0.25">
      <c r="E618" s="876"/>
      <c r="F618" s="876"/>
      <c r="G618" s="609"/>
    </row>
    <row r="619" spans="5:7" x14ac:dyDescent="0.25">
      <c r="E619" s="876"/>
      <c r="F619" s="876"/>
      <c r="G619" s="609"/>
    </row>
    <row r="620" spans="5:7" x14ac:dyDescent="0.25">
      <c r="E620" s="876"/>
      <c r="F620" s="876"/>
      <c r="G620" s="609"/>
    </row>
    <row r="621" spans="5:7" x14ac:dyDescent="0.25">
      <c r="E621" s="876"/>
      <c r="F621" s="876"/>
      <c r="G621" s="609"/>
    </row>
    <row r="622" spans="5:7" x14ac:dyDescent="0.25">
      <c r="E622" s="876"/>
      <c r="F622" s="876"/>
      <c r="G622" s="609"/>
    </row>
    <row r="623" spans="5:7" x14ac:dyDescent="0.25">
      <c r="E623" s="876"/>
      <c r="F623" s="876"/>
      <c r="G623" s="609"/>
    </row>
    <row r="624" spans="5:7" x14ac:dyDescent="0.25">
      <c r="E624" s="876"/>
      <c r="F624" s="876"/>
      <c r="G624" s="609"/>
    </row>
    <row r="625" spans="5:7" x14ac:dyDescent="0.25">
      <c r="E625" s="876"/>
      <c r="F625" s="876"/>
      <c r="G625" s="609"/>
    </row>
    <row r="626" spans="5:7" x14ac:dyDescent="0.25">
      <c r="E626" s="876"/>
      <c r="F626" s="876"/>
      <c r="G626" s="609"/>
    </row>
    <row r="627" spans="5:7" x14ac:dyDescent="0.25">
      <c r="E627" s="876"/>
      <c r="F627" s="876"/>
      <c r="G627" s="609"/>
    </row>
    <row r="628" spans="5:7" x14ac:dyDescent="0.25">
      <c r="E628" s="876"/>
      <c r="F628" s="876"/>
      <c r="G628" s="609"/>
    </row>
    <row r="629" spans="5:7" x14ac:dyDescent="0.25">
      <c r="E629" s="876"/>
      <c r="F629" s="876"/>
      <c r="G629" s="609"/>
    </row>
    <row r="630" spans="5:7" x14ac:dyDescent="0.25">
      <c r="E630" s="876"/>
      <c r="F630" s="876"/>
      <c r="G630" s="609"/>
    </row>
    <row r="631" spans="5:7" x14ac:dyDescent="0.25">
      <c r="E631" s="876"/>
      <c r="F631" s="876"/>
      <c r="G631" s="609"/>
    </row>
    <row r="632" spans="5:7" x14ac:dyDescent="0.25">
      <c r="E632" s="876"/>
      <c r="F632" s="876"/>
      <c r="G632" s="609"/>
    </row>
    <row r="633" spans="5:7" x14ac:dyDescent="0.25">
      <c r="E633" s="876"/>
      <c r="F633" s="876"/>
      <c r="G633" s="609"/>
    </row>
    <row r="634" spans="5:7" x14ac:dyDescent="0.25">
      <c r="E634" s="876"/>
      <c r="F634" s="876"/>
      <c r="G634" s="609"/>
    </row>
    <row r="635" spans="5:7" x14ac:dyDescent="0.25">
      <c r="E635" s="876"/>
      <c r="F635" s="876"/>
      <c r="G635" s="609"/>
    </row>
    <row r="636" spans="5:7" x14ac:dyDescent="0.25">
      <c r="E636" s="876"/>
      <c r="F636" s="876"/>
      <c r="G636" s="609"/>
    </row>
    <row r="637" spans="5:7" x14ac:dyDescent="0.25">
      <c r="E637" s="876"/>
      <c r="F637" s="876"/>
      <c r="G637" s="609"/>
    </row>
    <row r="638" spans="5:7" x14ac:dyDescent="0.25">
      <c r="E638" s="876"/>
      <c r="F638" s="876"/>
      <c r="G638" s="609"/>
    </row>
    <row r="639" spans="5:7" x14ac:dyDescent="0.25">
      <c r="E639" s="876"/>
      <c r="F639" s="876"/>
      <c r="G639" s="609"/>
    </row>
    <row r="640" spans="5:7" x14ac:dyDescent="0.25">
      <c r="E640" s="876"/>
      <c r="F640" s="876"/>
      <c r="G640" s="609"/>
    </row>
    <row r="641" spans="5:7" x14ac:dyDescent="0.25">
      <c r="E641" s="876"/>
      <c r="F641" s="876"/>
      <c r="G641" s="609"/>
    </row>
    <row r="642" spans="5:7" x14ac:dyDescent="0.25">
      <c r="E642" s="876"/>
      <c r="F642" s="876"/>
      <c r="G642" s="609"/>
    </row>
    <row r="643" spans="5:7" x14ac:dyDescent="0.25">
      <c r="E643" s="876"/>
      <c r="F643" s="876"/>
      <c r="G643" s="609"/>
    </row>
    <row r="644" spans="5:7" x14ac:dyDescent="0.25">
      <c r="E644" s="876"/>
      <c r="F644" s="876"/>
      <c r="G644" s="609"/>
    </row>
    <row r="645" spans="5:7" x14ac:dyDescent="0.25">
      <c r="E645" s="876"/>
      <c r="F645" s="876"/>
      <c r="G645" s="609"/>
    </row>
    <row r="646" spans="5:7" x14ac:dyDescent="0.25">
      <c r="E646" s="876"/>
      <c r="F646" s="876"/>
      <c r="G646" s="609"/>
    </row>
    <row r="647" spans="5:7" x14ac:dyDescent="0.25">
      <c r="E647" s="876"/>
      <c r="F647" s="876"/>
      <c r="G647" s="609"/>
    </row>
    <row r="648" spans="5:7" x14ac:dyDescent="0.25">
      <c r="E648" s="876"/>
      <c r="F648" s="876"/>
      <c r="G648" s="609"/>
    </row>
    <row r="649" spans="5:7" x14ac:dyDescent="0.25">
      <c r="E649" s="876"/>
      <c r="F649" s="876"/>
      <c r="G649" s="609"/>
    </row>
    <row r="650" spans="5:7" x14ac:dyDescent="0.25">
      <c r="E650" s="876"/>
      <c r="F650" s="876"/>
      <c r="G650" s="609"/>
    </row>
    <row r="651" spans="5:7" x14ac:dyDescent="0.25">
      <c r="E651" s="876"/>
      <c r="F651" s="876"/>
      <c r="G651" s="609"/>
    </row>
    <row r="652" spans="5:7" x14ac:dyDescent="0.25">
      <c r="E652" s="876"/>
      <c r="F652" s="876"/>
      <c r="G652" s="609"/>
    </row>
    <row r="653" spans="5:7" x14ac:dyDescent="0.25">
      <c r="E653" s="876"/>
      <c r="F653" s="876"/>
      <c r="G653" s="609"/>
    </row>
    <row r="654" spans="5:7" x14ac:dyDescent="0.25">
      <c r="E654" s="876"/>
      <c r="F654" s="876"/>
      <c r="G654" s="609"/>
    </row>
    <row r="655" spans="5:7" x14ac:dyDescent="0.25">
      <c r="E655" s="876"/>
      <c r="F655" s="876"/>
      <c r="G655" s="609"/>
    </row>
    <row r="656" spans="5:7" x14ac:dyDescent="0.25">
      <c r="E656" s="876"/>
      <c r="F656" s="876"/>
      <c r="G656" s="609"/>
    </row>
    <row r="657" spans="5:7" x14ac:dyDescent="0.25">
      <c r="E657" s="876"/>
      <c r="F657" s="876"/>
      <c r="G657" s="609"/>
    </row>
    <row r="658" spans="5:7" x14ac:dyDescent="0.25">
      <c r="E658" s="876"/>
      <c r="F658" s="876"/>
      <c r="G658" s="609"/>
    </row>
    <row r="659" spans="5:7" x14ac:dyDescent="0.25">
      <c r="E659" s="876"/>
      <c r="F659" s="876"/>
      <c r="G659" s="609"/>
    </row>
    <row r="660" spans="5:7" x14ac:dyDescent="0.25">
      <c r="E660" s="876"/>
      <c r="F660" s="876"/>
      <c r="G660" s="609"/>
    </row>
    <row r="661" spans="5:7" x14ac:dyDescent="0.25">
      <c r="E661" s="876"/>
      <c r="F661" s="876"/>
      <c r="G661" s="609"/>
    </row>
    <row r="662" spans="5:7" x14ac:dyDescent="0.25">
      <c r="E662" s="876"/>
      <c r="F662" s="876"/>
      <c r="G662" s="609"/>
    </row>
    <row r="663" spans="5:7" x14ac:dyDescent="0.25">
      <c r="E663" s="876"/>
      <c r="F663" s="876"/>
      <c r="G663" s="609"/>
    </row>
    <row r="664" spans="5:7" x14ac:dyDescent="0.25">
      <c r="E664" s="876"/>
      <c r="F664" s="876"/>
      <c r="G664" s="609"/>
    </row>
    <row r="665" spans="5:7" x14ac:dyDescent="0.25">
      <c r="E665" s="876"/>
      <c r="F665" s="876"/>
      <c r="G665" s="609"/>
    </row>
    <row r="666" spans="5:7" x14ac:dyDescent="0.25">
      <c r="E666" s="876"/>
      <c r="F666" s="876"/>
      <c r="G666" s="609"/>
    </row>
    <row r="667" spans="5:7" x14ac:dyDescent="0.25">
      <c r="E667" s="876"/>
      <c r="F667" s="876"/>
      <c r="G667" s="609"/>
    </row>
    <row r="668" spans="5:7" x14ac:dyDescent="0.25">
      <c r="E668" s="876"/>
      <c r="F668" s="876"/>
      <c r="G668" s="609"/>
    </row>
    <row r="669" spans="5:7" x14ac:dyDescent="0.25">
      <c r="E669" s="876"/>
      <c r="F669" s="876"/>
      <c r="G669" s="609"/>
    </row>
    <row r="670" spans="5:7" x14ac:dyDescent="0.25">
      <c r="E670" s="876"/>
      <c r="F670" s="876"/>
      <c r="G670" s="609"/>
    </row>
    <row r="671" spans="5:7" x14ac:dyDescent="0.25">
      <c r="E671" s="876"/>
      <c r="F671" s="876"/>
      <c r="G671" s="609"/>
    </row>
    <row r="672" spans="5:7" x14ac:dyDescent="0.25">
      <c r="E672" s="876"/>
      <c r="F672" s="876"/>
      <c r="G672" s="609"/>
    </row>
    <row r="673" spans="5:7" x14ac:dyDescent="0.25">
      <c r="E673" s="876"/>
      <c r="F673" s="876"/>
      <c r="G673" s="609"/>
    </row>
    <row r="674" spans="5:7" x14ac:dyDescent="0.25">
      <c r="E674" s="876"/>
      <c r="F674" s="876"/>
      <c r="G674" s="609"/>
    </row>
    <row r="675" spans="5:7" x14ac:dyDescent="0.25">
      <c r="E675" s="876"/>
      <c r="F675" s="876"/>
      <c r="G675" s="609"/>
    </row>
    <row r="676" spans="5:7" x14ac:dyDescent="0.25">
      <c r="E676" s="876"/>
      <c r="F676" s="876"/>
      <c r="G676" s="609"/>
    </row>
    <row r="677" spans="5:7" x14ac:dyDescent="0.25">
      <c r="E677" s="876"/>
      <c r="F677" s="876"/>
      <c r="G677" s="609"/>
    </row>
    <row r="678" spans="5:7" x14ac:dyDescent="0.25">
      <c r="E678" s="876"/>
      <c r="F678" s="876"/>
      <c r="G678" s="609"/>
    </row>
    <row r="679" spans="5:7" x14ac:dyDescent="0.25">
      <c r="E679" s="876"/>
      <c r="F679" s="876"/>
      <c r="G679" s="609"/>
    </row>
    <row r="680" spans="5:7" x14ac:dyDescent="0.25">
      <c r="E680" s="876"/>
      <c r="F680" s="876"/>
      <c r="G680" s="609"/>
    </row>
    <row r="681" spans="5:7" x14ac:dyDescent="0.25">
      <c r="E681" s="876"/>
      <c r="F681" s="876"/>
      <c r="G681" s="609"/>
    </row>
    <row r="682" spans="5:7" x14ac:dyDescent="0.25">
      <c r="E682" s="876"/>
      <c r="F682" s="876"/>
      <c r="G682" s="609"/>
    </row>
    <row r="683" spans="5:7" x14ac:dyDescent="0.25">
      <c r="E683" s="876"/>
      <c r="F683" s="876"/>
      <c r="G683" s="609"/>
    </row>
    <row r="684" spans="5:7" x14ac:dyDescent="0.25">
      <c r="E684" s="876"/>
      <c r="F684" s="876"/>
      <c r="G684" s="609"/>
    </row>
    <row r="685" spans="5:7" x14ac:dyDescent="0.25">
      <c r="E685" s="876"/>
      <c r="F685" s="876"/>
      <c r="G685" s="609"/>
    </row>
    <row r="686" spans="5:7" x14ac:dyDescent="0.25">
      <c r="E686" s="876"/>
      <c r="F686" s="876"/>
      <c r="G686" s="609"/>
    </row>
    <row r="687" spans="5:7" x14ac:dyDescent="0.25">
      <c r="E687" s="876"/>
      <c r="F687" s="876"/>
      <c r="G687" s="609"/>
    </row>
    <row r="688" spans="5:7" x14ac:dyDescent="0.25">
      <c r="E688" s="876"/>
      <c r="F688" s="876"/>
      <c r="G688" s="609"/>
    </row>
    <row r="689" spans="5:7" x14ac:dyDescent="0.25">
      <c r="E689" s="876"/>
      <c r="F689" s="876"/>
      <c r="G689" s="609"/>
    </row>
    <row r="690" spans="5:7" x14ac:dyDescent="0.25">
      <c r="E690" s="876"/>
      <c r="F690" s="876"/>
      <c r="G690" s="609"/>
    </row>
    <row r="691" spans="5:7" x14ac:dyDescent="0.25">
      <c r="E691" s="876"/>
      <c r="F691" s="876"/>
      <c r="G691" s="609"/>
    </row>
    <row r="692" spans="5:7" x14ac:dyDescent="0.25">
      <c r="E692" s="876"/>
      <c r="F692" s="876"/>
      <c r="G692" s="609"/>
    </row>
    <row r="693" spans="5:7" x14ac:dyDescent="0.25">
      <c r="E693" s="876"/>
      <c r="F693" s="876"/>
      <c r="G693" s="609"/>
    </row>
    <row r="694" spans="5:7" x14ac:dyDescent="0.25">
      <c r="E694" s="876"/>
      <c r="F694" s="876"/>
      <c r="G694" s="609"/>
    </row>
    <row r="695" spans="5:7" x14ac:dyDescent="0.25">
      <c r="E695" s="876"/>
      <c r="F695" s="876"/>
      <c r="G695" s="609"/>
    </row>
    <row r="696" spans="5:7" x14ac:dyDescent="0.25">
      <c r="E696" s="876"/>
      <c r="F696" s="876"/>
      <c r="G696" s="609"/>
    </row>
    <row r="697" spans="5:7" x14ac:dyDescent="0.25">
      <c r="E697" s="876"/>
      <c r="F697" s="876"/>
      <c r="G697" s="609"/>
    </row>
    <row r="698" spans="5:7" x14ac:dyDescent="0.25">
      <c r="E698" s="876"/>
      <c r="F698" s="876"/>
      <c r="G698" s="609"/>
    </row>
    <row r="699" spans="5:7" x14ac:dyDescent="0.25">
      <c r="E699" s="876"/>
      <c r="F699" s="876"/>
      <c r="G699" s="609"/>
    </row>
    <row r="700" spans="5:7" x14ac:dyDescent="0.25">
      <c r="E700" s="876"/>
      <c r="F700" s="876"/>
      <c r="G700" s="609"/>
    </row>
    <row r="701" spans="5:7" x14ac:dyDescent="0.25">
      <c r="E701" s="876"/>
      <c r="F701" s="876"/>
      <c r="G701" s="609"/>
    </row>
    <row r="702" spans="5:7" x14ac:dyDescent="0.25">
      <c r="E702" s="876"/>
      <c r="F702" s="876"/>
      <c r="G702" s="609"/>
    </row>
    <row r="703" spans="5:7" x14ac:dyDescent="0.25">
      <c r="E703" s="876"/>
      <c r="F703" s="876"/>
      <c r="G703" s="609"/>
    </row>
    <row r="704" spans="5:7" x14ac:dyDescent="0.25">
      <c r="E704" s="876"/>
      <c r="F704" s="876"/>
      <c r="G704" s="609"/>
    </row>
    <row r="705" spans="5:7" x14ac:dyDescent="0.25">
      <c r="E705" s="876"/>
      <c r="F705" s="876"/>
      <c r="G705" s="609"/>
    </row>
    <row r="706" spans="5:7" x14ac:dyDescent="0.25">
      <c r="E706" s="876"/>
      <c r="F706" s="876"/>
      <c r="G706" s="609"/>
    </row>
    <row r="707" spans="5:7" x14ac:dyDescent="0.25">
      <c r="E707" s="876"/>
      <c r="F707" s="876"/>
      <c r="G707" s="609"/>
    </row>
    <row r="708" spans="5:7" x14ac:dyDescent="0.25">
      <c r="E708" s="876"/>
      <c r="F708" s="876"/>
      <c r="G708" s="609"/>
    </row>
    <row r="709" spans="5:7" x14ac:dyDescent="0.25">
      <c r="E709" s="876"/>
      <c r="F709" s="876"/>
      <c r="G709" s="609"/>
    </row>
    <row r="710" spans="5:7" x14ac:dyDescent="0.25">
      <c r="E710" s="876"/>
      <c r="F710" s="876"/>
      <c r="G710" s="609"/>
    </row>
    <row r="711" spans="5:7" x14ac:dyDescent="0.25">
      <c r="E711" s="876"/>
      <c r="F711" s="876"/>
      <c r="G711" s="609"/>
    </row>
    <row r="712" spans="5:7" x14ac:dyDescent="0.25">
      <c r="E712" s="876"/>
      <c r="F712" s="876"/>
      <c r="G712" s="609"/>
    </row>
    <row r="713" spans="5:7" x14ac:dyDescent="0.25">
      <c r="E713" s="876"/>
      <c r="F713" s="876"/>
      <c r="G713" s="609"/>
    </row>
    <row r="714" spans="5:7" x14ac:dyDescent="0.25">
      <c r="E714" s="876"/>
      <c r="F714" s="876"/>
      <c r="G714" s="609"/>
    </row>
    <row r="715" spans="5:7" x14ac:dyDescent="0.25">
      <c r="E715" s="876"/>
      <c r="F715" s="876"/>
      <c r="G715" s="609"/>
    </row>
    <row r="716" spans="5:7" x14ac:dyDescent="0.25">
      <c r="E716" s="876"/>
      <c r="F716" s="876"/>
      <c r="G716" s="609"/>
    </row>
    <row r="717" spans="5:7" x14ac:dyDescent="0.25">
      <c r="E717" s="876"/>
      <c r="F717" s="876"/>
      <c r="G717" s="609"/>
    </row>
    <row r="718" spans="5:7" x14ac:dyDescent="0.25">
      <c r="E718" s="876"/>
      <c r="F718" s="876"/>
      <c r="G718" s="609"/>
    </row>
    <row r="719" spans="5:7" x14ac:dyDescent="0.25">
      <c r="E719" s="876"/>
      <c r="F719" s="876"/>
      <c r="G719" s="609"/>
    </row>
    <row r="720" spans="5:7" x14ac:dyDescent="0.25">
      <c r="E720" s="876"/>
      <c r="F720" s="876"/>
      <c r="G720" s="609"/>
    </row>
    <row r="721" spans="5:7" x14ac:dyDescent="0.25">
      <c r="E721" s="876"/>
      <c r="F721" s="876"/>
      <c r="G721" s="609"/>
    </row>
    <row r="722" spans="5:7" x14ac:dyDescent="0.25">
      <c r="E722" s="876"/>
      <c r="F722" s="876"/>
      <c r="G722" s="609"/>
    </row>
    <row r="723" spans="5:7" x14ac:dyDescent="0.25">
      <c r="E723" s="876"/>
      <c r="F723" s="876"/>
      <c r="G723" s="609"/>
    </row>
    <row r="724" spans="5:7" x14ac:dyDescent="0.25">
      <c r="E724" s="876"/>
      <c r="F724" s="876"/>
      <c r="G724" s="609"/>
    </row>
    <row r="725" spans="5:7" x14ac:dyDescent="0.25">
      <c r="E725" s="876"/>
      <c r="F725" s="876"/>
      <c r="G725" s="609"/>
    </row>
    <row r="726" spans="5:7" x14ac:dyDescent="0.25">
      <c r="E726" s="876"/>
      <c r="F726" s="876"/>
      <c r="G726" s="609"/>
    </row>
    <row r="727" spans="5:7" x14ac:dyDescent="0.25">
      <c r="E727" s="876"/>
      <c r="F727" s="876"/>
      <c r="G727" s="609"/>
    </row>
    <row r="728" spans="5:7" x14ac:dyDescent="0.25">
      <c r="E728" s="876"/>
      <c r="F728" s="876"/>
      <c r="G728" s="609"/>
    </row>
    <row r="729" spans="5:7" x14ac:dyDescent="0.25">
      <c r="E729" s="876"/>
      <c r="F729" s="876"/>
      <c r="G729" s="609"/>
    </row>
    <row r="730" spans="5:7" x14ac:dyDescent="0.25">
      <c r="E730" s="876"/>
      <c r="F730" s="876"/>
      <c r="G730" s="609"/>
    </row>
    <row r="731" spans="5:7" x14ac:dyDescent="0.25">
      <c r="E731" s="876"/>
      <c r="F731" s="876"/>
      <c r="G731" s="609"/>
    </row>
    <row r="732" spans="5:7" x14ac:dyDescent="0.25">
      <c r="E732" s="876"/>
      <c r="F732" s="876"/>
      <c r="G732" s="609"/>
    </row>
    <row r="733" spans="5:7" x14ac:dyDescent="0.25">
      <c r="E733" s="876"/>
      <c r="F733" s="876"/>
      <c r="G733" s="609"/>
    </row>
    <row r="734" spans="5:7" x14ac:dyDescent="0.25">
      <c r="E734" s="876"/>
      <c r="F734" s="876"/>
      <c r="G734" s="609"/>
    </row>
    <row r="735" spans="5:7" x14ac:dyDescent="0.25">
      <c r="E735" s="876"/>
      <c r="F735" s="876"/>
      <c r="G735" s="609"/>
    </row>
    <row r="736" spans="5:7" x14ac:dyDescent="0.25">
      <c r="E736" s="876"/>
      <c r="F736" s="876"/>
      <c r="G736" s="609"/>
    </row>
    <row r="737" spans="5:7" x14ac:dyDescent="0.25">
      <c r="E737" s="876"/>
      <c r="F737" s="876"/>
      <c r="G737" s="609"/>
    </row>
    <row r="738" spans="5:7" x14ac:dyDescent="0.25">
      <c r="E738" s="876"/>
      <c r="F738" s="876"/>
      <c r="G738" s="609"/>
    </row>
    <row r="739" spans="5:7" x14ac:dyDescent="0.25">
      <c r="E739" s="876"/>
      <c r="F739" s="876"/>
      <c r="G739" s="609"/>
    </row>
    <row r="740" spans="5:7" x14ac:dyDescent="0.25">
      <c r="E740" s="876"/>
      <c r="F740" s="876"/>
      <c r="G740" s="609"/>
    </row>
    <row r="741" spans="5:7" x14ac:dyDescent="0.25">
      <c r="E741" s="876"/>
      <c r="F741" s="876"/>
      <c r="G741" s="609"/>
    </row>
    <row r="742" spans="5:7" x14ac:dyDescent="0.25">
      <c r="E742" s="876"/>
      <c r="F742" s="876"/>
      <c r="G742" s="609"/>
    </row>
    <row r="743" spans="5:7" x14ac:dyDescent="0.25">
      <c r="E743" s="876"/>
      <c r="F743" s="876"/>
      <c r="G743" s="609"/>
    </row>
    <row r="744" spans="5:7" x14ac:dyDescent="0.25">
      <c r="E744" s="876"/>
      <c r="F744" s="876"/>
      <c r="G744" s="609"/>
    </row>
    <row r="745" spans="5:7" x14ac:dyDescent="0.25">
      <c r="E745" s="876"/>
      <c r="F745" s="876"/>
      <c r="G745" s="609"/>
    </row>
    <row r="746" spans="5:7" x14ac:dyDescent="0.25">
      <c r="E746" s="876"/>
      <c r="F746" s="876"/>
      <c r="G746" s="609"/>
    </row>
    <row r="747" spans="5:7" x14ac:dyDescent="0.25">
      <c r="E747" s="876"/>
      <c r="F747" s="876"/>
      <c r="G747" s="609"/>
    </row>
    <row r="748" spans="5:7" x14ac:dyDescent="0.25">
      <c r="E748" s="876"/>
      <c r="F748" s="876"/>
      <c r="G748" s="609"/>
    </row>
    <row r="749" spans="5:7" x14ac:dyDescent="0.25">
      <c r="E749" s="876"/>
      <c r="F749" s="876"/>
      <c r="G749" s="609"/>
    </row>
    <row r="750" spans="5:7" x14ac:dyDescent="0.25">
      <c r="E750" s="876"/>
      <c r="F750" s="876"/>
      <c r="G750" s="609"/>
    </row>
    <row r="751" spans="5:7" x14ac:dyDescent="0.25">
      <c r="E751" s="876"/>
      <c r="F751" s="876"/>
      <c r="G751" s="609"/>
    </row>
    <row r="752" spans="5:7" x14ac:dyDescent="0.25">
      <c r="E752" s="876"/>
      <c r="F752" s="876"/>
      <c r="G752" s="609"/>
    </row>
    <row r="753" spans="5:7" x14ac:dyDescent="0.25">
      <c r="E753" s="876"/>
      <c r="F753" s="876"/>
      <c r="G753" s="609"/>
    </row>
    <row r="754" spans="5:7" x14ac:dyDescent="0.25">
      <c r="E754" s="876"/>
      <c r="F754" s="876"/>
      <c r="G754" s="609"/>
    </row>
    <row r="755" spans="5:7" x14ac:dyDescent="0.25">
      <c r="E755" s="876"/>
      <c r="F755" s="876"/>
      <c r="G755" s="609"/>
    </row>
    <row r="756" spans="5:7" x14ac:dyDescent="0.25">
      <c r="E756" s="876"/>
      <c r="F756" s="876"/>
      <c r="G756" s="609"/>
    </row>
    <row r="757" spans="5:7" x14ac:dyDescent="0.25">
      <c r="E757" s="876"/>
      <c r="F757" s="876"/>
      <c r="G757" s="609"/>
    </row>
    <row r="758" spans="5:7" x14ac:dyDescent="0.25">
      <c r="E758" s="876"/>
      <c r="F758" s="876"/>
      <c r="G758" s="609"/>
    </row>
    <row r="759" spans="5:7" x14ac:dyDescent="0.25">
      <c r="E759" s="876"/>
      <c r="F759" s="876"/>
      <c r="G759" s="609"/>
    </row>
    <row r="760" spans="5:7" x14ac:dyDescent="0.25">
      <c r="E760" s="876"/>
      <c r="F760" s="876"/>
      <c r="G760" s="609"/>
    </row>
    <row r="761" spans="5:7" x14ac:dyDescent="0.25">
      <c r="E761" s="876"/>
      <c r="F761" s="876"/>
      <c r="G761" s="609"/>
    </row>
    <row r="762" spans="5:7" x14ac:dyDescent="0.25">
      <c r="E762" s="876"/>
      <c r="F762" s="876"/>
      <c r="G762" s="609"/>
    </row>
    <row r="763" spans="5:7" x14ac:dyDescent="0.25">
      <c r="E763" s="876"/>
      <c r="F763" s="876"/>
      <c r="G763" s="609"/>
    </row>
    <row r="764" spans="5:7" x14ac:dyDescent="0.25">
      <c r="E764" s="876"/>
      <c r="F764" s="876"/>
      <c r="G764" s="609"/>
    </row>
    <row r="765" spans="5:7" x14ac:dyDescent="0.25">
      <c r="E765" s="876"/>
      <c r="F765" s="876"/>
      <c r="G765" s="609"/>
    </row>
    <row r="766" spans="5:7" x14ac:dyDescent="0.25">
      <c r="E766" s="876"/>
      <c r="F766" s="876"/>
      <c r="G766" s="609"/>
    </row>
    <row r="767" spans="5:7" x14ac:dyDescent="0.25">
      <c r="E767" s="876"/>
      <c r="F767" s="876"/>
      <c r="G767" s="609"/>
    </row>
    <row r="768" spans="5:7" x14ac:dyDescent="0.25">
      <c r="E768" s="876"/>
      <c r="F768" s="876"/>
      <c r="G768" s="609"/>
    </row>
    <row r="769" spans="5:7" x14ac:dyDescent="0.25">
      <c r="E769" s="876"/>
      <c r="F769" s="876"/>
      <c r="G769" s="609"/>
    </row>
    <row r="770" spans="5:7" x14ac:dyDescent="0.25">
      <c r="E770" s="876"/>
      <c r="F770" s="876"/>
      <c r="G770" s="609"/>
    </row>
    <row r="771" spans="5:7" x14ac:dyDescent="0.25">
      <c r="E771" s="876"/>
      <c r="F771" s="876"/>
      <c r="G771" s="609"/>
    </row>
    <row r="772" spans="5:7" x14ac:dyDescent="0.25">
      <c r="E772" s="876"/>
      <c r="F772" s="876"/>
      <c r="G772" s="609"/>
    </row>
    <row r="773" spans="5:7" x14ac:dyDescent="0.25">
      <c r="E773" s="876"/>
      <c r="F773" s="876"/>
      <c r="G773" s="609"/>
    </row>
    <row r="774" spans="5:7" x14ac:dyDescent="0.25">
      <c r="E774" s="876"/>
      <c r="F774" s="876"/>
      <c r="G774" s="609"/>
    </row>
    <row r="775" spans="5:7" x14ac:dyDescent="0.25">
      <c r="E775" s="876"/>
      <c r="F775" s="876"/>
      <c r="G775" s="609"/>
    </row>
    <row r="776" spans="5:7" x14ac:dyDescent="0.25">
      <c r="E776" s="876"/>
      <c r="F776" s="876"/>
      <c r="G776" s="609"/>
    </row>
    <row r="777" spans="5:7" x14ac:dyDescent="0.25">
      <c r="E777" s="876"/>
      <c r="F777" s="876"/>
      <c r="G777" s="609"/>
    </row>
    <row r="778" spans="5:7" x14ac:dyDescent="0.25">
      <c r="E778" s="876"/>
      <c r="F778" s="876"/>
      <c r="G778" s="609"/>
    </row>
    <row r="779" spans="5:7" x14ac:dyDescent="0.25">
      <c r="E779" s="876"/>
      <c r="F779" s="876"/>
      <c r="G779" s="609"/>
    </row>
    <row r="780" spans="5:7" x14ac:dyDescent="0.25">
      <c r="E780" s="876"/>
      <c r="F780" s="876"/>
      <c r="G780" s="609"/>
    </row>
    <row r="781" spans="5:7" x14ac:dyDescent="0.25">
      <c r="E781" s="876"/>
      <c r="F781" s="876"/>
      <c r="G781" s="609"/>
    </row>
    <row r="782" spans="5:7" x14ac:dyDescent="0.25">
      <c r="E782" s="876"/>
      <c r="F782" s="876"/>
      <c r="G782" s="609"/>
    </row>
    <row r="783" spans="5:7" x14ac:dyDescent="0.25">
      <c r="E783" s="876"/>
      <c r="F783" s="876"/>
      <c r="G783" s="609"/>
    </row>
    <row r="784" spans="5:7" x14ac:dyDescent="0.25">
      <c r="E784" s="876"/>
      <c r="F784" s="876"/>
      <c r="G784" s="609"/>
    </row>
    <row r="785" spans="5:7" x14ac:dyDescent="0.25">
      <c r="E785" s="876"/>
      <c r="F785" s="876"/>
      <c r="G785" s="609"/>
    </row>
    <row r="786" spans="5:7" x14ac:dyDescent="0.25">
      <c r="E786" s="876"/>
      <c r="F786" s="876"/>
      <c r="G786" s="609"/>
    </row>
    <row r="787" spans="5:7" x14ac:dyDescent="0.25">
      <c r="E787" s="876"/>
      <c r="F787" s="876"/>
      <c r="G787" s="609"/>
    </row>
    <row r="788" spans="5:7" x14ac:dyDescent="0.25">
      <c r="E788" s="876"/>
      <c r="F788" s="876"/>
      <c r="G788" s="609"/>
    </row>
    <row r="789" spans="5:7" x14ac:dyDescent="0.25">
      <c r="E789" s="876"/>
      <c r="F789" s="876"/>
      <c r="G789" s="609"/>
    </row>
    <row r="790" spans="5:7" x14ac:dyDescent="0.25">
      <c r="E790" s="876"/>
      <c r="F790" s="876"/>
      <c r="G790" s="609"/>
    </row>
    <row r="791" spans="5:7" x14ac:dyDescent="0.25">
      <c r="E791" s="876"/>
      <c r="F791" s="876"/>
      <c r="G791" s="609"/>
    </row>
    <row r="792" spans="5:7" x14ac:dyDescent="0.25">
      <c r="E792" s="876"/>
      <c r="F792" s="876"/>
      <c r="G792" s="609"/>
    </row>
    <row r="793" spans="5:7" x14ac:dyDescent="0.25">
      <c r="E793" s="876"/>
      <c r="F793" s="876"/>
      <c r="G793" s="609"/>
    </row>
    <row r="794" spans="5:7" x14ac:dyDescent="0.25">
      <c r="E794" s="876"/>
      <c r="F794" s="876"/>
      <c r="G794" s="609"/>
    </row>
    <row r="795" spans="5:7" x14ac:dyDescent="0.25">
      <c r="E795" s="876"/>
      <c r="F795" s="876"/>
      <c r="G795" s="609"/>
    </row>
    <row r="796" spans="5:7" x14ac:dyDescent="0.25">
      <c r="E796" s="876"/>
      <c r="F796" s="876"/>
      <c r="G796" s="609"/>
    </row>
    <row r="797" spans="5:7" x14ac:dyDescent="0.25">
      <c r="E797" s="876"/>
      <c r="F797" s="876"/>
      <c r="G797" s="609"/>
    </row>
    <row r="798" spans="5:7" x14ac:dyDescent="0.25">
      <c r="E798" s="876"/>
      <c r="F798" s="876"/>
      <c r="G798" s="609"/>
    </row>
    <row r="799" spans="5:7" x14ac:dyDescent="0.25">
      <c r="E799" s="876"/>
      <c r="F799" s="876"/>
      <c r="G799" s="609"/>
    </row>
    <row r="800" spans="5:7" x14ac:dyDescent="0.25">
      <c r="E800" s="876"/>
      <c r="F800" s="876"/>
      <c r="G800" s="609"/>
    </row>
    <row r="801" spans="5:7" x14ac:dyDescent="0.25">
      <c r="E801" s="876"/>
      <c r="F801" s="876"/>
      <c r="G801" s="609"/>
    </row>
    <row r="802" spans="5:7" x14ac:dyDescent="0.25">
      <c r="E802" s="876"/>
      <c r="F802" s="876"/>
      <c r="G802" s="609"/>
    </row>
    <row r="803" spans="5:7" x14ac:dyDescent="0.25">
      <c r="E803" s="876"/>
      <c r="F803" s="876"/>
      <c r="G803" s="609"/>
    </row>
    <row r="804" spans="5:7" x14ac:dyDescent="0.25">
      <c r="E804" s="876"/>
      <c r="F804" s="876"/>
      <c r="G804" s="609"/>
    </row>
    <row r="805" spans="5:7" x14ac:dyDescent="0.25">
      <c r="E805" s="876"/>
      <c r="F805" s="876"/>
      <c r="G805" s="609"/>
    </row>
    <row r="806" spans="5:7" x14ac:dyDescent="0.25">
      <c r="E806" s="876"/>
      <c r="F806" s="876"/>
      <c r="G806" s="609"/>
    </row>
    <row r="807" spans="5:7" x14ac:dyDescent="0.25">
      <c r="E807" s="876"/>
      <c r="F807" s="876"/>
      <c r="G807" s="609"/>
    </row>
    <row r="808" spans="5:7" x14ac:dyDescent="0.25">
      <c r="E808" s="876"/>
      <c r="F808" s="876"/>
      <c r="G808" s="609"/>
    </row>
    <row r="809" spans="5:7" x14ac:dyDescent="0.25">
      <c r="E809" s="876"/>
      <c r="F809" s="876"/>
      <c r="G809" s="609"/>
    </row>
    <row r="810" spans="5:7" x14ac:dyDescent="0.25">
      <c r="E810" s="876"/>
      <c r="F810" s="876"/>
      <c r="G810" s="609"/>
    </row>
    <row r="811" spans="5:7" x14ac:dyDescent="0.25">
      <c r="E811" s="876"/>
      <c r="F811" s="876"/>
      <c r="G811" s="609"/>
    </row>
    <row r="812" spans="5:7" x14ac:dyDescent="0.25">
      <c r="E812" s="876"/>
      <c r="F812" s="876"/>
      <c r="G812" s="609"/>
    </row>
    <row r="813" spans="5:7" x14ac:dyDescent="0.25">
      <c r="E813" s="876"/>
      <c r="F813" s="876"/>
      <c r="G813" s="609"/>
    </row>
    <row r="814" spans="5:7" x14ac:dyDescent="0.25">
      <c r="E814" s="876"/>
      <c r="F814" s="876"/>
      <c r="G814" s="609"/>
    </row>
    <row r="815" spans="5:7" x14ac:dyDescent="0.25">
      <c r="E815" s="876"/>
      <c r="F815" s="876"/>
      <c r="G815" s="609"/>
    </row>
    <row r="816" spans="5:7" x14ac:dyDescent="0.25">
      <c r="E816" s="876"/>
      <c r="F816" s="876"/>
      <c r="G816" s="609"/>
    </row>
    <row r="817" spans="5:7" x14ac:dyDescent="0.25">
      <c r="E817" s="876"/>
      <c r="F817" s="876"/>
      <c r="G817" s="609"/>
    </row>
    <row r="818" spans="5:7" x14ac:dyDescent="0.25">
      <c r="E818" s="876"/>
      <c r="F818" s="876"/>
      <c r="G818" s="609"/>
    </row>
    <row r="819" spans="5:7" x14ac:dyDescent="0.25">
      <c r="E819" s="876"/>
      <c r="F819" s="876"/>
      <c r="G819" s="609"/>
    </row>
    <row r="820" spans="5:7" x14ac:dyDescent="0.25">
      <c r="E820" s="876"/>
      <c r="F820" s="876"/>
      <c r="G820" s="609"/>
    </row>
    <row r="821" spans="5:7" x14ac:dyDescent="0.25">
      <c r="E821" s="876"/>
      <c r="F821" s="876"/>
      <c r="G821" s="609"/>
    </row>
    <row r="822" spans="5:7" x14ac:dyDescent="0.25">
      <c r="E822" s="876"/>
      <c r="F822" s="876"/>
      <c r="G822" s="609"/>
    </row>
    <row r="823" spans="5:7" x14ac:dyDescent="0.25">
      <c r="E823" s="876"/>
      <c r="F823" s="876"/>
      <c r="G823" s="609"/>
    </row>
    <row r="824" spans="5:7" x14ac:dyDescent="0.25">
      <c r="E824" s="876"/>
      <c r="F824" s="876"/>
      <c r="G824" s="609"/>
    </row>
    <row r="825" spans="5:7" x14ac:dyDescent="0.25">
      <c r="E825" s="876"/>
      <c r="F825" s="876"/>
      <c r="G825" s="609"/>
    </row>
    <row r="826" spans="5:7" x14ac:dyDescent="0.25">
      <c r="E826" s="876"/>
      <c r="F826" s="876"/>
      <c r="G826" s="609"/>
    </row>
    <row r="827" spans="5:7" x14ac:dyDescent="0.25">
      <c r="E827" s="876"/>
      <c r="F827" s="876"/>
      <c r="G827" s="609"/>
    </row>
    <row r="828" spans="5:7" x14ac:dyDescent="0.25">
      <c r="E828" s="876"/>
      <c r="F828" s="876"/>
      <c r="G828" s="609"/>
    </row>
    <row r="829" spans="5:7" x14ac:dyDescent="0.25">
      <c r="E829" s="876"/>
      <c r="F829" s="876"/>
      <c r="G829" s="609"/>
    </row>
    <row r="830" spans="5:7" x14ac:dyDescent="0.25">
      <c r="E830" s="876"/>
      <c r="F830" s="876"/>
      <c r="G830" s="609"/>
    </row>
    <row r="831" spans="5:7" x14ac:dyDescent="0.25">
      <c r="E831" s="876"/>
      <c r="F831" s="876"/>
      <c r="G831" s="609"/>
    </row>
    <row r="832" spans="5:7" x14ac:dyDescent="0.25">
      <c r="E832" s="876"/>
      <c r="F832" s="876"/>
      <c r="G832" s="609"/>
    </row>
    <row r="833" spans="5:7" x14ac:dyDescent="0.25">
      <c r="E833" s="876"/>
      <c r="F833" s="876"/>
      <c r="G833" s="609"/>
    </row>
    <row r="834" spans="5:7" x14ac:dyDescent="0.25">
      <c r="E834" s="876"/>
      <c r="F834" s="876"/>
      <c r="G834" s="609"/>
    </row>
    <row r="835" spans="5:7" x14ac:dyDescent="0.25">
      <c r="E835" s="876"/>
      <c r="F835" s="876"/>
      <c r="G835" s="609"/>
    </row>
    <row r="836" spans="5:7" x14ac:dyDescent="0.25">
      <c r="E836" s="876"/>
      <c r="F836" s="876"/>
      <c r="G836" s="609"/>
    </row>
    <row r="837" spans="5:7" x14ac:dyDescent="0.25">
      <c r="E837" s="876"/>
      <c r="F837" s="876"/>
      <c r="G837" s="609"/>
    </row>
    <row r="838" spans="5:7" x14ac:dyDescent="0.25">
      <c r="E838" s="876"/>
      <c r="F838" s="876"/>
      <c r="G838" s="609"/>
    </row>
    <row r="839" spans="5:7" x14ac:dyDescent="0.25">
      <c r="E839" s="876"/>
      <c r="F839" s="876"/>
      <c r="G839" s="609"/>
    </row>
    <row r="840" spans="5:7" x14ac:dyDescent="0.25">
      <c r="E840" s="876"/>
      <c r="F840" s="876"/>
      <c r="G840" s="609"/>
    </row>
    <row r="841" spans="5:7" x14ac:dyDescent="0.25">
      <c r="E841" s="876"/>
      <c r="F841" s="876"/>
      <c r="G841" s="609"/>
    </row>
    <row r="842" spans="5:7" x14ac:dyDescent="0.25">
      <c r="E842" s="876"/>
      <c r="F842" s="876"/>
      <c r="G842" s="609"/>
    </row>
    <row r="843" spans="5:7" x14ac:dyDescent="0.25">
      <c r="E843" s="876"/>
      <c r="F843" s="876"/>
      <c r="G843" s="609"/>
    </row>
    <row r="844" spans="5:7" x14ac:dyDescent="0.25">
      <c r="E844" s="876"/>
      <c r="F844" s="876"/>
      <c r="G844" s="609"/>
    </row>
    <row r="845" spans="5:7" x14ac:dyDescent="0.25">
      <c r="E845" s="876"/>
      <c r="F845" s="876"/>
      <c r="G845" s="609"/>
    </row>
    <row r="846" spans="5:7" x14ac:dyDescent="0.25">
      <c r="E846" s="876"/>
      <c r="F846" s="876"/>
      <c r="G846" s="609"/>
    </row>
    <row r="847" spans="5:7" x14ac:dyDescent="0.25">
      <c r="E847" s="876"/>
      <c r="F847" s="876"/>
      <c r="G847" s="609"/>
    </row>
    <row r="848" spans="5:7" x14ac:dyDescent="0.25">
      <c r="E848" s="876"/>
      <c r="F848" s="876"/>
      <c r="G848" s="609"/>
    </row>
    <row r="849" spans="5:7" x14ac:dyDescent="0.25">
      <c r="E849" s="876"/>
      <c r="F849" s="876"/>
      <c r="G849" s="609"/>
    </row>
    <row r="850" spans="5:7" x14ac:dyDescent="0.25">
      <c r="E850" s="876"/>
      <c r="F850" s="876"/>
      <c r="G850" s="609"/>
    </row>
    <row r="851" spans="5:7" x14ac:dyDescent="0.25">
      <c r="E851" s="876"/>
      <c r="F851" s="876"/>
      <c r="G851" s="609"/>
    </row>
    <row r="852" spans="5:7" x14ac:dyDescent="0.25">
      <c r="E852" s="876"/>
      <c r="F852" s="876"/>
      <c r="G852" s="609"/>
    </row>
    <row r="853" spans="5:7" x14ac:dyDescent="0.25">
      <c r="E853" s="876"/>
      <c r="F853" s="876"/>
      <c r="G853" s="609"/>
    </row>
    <row r="854" spans="5:7" x14ac:dyDescent="0.25">
      <c r="E854" s="876"/>
      <c r="F854" s="876"/>
      <c r="G854" s="609"/>
    </row>
    <row r="855" spans="5:7" x14ac:dyDescent="0.25">
      <c r="E855" s="876"/>
      <c r="F855" s="876"/>
      <c r="G855" s="609"/>
    </row>
    <row r="856" spans="5:7" x14ac:dyDescent="0.25">
      <c r="E856" s="876"/>
      <c r="F856" s="876"/>
      <c r="G856" s="609"/>
    </row>
    <row r="857" spans="5:7" x14ac:dyDescent="0.25">
      <c r="E857" s="876"/>
      <c r="F857" s="876"/>
      <c r="G857" s="609"/>
    </row>
    <row r="858" spans="5:7" x14ac:dyDescent="0.25">
      <c r="E858" s="876"/>
      <c r="F858" s="876"/>
      <c r="G858" s="609"/>
    </row>
    <row r="859" spans="5:7" x14ac:dyDescent="0.25">
      <c r="E859" s="876"/>
      <c r="F859" s="876"/>
      <c r="G859" s="609"/>
    </row>
    <row r="860" spans="5:7" x14ac:dyDescent="0.25">
      <c r="E860" s="876"/>
      <c r="F860" s="876"/>
      <c r="G860" s="609"/>
    </row>
    <row r="861" spans="5:7" x14ac:dyDescent="0.25">
      <c r="E861" s="876"/>
      <c r="F861" s="876"/>
      <c r="G861" s="609"/>
    </row>
    <row r="862" spans="5:7" x14ac:dyDescent="0.25">
      <c r="E862" s="876"/>
      <c r="F862" s="876"/>
      <c r="G862" s="609"/>
    </row>
    <row r="863" spans="5:7" x14ac:dyDescent="0.25">
      <c r="E863" s="876"/>
      <c r="F863" s="876"/>
      <c r="G863" s="609"/>
    </row>
    <row r="864" spans="5:7" x14ac:dyDescent="0.25">
      <c r="E864" s="876"/>
      <c r="F864" s="876"/>
      <c r="G864" s="609"/>
    </row>
    <row r="865" spans="5:7" x14ac:dyDescent="0.25">
      <c r="E865" s="876"/>
      <c r="F865" s="876"/>
      <c r="G865" s="609"/>
    </row>
    <row r="866" spans="5:7" x14ac:dyDescent="0.25">
      <c r="E866" s="876"/>
      <c r="F866" s="876"/>
      <c r="G866" s="609"/>
    </row>
    <row r="867" spans="5:7" x14ac:dyDescent="0.25">
      <c r="E867" s="876"/>
      <c r="F867" s="876"/>
      <c r="G867" s="609"/>
    </row>
    <row r="868" spans="5:7" x14ac:dyDescent="0.25">
      <c r="E868" s="876"/>
      <c r="F868" s="876"/>
      <c r="G868" s="609"/>
    </row>
    <row r="869" spans="5:7" x14ac:dyDescent="0.25">
      <c r="E869" s="876"/>
      <c r="F869" s="876"/>
      <c r="G869" s="609"/>
    </row>
    <row r="870" spans="5:7" x14ac:dyDescent="0.25">
      <c r="E870" s="876"/>
      <c r="F870" s="876"/>
      <c r="G870" s="609"/>
    </row>
    <row r="871" spans="5:7" x14ac:dyDescent="0.25">
      <c r="E871" s="876"/>
      <c r="F871" s="876"/>
      <c r="G871" s="609"/>
    </row>
    <row r="872" spans="5:7" x14ac:dyDescent="0.25">
      <c r="E872" s="876"/>
      <c r="F872" s="876"/>
      <c r="G872" s="609"/>
    </row>
    <row r="873" spans="5:7" x14ac:dyDescent="0.25">
      <c r="E873" s="876"/>
      <c r="F873" s="876"/>
      <c r="G873" s="609"/>
    </row>
    <row r="874" spans="5:7" x14ac:dyDescent="0.25">
      <c r="E874" s="876"/>
      <c r="F874" s="876"/>
      <c r="G874" s="609"/>
    </row>
    <row r="875" spans="5:7" x14ac:dyDescent="0.25">
      <c r="E875" s="876"/>
      <c r="F875" s="876"/>
      <c r="G875" s="609"/>
    </row>
    <row r="876" spans="5:7" x14ac:dyDescent="0.25">
      <c r="E876" s="876"/>
      <c r="F876" s="876"/>
      <c r="G876" s="609"/>
    </row>
    <row r="877" spans="5:7" x14ac:dyDescent="0.25">
      <c r="E877" s="876"/>
      <c r="F877" s="876"/>
      <c r="G877" s="609"/>
    </row>
    <row r="878" spans="5:7" x14ac:dyDescent="0.25">
      <c r="E878" s="876"/>
      <c r="F878" s="876"/>
      <c r="G878" s="609"/>
    </row>
    <row r="879" spans="5:7" x14ac:dyDescent="0.25">
      <c r="E879" s="876"/>
      <c r="F879" s="876"/>
      <c r="G879" s="609"/>
    </row>
    <row r="880" spans="5:7" x14ac:dyDescent="0.25">
      <c r="E880" s="876"/>
      <c r="F880" s="876"/>
      <c r="G880" s="609"/>
    </row>
    <row r="881" spans="5:7" x14ac:dyDescent="0.25">
      <c r="E881" s="876"/>
      <c r="F881" s="876"/>
      <c r="G881" s="609"/>
    </row>
    <row r="882" spans="5:7" x14ac:dyDescent="0.25">
      <c r="E882" s="876"/>
      <c r="F882" s="876"/>
      <c r="G882" s="609"/>
    </row>
    <row r="883" spans="5:7" x14ac:dyDescent="0.25">
      <c r="E883" s="876"/>
      <c r="F883" s="876"/>
      <c r="G883" s="609"/>
    </row>
    <row r="884" spans="5:7" x14ac:dyDescent="0.25">
      <c r="E884" s="876"/>
      <c r="F884" s="876"/>
      <c r="G884" s="609"/>
    </row>
    <row r="885" spans="5:7" x14ac:dyDescent="0.25">
      <c r="E885" s="876"/>
      <c r="F885" s="876"/>
      <c r="G885" s="609"/>
    </row>
    <row r="886" spans="5:7" x14ac:dyDescent="0.25">
      <c r="E886" s="876"/>
      <c r="F886" s="876"/>
      <c r="G886" s="609"/>
    </row>
    <row r="887" spans="5:7" x14ac:dyDescent="0.25">
      <c r="E887" s="876"/>
      <c r="F887" s="876"/>
      <c r="G887" s="609"/>
    </row>
    <row r="888" spans="5:7" x14ac:dyDescent="0.25">
      <c r="E888" s="876"/>
      <c r="F888" s="876"/>
      <c r="G888" s="609"/>
    </row>
    <row r="889" spans="5:7" x14ac:dyDescent="0.25">
      <c r="E889" s="876"/>
      <c r="F889" s="876"/>
      <c r="G889" s="609"/>
    </row>
    <row r="890" spans="5:7" x14ac:dyDescent="0.25">
      <c r="E890" s="876"/>
      <c r="F890" s="876"/>
      <c r="G890" s="609"/>
    </row>
    <row r="891" spans="5:7" x14ac:dyDescent="0.25">
      <c r="E891" s="876"/>
      <c r="F891" s="876"/>
      <c r="G891" s="609"/>
    </row>
    <row r="892" spans="5:7" x14ac:dyDescent="0.25">
      <c r="E892" s="876"/>
      <c r="F892" s="876"/>
      <c r="G892" s="609"/>
    </row>
    <row r="893" spans="5:7" x14ac:dyDescent="0.25">
      <c r="E893" s="876"/>
      <c r="F893" s="876"/>
      <c r="G893" s="609"/>
    </row>
    <row r="894" spans="5:7" x14ac:dyDescent="0.25">
      <c r="E894" s="876"/>
      <c r="F894" s="876"/>
      <c r="G894" s="609"/>
    </row>
    <row r="895" spans="5:7" x14ac:dyDescent="0.25">
      <c r="E895" s="876"/>
      <c r="F895" s="876"/>
      <c r="G895" s="609"/>
    </row>
    <row r="896" spans="5:7" x14ac:dyDescent="0.25">
      <c r="E896" s="876"/>
      <c r="F896" s="876"/>
      <c r="G896" s="609"/>
    </row>
    <row r="897" spans="5:7" x14ac:dyDescent="0.25">
      <c r="E897" s="876"/>
      <c r="F897" s="876"/>
      <c r="G897" s="609"/>
    </row>
    <row r="898" spans="5:7" x14ac:dyDescent="0.25">
      <c r="E898" s="876"/>
      <c r="F898" s="876"/>
      <c r="G898" s="609"/>
    </row>
    <row r="899" spans="5:7" x14ac:dyDescent="0.25">
      <c r="E899" s="876"/>
      <c r="F899" s="876"/>
      <c r="G899" s="609"/>
    </row>
    <row r="900" spans="5:7" x14ac:dyDescent="0.25">
      <c r="E900" s="876"/>
      <c r="F900" s="876"/>
      <c r="G900" s="609"/>
    </row>
    <row r="901" spans="5:7" x14ac:dyDescent="0.25">
      <c r="E901" s="876"/>
      <c r="F901" s="876"/>
      <c r="G901" s="609"/>
    </row>
    <row r="902" spans="5:7" x14ac:dyDescent="0.25">
      <c r="E902" s="876"/>
      <c r="F902" s="876"/>
      <c r="G902" s="609"/>
    </row>
    <row r="903" spans="5:7" x14ac:dyDescent="0.25">
      <c r="E903" s="876"/>
      <c r="F903" s="876"/>
      <c r="G903" s="609"/>
    </row>
    <row r="904" spans="5:7" x14ac:dyDescent="0.25">
      <c r="E904" s="876"/>
      <c r="F904" s="876"/>
      <c r="G904" s="609"/>
    </row>
    <row r="905" spans="5:7" x14ac:dyDescent="0.25">
      <c r="E905" s="876"/>
      <c r="F905" s="876"/>
      <c r="G905" s="609"/>
    </row>
    <row r="906" spans="5:7" x14ac:dyDescent="0.25">
      <c r="E906" s="876"/>
      <c r="F906" s="876"/>
      <c r="G906" s="609"/>
    </row>
    <row r="907" spans="5:7" x14ac:dyDescent="0.25">
      <c r="E907" s="876"/>
      <c r="F907" s="876"/>
      <c r="G907" s="609"/>
    </row>
    <row r="908" spans="5:7" x14ac:dyDescent="0.25">
      <c r="E908" s="876"/>
      <c r="F908" s="876"/>
      <c r="G908" s="609"/>
    </row>
    <row r="909" spans="5:7" x14ac:dyDescent="0.25">
      <c r="E909" s="876"/>
      <c r="F909" s="876"/>
      <c r="G909" s="609"/>
    </row>
    <row r="910" spans="5:7" x14ac:dyDescent="0.25">
      <c r="E910" s="876"/>
      <c r="F910" s="876"/>
      <c r="G910" s="609"/>
    </row>
    <row r="911" spans="5:7" x14ac:dyDescent="0.25">
      <c r="E911" s="876"/>
      <c r="F911" s="876"/>
      <c r="G911" s="609"/>
    </row>
    <row r="912" spans="5:7" x14ac:dyDescent="0.25">
      <c r="E912" s="876"/>
      <c r="F912" s="876"/>
      <c r="G912" s="609"/>
    </row>
    <row r="913" spans="5:7" x14ac:dyDescent="0.25">
      <c r="E913" s="876"/>
      <c r="F913" s="876"/>
      <c r="G913" s="609"/>
    </row>
    <row r="914" spans="5:7" x14ac:dyDescent="0.25">
      <c r="E914" s="876"/>
      <c r="F914" s="876"/>
      <c r="G914" s="609"/>
    </row>
    <row r="915" spans="5:7" x14ac:dyDescent="0.25">
      <c r="E915" s="876"/>
      <c r="F915" s="876"/>
      <c r="G915" s="609"/>
    </row>
    <row r="916" spans="5:7" x14ac:dyDescent="0.25">
      <c r="E916" s="876"/>
      <c r="F916" s="876"/>
      <c r="G916" s="609"/>
    </row>
    <row r="917" spans="5:7" x14ac:dyDescent="0.25">
      <c r="E917" s="876"/>
      <c r="F917" s="876"/>
      <c r="G917" s="609"/>
    </row>
    <row r="918" spans="5:7" x14ac:dyDescent="0.25">
      <c r="E918" s="876"/>
      <c r="F918" s="876"/>
      <c r="G918" s="609"/>
    </row>
    <row r="919" spans="5:7" x14ac:dyDescent="0.25">
      <c r="E919" s="876"/>
      <c r="F919" s="876"/>
      <c r="G919" s="609"/>
    </row>
    <row r="920" spans="5:7" x14ac:dyDescent="0.25">
      <c r="E920" s="876"/>
      <c r="F920" s="876"/>
      <c r="G920" s="609"/>
    </row>
    <row r="921" spans="5:7" x14ac:dyDescent="0.25">
      <c r="E921" s="876"/>
      <c r="F921" s="876"/>
      <c r="G921" s="609"/>
    </row>
    <row r="922" spans="5:7" x14ac:dyDescent="0.25">
      <c r="E922" s="876"/>
      <c r="F922" s="876"/>
      <c r="G922" s="609"/>
    </row>
    <row r="923" spans="5:7" x14ac:dyDescent="0.25">
      <c r="E923" s="876"/>
      <c r="F923" s="876"/>
      <c r="G923" s="609"/>
    </row>
    <row r="924" spans="5:7" x14ac:dyDescent="0.25">
      <c r="E924" s="876"/>
      <c r="F924" s="876"/>
      <c r="G924" s="609"/>
    </row>
    <row r="925" spans="5:7" x14ac:dyDescent="0.25">
      <c r="E925" s="876"/>
      <c r="F925" s="876"/>
      <c r="G925" s="609"/>
    </row>
    <row r="926" spans="5:7" x14ac:dyDescent="0.25">
      <c r="E926" s="876"/>
      <c r="F926" s="876"/>
      <c r="G926" s="609"/>
    </row>
    <row r="927" spans="5:7" x14ac:dyDescent="0.25">
      <c r="E927" s="876"/>
      <c r="F927" s="876"/>
      <c r="G927" s="609"/>
    </row>
    <row r="928" spans="5:7" x14ac:dyDescent="0.25">
      <c r="E928" s="876"/>
      <c r="F928" s="876"/>
      <c r="G928" s="609"/>
    </row>
    <row r="929" spans="5:7" x14ac:dyDescent="0.25">
      <c r="E929" s="876"/>
      <c r="F929" s="876"/>
      <c r="G929" s="609"/>
    </row>
    <row r="930" spans="5:7" x14ac:dyDescent="0.25">
      <c r="E930" s="876"/>
      <c r="F930" s="876"/>
      <c r="G930" s="609"/>
    </row>
    <row r="931" spans="5:7" x14ac:dyDescent="0.25">
      <c r="E931" s="876"/>
      <c r="F931" s="876"/>
      <c r="G931" s="609"/>
    </row>
    <row r="932" spans="5:7" x14ac:dyDescent="0.25">
      <c r="E932" s="876"/>
      <c r="F932" s="876"/>
      <c r="G932" s="609"/>
    </row>
    <row r="933" spans="5:7" x14ac:dyDescent="0.25">
      <c r="E933" s="876"/>
      <c r="F933" s="876"/>
      <c r="G933" s="609"/>
    </row>
    <row r="934" spans="5:7" x14ac:dyDescent="0.25">
      <c r="E934" s="876"/>
      <c r="F934" s="876"/>
      <c r="G934" s="609"/>
    </row>
    <row r="935" spans="5:7" x14ac:dyDescent="0.25">
      <c r="E935" s="876"/>
      <c r="F935" s="876"/>
      <c r="G935" s="609"/>
    </row>
    <row r="936" spans="5:7" x14ac:dyDescent="0.25">
      <c r="E936" s="876"/>
      <c r="F936" s="876"/>
      <c r="G936" s="609"/>
    </row>
    <row r="937" spans="5:7" x14ac:dyDescent="0.25">
      <c r="E937" s="876"/>
      <c r="F937" s="876"/>
      <c r="G937" s="609"/>
    </row>
    <row r="938" spans="5:7" x14ac:dyDescent="0.25">
      <c r="E938" s="876"/>
      <c r="F938" s="876"/>
      <c r="G938" s="609"/>
    </row>
    <row r="939" spans="5:7" x14ac:dyDescent="0.25">
      <c r="E939" s="876"/>
      <c r="F939" s="876"/>
      <c r="G939" s="609"/>
    </row>
    <row r="940" spans="5:7" x14ac:dyDescent="0.25">
      <c r="E940" s="876"/>
      <c r="F940" s="876"/>
      <c r="G940" s="609"/>
    </row>
    <row r="941" spans="5:7" x14ac:dyDescent="0.25">
      <c r="E941" s="876"/>
      <c r="F941" s="876"/>
      <c r="G941" s="609"/>
    </row>
    <row r="942" spans="5:7" x14ac:dyDescent="0.25">
      <c r="E942" s="876"/>
      <c r="F942" s="876"/>
      <c r="G942" s="609"/>
    </row>
    <row r="943" spans="5:7" x14ac:dyDescent="0.25">
      <c r="E943" s="876"/>
      <c r="F943" s="876"/>
      <c r="G943" s="609"/>
    </row>
    <row r="944" spans="5:7" x14ac:dyDescent="0.25">
      <c r="E944" s="876"/>
      <c r="F944" s="876"/>
      <c r="G944" s="609"/>
    </row>
    <row r="945" spans="5:7" x14ac:dyDescent="0.25">
      <c r="E945" s="876"/>
      <c r="F945" s="876"/>
      <c r="G945" s="609"/>
    </row>
    <row r="946" spans="5:7" x14ac:dyDescent="0.25">
      <c r="E946" s="876"/>
      <c r="F946" s="876"/>
      <c r="G946" s="609"/>
    </row>
    <row r="947" spans="5:7" x14ac:dyDescent="0.25">
      <c r="E947" s="876"/>
      <c r="F947" s="876"/>
      <c r="G947" s="609"/>
    </row>
    <row r="948" spans="5:7" x14ac:dyDescent="0.25">
      <c r="E948" s="876"/>
      <c r="F948" s="876"/>
      <c r="G948" s="609"/>
    </row>
    <row r="949" spans="5:7" x14ac:dyDescent="0.25">
      <c r="E949" s="876"/>
      <c r="F949" s="876"/>
      <c r="G949" s="609"/>
    </row>
    <row r="950" spans="5:7" x14ac:dyDescent="0.25">
      <c r="E950" s="876"/>
      <c r="F950" s="876"/>
      <c r="G950" s="609"/>
    </row>
    <row r="951" spans="5:7" x14ac:dyDescent="0.25">
      <c r="E951" s="876"/>
      <c r="F951" s="876"/>
      <c r="G951" s="609"/>
    </row>
    <row r="952" spans="5:7" x14ac:dyDescent="0.25">
      <c r="E952" s="876"/>
      <c r="F952" s="876"/>
      <c r="G952" s="609"/>
    </row>
    <row r="953" spans="5:7" x14ac:dyDescent="0.25">
      <c r="E953" s="876"/>
      <c r="F953" s="876"/>
      <c r="G953" s="609"/>
    </row>
    <row r="954" spans="5:7" x14ac:dyDescent="0.25">
      <c r="E954" s="876"/>
      <c r="F954" s="876"/>
      <c r="G954" s="609"/>
    </row>
    <row r="955" spans="5:7" x14ac:dyDescent="0.25">
      <c r="E955" s="876"/>
      <c r="F955" s="876"/>
      <c r="G955" s="609"/>
    </row>
    <row r="956" spans="5:7" x14ac:dyDescent="0.25">
      <c r="E956" s="876"/>
      <c r="F956" s="876"/>
      <c r="G956" s="609"/>
    </row>
    <row r="957" spans="5:7" x14ac:dyDescent="0.25">
      <c r="E957" s="876"/>
      <c r="F957" s="876"/>
      <c r="G957" s="609"/>
    </row>
    <row r="958" spans="5:7" x14ac:dyDescent="0.25">
      <c r="E958" s="876"/>
      <c r="F958" s="876"/>
      <c r="G958" s="609"/>
    </row>
    <row r="959" spans="5:7" x14ac:dyDescent="0.25">
      <c r="E959" s="876"/>
      <c r="F959" s="876"/>
      <c r="G959" s="609"/>
    </row>
    <row r="960" spans="5:7" x14ac:dyDescent="0.25">
      <c r="E960" s="876"/>
      <c r="F960" s="876"/>
      <c r="G960" s="609"/>
    </row>
    <row r="961" spans="5:7" x14ac:dyDescent="0.25">
      <c r="E961" s="876"/>
      <c r="F961" s="876"/>
      <c r="G961" s="609"/>
    </row>
    <row r="962" spans="5:7" x14ac:dyDescent="0.25">
      <c r="E962" s="876"/>
      <c r="F962" s="876"/>
      <c r="G962" s="609"/>
    </row>
    <row r="963" spans="5:7" x14ac:dyDescent="0.25">
      <c r="E963" s="876"/>
      <c r="F963" s="876"/>
      <c r="G963" s="609"/>
    </row>
    <row r="964" spans="5:7" x14ac:dyDescent="0.25">
      <c r="E964" s="876"/>
      <c r="F964" s="876"/>
      <c r="G964" s="609"/>
    </row>
    <row r="965" spans="5:7" x14ac:dyDescent="0.25">
      <c r="E965" s="876"/>
      <c r="F965" s="876"/>
      <c r="G965" s="609"/>
    </row>
    <row r="966" spans="5:7" x14ac:dyDescent="0.25">
      <c r="E966" s="876"/>
      <c r="F966" s="876"/>
      <c r="G966" s="609"/>
    </row>
    <row r="967" spans="5:7" x14ac:dyDescent="0.25">
      <c r="E967" s="876"/>
      <c r="F967" s="876"/>
      <c r="G967" s="609"/>
    </row>
    <row r="968" spans="5:7" x14ac:dyDescent="0.25">
      <c r="E968" s="876"/>
      <c r="F968" s="876"/>
      <c r="G968" s="609"/>
    </row>
    <row r="969" spans="5:7" x14ac:dyDescent="0.25">
      <c r="E969" s="876"/>
      <c r="F969" s="876"/>
      <c r="G969" s="609"/>
    </row>
    <row r="970" spans="5:7" x14ac:dyDescent="0.25">
      <c r="E970" s="876"/>
      <c r="F970" s="876"/>
      <c r="G970" s="609"/>
    </row>
    <row r="971" spans="5:7" x14ac:dyDescent="0.25">
      <c r="E971" s="876"/>
      <c r="F971" s="876"/>
      <c r="G971" s="609"/>
    </row>
    <row r="972" spans="5:7" x14ac:dyDescent="0.25">
      <c r="E972" s="876"/>
      <c r="F972" s="876"/>
      <c r="G972" s="609"/>
    </row>
    <row r="973" spans="5:7" x14ac:dyDescent="0.25">
      <c r="E973" s="876"/>
      <c r="F973" s="876"/>
      <c r="G973" s="609"/>
    </row>
    <row r="974" spans="5:7" x14ac:dyDescent="0.25">
      <c r="E974" s="876"/>
      <c r="F974" s="876"/>
      <c r="G974" s="609"/>
    </row>
    <row r="975" spans="5:7" x14ac:dyDescent="0.25">
      <c r="E975" s="876"/>
      <c r="F975" s="876"/>
      <c r="G975" s="609"/>
    </row>
    <row r="976" spans="5:7" x14ac:dyDescent="0.25">
      <c r="E976" s="876"/>
      <c r="F976" s="876"/>
      <c r="G976" s="609"/>
    </row>
    <row r="977" spans="5:7" x14ac:dyDescent="0.25">
      <c r="E977" s="876"/>
      <c r="F977" s="876"/>
      <c r="G977" s="609"/>
    </row>
    <row r="978" spans="5:7" x14ac:dyDescent="0.25">
      <c r="E978" s="876"/>
      <c r="F978" s="876"/>
      <c r="G978" s="609"/>
    </row>
    <row r="979" spans="5:7" x14ac:dyDescent="0.25">
      <c r="E979" s="876"/>
      <c r="F979" s="876"/>
      <c r="G979" s="609"/>
    </row>
    <row r="980" spans="5:7" x14ac:dyDescent="0.25">
      <c r="E980" s="876"/>
      <c r="F980" s="876"/>
      <c r="G980" s="609"/>
    </row>
    <row r="981" spans="5:7" x14ac:dyDescent="0.25">
      <c r="E981" s="876"/>
      <c r="F981" s="876"/>
      <c r="G981" s="609"/>
    </row>
    <row r="982" spans="5:7" x14ac:dyDescent="0.25">
      <c r="E982" s="876"/>
      <c r="F982" s="876"/>
      <c r="G982" s="609"/>
    </row>
    <row r="983" spans="5:7" x14ac:dyDescent="0.25">
      <c r="E983" s="876"/>
      <c r="F983" s="876"/>
      <c r="G983" s="609"/>
    </row>
    <row r="984" spans="5:7" x14ac:dyDescent="0.25">
      <c r="E984" s="876"/>
      <c r="F984" s="876"/>
      <c r="G984" s="609"/>
    </row>
    <row r="985" spans="5:7" x14ac:dyDescent="0.25">
      <c r="E985" s="876"/>
      <c r="F985" s="876"/>
      <c r="G985" s="609"/>
    </row>
    <row r="986" spans="5:7" x14ac:dyDescent="0.25">
      <c r="E986" s="876"/>
      <c r="F986" s="876"/>
      <c r="G986" s="609"/>
    </row>
    <row r="987" spans="5:7" x14ac:dyDescent="0.25">
      <c r="E987" s="876"/>
      <c r="F987" s="876"/>
      <c r="G987" s="609"/>
    </row>
    <row r="988" spans="5:7" x14ac:dyDescent="0.25">
      <c r="E988" s="876"/>
      <c r="F988" s="876"/>
      <c r="G988" s="609"/>
    </row>
    <row r="989" spans="5:7" x14ac:dyDescent="0.25">
      <c r="E989" s="876"/>
      <c r="F989" s="876"/>
      <c r="G989" s="609"/>
    </row>
    <row r="990" spans="5:7" x14ac:dyDescent="0.25">
      <c r="E990" s="876"/>
      <c r="F990" s="876"/>
      <c r="G990" s="609"/>
    </row>
    <row r="991" spans="5:7" x14ac:dyDescent="0.25">
      <c r="E991" s="876"/>
      <c r="F991" s="876"/>
      <c r="G991" s="609"/>
    </row>
    <row r="992" spans="5:7" x14ac:dyDescent="0.25">
      <c r="E992" s="876"/>
      <c r="F992" s="876"/>
      <c r="G992" s="609"/>
    </row>
    <row r="993" spans="5:7" x14ac:dyDescent="0.25">
      <c r="E993" s="876"/>
      <c r="F993" s="876"/>
      <c r="G993" s="609"/>
    </row>
    <row r="994" spans="5:7" x14ac:dyDescent="0.25">
      <c r="E994" s="876"/>
      <c r="F994" s="876"/>
      <c r="G994" s="609"/>
    </row>
    <row r="995" spans="5:7" x14ac:dyDescent="0.25">
      <c r="E995" s="876"/>
      <c r="F995" s="876"/>
      <c r="G995" s="609"/>
    </row>
    <row r="996" spans="5:7" x14ac:dyDescent="0.25">
      <c r="E996" s="876"/>
      <c r="F996" s="876"/>
      <c r="G996" s="609"/>
    </row>
    <row r="997" spans="5:7" x14ac:dyDescent="0.25">
      <c r="E997" s="876"/>
      <c r="F997" s="876"/>
      <c r="G997" s="609"/>
    </row>
    <row r="998" spans="5:7" x14ac:dyDescent="0.25">
      <c r="E998" s="876"/>
      <c r="F998" s="876"/>
      <c r="G998" s="609"/>
    </row>
    <row r="999" spans="5:7" x14ac:dyDescent="0.25">
      <c r="E999" s="876"/>
      <c r="F999" s="876"/>
      <c r="G999" s="609"/>
    </row>
    <row r="1000" spans="5:7" x14ac:dyDescent="0.25">
      <c r="E1000" s="876"/>
      <c r="F1000" s="876"/>
      <c r="G1000" s="609"/>
    </row>
    <row r="1001" spans="5:7" x14ac:dyDescent="0.25">
      <c r="E1001" s="876"/>
      <c r="F1001" s="876"/>
      <c r="G1001" s="609"/>
    </row>
    <row r="1002" spans="5:7" x14ac:dyDescent="0.25">
      <c r="E1002" s="876"/>
      <c r="F1002" s="876"/>
      <c r="G1002" s="609"/>
    </row>
    <row r="1003" spans="5:7" x14ac:dyDescent="0.25">
      <c r="E1003" s="876"/>
      <c r="F1003" s="876"/>
      <c r="G1003" s="609"/>
    </row>
    <row r="1004" spans="5:7" x14ac:dyDescent="0.25">
      <c r="E1004" s="876"/>
      <c r="F1004" s="876"/>
      <c r="G1004" s="609"/>
    </row>
    <row r="1005" spans="5:7" x14ac:dyDescent="0.25">
      <c r="E1005" s="876"/>
      <c r="F1005" s="876"/>
      <c r="G1005" s="609"/>
    </row>
    <row r="1006" spans="5:7" x14ac:dyDescent="0.25">
      <c r="E1006" s="876"/>
      <c r="F1006" s="876"/>
      <c r="G1006" s="609"/>
    </row>
    <row r="1007" spans="5:7" x14ac:dyDescent="0.25">
      <c r="E1007" s="876"/>
      <c r="F1007" s="876"/>
      <c r="G1007" s="609"/>
    </row>
    <row r="1008" spans="5:7" x14ac:dyDescent="0.25">
      <c r="E1008" s="876"/>
      <c r="F1008" s="876"/>
      <c r="G1008" s="609"/>
    </row>
    <row r="1009" spans="5:7" x14ac:dyDescent="0.25">
      <c r="E1009" s="876"/>
      <c r="F1009" s="876"/>
      <c r="G1009" s="609"/>
    </row>
    <row r="1010" spans="5:7" x14ac:dyDescent="0.25">
      <c r="E1010" s="876"/>
      <c r="F1010" s="876"/>
      <c r="G1010" s="609"/>
    </row>
    <row r="1011" spans="5:7" x14ac:dyDescent="0.25">
      <c r="E1011" s="876"/>
      <c r="F1011" s="876"/>
      <c r="G1011" s="609"/>
    </row>
    <row r="1012" spans="5:7" x14ac:dyDescent="0.25">
      <c r="E1012" s="876"/>
      <c r="F1012" s="876"/>
      <c r="G1012" s="609"/>
    </row>
    <row r="1013" spans="5:7" x14ac:dyDescent="0.25">
      <c r="E1013" s="876"/>
      <c r="F1013" s="876"/>
      <c r="G1013" s="609"/>
    </row>
    <row r="1014" spans="5:7" x14ac:dyDescent="0.25">
      <c r="E1014" s="876"/>
      <c r="F1014" s="876"/>
      <c r="G1014" s="609"/>
    </row>
    <row r="1015" spans="5:7" x14ac:dyDescent="0.25">
      <c r="E1015" s="876"/>
      <c r="F1015" s="876"/>
      <c r="G1015" s="609"/>
    </row>
    <row r="1016" spans="5:7" x14ac:dyDescent="0.25">
      <c r="E1016" s="876"/>
      <c r="F1016" s="876"/>
      <c r="G1016" s="609"/>
    </row>
    <row r="1017" spans="5:7" x14ac:dyDescent="0.25">
      <c r="E1017" s="876"/>
      <c r="F1017" s="876"/>
      <c r="G1017" s="609"/>
    </row>
    <row r="1018" spans="5:7" x14ac:dyDescent="0.25">
      <c r="E1018" s="876"/>
      <c r="F1018" s="876"/>
      <c r="G1018" s="609"/>
    </row>
    <row r="1019" spans="5:7" x14ac:dyDescent="0.25">
      <c r="E1019" s="876"/>
      <c r="F1019" s="876"/>
      <c r="G1019" s="609"/>
    </row>
    <row r="1020" spans="5:7" x14ac:dyDescent="0.25">
      <c r="E1020" s="876"/>
      <c r="F1020" s="876"/>
      <c r="G1020" s="609"/>
    </row>
    <row r="1021" spans="5:7" x14ac:dyDescent="0.25">
      <c r="E1021" s="876"/>
      <c r="F1021" s="876"/>
      <c r="G1021" s="609"/>
    </row>
    <row r="1022" spans="5:7" x14ac:dyDescent="0.25">
      <c r="E1022" s="876"/>
      <c r="F1022" s="876"/>
      <c r="G1022" s="609"/>
    </row>
    <row r="1023" spans="5:7" x14ac:dyDescent="0.25">
      <c r="E1023" s="876"/>
      <c r="F1023" s="876"/>
      <c r="G1023" s="609"/>
    </row>
    <row r="1024" spans="5:7" x14ac:dyDescent="0.25">
      <c r="E1024" s="876"/>
      <c r="F1024" s="876"/>
      <c r="G1024" s="609"/>
    </row>
    <row r="1025" spans="5:7" x14ac:dyDescent="0.25">
      <c r="E1025" s="876"/>
      <c r="F1025" s="876"/>
      <c r="G1025" s="609"/>
    </row>
    <row r="1026" spans="5:7" x14ac:dyDescent="0.25">
      <c r="E1026" s="876"/>
      <c r="F1026" s="876"/>
      <c r="G1026" s="609"/>
    </row>
    <row r="1027" spans="5:7" x14ac:dyDescent="0.25">
      <c r="E1027" s="876"/>
      <c r="F1027" s="876"/>
      <c r="G1027" s="609"/>
    </row>
    <row r="1028" spans="5:7" x14ac:dyDescent="0.25">
      <c r="E1028" s="876"/>
      <c r="F1028" s="876"/>
      <c r="G1028" s="609"/>
    </row>
    <row r="1029" spans="5:7" x14ac:dyDescent="0.25">
      <c r="E1029" s="876"/>
      <c r="F1029" s="876"/>
      <c r="G1029" s="609"/>
    </row>
    <row r="1030" spans="5:7" x14ac:dyDescent="0.25">
      <c r="E1030" s="876"/>
      <c r="F1030" s="876"/>
      <c r="G1030" s="609"/>
    </row>
    <row r="1031" spans="5:7" x14ac:dyDescent="0.25">
      <c r="E1031" s="876"/>
      <c r="F1031" s="876"/>
      <c r="G1031" s="609"/>
    </row>
    <row r="1032" spans="5:7" x14ac:dyDescent="0.25">
      <c r="E1032" s="876"/>
      <c r="F1032" s="876"/>
      <c r="G1032" s="609"/>
    </row>
    <row r="1033" spans="5:7" x14ac:dyDescent="0.25">
      <c r="E1033" s="876"/>
      <c r="F1033" s="876"/>
      <c r="G1033" s="609"/>
    </row>
    <row r="1034" spans="5:7" x14ac:dyDescent="0.25">
      <c r="E1034" s="876"/>
      <c r="F1034" s="876"/>
      <c r="G1034" s="609"/>
    </row>
    <row r="1035" spans="5:7" x14ac:dyDescent="0.25">
      <c r="E1035" s="876"/>
      <c r="F1035" s="876"/>
      <c r="G1035" s="609"/>
    </row>
    <row r="1036" spans="5:7" x14ac:dyDescent="0.25">
      <c r="E1036" s="876"/>
      <c r="F1036" s="876"/>
      <c r="G1036" s="609"/>
    </row>
    <row r="1037" spans="5:7" x14ac:dyDescent="0.25">
      <c r="E1037" s="876"/>
      <c r="F1037" s="876"/>
      <c r="G1037" s="609"/>
    </row>
    <row r="1038" spans="5:7" x14ac:dyDescent="0.25">
      <c r="E1038" s="876"/>
      <c r="F1038" s="876"/>
      <c r="G1038" s="609"/>
    </row>
    <row r="1039" spans="5:7" x14ac:dyDescent="0.25">
      <c r="E1039" s="876"/>
      <c r="F1039" s="876"/>
      <c r="G1039" s="609"/>
    </row>
    <row r="1040" spans="5:7" x14ac:dyDescent="0.25">
      <c r="E1040" s="876"/>
      <c r="F1040" s="876"/>
      <c r="G1040" s="609"/>
    </row>
    <row r="1041" spans="5:7" x14ac:dyDescent="0.25">
      <c r="E1041" s="876"/>
      <c r="F1041" s="876"/>
      <c r="G1041" s="609"/>
    </row>
    <row r="1042" spans="5:7" x14ac:dyDescent="0.25">
      <c r="E1042" s="876"/>
      <c r="F1042" s="876"/>
      <c r="G1042" s="609"/>
    </row>
    <row r="1043" spans="5:7" x14ac:dyDescent="0.25">
      <c r="E1043" s="876"/>
      <c r="F1043" s="876"/>
      <c r="G1043" s="609"/>
    </row>
    <row r="1044" spans="5:7" x14ac:dyDescent="0.25">
      <c r="E1044" s="876"/>
      <c r="F1044" s="876"/>
      <c r="G1044" s="609"/>
    </row>
    <row r="1045" spans="5:7" x14ac:dyDescent="0.25">
      <c r="E1045" s="876"/>
      <c r="F1045" s="876"/>
      <c r="G1045" s="609"/>
    </row>
    <row r="1046" spans="5:7" x14ac:dyDescent="0.25">
      <c r="E1046" s="876"/>
      <c r="F1046" s="876"/>
      <c r="G1046" s="609"/>
    </row>
    <row r="1047" spans="5:7" x14ac:dyDescent="0.25">
      <c r="E1047" s="876"/>
      <c r="F1047" s="876"/>
      <c r="G1047" s="609"/>
    </row>
    <row r="1048" spans="5:7" x14ac:dyDescent="0.25">
      <c r="E1048" s="876"/>
      <c r="F1048" s="876"/>
      <c r="G1048" s="609"/>
    </row>
    <row r="1049" spans="5:7" x14ac:dyDescent="0.25">
      <c r="E1049" s="876"/>
      <c r="F1049" s="876"/>
      <c r="G1049" s="609"/>
    </row>
    <row r="1050" spans="5:7" x14ac:dyDescent="0.25">
      <c r="E1050" s="876"/>
      <c r="F1050" s="876"/>
      <c r="G1050" s="609"/>
    </row>
    <row r="1051" spans="5:7" x14ac:dyDescent="0.25">
      <c r="E1051" s="876"/>
      <c r="F1051" s="876"/>
      <c r="G1051" s="609"/>
    </row>
    <row r="1052" spans="5:7" x14ac:dyDescent="0.25">
      <c r="E1052" s="876"/>
      <c r="F1052" s="876"/>
      <c r="G1052" s="609"/>
    </row>
    <row r="1053" spans="5:7" x14ac:dyDescent="0.25">
      <c r="E1053" s="876"/>
      <c r="F1053" s="876"/>
      <c r="G1053" s="609"/>
    </row>
    <row r="1054" spans="5:7" x14ac:dyDescent="0.25">
      <c r="E1054" s="876"/>
      <c r="F1054" s="876"/>
      <c r="G1054" s="609"/>
    </row>
    <row r="1055" spans="5:7" x14ac:dyDescent="0.25">
      <c r="E1055" s="876"/>
      <c r="F1055" s="876"/>
      <c r="G1055" s="609"/>
    </row>
    <row r="1056" spans="5:7" x14ac:dyDescent="0.25">
      <c r="E1056" s="876"/>
      <c r="F1056" s="876"/>
      <c r="G1056" s="609"/>
    </row>
    <row r="1057" spans="5:7" x14ac:dyDescent="0.25">
      <c r="E1057" s="876"/>
      <c r="F1057" s="876"/>
      <c r="G1057" s="609"/>
    </row>
    <row r="1058" spans="5:7" x14ac:dyDescent="0.25">
      <c r="E1058" s="876"/>
      <c r="F1058" s="876"/>
      <c r="G1058" s="609"/>
    </row>
    <row r="1059" spans="5:7" x14ac:dyDescent="0.25">
      <c r="E1059" s="876"/>
      <c r="F1059" s="876"/>
      <c r="G1059" s="609"/>
    </row>
    <row r="1060" spans="5:7" x14ac:dyDescent="0.25">
      <c r="E1060" s="876"/>
      <c r="F1060" s="876"/>
      <c r="G1060" s="609"/>
    </row>
    <row r="1061" spans="5:7" x14ac:dyDescent="0.25">
      <c r="E1061" s="876"/>
      <c r="F1061" s="876"/>
      <c r="G1061" s="609"/>
    </row>
    <row r="1062" spans="5:7" x14ac:dyDescent="0.25">
      <c r="E1062" s="876"/>
      <c r="F1062" s="876"/>
      <c r="G1062" s="609"/>
    </row>
    <row r="1063" spans="5:7" x14ac:dyDescent="0.25">
      <c r="E1063" s="876"/>
      <c r="F1063" s="876"/>
      <c r="G1063" s="609"/>
    </row>
    <row r="1064" spans="5:7" x14ac:dyDescent="0.25">
      <c r="E1064" s="876"/>
      <c r="F1064" s="876"/>
      <c r="G1064" s="609"/>
    </row>
    <row r="1065" spans="5:7" x14ac:dyDescent="0.25">
      <c r="E1065" s="876"/>
      <c r="F1065" s="876"/>
      <c r="G1065" s="609"/>
    </row>
    <row r="1066" spans="5:7" x14ac:dyDescent="0.25">
      <c r="E1066" s="876"/>
      <c r="F1066" s="876"/>
      <c r="G1066" s="609"/>
    </row>
    <row r="1067" spans="5:7" x14ac:dyDescent="0.25">
      <c r="E1067" s="876"/>
      <c r="F1067" s="876"/>
      <c r="G1067" s="609"/>
    </row>
    <row r="1068" spans="5:7" x14ac:dyDescent="0.25">
      <c r="E1068" s="876"/>
      <c r="F1068" s="876"/>
      <c r="G1068" s="609"/>
    </row>
    <row r="1069" spans="5:7" x14ac:dyDescent="0.25">
      <c r="E1069" s="876"/>
      <c r="F1069" s="876"/>
      <c r="G1069" s="609"/>
    </row>
    <row r="1070" spans="5:7" x14ac:dyDescent="0.25">
      <c r="E1070" s="876"/>
      <c r="F1070" s="876"/>
      <c r="G1070" s="609"/>
    </row>
    <row r="1071" spans="5:7" x14ac:dyDescent="0.25">
      <c r="E1071" s="876"/>
      <c r="F1071" s="876"/>
      <c r="G1071" s="609"/>
    </row>
    <row r="1072" spans="5:7" x14ac:dyDescent="0.25">
      <c r="E1072" s="876"/>
      <c r="F1072" s="876"/>
      <c r="G1072" s="609"/>
    </row>
    <row r="1073" spans="5:7" x14ac:dyDescent="0.25">
      <c r="E1073" s="876"/>
      <c r="F1073" s="876"/>
      <c r="G1073" s="609"/>
    </row>
    <row r="1074" spans="5:7" x14ac:dyDescent="0.25">
      <c r="E1074" s="876"/>
      <c r="F1074" s="876"/>
      <c r="G1074" s="609"/>
    </row>
    <row r="1075" spans="5:7" x14ac:dyDescent="0.25">
      <c r="E1075" s="876"/>
      <c r="F1075" s="876"/>
      <c r="G1075" s="609"/>
    </row>
    <row r="1076" spans="5:7" x14ac:dyDescent="0.25">
      <c r="E1076" s="876"/>
      <c r="F1076" s="876"/>
      <c r="G1076" s="609"/>
    </row>
    <row r="1077" spans="5:7" x14ac:dyDescent="0.25">
      <c r="E1077" s="876"/>
      <c r="F1077" s="876"/>
      <c r="G1077" s="609"/>
    </row>
    <row r="1078" spans="5:7" x14ac:dyDescent="0.25">
      <c r="E1078" s="876"/>
      <c r="F1078" s="876"/>
      <c r="G1078" s="609"/>
    </row>
    <row r="1079" spans="5:7" x14ac:dyDescent="0.25">
      <c r="E1079" s="876"/>
      <c r="F1079" s="876"/>
      <c r="G1079" s="609"/>
    </row>
    <row r="1080" spans="5:7" x14ac:dyDescent="0.25">
      <c r="E1080" s="876"/>
      <c r="F1080" s="876"/>
      <c r="G1080" s="609"/>
    </row>
    <row r="1081" spans="5:7" x14ac:dyDescent="0.25">
      <c r="E1081" s="876"/>
      <c r="F1081" s="876"/>
      <c r="G1081" s="609"/>
    </row>
    <row r="1082" spans="5:7" x14ac:dyDescent="0.25">
      <c r="E1082" s="876"/>
      <c r="F1082" s="876"/>
      <c r="G1082" s="609"/>
    </row>
    <row r="1083" spans="5:7" x14ac:dyDescent="0.25">
      <c r="E1083" s="876"/>
      <c r="F1083" s="876"/>
      <c r="G1083" s="609"/>
    </row>
    <row r="1084" spans="5:7" x14ac:dyDescent="0.25">
      <c r="E1084" s="876"/>
      <c r="F1084" s="876"/>
      <c r="G1084" s="609"/>
    </row>
    <row r="1085" spans="5:7" x14ac:dyDescent="0.25">
      <c r="E1085" s="876"/>
      <c r="F1085" s="876"/>
      <c r="G1085" s="609"/>
    </row>
    <row r="1086" spans="5:7" x14ac:dyDescent="0.25">
      <c r="E1086" s="876"/>
      <c r="F1086" s="876"/>
      <c r="G1086" s="609"/>
    </row>
    <row r="1087" spans="5:7" x14ac:dyDescent="0.25">
      <c r="E1087" s="876"/>
      <c r="F1087" s="876"/>
      <c r="G1087" s="609"/>
    </row>
    <row r="1088" spans="5:7" x14ac:dyDescent="0.25">
      <c r="E1088" s="876"/>
      <c r="F1088" s="876"/>
      <c r="G1088" s="609"/>
    </row>
    <row r="1089" spans="5:7" x14ac:dyDescent="0.25">
      <c r="E1089" s="876"/>
      <c r="F1089" s="876"/>
      <c r="G1089" s="609"/>
    </row>
    <row r="1090" spans="5:7" x14ac:dyDescent="0.25">
      <c r="E1090" s="876"/>
      <c r="F1090" s="876"/>
      <c r="G1090" s="609"/>
    </row>
    <row r="1091" spans="5:7" x14ac:dyDescent="0.25">
      <c r="E1091" s="876"/>
      <c r="F1091" s="876"/>
      <c r="G1091" s="609"/>
    </row>
    <row r="1092" spans="5:7" x14ac:dyDescent="0.25">
      <c r="E1092" s="876"/>
      <c r="F1092" s="876"/>
      <c r="G1092" s="609"/>
    </row>
    <row r="1093" spans="5:7" x14ac:dyDescent="0.25">
      <c r="E1093" s="876"/>
      <c r="F1093" s="876"/>
      <c r="G1093" s="609"/>
    </row>
    <row r="1094" spans="5:7" x14ac:dyDescent="0.25">
      <c r="E1094" s="876"/>
      <c r="F1094" s="876"/>
      <c r="G1094" s="609"/>
    </row>
    <row r="1095" spans="5:7" x14ac:dyDescent="0.25">
      <c r="E1095" s="876"/>
      <c r="F1095" s="876"/>
      <c r="G1095" s="609"/>
    </row>
    <row r="1096" spans="5:7" x14ac:dyDescent="0.25">
      <c r="E1096" s="876"/>
      <c r="F1096" s="876"/>
      <c r="G1096" s="609"/>
    </row>
    <row r="1097" spans="5:7" x14ac:dyDescent="0.25">
      <c r="E1097" s="876"/>
      <c r="F1097" s="876"/>
      <c r="G1097" s="609"/>
    </row>
    <row r="1098" spans="5:7" x14ac:dyDescent="0.25">
      <c r="E1098" s="876"/>
      <c r="F1098" s="876"/>
      <c r="G1098" s="609"/>
    </row>
    <row r="1099" spans="5:7" x14ac:dyDescent="0.25">
      <c r="E1099" s="876"/>
      <c r="F1099" s="876"/>
      <c r="G1099" s="609"/>
    </row>
    <row r="1100" spans="5:7" x14ac:dyDescent="0.25">
      <c r="E1100" s="876"/>
      <c r="F1100" s="876"/>
      <c r="G1100" s="609"/>
    </row>
    <row r="1101" spans="5:7" x14ac:dyDescent="0.25">
      <c r="E1101" s="876"/>
      <c r="F1101" s="876"/>
      <c r="G1101" s="609"/>
    </row>
    <row r="1102" spans="5:7" x14ac:dyDescent="0.25">
      <c r="E1102" s="876"/>
      <c r="F1102" s="876"/>
      <c r="G1102" s="609"/>
    </row>
    <row r="1103" spans="5:7" x14ac:dyDescent="0.25">
      <c r="E1103" s="876"/>
      <c r="F1103" s="876"/>
      <c r="G1103" s="609"/>
    </row>
    <row r="1104" spans="5:7" x14ac:dyDescent="0.25">
      <c r="E1104" s="876"/>
      <c r="F1104" s="876"/>
      <c r="G1104" s="609"/>
    </row>
    <row r="1105" spans="5:7" x14ac:dyDescent="0.25">
      <c r="E1105" s="876"/>
      <c r="F1105" s="876"/>
      <c r="G1105" s="609"/>
    </row>
    <row r="1106" spans="5:7" x14ac:dyDescent="0.25">
      <c r="E1106" s="876"/>
      <c r="F1106" s="876"/>
      <c r="G1106" s="609"/>
    </row>
    <row r="1107" spans="5:7" x14ac:dyDescent="0.25">
      <c r="E1107" s="876"/>
      <c r="F1107" s="876"/>
      <c r="G1107" s="609"/>
    </row>
    <row r="1108" spans="5:7" x14ac:dyDescent="0.25">
      <c r="E1108" s="876"/>
      <c r="F1108" s="876"/>
      <c r="G1108" s="609"/>
    </row>
    <row r="1109" spans="5:7" x14ac:dyDescent="0.25">
      <c r="E1109" s="876"/>
      <c r="F1109" s="876"/>
      <c r="G1109" s="609"/>
    </row>
    <row r="1110" spans="5:7" x14ac:dyDescent="0.25">
      <c r="E1110" s="876"/>
      <c r="F1110" s="876"/>
      <c r="G1110" s="609"/>
    </row>
    <row r="1111" spans="5:7" x14ac:dyDescent="0.25">
      <c r="E1111" s="876"/>
      <c r="F1111" s="876"/>
      <c r="G1111" s="609"/>
    </row>
    <row r="1112" spans="5:7" x14ac:dyDescent="0.25">
      <c r="E1112" s="876"/>
      <c r="F1112" s="876"/>
      <c r="G1112" s="609"/>
    </row>
    <row r="1113" spans="5:7" x14ac:dyDescent="0.25">
      <c r="E1113" s="876"/>
      <c r="F1113" s="876"/>
      <c r="G1113" s="609"/>
    </row>
    <row r="1114" spans="5:7" x14ac:dyDescent="0.25">
      <c r="E1114" s="876"/>
      <c r="F1114" s="876"/>
      <c r="G1114" s="609"/>
    </row>
    <row r="1115" spans="5:7" x14ac:dyDescent="0.25">
      <c r="E1115" s="876"/>
      <c r="F1115" s="876"/>
      <c r="G1115" s="609"/>
    </row>
    <row r="1116" spans="5:7" x14ac:dyDescent="0.25">
      <c r="E1116" s="876"/>
      <c r="F1116" s="876"/>
      <c r="G1116" s="609"/>
    </row>
    <row r="1117" spans="5:7" x14ac:dyDescent="0.25">
      <c r="E1117" s="876"/>
      <c r="F1117" s="876"/>
      <c r="G1117" s="609"/>
    </row>
    <row r="1118" spans="5:7" x14ac:dyDescent="0.25">
      <c r="E1118" s="876"/>
      <c r="F1118" s="876"/>
      <c r="G1118" s="609"/>
    </row>
    <row r="1119" spans="5:7" x14ac:dyDescent="0.25">
      <c r="E1119" s="876"/>
      <c r="F1119" s="876"/>
      <c r="G1119" s="609"/>
    </row>
    <row r="1120" spans="5:7" x14ac:dyDescent="0.25">
      <c r="E1120" s="876"/>
      <c r="F1120" s="876"/>
      <c r="G1120" s="609"/>
    </row>
    <row r="1121" spans="5:7" x14ac:dyDescent="0.25">
      <c r="E1121" s="876"/>
      <c r="F1121" s="876"/>
      <c r="G1121" s="609"/>
    </row>
    <row r="1122" spans="5:7" x14ac:dyDescent="0.25">
      <c r="E1122" s="876"/>
      <c r="F1122" s="876"/>
      <c r="G1122" s="609"/>
    </row>
    <row r="1123" spans="5:7" x14ac:dyDescent="0.25">
      <c r="E1123" s="876"/>
      <c r="F1123" s="876"/>
      <c r="G1123" s="609"/>
    </row>
    <row r="1124" spans="5:7" x14ac:dyDescent="0.25">
      <c r="E1124" s="876"/>
      <c r="F1124" s="876"/>
      <c r="G1124" s="609"/>
    </row>
    <row r="1125" spans="5:7" x14ac:dyDescent="0.25">
      <c r="E1125" s="876"/>
      <c r="F1125" s="876"/>
      <c r="G1125" s="609"/>
    </row>
    <row r="1126" spans="5:7" x14ac:dyDescent="0.25">
      <c r="E1126" s="876"/>
      <c r="F1126" s="876"/>
      <c r="G1126" s="609"/>
    </row>
    <row r="1127" spans="5:7" x14ac:dyDescent="0.25">
      <c r="E1127" s="876"/>
      <c r="F1127" s="876"/>
      <c r="G1127" s="609"/>
    </row>
    <row r="1128" spans="5:7" x14ac:dyDescent="0.25">
      <c r="E1128" s="876"/>
      <c r="F1128" s="876"/>
      <c r="G1128" s="609"/>
    </row>
    <row r="1129" spans="5:7" x14ac:dyDescent="0.25">
      <c r="E1129" s="876"/>
      <c r="F1129" s="876"/>
      <c r="G1129" s="609"/>
    </row>
    <row r="1130" spans="5:7" x14ac:dyDescent="0.25">
      <c r="E1130" s="876"/>
      <c r="F1130" s="876"/>
      <c r="G1130" s="609"/>
    </row>
    <row r="1131" spans="5:7" x14ac:dyDescent="0.25">
      <c r="E1131" s="876"/>
      <c r="F1131" s="876"/>
      <c r="G1131" s="609"/>
    </row>
    <row r="1132" spans="5:7" x14ac:dyDescent="0.25">
      <c r="E1132" s="876"/>
      <c r="F1132" s="876"/>
      <c r="G1132" s="609"/>
    </row>
    <row r="1133" spans="5:7" x14ac:dyDescent="0.25">
      <c r="E1133" s="876"/>
      <c r="F1133" s="876"/>
      <c r="G1133" s="609"/>
    </row>
    <row r="1134" spans="5:7" x14ac:dyDescent="0.25">
      <c r="E1134" s="876"/>
      <c r="F1134" s="876"/>
      <c r="G1134" s="609"/>
    </row>
    <row r="1135" spans="5:7" x14ac:dyDescent="0.25">
      <c r="E1135" s="876"/>
      <c r="F1135" s="876"/>
      <c r="G1135" s="609"/>
    </row>
    <row r="1136" spans="5:7" x14ac:dyDescent="0.25">
      <c r="E1136" s="876"/>
      <c r="F1136" s="876"/>
      <c r="G1136" s="609"/>
    </row>
    <row r="1137" spans="5:7" x14ac:dyDescent="0.25">
      <c r="E1137" s="876"/>
      <c r="F1137" s="876"/>
      <c r="G1137" s="609"/>
    </row>
    <row r="1138" spans="5:7" x14ac:dyDescent="0.25">
      <c r="E1138" s="876"/>
      <c r="F1138" s="876"/>
      <c r="G1138" s="609"/>
    </row>
    <row r="1139" spans="5:7" x14ac:dyDescent="0.25">
      <c r="E1139" s="876"/>
      <c r="F1139" s="876"/>
      <c r="G1139" s="609"/>
    </row>
    <row r="1140" spans="5:7" x14ac:dyDescent="0.25">
      <c r="E1140" s="876"/>
      <c r="F1140" s="876"/>
      <c r="G1140" s="609"/>
    </row>
    <row r="1141" spans="5:7" x14ac:dyDescent="0.25">
      <c r="E1141" s="876"/>
      <c r="F1141" s="876"/>
      <c r="G1141" s="609"/>
    </row>
    <row r="1142" spans="5:7" x14ac:dyDescent="0.25">
      <c r="E1142" s="876"/>
      <c r="F1142" s="876"/>
      <c r="G1142" s="609"/>
    </row>
    <row r="1143" spans="5:7" x14ac:dyDescent="0.25">
      <c r="E1143" s="876"/>
      <c r="F1143" s="876"/>
      <c r="G1143" s="609"/>
    </row>
    <row r="1144" spans="5:7" x14ac:dyDescent="0.25">
      <c r="E1144" s="876"/>
      <c r="F1144" s="876"/>
      <c r="G1144" s="609"/>
    </row>
    <row r="1145" spans="5:7" x14ac:dyDescent="0.25">
      <c r="E1145" s="876"/>
      <c r="F1145" s="876"/>
      <c r="G1145" s="609"/>
    </row>
    <row r="1146" spans="5:7" x14ac:dyDescent="0.25">
      <c r="E1146" s="876"/>
      <c r="F1146" s="876"/>
      <c r="G1146" s="609"/>
    </row>
    <row r="1147" spans="5:7" x14ac:dyDescent="0.25">
      <c r="E1147" s="876"/>
      <c r="F1147" s="876"/>
      <c r="G1147" s="609"/>
    </row>
    <row r="1148" spans="5:7" x14ac:dyDescent="0.25">
      <c r="E1148" s="876"/>
      <c r="F1148" s="876"/>
      <c r="G1148" s="609"/>
    </row>
    <row r="1149" spans="5:7" x14ac:dyDescent="0.25">
      <c r="E1149" s="876"/>
      <c r="F1149" s="876"/>
      <c r="G1149" s="609"/>
    </row>
    <row r="1150" spans="5:7" x14ac:dyDescent="0.25">
      <c r="E1150" s="876"/>
      <c r="F1150" s="876"/>
      <c r="G1150" s="609"/>
    </row>
    <row r="1151" spans="5:7" x14ac:dyDescent="0.25">
      <c r="E1151" s="876"/>
      <c r="F1151" s="876"/>
      <c r="G1151" s="609"/>
    </row>
    <row r="1152" spans="5:7" x14ac:dyDescent="0.25">
      <c r="E1152" s="876"/>
      <c r="F1152" s="876"/>
      <c r="G1152" s="609"/>
    </row>
    <row r="1153" spans="5:7" x14ac:dyDescent="0.25">
      <c r="E1153" s="876"/>
      <c r="F1153" s="876"/>
      <c r="G1153" s="609"/>
    </row>
    <row r="1154" spans="5:7" x14ac:dyDescent="0.25">
      <c r="E1154" s="876"/>
      <c r="F1154" s="876"/>
      <c r="G1154" s="609"/>
    </row>
    <row r="1155" spans="5:7" x14ac:dyDescent="0.25">
      <c r="E1155" s="876"/>
      <c r="F1155" s="876"/>
      <c r="G1155" s="609"/>
    </row>
    <row r="1156" spans="5:7" x14ac:dyDescent="0.25">
      <c r="E1156" s="876"/>
      <c r="F1156" s="876"/>
      <c r="G1156" s="609"/>
    </row>
    <row r="1157" spans="5:7" x14ac:dyDescent="0.25">
      <c r="E1157" s="876"/>
      <c r="F1157" s="876"/>
      <c r="G1157" s="609"/>
    </row>
    <row r="1158" spans="5:7" x14ac:dyDescent="0.25">
      <c r="E1158" s="876"/>
      <c r="F1158" s="876"/>
      <c r="G1158" s="609"/>
    </row>
    <row r="1159" spans="5:7" x14ac:dyDescent="0.25">
      <c r="E1159" s="876"/>
      <c r="F1159" s="876"/>
      <c r="G1159" s="609"/>
    </row>
    <row r="1160" spans="5:7" x14ac:dyDescent="0.25">
      <c r="E1160" s="876"/>
      <c r="F1160" s="876"/>
      <c r="G1160" s="609"/>
    </row>
    <row r="1161" spans="5:7" x14ac:dyDescent="0.25">
      <c r="E1161" s="876"/>
      <c r="F1161" s="876"/>
      <c r="G1161" s="609"/>
    </row>
    <row r="1162" spans="5:7" x14ac:dyDescent="0.25">
      <c r="E1162" s="876"/>
      <c r="F1162" s="876"/>
      <c r="G1162" s="609"/>
    </row>
    <row r="1163" spans="5:7" x14ac:dyDescent="0.25">
      <c r="E1163" s="876"/>
      <c r="F1163" s="876"/>
      <c r="G1163" s="609"/>
    </row>
    <row r="1164" spans="5:7" x14ac:dyDescent="0.25">
      <c r="E1164" s="876"/>
      <c r="F1164" s="876"/>
      <c r="G1164" s="609"/>
    </row>
    <row r="1165" spans="5:7" x14ac:dyDescent="0.25">
      <c r="E1165" s="876"/>
      <c r="F1165" s="876"/>
      <c r="G1165" s="609"/>
    </row>
    <row r="1166" spans="5:7" x14ac:dyDescent="0.25">
      <c r="E1166" s="876"/>
      <c r="F1166" s="876"/>
      <c r="G1166" s="609"/>
    </row>
    <row r="1167" spans="5:7" x14ac:dyDescent="0.25">
      <c r="E1167" s="876"/>
      <c r="F1167" s="876"/>
      <c r="G1167" s="609"/>
    </row>
    <row r="1168" spans="5:7" x14ac:dyDescent="0.25">
      <c r="E1168" s="876"/>
      <c r="F1168" s="876"/>
      <c r="G1168" s="609"/>
    </row>
    <row r="1169" spans="5:7" x14ac:dyDescent="0.25">
      <c r="E1169" s="876"/>
      <c r="F1169" s="876"/>
      <c r="G1169" s="609"/>
    </row>
    <row r="1170" spans="5:7" x14ac:dyDescent="0.25">
      <c r="E1170" s="876"/>
      <c r="F1170" s="876"/>
      <c r="G1170" s="609"/>
    </row>
    <row r="1171" spans="5:7" x14ac:dyDescent="0.25">
      <c r="E1171" s="876"/>
      <c r="F1171" s="876"/>
      <c r="G1171" s="609"/>
    </row>
    <row r="1172" spans="5:7" x14ac:dyDescent="0.25">
      <c r="E1172" s="876"/>
      <c r="F1172" s="876"/>
      <c r="G1172" s="609"/>
    </row>
    <row r="1173" spans="5:7" x14ac:dyDescent="0.25">
      <c r="E1173" s="876"/>
      <c r="F1173" s="876"/>
      <c r="G1173" s="609"/>
    </row>
    <row r="1174" spans="5:7" x14ac:dyDescent="0.25">
      <c r="E1174" s="876"/>
      <c r="F1174" s="876"/>
      <c r="G1174" s="609"/>
    </row>
    <row r="1175" spans="5:7" x14ac:dyDescent="0.25">
      <c r="E1175" s="876"/>
      <c r="F1175" s="876"/>
      <c r="G1175" s="609"/>
    </row>
    <row r="1176" spans="5:7" x14ac:dyDescent="0.25">
      <c r="E1176" s="876"/>
      <c r="F1176" s="876"/>
      <c r="G1176" s="609"/>
    </row>
    <row r="1177" spans="5:7" x14ac:dyDescent="0.25">
      <c r="E1177" s="876"/>
      <c r="F1177" s="876"/>
      <c r="G1177" s="609"/>
    </row>
    <row r="1178" spans="5:7" x14ac:dyDescent="0.25">
      <c r="E1178" s="876"/>
      <c r="F1178" s="876"/>
      <c r="G1178" s="609"/>
    </row>
    <row r="1179" spans="5:7" x14ac:dyDescent="0.25">
      <c r="E1179" s="876"/>
      <c r="F1179" s="876"/>
      <c r="G1179" s="609"/>
    </row>
    <row r="1180" spans="5:7" x14ac:dyDescent="0.25">
      <c r="E1180" s="876"/>
      <c r="F1180" s="876"/>
      <c r="G1180" s="609"/>
    </row>
    <row r="1181" spans="5:7" x14ac:dyDescent="0.25">
      <c r="E1181" s="876"/>
      <c r="F1181" s="876"/>
      <c r="G1181" s="609"/>
    </row>
    <row r="1182" spans="5:7" x14ac:dyDescent="0.25">
      <c r="E1182" s="876"/>
      <c r="F1182" s="876"/>
      <c r="G1182" s="609"/>
    </row>
    <row r="1183" spans="5:7" x14ac:dyDescent="0.25">
      <c r="E1183" s="876"/>
      <c r="F1183" s="876"/>
      <c r="G1183" s="609"/>
    </row>
    <row r="1184" spans="5:7" x14ac:dyDescent="0.25">
      <c r="E1184" s="876"/>
      <c r="F1184" s="876"/>
      <c r="G1184" s="609"/>
    </row>
    <row r="1185" spans="5:7" x14ac:dyDescent="0.25">
      <c r="E1185" s="876"/>
      <c r="F1185" s="876"/>
      <c r="G1185" s="609"/>
    </row>
    <row r="1186" spans="5:7" x14ac:dyDescent="0.25">
      <c r="E1186" s="876"/>
      <c r="F1186" s="876"/>
      <c r="G1186" s="609"/>
    </row>
    <row r="1187" spans="5:7" x14ac:dyDescent="0.25">
      <c r="E1187" s="876"/>
      <c r="F1187" s="876"/>
      <c r="G1187" s="609"/>
    </row>
    <row r="1188" spans="5:7" x14ac:dyDescent="0.25">
      <c r="E1188" s="876"/>
      <c r="F1188" s="876"/>
      <c r="G1188" s="609"/>
    </row>
    <row r="1189" spans="5:7" x14ac:dyDescent="0.25">
      <c r="E1189" s="876"/>
      <c r="F1189" s="876"/>
      <c r="G1189" s="609"/>
    </row>
    <row r="1190" spans="5:7" x14ac:dyDescent="0.25">
      <c r="E1190" s="876"/>
      <c r="F1190" s="876"/>
      <c r="G1190" s="609"/>
    </row>
    <row r="1191" spans="5:7" x14ac:dyDescent="0.25">
      <c r="E1191" s="876"/>
      <c r="F1191" s="876"/>
      <c r="G1191" s="609"/>
    </row>
    <row r="1192" spans="5:7" x14ac:dyDescent="0.25">
      <c r="E1192" s="876"/>
      <c r="F1192" s="876"/>
      <c r="G1192" s="609"/>
    </row>
    <row r="1193" spans="5:7" x14ac:dyDescent="0.25">
      <c r="E1193" s="876"/>
      <c r="F1193" s="876"/>
      <c r="G1193" s="609"/>
    </row>
    <row r="1194" spans="5:7" x14ac:dyDescent="0.25">
      <c r="E1194" s="876"/>
      <c r="F1194" s="876"/>
      <c r="G1194" s="609"/>
    </row>
    <row r="1195" spans="5:7" x14ac:dyDescent="0.25">
      <c r="E1195" s="876"/>
      <c r="F1195" s="876"/>
      <c r="G1195" s="609"/>
    </row>
    <row r="1196" spans="5:7" x14ac:dyDescent="0.25">
      <c r="E1196" s="876"/>
      <c r="F1196" s="876"/>
      <c r="G1196" s="609"/>
    </row>
    <row r="1197" spans="5:7" x14ac:dyDescent="0.25">
      <c r="E1197" s="876"/>
      <c r="F1197" s="876"/>
      <c r="G1197" s="609"/>
    </row>
    <row r="1198" spans="5:7" x14ac:dyDescent="0.25">
      <c r="E1198" s="876"/>
      <c r="F1198" s="876"/>
      <c r="G1198" s="609"/>
    </row>
    <row r="1199" spans="5:7" x14ac:dyDescent="0.25">
      <c r="E1199" s="876"/>
      <c r="F1199" s="876"/>
      <c r="G1199" s="609"/>
    </row>
    <row r="1200" spans="5:7" x14ac:dyDescent="0.25">
      <c r="E1200" s="876"/>
      <c r="F1200" s="876"/>
      <c r="G1200" s="609"/>
    </row>
    <row r="1201" spans="5:7" x14ac:dyDescent="0.25">
      <c r="E1201" s="876"/>
      <c r="F1201" s="876"/>
      <c r="G1201" s="609"/>
    </row>
    <row r="1202" spans="5:7" x14ac:dyDescent="0.25">
      <c r="E1202" s="876"/>
      <c r="F1202" s="876"/>
      <c r="G1202" s="609"/>
    </row>
    <row r="1203" spans="5:7" x14ac:dyDescent="0.25">
      <c r="E1203" s="876"/>
      <c r="F1203" s="876"/>
      <c r="G1203" s="609"/>
    </row>
    <row r="1204" spans="5:7" x14ac:dyDescent="0.25">
      <c r="E1204" s="876"/>
      <c r="F1204" s="876"/>
      <c r="G1204" s="609"/>
    </row>
    <row r="1205" spans="5:7" x14ac:dyDescent="0.25">
      <c r="E1205" s="876"/>
      <c r="F1205" s="876"/>
      <c r="G1205" s="609"/>
    </row>
    <row r="1206" spans="5:7" x14ac:dyDescent="0.25">
      <c r="E1206" s="876"/>
      <c r="F1206" s="876"/>
      <c r="G1206" s="609"/>
    </row>
    <row r="1207" spans="5:7" x14ac:dyDescent="0.25">
      <c r="E1207" s="876"/>
      <c r="F1207" s="876"/>
      <c r="G1207" s="609"/>
    </row>
    <row r="1208" spans="5:7" x14ac:dyDescent="0.25">
      <c r="E1208" s="876"/>
      <c r="F1208" s="876"/>
      <c r="G1208" s="609"/>
    </row>
    <row r="1209" spans="5:7" x14ac:dyDescent="0.25">
      <c r="E1209" s="876"/>
      <c r="F1209" s="876"/>
      <c r="G1209" s="609"/>
    </row>
    <row r="1210" spans="5:7" x14ac:dyDescent="0.25">
      <c r="E1210" s="876"/>
      <c r="F1210" s="876"/>
      <c r="G1210" s="609"/>
    </row>
    <row r="1211" spans="5:7" x14ac:dyDescent="0.25">
      <c r="E1211" s="876"/>
      <c r="F1211" s="876"/>
      <c r="G1211" s="609"/>
    </row>
    <row r="1212" spans="5:7" x14ac:dyDescent="0.25">
      <c r="E1212" s="876"/>
      <c r="F1212" s="876"/>
      <c r="G1212" s="609"/>
    </row>
    <row r="1213" spans="5:7" x14ac:dyDescent="0.25">
      <c r="E1213" s="876"/>
      <c r="F1213" s="876"/>
      <c r="G1213" s="609"/>
    </row>
    <row r="1214" spans="5:7" x14ac:dyDescent="0.25">
      <c r="E1214" s="876"/>
      <c r="F1214" s="876"/>
      <c r="G1214" s="609"/>
    </row>
    <row r="1215" spans="5:7" x14ac:dyDescent="0.25">
      <c r="E1215" s="876"/>
      <c r="F1215" s="876"/>
      <c r="G1215" s="609"/>
    </row>
    <row r="1216" spans="5:7" x14ac:dyDescent="0.25">
      <c r="E1216" s="876"/>
      <c r="F1216" s="876"/>
      <c r="G1216" s="609"/>
    </row>
    <row r="1217" spans="5:7" x14ac:dyDescent="0.25">
      <c r="E1217" s="876"/>
      <c r="F1217" s="876"/>
      <c r="G1217" s="609"/>
    </row>
    <row r="1218" spans="5:7" x14ac:dyDescent="0.25">
      <c r="E1218" s="876"/>
      <c r="F1218" s="876"/>
      <c r="G1218" s="609"/>
    </row>
    <row r="1219" spans="5:7" x14ac:dyDescent="0.25">
      <c r="E1219" s="876"/>
      <c r="F1219" s="876"/>
      <c r="G1219" s="609"/>
    </row>
    <row r="1220" spans="5:7" x14ac:dyDescent="0.25">
      <c r="E1220" s="876"/>
      <c r="F1220" s="876"/>
      <c r="G1220" s="609"/>
    </row>
    <row r="1221" spans="5:7" x14ac:dyDescent="0.25">
      <c r="E1221" s="876"/>
      <c r="F1221" s="876"/>
      <c r="G1221" s="609"/>
    </row>
    <row r="1222" spans="5:7" x14ac:dyDescent="0.25">
      <c r="E1222" s="876"/>
      <c r="F1222" s="876"/>
      <c r="G1222" s="609"/>
    </row>
    <row r="1223" spans="5:7" x14ac:dyDescent="0.25">
      <c r="E1223" s="876"/>
      <c r="F1223" s="876"/>
      <c r="G1223" s="609"/>
    </row>
    <row r="1224" spans="5:7" x14ac:dyDescent="0.25">
      <c r="E1224" s="876"/>
      <c r="F1224" s="876"/>
      <c r="G1224" s="609"/>
    </row>
    <row r="1225" spans="5:7" x14ac:dyDescent="0.25">
      <c r="E1225" s="876"/>
      <c r="F1225" s="876"/>
      <c r="G1225" s="609"/>
    </row>
    <row r="1226" spans="5:7" x14ac:dyDescent="0.25">
      <c r="E1226" s="876"/>
      <c r="F1226" s="876"/>
      <c r="G1226" s="609"/>
    </row>
    <row r="1227" spans="5:7" x14ac:dyDescent="0.25">
      <c r="E1227" s="876"/>
      <c r="F1227" s="876"/>
      <c r="G1227" s="609"/>
    </row>
    <row r="1228" spans="5:7" x14ac:dyDescent="0.25">
      <c r="E1228" s="876"/>
      <c r="F1228" s="876"/>
      <c r="G1228" s="609"/>
    </row>
    <row r="1229" spans="5:7" x14ac:dyDescent="0.25">
      <c r="E1229" s="876"/>
      <c r="F1229" s="876"/>
      <c r="G1229" s="609"/>
    </row>
    <row r="1230" spans="5:7" x14ac:dyDescent="0.25">
      <c r="E1230" s="876"/>
      <c r="F1230" s="876"/>
      <c r="G1230" s="609"/>
    </row>
    <row r="1231" spans="5:7" x14ac:dyDescent="0.25">
      <c r="E1231" s="876"/>
      <c r="F1231" s="876"/>
      <c r="G1231" s="609"/>
    </row>
    <row r="1232" spans="5:7" x14ac:dyDescent="0.25">
      <c r="E1232" s="876"/>
      <c r="F1232" s="876"/>
      <c r="G1232" s="609"/>
    </row>
    <row r="1233" spans="5:7" x14ac:dyDescent="0.25">
      <c r="E1233" s="876"/>
      <c r="F1233" s="876"/>
      <c r="G1233" s="609"/>
    </row>
    <row r="1234" spans="5:7" x14ac:dyDescent="0.25">
      <c r="E1234" s="876"/>
      <c r="F1234" s="876"/>
      <c r="G1234" s="609"/>
    </row>
    <row r="1235" spans="5:7" x14ac:dyDescent="0.25">
      <c r="E1235" s="876"/>
      <c r="F1235" s="876"/>
      <c r="G1235" s="609"/>
    </row>
    <row r="1236" spans="5:7" x14ac:dyDescent="0.25">
      <c r="E1236" s="876"/>
      <c r="F1236" s="876"/>
      <c r="G1236" s="609"/>
    </row>
    <row r="1237" spans="5:7" x14ac:dyDescent="0.25">
      <c r="E1237" s="876"/>
      <c r="F1237" s="876"/>
      <c r="G1237" s="609"/>
    </row>
    <row r="1238" spans="5:7" x14ac:dyDescent="0.25">
      <c r="E1238" s="876"/>
      <c r="F1238" s="876"/>
      <c r="G1238" s="609"/>
    </row>
    <row r="1239" spans="5:7" x14ac:dyDescent="0.25">
      <c r="E1239" s="876"/>
      <c r="F1239" s="876"/>
      <c r="G1239" s="609"/>
    </row>
    <row r="1240" spans="5:7" x14ac:dyDescent="0.25">
      <c r="E1240" s="876"/>
      <c r="F1240" s="876"/>
      <c r="G1240" s="609"/>
    </row>
    <row r="1241" spans="5:7" x14ac:dyDescent="0.25">
      <c r="E1241" s="876"/>
      <c r="F1241" s="876"/>
      <c r="G1241" s="609"/>
    </row>
    <row r="1242" spans="5:7" x14ac:dyDescent="0.25">
      <c r="E1242" s="876"/>
      <c r="F1242" s="876"/>
      <c r="G1242" s="609"/>
    </row>
    <row r="1243" spans="5:7" x14ac:dyDescent="0.25">
      <c r="E1243" s="876"/>
      <c r="F1243" s="876"/>
      <c r="G1243" s="609"/>
    </row>
    <row r="1244" spans="5:7" x14ac:dyDescent="0.25">
      <c r="E1244" s="876"/>
      <c r="F1244" s="876"/>
      <c r="G1244" s="609"/>
    </row>
    <row r="1245" spans="5:7" x14ac:dyDescent="0.25">
      <c r="E1245" s="876"/>
      <c r="F1245" s="876"/>
      <c r="G1245" s="609"/>
    </row>
    <row r="1246" spans="5:7" x14ac:dyDescent="0.25">
      <c r="E1246" s="876"/>
      <c r="F1246" s="876"/>
      <c r="G1246" s="609"/>
    </row>
    <row r="1247" spans="5:7" x14ac:dyDescent="0.25">
      <c r="E1247" s="876"/>
      <c r="F1247" s="876"/>
      <c r="G1247" s="609"/>
    </row>
    <row r="1248" spans="5:7" x14ac:dyDescent="0.25">
      <c r="E1248" s="876"/>
      <c r="F1248" s="876"/>
      <c r="G1248" s="609"/>
    </row>
    <row r="1249" spans="5:7" x14ac:dyDescent="0.25">
      <c r="E1249" s="876"/>
      <c r="F1249" s="876"/>
      <c r="G1249" s="609"/>
    </row>
    <row r="1250" spans="5:7" x14ac:dyDescent="0.25">
      <c r="E1250" s="876"/>
      <c r="F1250" s="876"/>
      <c r="G1250" s="609"/>
    </row>
    <row r="1251" spans="5:7" x14ac:dyDescent="0.25">
      <c r="E1251" s="876"/>
      <c r="F1251" s="876"/>
      <c r="G1251" s="609"/>
    </row>
    <row r="1252" spans="5:7" x14ac:dyDescent="0.25">
      <c r="E1252" s="876"/>
      <c r="F1252" s="876"/>
      <c r="G1252" s="609"/>
    </row>
    <row r="1253" spans="5:7" x14ac:dyDescent="0.25">
      <c r="E1253" s="876"/>
      <c r="F1253" s="876"/>
      <c r="G1253" s="609"/>
    </row>
    <row r="1254" spans="5:7" x14ac:dyDescent="0.25">
      <c r="E1254" s="876"/>
      <c r="F1254" s="876"/>
      <c r="G1254" s="609"/>
    </row>
    <row r="1255" spans="5:7" x14ac:dyDescent="0.25">
      <c r="E1255" s="876"/>
      <c r="F1255" s="876"/>
      <c r="G1255" s="609"/>
    </row>
    <row r="1256" spans="5:7" x14ac:dyDescent="0.25">
      <c r="E1256" s="876"/>
      <c r="F1256" s="876"/>
      <c r="G1256" s="609"/>
    </row>
    <row r="1257" spans="5:7" x14ac:dyDescent="0.25">
      <c r="E1257" s="876"/>
      <c r="F1257" s="876"/>
      <c r="G1257" s="609"/>
    </row>
    <row r="1258" spans="5:7" x14ac:dyDescent="0.25">
      <c r="E1258" s="876"/>
      <c r="F1258" s="876"/>
      <c r="G1258" s="609"/>
    </row>
    <row r="1259" spans="5:7" x14ac:dyDescent="0.25">
      <c r="E1259" s="876"/>
      <c r="F1259" s="876"/>
      <c r="G1259" s="609"/>
    </row>
    <row r="1260" spans="5:7" x14ac:dyDescent="0.25">
      <c r="E1260" s="876"/>
      <c r="F1260" s="876"/>
      <c r="G1260" s="609"/>
    </row>
    <row r="1261" spans="5:7" x14ac:dyDescent="0.25">
      <c r="E1261" s="876"/>
      <c r="F1261" s="876"/>
      <c r="G1261" s="609"/>
    </row>
    <row r="1262" spans="5:7" x14ac:dyDescent="0.25">
      <c r="E1262" s="876"/>
      <c r="F1262" s="876"/>
      <c r="G1262" s="609"/>
    </row>
    <row r="1263" spans="5:7" x14ac:dyDescent="0.25">
      <c r="E1263" s="876"/>
      <c r="F1263" s="876"/>
      <c r="G1263" s="609"/>
    </row>
    <row r="1264" spans="5:7" x14ac:dyDescent="0.25">
      <c r="E1264" s="876"/>
      <c r="F1264" s="876"/>
      <c r="G1264" s="609"/>
    </row>
    <row r="1265" spans="5:7" x14ac:dyDescent="0.25">
      <c r="E1265" s="876"/>
      <c r="F1265" s="876"/>
      <c r="G1265" s="609"/>
    </row>
    <row r="1266" spans="5:7" x14ac:dyDescent="0.25">
      <c r="E1266" s="876"/>
      <c r="F1266" s="876"/>
      <c r="G1266" s="609"/>
    </row>
    <row r="1267" spans="5:7" x14ac:dyDescent="0.25">
      <c r="E1267" s="876"/>
      <c r="F1267" s="876"/>
      <c r="G1267" s="609"/>
    </row>
    <row r="1268" spans="5:7" x14ac:dyDescent="0.25">
      <c r="E1268" s="876"/>
      <c r="F1268" s="876"/>
      <c r="G1268" s="609"/>
    </row>
    <row r="1269" spans="5:7" x14ac:dyDescent="0.25">
      <c r="E1269" s="876"/>
      <c r="F1269" s="876"/>
      <c r="G1269" s="609"/>
    </row>
    <row r="1270" spans="5:7" x14ac:dyDescent="0.25">
      <c r="E1270" s="876"/>
      <c r="F1270" s="876"/>
      <c r="G1270" s="609"/>
    </row>
    <row r="1271" spans="5:7" x14ac:dyDescent="0.25">
      <c r="E1271" s="876"/>
      <c r="F1271" s="876"/>
      <c r="G1271" s="609"/>
    </row>
    <row r="1272" spans="5:7" x14ac:dyDescent="0.25">
      <c r="E1272" s="876"/>
      <c r="F1272" s="876"/>
      <c r="G1272" s="609"/>
    </row>
    <row r="1273" spans="5:7" x14ac:dyDescent="0.25">
      <c r="E1273" s="876"/>
      <c r="F1273" s="876"/>
      <c r="G1273" s="609"/>
    </row>
    <row r="1274" spans="5:7" x14ac:dyDescent="0.25">
      <c r="E1274" s="876"/>
      <c r="F1274" s="876"/>
      <c r="G1274" s="609"/>
    </row>
    <row r="1275" spans="5:7" x14ac:dyDescent="0.25">
      <c r="E1275" s="876"/>
      <c r="F1275" s="876"/>
      <c r="G1275" s="609"/>
    </row>
    <row r="1276" spans="5:7" x14ac:dyDescent="0.25">
      <c r="E1276" s="876"/>
      <c r="F1276" s="876"/>
      <c r="G1276" s="609"/>
    </row>
    <row r="1277" spans="5:7" x14ac:dyDescent="0.25">
      <c r="E1277" s="876"/>
      <c r="F1277" s="876"/>
      <c r="G1277" s="609"/>
    </row>
    <row r="1278" spans="5:7" x14ac:dyDescent="0.25">
      <c r="E1278" s="876"/>
      <c r="F1278" s="876"/>
      <c r="G1278" s="609"/>
    </row>
    <row r="1279" spans="5:7" x14ac:dyDescent="0.25">
      <c r="E1279" s="876"/>
      <c r="F1279" s="876"/>
      <c r="G1279" s="609"/>
    </row>
    <row r="1280" spans="5:7" x14ac:dyDescent="0.25">
      <c r="E1280" s="876"/>
      <c r="F1280" s="876"/>
      <c r="G1280" s="609"/>
    </row>
    <row r="1281" spans="5:7" x14ac:dyDescent="0.25">
      <c r="E1281" s="876"/>
      <c r="F1281" s="876"/>
      <c r="G1281" s="609"/>
    </row>
    <row r="1282" spans="5:7" x14ac:dyDescent="0.25">
      <c r="E1282" s="876"/>
      <c r="F1282" s="876"/>
      <c r="G1282" s="609"/>
    </row>
    <row r="1283" spans="5:7" x14ac:dyDescent="0.25">
      <c r="E1283" s="876"/>
      <c r="F1283" s="876"/>
      <c r="G1283" s="609"/>
    </row>
    <row r="1284" spans="5:7" x14ac:dyDescent="0.25">
      <c r="E1284" s="876"/>
      <c r="F1284" s="876"/>
      <c r="G1284" s="609"/>
    </row>
    <row r="1285" spans="5:7" x14ac:dyDescent="0.25">
      <c r="E1285" s="876"/>
      <c r="F1285" s="876"/>
      <c r="G1285" s="609"/>
    </row>
    <row r="1286" spans="5:7" x14ac:dyDescent="0.25">
      <c r="E1286" s="876"/>
      <c r="F1286" s="876"/>
      <c r="G1286" s="609"/>
    </row>
    <row r="1287" spans="5:7" x14ac:dyDescent="0.25">
      <c r="E1287" s="876"/>
      <c r="F1287" s="876"/>
      <c r="G1287" s="609"/>
    </row>
    <row r="1288" spans="5:7" x14ac:dyDescent="0.25">
      <c r="E1288" s="876"/>
      <c r="F1288" s="876"/>
      <c r="G1288" s="609"/>
    </row>
    <row r="1289" spans="5:7" x14ac:dyDescent="0.25">
      <c r="E1289" s="876"/>
      <c r="F1289" s="876"/>
      <c r="G1289" s="609"/>
    </row>
    <row r="1290" spans="5:7" x14ac:dyDescent="0.25">
      <c r="E1290" s="876"/>
      <c r="F1290" s="876"/>
      <c r="G1290" s="609"/>
    </row>
    <row r="1291" spans="5:7" x14ac:dyDescent="0.25">
      <c r="E1291" s="876"/>
      <c r="F1291" s="876"/>
      <c r="G1291" s="609"/>
    </row>
    <row r="1292" spans="5:7" x14ac:dyDescent="0.25">
      <c r="E1292" s="876"/>
      <c r="F1292" s="876"/>
      <c r="G1292" s="609"/>
    </row>
    <row r="1293" spans="5:7" x14ac:dyDescent="0.25">
      <c r="E1293" s="876"/>
      <c r="F1293" s="876"/>
      <c r="G1293" s="609"/>
    </row>
    <row r="1294" spans="5:7" x14ac:dyDescent="0.25">
      <c r="E1294" s="876"/>
      <c r="F1294" s="876"/>
      <c r="G1294" s="609"/>
    </row>
    <row r="1295" spans="5:7" x14ac:dyDescent="0.25">
      <c r="E1295" s="876"/>
      <c r="F1295" s="876"/>
      <c r="G1295" s="609"/>
    </row>
    <row r="1296" spans="5:7" x14ac:dyDescent="0.25">
      <c r="E1296" s="876"/>
      <c r="F1296" s="876"/>
      <c r="G1296" s="609"/>
    </row>
    <row r="1297" spans="5:7" x14ac:dyDescent="0.25">
      <c r="E1297" s="876"/>
      <c r="F1297" s="876"/>
      <c r="G1297" s="609"/>
    </row>
    <row r="1298" spans="5:7" x14ac:dyDescent="0.25">
      <c r="E1298" s="876"/>
      <c r="F1298" s="876"/>
      <c r="G1298" s="609"/>
    </row>
    <row r="1299" spans="5:7" x14ac:dyDescent="0.25">
      <c r="E1299" s="876"/>
      <c r="F1299" s="876"/>
      <c r="G1299" s="609"/>
    </row>
    <row r="1300" spans="5:7" x14ac:dyDescent="0.25">
      <c r="E1300" s="876"/>
      <c r="F1300" s="876"/>
      <c r="G1300" s="609"/>
    </row>
    <row r="1301" spans="5:7" x14ac:dyDescent="0.25">
      <c r="E1301" s="876"/>
      <c r="F1301" s="876"/>
      <c r="G1301" s="609"/>
    </row>
    <row r="1302" spans="5:7" x14ac:dyDescent="0.25">
      <c r="E1302" s="876"/>
      <c r="F1302" s="876"/>
      <c r="G1302" s="609"/>
    </row>
    <row r="1303" spans="5:7" x14ac:dyDescent="0.25">
      <c r="E1303" s="876"/>
      <c r="F1303" s="876"/>
      <c r="G1303" s="609"/>
    </row>
    <row r="1304" spans="5:7" x14ac:dyDescent="0.25">
      <c r="E1304" s="876"/>
      <c r="F1304" s="876"/>
      <c r="G1304" s="609"/>
    </row>
    <row r="1305" spans="5:7" x14ac:dyDescent="0.25">
      <c r="E1305" s="876"/>
      <c r="F1305" s="876"/>
      <c r="G1305" s="609"/>
    </row>
    <row r="1306" spans="5:7" x14ac:dyDescent="0.25">
      <c r="E1306" s="876"/>
      <c r="F1306" s="876"/>
      <c r="G1306" s="609"/>
    </row>
    <row r="1307" spans="5:7" x14ac:dyDescent="0.25">
      <c r="E1307" s="876"/>
      <c r="F1307" s="876"/>
      <c r="G1307" s="609"/>
    </row>
    <row r="1308" spans="5:7" x14ac:dyDescent="0.25">
      <c r="E1308" s="876"/>
      <c r="F1308" s="876"/>
      <c r="G1308" s="609"/>
    </row>
    <row r="1309" spans="5:7" x14ac:dyDescent="0.25">
      <c r="E1309" s="876"/>
      <c r="F1309" s="876"/>
      <c r="G1309" s="609"/>
    </row>
    <row r="1310" spans="5:7" x14ac:dyDescent="0.25">
      <c r="E1310" s="876"/>
      <c r="F1310" s="876"/>
      <c r="G1310" s="609"/>
    </row>
    <row r="1311" spans="5:7" x14ac:dyDescent="0.25">
      <c r="E1311" s="876"/>
      <c r="F1311" s="876"/>
      <c r="G1311" s="609"/>
    </row>
    <row r="1312" spans="5:7" x14ac:dyDescent="0.25">
      <c r="E1312" s="876"/>
      <c r="F1312" s="876"/>
      <c r="G1312" s="609"/>
    </row>
    <row r="1313" spans="5:7" x14ac:dyDescent="0.25">
      <c r="E1313" s="876"/>
      <c r="F1313" s="876"/>
      <c r="G1313" s="609"/>
    </row>
    <row r="1314" spans="5:7" x14ac:dyDescent="0.25">
      <c r="E1314" s="876"/>
      <c r="F1314" s="876"/>
      <c r="G1314" s="609"/>
    </row>
    <row r="1315" spans="5:7" x14ac:dyDescent="0.25">
      <c r="E1315" s="876"/>
      <c r="F1315" s="876"/>
      <c r="G1315" s="609"/>
    </row>
    <row r="1316" spans="5:7" x14ac:dyDescent="0.25">
      <c r="E1316" s="876"/>
      <c r="F1316" s="876"/>
      <c r="G1316" s="609"/>
    </row>
    <row r="1317" spans="5:7" x14ac:dyDescent="0.25">
      <c r="E1317" s="876"/>
      <c r="F1317" s="876"/>
      <c r="G1317" s="609"/>
    </row>
    <row r="1318" spans="5:7" x14ac:dyDescent="0.25">
      <c r="E1318" s="876"/>
      <c r="F1318" s="876"/>
      <c r="G1318" s="609"/>
    </row>
    <row r="1319" spans="5:7" x14ac:dyDescent="0.25">
      <c r="E1319" s="876"/>
      <c r="F1319" s="876"/>
      <c r="G1319" s="609"/>
    </row>
    <row r="1320" spans="5:7" x14ac:dyDescent="0.25">
      <c r="E1320" s="876"/>
      <c r="F1320" s="876"/>
      <c r="G1320" s="609"/>
    </row>
    <row r="1321" spans="5:7" x14ac:dyDescent="0.25">
      <c r="E1321" s="876"/>
      <c r="F1321" s="876"/>
      <c r="G1321" s="609"/>
    </row>
    <row r="1322" spans="5:7" x14ac:dyDescent="0.25">
      <c r="E1322" s="876"/>
      <c r="F1322" s="876"/>
      <c r="G1322" s="609"/>
    </row>
    <row r="1323" spans="5:7" x14ac:dyDescent="0.25">
      <c r="E1323" s="876"/>
      <c r="F1323" s="876"/>
      <c r="G1323" s="609"/>
    </row>
    <row r="1324" spans="5:7" x14ac:dyDescent="0.25">
      <c r="E1324" s="876"/>
      <c r="F1324" s="876"/>
      <c r="G1324" s="609"/>
    </row>
    <row r="1325" spans="5:7" x14ac:dyDescent="0.25">
      <c r="E1325" s="876"/>
      <c r="F1325" s="876"/>
      <c r="G1325" s="609"/>
    </row>
    <row r="1326" spans="5:7" x14ac:dyDescent="0.25">
      <c r="E1326" s="876"/>
      <c r="F1326" s="876"/>
      <c r="G1326" s="609"/>
    </row>
    <row r="1327" spans="5:7" x14ac:dyDescent="0.25">
      <c r="E1327" s="876"/>
      <c r="F1327" s="876"/>
      <c r="G1327" s="609"/>
    </row>
    <row r="1328" spans="5:7" x14ac:dyDescent="0.25">
      <c r="E1328" s="876"/>
      <c r="F1328" s="876"/>
      <c r="G1328" s="609"/>
    </row>
    <row r="1329" spans="5:7" x14ac:dyDescent="0.25">
      <c r="E1329" s="876"/>
      <c r="F1329" s="876"/>
      <c r="G1329" s="609"/>
    </row>
    <row r="1330" spans="5:7" x14ac:dyDescent="0.25">
      <c r="E1330" s="876"/>
      <c r="F1330" s="876"/>
      <c r="G1330" s="609"/>
    </row>
    <row r="1331" spans="5:7" x14ac:dyDescent="0.25">
      <c r="E1331" s="876"/>
      <c r="F1331" s="876"/>
      <c r="G1331" s="609"/>
    </row>
    <row r="1332" spans="5:7" x14ac:dyDescent="0.25">
      <c r="E1332" s="876"/>
      <c r="F1332" s="876"/>
      <c r="G1332" s="609"/>
    </row>
    <row r="1333" spans="5:7" x14ac:dyDescent="0.25">
      <c r="E1333" s="876"/>
      <c r="F1333" s="876"/>
      <c r="G1333" s="609"/>
    </row>
    <row r="1334" spans="5:7" x14ac:dyDescent="0.25">
      <c r="E1334" s="876"/>
      <c r="F1334" s="876"/>
      <c r="G1334" s="609"/>
    </row>
    <row r="1335" spans="5:7" x14ac:dyDescent="0.25">
      <c r="E1335" s="876"/>
      <c r="F1335" s="876"/>
      <c r="G1335" s="609"/>
    </row>
    <row r="1336" spans="5:7" x14ac:dyDescent="0.25">
      <c r="E1336" s="876"/>
      <c r="F1336" s="876"/>
      <c r="G1336" s="609"/>
    </row>
    <row r="1337" spans="5:7" x14ac:dyDescent="0.25">
      <c r="E1337" s="876"/>
      <c r="F1337" s="876"/>
      <c r="G1337" s="609"/>
    </row>
    <row r="1338" spans="5:7" x14ac:dyDescent="0.25">
      <c r="E1338" s="876"/>
      <c r="F1338" s="876"/>
      <c r="G1338" s="609"/>
    </row>
    <row r="1339" spans="5:7" x14ac:dyDescent="0.25">
      <c r="E1339" s="876"/>
      <c r="F1339" s="876"/>
      <c r="G1339" s="609"/>
    </row>
    <row r="1340" spans="5:7" x14ac:dyDescent="0.25">
      <c r="E1340" s="876"/>
      <c r="F1340" s="876"/>
      <c r="G1340" s="609"/>
    </row>
    <row r="1341" spans="5:7" x14ac:dyDescent="0.25">
      <c r="E1341" s="876"/>
      <c r="F1341" s="876"/>
      <c r="G1341" s="609"/>
    </row>
    <row r="1342" spans="5:7" x14ac:dyDescent="0.25">
      <c r="E1342" s="876"/>
      <c r="F1342" s="876"/>
      <c r="G1342" s="609"/>
    </row>
    <row r="1343" spans="5:7" x14ac:dyDescent="0.25">
      <c r="E1343" s="876"/>
      <c r="F1343" s="876"/>
      <c r="G1343" s="609"/>
    </row>
    <row r="1344" spans="5:7" x14ac:dyDescent="0.25">
      <c r="E1344" s="876"/>
      <c r="F1344" s="876"/>
      <c r="G1344" s="609"/>
    </row>
    <row r="1345" spans="5:7" x14ac:dyDescent="0.25">
      <c r="E1345" s="876"/>
      <c r="F1345" s="876"/>
      <c r="G1345" s="609"/>
    </row>
    <row r="1346" spans="5:7" x14ac:dyDescent="0.25">
      <c r="E1346" s="876"/>
      <c r="F1346" s="876"/>
      <c r="G1346" s="609"/>
    </row>
    <row r="1347" spans="5:7" x14ac:dyDescent="0.25">
      <c r="E1347" s="876"/>
      <c r="F1347" s="876"/>
      <c r="G1347" s="609"/>
    </row>
    <row r="1348" spans="5:7" x14ac:dyDescent="0.25">
      <c r="E1348" s="876"/>
      <c r="F1348" s="876"/>
      <c r="G1348" s="609"/>
    </row>
    <row r="1349" spans="5:7" x14ac:dyDescent="0.25">
      <c r="E1349" s="876"/>
      <c r="F1349" s="876"/>
      <c r="G1349" s="609"/>
    </row>
    <row r="1350" spans="5:7" x14ac:dyDescent="0.25">
      <c r="E1350" s="876"/>
      <c r="F1350" s="876"/>
      <c r="G1350" s="609"/>
    </row>
    <row r="1351" spans="5:7" x14ac:dyDescent="0.25">
      <c r="E1351" s="876"/>
      <c r="F1351" s="876"/>
      <c r="G1351" s="609"/>
    </row>
    <row r="1352" spans="5:7" x14ac:dyDescent="0.25">
      <c r="E1352" s="876"/>
      <c r="F1352" s="876"/>
      <c r="G1352" s="609"/>
    </row>
    <row r="1353" spans="5:7" x14ac:dyDescent="0.25">
      <c r="E1353" s="876"/>
      <c r="F1353" s="876"/>
      <c r="G1353" s="609"/>
    </row>
    <row r="1354" spans="5:7" x14ac:dyDescent="0.25">
      <c r="E1354" s="876"/>
      <c r="F1354" s="876"/>
      <c r="G1354" s="609"/>
    </row>
    <row r="1355" spans="5:7" x14ac:dyDescent="0.25">
      <c r="E1355" s="876"/>
      <c r="F1355" s="876"/>
      <c r="G1355" s="609"/>
    </row>
    <row r="1356" spans="5:7" x14ac:dyDescent="0.25">
      <c r="E1356" s="876"/>
      <c r="F1356" s="876"/>
      <c r="G1356" s="609"/>
    </row>
    <row r="1357" spans="5:7" x14ac:dyDescent="0.25">
      <c r="E1357" s="876"/>
      <c r="F1357" s="876"/>
      <c r="G1357" s="609"/>
    </row>
    <row r="1358" spans="5:7" x14ac:dyDescent="0.25">
      <c r="E1358" s="876"/>
      <c r="F1358" s="876"/>
      <c r="G1358" s="609"/>
    </row>
    <row r="1359" spans="5:7" x14ac:dyDescent="0.25">
      <c r="E1359" s="876"/>
      <c r="F1359" s="876"/>
      <c r="G1359" s="609"/>
    </row>
    <row r="1360" spans="5:7" x14ac:dyDescent="0.25">
      <c r="E1360" s="876"/>
      <c r="F1360" s="876"/>
      <c r="G1360" s="609"/>
    </row>
    <row r="1361" spans="5:7" x14ac:dyDescent="0.25">
      <c r="E1361" s="876"/>
      <c r="F1361" s="876"/>
      <c r="G1361" s="609"/>
    </row>
    <row r="1362" spans="5:7" x14ac:dyDescent="0.25">
      <c r="E1362" s="876"/>
      <c r="F1362" s="876"/>
      <c r="G1362" s="609"/>
    </row>
    <row r="1363" spans="5:7" x14ac:dyDescent="0.25">
      <c r="E1363" s="876"/>
      <c r="F1363" s="876"/>
      <c r="G1363" s="609"/>
    </row>
    <row r="1364" spans="5:7" x14ac:dyDescent="0.25">
      <c r="E1364" s="876"/>
      <c r="F1364" s="876"/>
      <c r="G1364" s="609"/>
    </row>
    <row r="1365" spans="5:7" x14ac:dyDescent="0.25">
      <c r="E1365" s="876"/>
      <c r="F1365" s="876"/>
      <c r="G1365" s="609"/>
    </row>
    <row r="1366" spans="5:7" x14ac:dyDescent="0.25">
      <c r="E1366" s="876"/>
      <c r="F1366" s="876"/>
      <c r="G1366" s="609"/>
    </row>
    <row r="1367" spans="5:7" x14ac:dyDescent="0.25">
      <c r="E1367" s="876"/>
      <c r="F1367" s="876"/>
      <c r="G1367" s="609"/>
    </row>
    <row r="1368" spans="5:7" x14ac:dyDescent="0.25">
      <c r="E1368" s="876"/>
      <c r="F1368" s="876"/>
      <c r="G1368" s="609"/>
    </row>
    <row r="1369" spans="5:7" x14ac:dyDescent="0.25">
      <c r="E1369" s="876"/>
      <c r="F1369" s="876"/>
      <c r="G1369" s="609"/>
    </row>
    <row r="1370" spans="5:7" x14ac:dyDescent="0.25">
      <c r="E1370" s="876"/>
      <c r="F1370" s="876"/>
      <c r="G1370" s="609"/>
    </row>
    <row r="1371" spans="5:7" x14ac:dyDescent="0.25">
      <c r="E1371" s="876"/>
      <c r="F1371" s="876"/>
      <c r="G1371" s="609"/>
    </row>
    <row r="1372" spans="5:7" x14ac:dyDescent="0.25">
      <c r="E1372" s="876"/>
      <c r="F1372" s="876"/>
      <c r="G1372" s="609"/>
    </row>
    <row r="1373" spans="5:7" x14ac:dyDescent="0.25">
      <c r="E1373" s="876"/>
      <c r="F1373" s="876"/>
      <c r="G1373" s="609"/>
    </row>
    <row r="1374" spans="5:7" x14ac:dyDescent="0.25">
      <c r="E1374" s="876"/>
      <c r="F1374" s="876"/>
      <c r="G1374" s="609"/>
    </row>
    <row r="1375" spans="5:7" x14ac:dyDescent="0.25">
      <c r="E1375" s="876"/>
      <c r="F1375" s="876"/>
      <c r="G1375" s="609"/>
    </row>
    <row r="1376" spans="5:7" x14ac:dyDescent="0.25">
      <c r="E1376" s="876"/>
      <c r="F1376" s="876"/>
      <c r="G1376" s="609"/>
    </row>
    <row r="1377" spans="5:7" x14ac:dyDescent="0.25">
      <c r="E1377" s="876"/>
      <c r="F1377" s="876"/>
      <c r="G1377" s="609"/>
    </row>
    <row r="1378" spans="5:7" x14ac:dyDescent="0.25">
      <c r="E1378" s="876"/>
      <c r="F1378" s="876"/>
      <c r="G1378" s="609"/>
    </row>
    <row r="1379" spans="5:7" x14ac:dyDescent="0.25">
      <c r="E1379" s="876"/>
      <c r="F1379" s="876"/>
      <c r="G1379" s="609"/>
    </row>
    <row r="1380" spans="5:7" x14ac:dyDescent="0.25">
      <c r="E1380" s="876"/>
      <c r="F1380" s="876"/>
      <c r="G1380" s="609"/>
    </row>
    <row r="1381" spans="5:7" x14ac:dyDescent="0.25">
      <c r="E1381" s="876"/>
      <c r="F1381" s="876"/>
      <c r="G1381" s="609"/>
    </row>
    <row r="1382" spans="5:7" x14ac:dyDescent="0.25">
      <c r="E1382" s="876"/>
      <c r="F1382" s="876"/>
      <c r="G1382" s="609"/>
    </row>
    <row r="1383" spans="5:7" x14ac:dyDescent="0.25">
      <c r="E1383" s="876"/>
      <c r="F1383" s="876"/>
      <c r="G1383" s="609"/>
    </row>
    <row r="1384" spans="5:7" x14ac:dyDescent="0.25">
      <c r="E1384" s="876"/>
      <c r="F1384" s="876"/>
      <c r="G1384" s="609"/>
    </row>
    <row r="1385" spans="5:7" x14ac:dyDescent="0.25">
      <c r="E1385" s="876"/>
      <c r="F1385" s="876"/>
      <c r="G1385" s="609"/>
    </row>
    <row r="1386" spans="5:7" x14ac:dyDescent="0.25">
      <c r="E1386" s="876"/>
      <c r="F1386" s="876"/>
      <c r="G1386" s="609"/>
    </row>
    <row r="1387" spans="5:7" x14ac:dyDescent="0.25">
      <c r="E1387" s="876"/>
      <c r="F1387" s="876"/>
      <c r="G1387" s="609"/>
    </row>
    <row r="1388" spans="5:7" x14ac:dyDescent="0.25">
      <c r="E1388" s="876"/>
      <c r="F1388" s="876"/>
      <c r="G1388" s="609"/>
    </row>
    <row r="1389" spans="5:7" x14ac:dyDescent="0.25">
      <c r="E1389" s="876"/>
      <c r="F1389" s="876"/>
      <c r="G1389" s="609"/>
    </row>
    <row r="1390" spans="5:7" x14ac:dyDescent="0.25">
      <c r="E1390" s="876"/>
      <c r="F1390" s="876"/>
      <c r="G1390" s="609"/>
    </row>
    <row r="1391" spans="5:7" x14ac:dyDescent="0.25">
      <c r="E1391" s="876"/>
      <c r="F1391" s="876"/>
      <c r="G1391" s="609"/>
    </row>
    <row r="1392" spans="5:7" x14ac:dyDescent="0.25">
      <c r="E1392" s="876"/>
      <c r="F1392" s="876"/>
      <c r="G1392" s="609"/>
    </row>
    <row r="1393" spans="5:7" x14ac:dyDescent="0.25">
      <c r="E1393" s="876"/>
      <c r="F1393" s="876"/>
      <c r="G1393" s="609"/>
    </row>
    <row r="1394" spans="5:7" x14ac:dyDescent="0.25">
      <c r="E1394" s="876"/>
      <c r="F1394" s="876"/>
      <c r="G1394" s="609"/>
    </row>
    <row r="1395" spans="5:7" x14ac:dyDescent="0.25">
      <c r="E1395" s="876"/>
      <c r="F1395" s="876"/>
      <c r="G1395" s="609"/>
    </row>
    <row r="1396" spans="5:7" x14ac:dyDescent="0.25">
      <c r="E1396" s="876"/>
      <c r="F1396" s="876"/>
      <c r="G1396" s="609"/>
    </row>
    <row r="1397" spans="5:7" x14ac:dyDescent="0.25">
      <c r="E1397" s="876"/>
      <c r="F1397" s="876"/>
      <c r="G1397" s="609"/>
    </row>
    <row r="1398" spans="5:7" x14ac:dyDescent="0.25">
      <c r="E1398" s="876"/>
      <c r="F1398" s="876"/>
      <c r="G1398" s="609"/>
    </row>
    <row r="1399" spans="5:7" x14ac:dyDescent="0.25">
      <c r="E1399" s="876"/>
      <c r="F1399" s="876"/>
      <c r="G1399" s="609"/>
    </row>
    <row r="1400" spans="5:7" x14ac:dyDescent="0.25">
      <c r="E1400" s="876"/>
      <c r="F1400" s="876"/>
      <c r="G1400" s="609"/>
    </row>
    <row r="1401" spans="5:7" x14ac:dyDescent="0.25">
      <c r="E1401" s="876"/>
      <c r="F1401" s="876"/>
      <c r="G1401" s="609"/>
    </row>
    <row r="1402" spans="5:7" x14ac:dyDescent="0.25">
      <c r="E1402" s="876"/>
      <c r="F1402" s="876"/>
      <c r="G1402" s="609"/>
    </row>
    <row r="1403" spans="5:7" x14ac:dyDescent="0.25">
      <c r="E1403" s="876"/>
      <c r="F1403" s="876"/>
      <c r="G1403" s="609"/>
    </row>
    <row r="1404" spans="5:7" x14ac:dyDescent="0.25">
      <c r="E1404" s="876"/>
      <c r="F1404" s="876"/>
      <c r="G1404" s="609"/>
    </row>
    <row r="1405" spans="5:7" x14ac:dyDescent="0.25">
      <c r="E1405" s="876"/>
      <c r="F1405" s="876"/>
      <c r="G1405" s="609"/>
    </row>
    <row r="1406" spans="5:7" x14ac:dyDescent="0.25">
      <c r="E1406" s="876"/>
      <c r="F1406" s="876"/>
      <c r="G1406" s="609"/>
    </row>
    <row r="1407" spans="5:7" x14ac:dyDescent="0.25">
      <c r="E1407" s="876"/>
      <c r="F1407" s="876"/>
      <c r="G1407" s="609"/>
    </row>
    <row r="1408" spans="5:7" x14ac:dyDescent="0.25">
      <c r="E1408" s="876"/>
      <c r="F1408" s="876"/>
      <c r="G1408" s="609"/>
    </row>
    <row r="1409" spans="5:7" x14ac:dyDescent="0.25">
      <c r="E1409" s="876"/>
      <c r="F1409" s="876"/>
      <c r="G1409" s="609"/>
    </row>
    <row r="1410" spans="5:7" x14ac:dyDescent="0.25">
      <c r="E1410" s="876"/>
      <c r="F1410" s="876"/>
      <c r="G1410" s="609"/>
    </row>
    <row r="1411" spans="5:7" x14ac:dyDescent="0.25">
      <c r="E1411" s="876"/>
      <c r="F1411" s="876"/>
      <c r="G1411" s="609"/>
    </row>
    <row r="1412" spans="5:7" x14ac:dyDescent="0.25">
      <c r="E1412" s="876"/>
      <c r="F1412" s="876"/>
      <c r="G1412" s="609"/>
    </row>
    <row r="1413" spans="5:7" x14ac:dyDescent="0.25">
      <c r="E1413" s="876"/>
      <c r="F1413" s="876"/>
      <c r="G1413" s="609"/>
    </row>
    <row r="1414" spans="5:7" x14ac:dyDescent="0.25">
      <c r="E1414" s="876"/>
      <c r="F1414" s="876"/>
      <c r="G1414" s="609"/>
    </row>
    <row r="1415" spans="5:7" x14ac:dyDescent="0.25">
      <c r="E1415" s="876"/>
      <c r="F1415" s="876"/>
      <c r="G1415" s="609"/>
    </row>
    <row r="1416" spans="5:7" x14ac:dyDescent="0.25">
      <c r="E1416" s="876"/>
      <c r="F1416" s="876"/>
      <c r="G1416" s="609"/>
    </row>
    <row r="1417" spans="5:7" x14ac:dyDescent="0.25">
      <c r="E1417" s="876"/>
      <c r="F1417" s="876"/>
      <c r="G1417" s="609"/>
    </row>
    <row r="1418" spans="5:7" x14ac:dyDescent="0.25">
      <c r="E1418" s="876"/>
      <c r="F1418" s="876"/>
      <c r="G1418" s="609"/>
    </row>
    <row r="1419" spans="5:7" x14ac:dyDescent="0.25">
      <c r="E1419" s="876"/>
      <c r="F1419" s="876"/>
      <c r="G1419" s="609"/>
    </row>
    <row r="1420" spans="5:7" x14ac:dyDescent="0.25">
      <c r="E1420" s="876"/>
      <c r="F1420" s="876"/>
      <c r="G1420" s="609"/>
    </row>
    <row r="1421" spans="5:7" x14ac:dyDescent="0.25">
      <c r="E1421" s="876"/>
      <c r="F1421" s="876"/>
      <c r="G1421" s="609"/>
    </row>
    <row r="1422" spans="5:7" x14ac:dyDescent="0.25">
      <c r="E1422" s="876"/>
      <c r="F1422" s="876"/>
      <c r="G1422" s="609"/>
    </row>
    <row r="1423" spans="5:7" x14ac:dyDescent="0.25">
      <c r="E1423" s="876"/>
      <c r="F1423" s="876"/>
      <c r="G1423" s="609"/>
    </row>
    <row r="1424" spans="5:7" x14ac:dyDescent="0.25">
      <c r="E1424" s="876"/>
      <c r="F1424" s="876"/>
      <c r="G1424" s="609"/>
    </row>
    <row r="1425" spans="5:7" x14ac:dyDescent="0.25">
      <c r="E1425" s="876"/>
      <c r="F1425" s="876"/>
      <c r="G1425" s="609"/>
    </row>
    <row r="1426" spans="5:7" x14ac:dyDescent="0.25">
      <c r="E1426" s="876"/>
      <c r="F1426" s="876"/>
      <c r="G1426" s="609"/>
    </row>
    <row r="1427" spans="5:7" x14ac:dyDescent="0.25">
      <c r="E1427" s="876"/>
      <c r="F1427" s="876"/>
      <c r="G1427" s="609"/>
    </row>
    <row r="1428" spans="5:7" x14ac:dyDescent="0.25">
      <c r="E1428" s="876"/>
      <c r="F1428" s="876"/>
      <c r="G1428" s="609"/>
    </row>
    <row r="1429" spans="5:7" x14ac:dyDescent="0.25">
      <c r="E1429" s="876"/>
      <c r="F1429" s="876"/>
      <c r="G1429" s="609"/>
    </row>
    <row r="1430" spans="5:7" x14ac:dyDescent="0.25">
      <c r="E1430" s="876"/>
      <c r="F1430" s="876"/>
      <c r="G1430" s="609"/>
    </row>
    <row r="1431" spans="5:7" x14ac:dyDescent="0.25">
      <c r="E1431" s="876"/>
      <c r="F1431" s="876"/>
      <c r="G1431" s="609"/>
    </row>
    <row r="1432" spans="5:7" x14ac:dyDescent="0.25">
      <c r="E1432" s="876"/>
      <c r="F1432" s="876"/>
      <c r="G1432" s="609"/>
    </row>
    <row r="1433" spans="5:7" x14ac:dyDescent="0.25">
      <c r="E1433" s="876"/>
      <c r="F1433" s="876"/>
      <c r="G1433" s="609"/>
    </row>
    <row r="1434" spans="5:7" x14ac:dyDescent="0.25">
      <c r="E1434" s="876"/>
      <c r="F1434" s="876"/>
      <c r="G1434" s="609"/>
    </row>
    <row r="1435" spans="5:7" x14ac:dyDescent="0.25">
      <c r="E1435" s="876"/>
      <c r="F1435" s="876"/>
      <c r="G1435" s="609"/>
    </row>
    <row r="1436" spans="5:7" x14ac:dyDescent="0.25">
      <c r="E1436" s="876"/>
      <c r="F1436" s="876"/>
      <c r="G1436" s="609"/>
    </row>
    <row r="1437" spans="5:7" x14ac:dyDescent="0.25">
      <c r="E1437" s="876"/>
      <c r="F1437" s="876"/>
      <c r="G1437" s="609"/>
    </row>
    <row r="1438" spans="5:7" x14ac:dyDescent="0.25">
      <c r="E1438" s="876"/>
      <c r="F1438" s="876"/>
      <c r="G1438" s="609"/>
    </row>
    <row r="1439" spans="5:7" x14ac:dyDescent="0.25">
      <c r="E1439" s="876"/>
      <c r="F1439" s="876"/>
      <c r="G1439" s="609"/>
    </row>
    <row r="1440" spans="5:7" x14ac:dyDescent="0.25">
      <c r="E1440" s="876"/>
      <c r="F1440" s="876"/>
      <c r="G1440" s="609"/>
    </row>
    <row r="1441" spans="5:7" x14ac:dyDescent="0.25">
      <c r="E1441" s="876"/>
      <c r="F1441" s="876"/>
      <c r="G1441" s="609"/>
    </row>
    <row r="1442" spans="5:7" x14ac:dyDescent="0.25">
      <c r="E1442" s="876"/>
      <c r="F1442" s="876"/>
      <c r="G1442" s="609"/>
    </row>
    <row r="1443" spans="5:7" x14ac:dyDescent="0.25">
      <c r="E1443" s="876"/>
      <c r="F1443" s="876"/>
      <c r="G1443" s="609"/>
    </row>
    <row r="1444" spans="5:7" x14ac:dyDescent="0.25">
      <c r="E1444" s="876"/>
      <c r="F1444" s="876"/>
      <c r="G1444" s="609"/>
    </row>
    <row r="1445" spans="5:7" x14ac:dyDescent="0.25">
      <c r="E1445" s="876"/>
      <c r="F1445" s="876"/>
      <c r="G1445" s="609"/>
    </row>
    <row r="1446" spans="5:7" x14ac:dyDescent="0.25">
      <c r="E1446" s="876"/>
      <c r="F1446" s="876"/>
      <c r="G1446" s="609"/>
    </row>
    <row r="1447" spans="5:7" x14ac:dyDescent="0.25">
      <c r="E1447" s="876"/>
      <c r="F1447" s="876"/>
      <c r="G1447" s="609"/>
    </row>
    <row r="1448" spans="5:7" x14ac:dyDescent="0.25">
      <c r="E1448" s="876"/>
      <c r="F1448" s="876"/>
      <c r="G1448" s="609"/>
    </row>
    <row r="1449" spans="5:7" x14ac:dyDescent="0.25">
      <c r="E1449" s="876"/>
      <c r="F1449" s="876"/>
      <c r="G1449" s="609"/>
    </row>
    <row r="1450" spans="5:7" x14ac:dyDescent="0.25">
      <c r="E1450" s="876"/>
      <c r="F1450" s="876"/>
      <c r="G1450" s="609"/>
    </row>
    <row r="1451" spans="5:7" x14ac:dyDescent="0.25">
      <c r="E1451" s="876"/>
      <c r="F1451" s="876"/>
      <c r="G1451" s="609"/>
    </row>
    <row r="1452" spans="5:7" x14ac:dyDescent="0.25">
      <c r="E1452" s="876"/>
      <c r="F1452" s="876"/>
      <c r="G1452" s="609"/>
    </row>
    <row r="1453" spans="5:7" x14ac:dyDescent="0.25">
      <c r="E1453" s="876"/>
      <c r="F1453" s="876"/>
      <c r="G1453" s="609"/>
    </row>
    <row r="1454" spans="5:7" x14ac:dyDescent="0.25">
      <c r="E1454" s="876"/>
      <c r="F1454" s="876"/>
      <c r="G1454" s="609"/>
    </row>
    <row r="1455" spans="5:7" x14ac:dyDescent="0.25">
      <c r="E1455" s="876"/>
      <c r="F1455" s="876"/>
      <c r="G1455" s="609"/>
    </row>
    <row r="1456" spans="5:7" x14ac:dyDescent="0.25">
      <c r="E1456" s="876"/>
      <c r="F1456" s="876"/>
      <c r="G1456" s="609"/>
    </row>
    <row r="1457" spans="5:7" x14ac:dyDescent="0.25">
      <c r="E1457" s="876"/>
      <c r="F1457" s="876"/>
      <c r="G1457" s="609"/>
    </row>
    <row r="1458" spans="5:7" x14ac:dyDescent="0.25">
      <c r="E1458" s="876"/>
      <c r="F1458" s="876"/>
      <c r="G1458" s="609"/>
    </row>
    <row r="1459" spans="5:7" x14ac:dyDescent="0.25">
      <c r="E1459" s="876"/>
      <c r="F1459" s="876"/>
      <c r="G1459" s="609"/>
    </row>
    <row r="1460" spans="5:7" x14ac:dyDescent="0.25">
      <c r="E1460" s="876"/>
      <c r="F1460" s="876"/>
      <c r="G1460" s="609"/>
    </row>
    <row r="1461" spans="5:7" x14ac:dyDescent="0.25">
      <c r="E1461" s="876"/>
      <c r="F1461" s="876"/>
      <c r="G1461" s="609"/>
    </row>
    <row r="1462" spans="5:7" x14ac:dyDescent="0.25">
      <c r="E1462" s="876"/>
      <c r="F1462" s="876"/>
      <c r="G1462" s="609"/>
    </row>
    <row r="1463" spans="5:7" x14ac:dyDescent="0.25">
      <c r="E1463" s="876"/>
      <c r="F1463" s="876"/>
      <c r="G1463" s="609"/>
    </row>
    <row r="1464" spans="5:7" x14ac:dyDescent="0.25">
      <c r="E1464" s="876"/>
      <c r="F1464" s="876"/>
      <c r="G1464" s="609"/>
    </row>
    <row r="1465" spans="5:7" x14ac:dyDescent="0.25">
      <c r="E1465" s="876"/>
      <c r="F1465" s="876"/>
      <c r="G1465" s="609"/>
    </row>
    <row r="1466" spans="5:7" x14ac:dyDescent="0.25">
      <c r="E1466" s="876"/>
      <c r="F1466" s="876"/>
      <c r="G1466" s="609"/>
    </row>
    <row r="1467" spans="5:7" x14ac:dyDescent="0.25">
      <c r="E1467" s="876"/>
      <c r="F1467" s="876"/>
      <c r="G1467" s="609"/>
    </row>
    <row r="1468" spans="5:7" x14ac:dyDescent="0.25">
      <c r="E1468" s="876"/>
      <c r="F1468" s="876"/>
      <c r="G1468" s="609"/>
    </row>
    <row r="1469" spans="5:7" x14ac:dyDescent="0.25">
      <c r="E1469" s="876"/>
      <c r="F1469" s="876"/>
      <c r="G1469" s="609"/>
    </row>
    <row r="1470" spans="5:7" x14ac:dyDescent="0.25">
      <c r="E1470" s="876"/>
      <c r="F1470" s="876"/>
      <c r="G1470" s="609"/>
    </row>
    <row r="1471" spans="5:7" x14ac:dyDescent="0.25">
      <c r="E1471" s="876"/>
      <c r="F1471" s="876"/>
      <c r="G1471" s="609"/>
    </row>
    <row r="1472" spans="5:7" x14ac:dyDescent="0.25">
      <c r="E1472" s="876"/>
      <c r="F1472" s="876"/>
      <c r="G1472" s="609"/>
    </row>
    <row r="1473" spans="5:7" x14ac:dyDescent="0.25">
      <c r="E1473" s="876"/>
      <c r="F1473" s="876"/>
      <c r="G1473" s="609"/>
    </row>
    <row r="1474" spans="5:7" x14ac:dyDescent="0.25">
      <c r="E1474" s="876"/>
      <c r="F1474" s="876"/>
      <c r="G1474" s="609"/>
    </row>
    <row r="1475" spans="5:7" x14ac:dyDescent="0.25">
      <c r="E1475" s="876"/>
      <c r="F1475" s="876"/>
      <c r="G1475" s="609"/>
    </row>
    <row r="1476" spans="5:7" x14ac:dyDescent="0.25">
      <c r="E1476" s="876"/>
      <c r="F1476" s="876"/>
      <c r="G1476" s="609"/>
    </row>
    <row r="1477" spans="5:7" x14ac:dyDescent="0.25">
      <c r="E1477" s="876"/>
      <c r="F1477" s="876"/>
      <c r="G1477" s="609"/>
    </row>
    <row r="1478" spans="5:7" x14ac:dyDescent="0.25">
      <c r="E1478" s="876"/>
      <c r="F1478" s="876"/>
      <c r="G1478" s="609"/>
    </row>
    <row r="1479" spans="5:7" x14ac:dyDescent="0.25">
      <c r="E1479" s="876"/>
      <c r="F1479" s="876"/>
      <c r="G1479" s="609"/>
    </row>
    <row r="1480" spans="5:7" x14ac:dyDescent="0.25">
      <c r="E1480" s="876"/>
      <c r="F1480" s="876"/>
      <c r="G1480" s="609"/>
    </row>
    <row r="1481" spans="5:7" x14ac:dyDescent="0.25">
      <c r="E1481" s="876"/>
      <c r="F1481" s="876"/>
      <c r="G1481" s="609"/>
    </row>
    <row r="1482" spans="5:7" x14ac:dyDescent="0.25">
      <c r="E1482" s="876"/>
      <c r="F1482" s="876"/>
      <c r="G1482" s="609"/>
    </row>
    <row r="1483" spans="5:7" x14ac:dyDescent="0.25">
      <c r="E1483" s="876"/>
      <c r="F1483" s="876"/>
      <c r="G1483" s="609"/>
    </row>
    <row r="1484" spans="5:7" x14ac:dyDescent="0.25">
      <c r="E1484" s="876"/>
      <c r="F1484" s="876"/>
      <c r="G1484" s="609"/>
    </row>
    <row r="1485" spans="5:7" x14ac:dyDescent="0.25">
      <c r="E1485" s="876"/>
      <c r="F1485" s="876"/>
      <c r="G1485" s="609"/>
    </row>
    <row r="1486" spans="5:7" x14ac:dyDescent="0.25">
      <c r="E1486" s="876"/>
      <c r="F1486" s="876"/>
      <c r="G1486" s="609"/>
    </row>
    <row r="1487" spans="5:7" x14ac:dyDescent="0.25">
      <c r="E1487" s="876"/>
      <c r="F1487" s="876"/>
      <c r="G1487" s="609"/>
    </row>
    <row r="1488" spans="5:7" x14ac:dyDescent="0.25">
      <c r="E1488" s="876"/>
      <c r="F1488" s="876"/>
      <c r="G1488" s="609"/>
    </row>
    <row r="1489" spans="5:7" x14ac:dyDescent="0.25">
      <c r="E1489" s="876"/>
      <c r="F1489" s="876"/>
      <c r="G1489" s="609"/>
    </row>
    <row r="1490" spans="5:7" x14ac:dyDescent="0.25">
      <c r="E1490" s="876"/>
      <c r="F1490" s="876"/>
      <c r="G1490" s="609"/>
    </row>
    <row r="1491" spans="5:7" x14ac:dyDescent="0.25">
      <c r="E1491" s="876"/>
      <c r="F1491" s="876"/>
      <c r="G1491" s="609"/>
    </row>
    <row r="1492" spans="5:7" x14ac:dyDescent="0.25">
      <c r="E1492" s="876"/>
      <c r="F1492" s="876"/>
      <c r="G1492" s="609"/>
    </row>
    <row r="1493" spans="5:7" x14ac:dyDescent="0.25">
      <c r="E1493" s="876"/>
      <c r="F1493" s="876"/>
      <c r="G1493" s="609"/>
    </row>
    <row r="1494" spans="5:7" x14ac:dyDescent="0.25">
      <c r="E1494" s="876"/>
      <c r="F1494" s="876"/>
      <c r="G1494" s="609"/>
    </row>
    <row r="1495" spans="5:7" x14ac:dyDescent="0.25">
      <c r="E1495" s="876"/>
      <c r="F1495" s="876"/>
      <c r="G1495" s="609"/>
    </row>
    <row r="1496" spans="5:7" x14ac:dyDescent="0.25">
      <c r="E1496" s="876"/>
      <c r="F1496" s="876"/>
      <c r="G1496" s="609"/>
    </row>
    <row r="1497" spans="5:7" x14ac:dyDescent="0.25">
      <c r="E1497" s="876"/>
      <c r="F1497" s="876"/>
      <c r="G1497" s="609"/>
    </row>
    <row r="1498" spans="5:7" x14ac:dyDescent="0.25">
      <c r="E1498" s="876"/>
      <c r="F1498" s="876"/>
      <c r="G1498" s="609"/>
    </row>
    <row r="1499" spans="5:7" x14ac:dyDescent="0.25">
      <c r="E1499" s="876"/>
      <c r="F1499" s="876"/>
      <c r="G1499" s="609"/>
    </row>
    <row r="1500" spans="5:7" x14ac:dyDescent="0.25">
      <c r="E1500" s="876"/>
      <c r="F1500" s="876"/>
      <c r="G1500" s="609"/>
    </row>
    <row r="1501" spans="5:7" x14ac:dyDescent="0.25">
      <c r="E1501" s="876"/>
      <c r="F1501" s="876"/>
      <c r="G1501" s="609"/>
    </row>
    <row r="1502" spans="5:7" x14ac:dyDescent="0.25">
      <c r="E1502" s="876"/>
      <c r="F1502" s="876"/>
      <c r="G1502" s="609"/>
    </row>
    <row r="1503" spans="5:7" x14ac:dyDescent="0.25">
      <c r="E1503" s="876"/>
      <c r="F1503" s="876"/>
      <c r="G1503" s="609"/>
    </row>
    <row r="1504" spans="5:7" x14ac:dyDescent="0.25">
      <c r="E1504" s="876"/>
      <c r="F1504" s="876"/>
      <c r="G1504" s="609"/>
    </row>
    <row r="1505" spans="5:7" x14ac:dyDescent="0.25">
      <c r="E1505" s="876"/>
      <c r="F1505" s="876"/>
      <c r="G1505" s="609"/>
    </row>
    <row r="1506" spans="5:7" x14ac:dyDescent="0.25">
      <c r="E1506" s="876"/>
      <c r="F1506" s="876"/>
      <c r="G1506" s="609"/>
    </row>
    <row r="1507" spans="5:7" x14ac:dyDescent="0.25">
      <c r="E1507" s="876"/>
      <c r="F1507" s="876"/>
      <c r="G1507" s="609"/>
    </row>
    <row r="1508" spans="5:7" x14ac:dyDescent="0.25">
      <c r="E1508" s="876"/>
      <c r="F1508" s="876"/>
      <c r="G1508" s="609"/>
    </row>
    <row r="1509" spans="5:7" x14ac:dyDescent="0.25">
      <c r="E1509" s="876"/>
      <c r="F1509" s="876"/>
      <c r="G1509" s="609"/>
    </row>
    <row r="1510" spans="5:7" x14ac:dyDescent="0.25">
      <c r="E1510" s="876"/>
      <c r="F1510" s="876"/>
      <c r="G1510" s="609"/>
    </row>
    <row r="1511" spans="5:7" x14ac:dyDescent="0.25">
      <c r="E1511" s="876"/>
      <c r="F1511" s="876"/>
      <c r="G1511" s="609"/>
    </row>
    <row r="1512" spans="5:7" x14ac:dyDescent="0.25">
      <c r="E1512" s="876"/>
      <c r="F1512" s="876"/>
      <c r="G1512" s="609"/>
    </row>
    <row r="1513" spans="5:7" x14ac:dyDescent="0.25">
      <c r="E1513" s="876"/>
      <c r="F1513" s="876"/>
      <c r="G1513" s="609"/>
    </row>
    <row r="1514" spans="5:7" x14ac:dyDescent="0.25">
      <c r="E1514" s="876"/>
      <c r="F1514" s="876"/>
      <c r="G1514" s="609"/>
    </row>
    <row r="1515" spans="5:7" x14ac:dyDescent="0.25">
      <c r="E1515" s="876"/>
      <c r="F1515" s="876"/>
      <c r="G1515" s="609"/>
    </row>
    <row r="1516" spans="5:7" x14ac:dyDescent="0.25">
      <c r="E1516" s="876"/>
      <c r="F1516" s="876"/>
      <c r="G1516" s="609"/>
    </row>
    <row r="1517" spans="5:7" x14ac:dyDescent="0.25">
      <c r="E1517" s="876"/>
      <c r="F1517" s="876"/>
      <c r="G1517" s="609"/>
    </row>
    <row r="1518" spans="5:7" x14ac:dyDescent="0.25">
      <c r="E1518" s="876"/>
      <c r="F1518" s="876"/>
      <c r="G1518" s="609"/>
    </row>
    <row r="1519" spans="5:7" x14ac:dyDescent="0.25">
      <c r="E1519" s="876"/>
      <c r="F1519" s="876"/>
      <c r="G1519" s="609"/>
    </row>
    <row r="1520" spans="5:7" x14ac:dyDescent="0.25">
      <c r="E1520" s="876"/>
      <c r="F1520" s="876"/>
      <c r="G1520" s="609"/>
    </row>
    <row r="1521" spans="5:7" x14ac:dyDescent="0.25">
      <c r="E1521" s="876"/>
      <c r="F1521" s="876"/>
      <c r="G1521" s="609"/>
    </row>
    <row r="1522" spans="5:7" x14ac:dyDescent="0.25">
      <c r="E1522" s="876"/>
      <c r="F1522" s="876"/>
      <c r="G1522" s="609"/>
    </row>
    <row r="1523" spans="5:7" x14ac:dyDescent="0.25">
      <c r="E1523" s="876"/>
      <c r="F1523" s="876"/>
      <c r="G1523" s="609"/>
    </row>
    <row r="1524" spans="5:7" x14ac:dyDescent="0.25">
      <c r="E1524" s="876"/>
      <c r="F1524" s="876"/>
      <c r="G1524" s="609"/>
    </row>
    <row r="1525" spans="5:7" x14ac:dyDescent="0.25">
      <c r="E1525" s="876"/>
      <c r="F1525" s="876"/>
      <c r="G1525" s="609"/>
    </row>
    <row r="1526" spans="5:7" x14ac:dyDescent="0.25">
      <c r="E1526" s="876"/>
      <c r="F1526" s="876"/>
      <c r="G1526" s="609"/>
    </row>
    <row r="1527" spans="5:7" x14ac:dyDescent="0.25">
      <c r="E1527" s="876"/>
      <c r="F1527" s="876"/>
      <c r="G1527" s="609"/>
    </row>
    <row r="1528" spans="5:7" x14ac:dyDescent="0.25">
      <c r="E1528" s="876"/>
      <c r="F1528" s="876"/>
      <c r="G1528" s="609"/>
    </row>
    <row r="1529" spans="5:7" x14ac:dyDescent="0.25">
      <c r="E1529" s="876"/>
      <c r="F1529" s="876"/>
      <c r="G1529" s="609"/>
    </row>
    <row r="1530" spans="5:7" x14ac:dyDescent="0.25">
      <c r="E1530" s="876"/>
      <c r="F1530" s="876"/>
      <c r="G1530" s="609"/>
    </row>
    <row r="1531" spans="5:7" x14ac:dyDescent="0.25">
      <c r="E1531" s="876"/>
      <c r="F1531" s="876"/>
      <c r="G1531" s="609"/>
    </row>
    <row r="1532" spans="5:7" x14ac:dyDescent="0.25">
      <c r="E1532" s="876"/>
      <c r="F1532" s="876"/>
      <c r="G1532" s="609"/>
    </row>
    <row r="1533" spans="5:7" x14ac:dyDescent="0.25">
      <c r="E1533" s="876"/>
      <c r="F1533" s="876"/>
      <c r="G1533" s="609"/>
    </row>
    <row r="1534" spans="5:7" x14ac:dyDescent="0.25">
      <c r="E1534" s="876"/>
      <c r="F1534" s="876"/>
      <c r="G1534" s="609"/>
    </row>
    <row r="1535" spans="5:7" x14ac:dyDescent="0.25">
      <c r="E1535" s="876"/>
      <c r="F1535" s="876"/>
      <c r="G1535" s="609"/>
    </row>
    <row r="1536" spans="5:7" x14ac:dyDescent="0.25">
      <c r="E1536" s="876"/>
      <c r="F1536" s="876"/>
      <c r="G1536" s="609"/>
    </row>
    <row r="1537" spans="5:7" x14ac:dyDescent="0.25">
      <c r="E1537" s="876"/>
      <c r="F1537" s="876"/>
      <c r="G1537" s="609"/>
    </row>
    <row r="1538" spans="5:7" x14ac:dyDescent="0.25">
      <c r="E1538" s="876"/>
      <c r="F1538" s="876"/>
      <c r="G1538" s="609"/>
    </row>
    <row r="1539" spans="5:7" x14ac:dyDescent="0.25">
      <c r="E1539" s="876"/>
      <c r="F1539" s="876"/>
      <c r="G1539" s="609"/>
    </row>
    <row r="1540" spans="5:7" x14ac:dyDescent="0.25">
      <c r="E1540" s="876"/>
      <c r="F1540" s="876"/>
      <c r="G1540" s="609"/>
    </row>
    <row r="1541" spans="5:7" x14ac:dyDescent="0.25">
      <c r="E1541" s="876"/>
      <c r="F1541" s="876"/>
      <c r="G1541" s="609"/>
    </row>
    <row r="1542" spans="5:7" x14ac:dyDescent="0.25">
      <c r="E1542" s="876"/>
      <c r="F1542" s="876"/>
      <c r="G1542" s="609"/>
    </row>
    <row r="1543" spans="5:7" x14ac:dyDescent="0.25">
      <c r="E1543" s="876"/>
      <c r="F1543" s="876"/>
      <c r="G1543" s="609"/>
    </row>
    <row r="1544" spans="5:7" x14ac:dyDescent="0.25">
      <c r="E1544" s="876"/>
      <c r="F1544" s="876"/>
      <c r="G1544" s="609"/>
    </row>
    <row r="1545" spans="5:7" x14ac:dyDescent="0.25">
      <c r="E1545" s="876"/>
      <c r="F1545" s="876"/>
      <c r="G1545" s="609"/>
    </row>
    <row r="1546" spans="5:7" x14ac:dyDescent="0.25">
      <c r="E1546" s="876"/>
      <c r="F1546" s="876"/>
      <c r="G1546" s="609"/>
    </row>
    <row r="1547" spans="5:7" x14ac:dyDescent="0.25">
      <c r="E1547" s="876"/>
      <c r="F1547" s="876"/>
      <c r="G1547" s="609"/>
    </row>
    <row r="1548" spans="5:7" x14ac:dyDescent="0.25">
      <c r="E1548" s="876"/>
      <c r="F1548" s="876"/>
      <c r="G1548" s="609"/>
    </row>
    <row r="1549" spans="5:7" x14ac:dyDescent="0.25">
      <c r="E1549" s="876"/>
      <c r="F1549" s="876"/>
      <c r="G1549" s="609"/>
    </row>
    <row r="1550" spans="5:7" x14ac:dyDescent="0.25">
      <c r="E1550" s="876"/>
      <c r="F1550" s="876"/>
      <c r="G1550" s="609"/>
    </row>
    <row r="1551" spans="5:7" x14ac:dyDescent="0.25">
      <c r="E1551" s="876"/>
      <c r="F1551" s="876"/>
      <c r="G1551" s="609"/>
    </row>
    <row r="1552" spans="5:7" x14ac:dyDescent="0.25">
      <c r="E1552" s="876"/>
      <c r="F1552" s="876"/>
      <c r="G1552" s="609"/>
    </row>
    <row r="1553" spans="5:7" x14ac:dyDescent="0.25">
      <c r="E1553" s="876"/>
      <c r="F1553" s="876"/>
      <c r="G1553" s="609"/>
    </row>
    <row r="1554" spans="5:7" x14ac:dyDescent="0.25">
      <c r="E1554" s="876"/>
      <c r="F1554" s="876"/>
      <c r="G1554" s="609"/>
    </row>
    <row r="1555" spans="5:7" x14ac:dyDescent="0.25">
      <c r="E1555" s="876"/>
      <c r="F1555" s="876"/>
      <c r="G1555" s="609"/>
    </row>
    <row r="1556" spans="5:7" x14ac:dyDescent="0.25">
      <c r="E1556" s="876"/>
      <c r="F1556" s="876"/>
      <c r="G1556" s="609"/>
    </row>
    <row r="1557" spans="5:7" x14ac:dyDescent="0.25">
      <c r="E1557" s="876"/>
      <c r="F1557" s="876"/>
      <c r="G1557" s="609"/>
    </row>
    <row r="1558" spans="5:7" x14ac:dyDescent="0.25">
      <c r="E1558" s="876"/>
      <c r="F1558" s="876"/>
      <c r="G1558" s="609"/>
    </row>
    <row r="1559" spans="5:7" x14ac:dyDescent="0.25">
      <c r="E1559" s="876"/>
      <c r="F1559" s="876"/>
      <c r="G1559" s="609"/>
    </row>
    <row r="1560" spans="5:7" x14ac:dyDescent="0.25">
      <c r="E1560" s="876"/>
      <c r="F1560" s="876"/>
      <c r="G1560" s="609"/>
    </row>
    <row r="1561" spans="5:7" x14ac:dyDescent="0.25">
      <c r="E1561" s="876"/>
      <c r="F1561" s="876"/>
      <c r="G1561" s="609"/>
    </row>
    <row r="1562" spans="5:7" x14ac:dyDescent="0.25">
      <c r="E1562" s="876"/>
      <c r="F1562" s="876"/>
      <c r="G1562" s="609"/>
    </row>
    <row r="1563" spans="5:7" x14ac:dyDescent="0.25">
      <c r="E1563" s="876"/>
      <c r="F1563" s="876"/>
      <c r="G1563" s="609"/>
    </row>
    <row r="1564" spans="5:7" x14ac:dyDescent="0.25">
      <c r="E1564" s="876"/>
      <c r="F1564" s="876"/>
      <c r="G1564" s="609"/>
    </row>
    <row r="1565" spans="5:7" x14ac:dyDescent="0.25">
      <c r="E1565" s="876"/>
      <c r="F1565" s="876"/>
      <c r="G1565" s="609"/>
    </row>
    <row r="1566" spans="5:7" x14ac:dyDescent="0.25">
      <c r="E1566" s="876"/>
      <c r="F1566" s="876"/>
      <c r="G1566" s="609"/>
    </row>
    <row r="1567" spans="5:7" x14ac:dyDescent="0.25">
      <c r="E1567" s="876"/>
      <c r="F1567" s="876"/>
      <c r="G1567" s="609"/>
    </row>
    <row r="1568" spans="5:7" x14ac:dyDescent="0.25">
      <c r="E1568" s="876"/>
      <c r="F1568" s="876"/>
      <c r="G1568" s="609"/>
    </row>
    <row r="1569" spans="5:7" x14ac:dyDescent="0.25">
      <c r="E1569" s="876"/>
      <c r="F1569" s="876"/>
      <c r="G1569" s="609"/>
    </row>
    <row r="1570" spans="5:7" x14ac:dyDescent="0.25">
      <c r="E1570" s="876"/>
      <c r="F1570" s="876"/>
      <c r="G1570" s="609"/>
    </row>
    <row r="1571" spans="5:7" x14ac:dyDescent="0.25">
      <c r="E1571" s="876"/>
      <c r="F1571" s="876"/>
      <c r="G1571" s="609"/>
    </row>
    <row r="1572" spans="5:7" x14ac:dyDescent="0.25">
      <c r="E1572" s="876"/>
      <c r="F1572" s="876"/>
      <c r="G1572" s="609"/>
    </row>
    <row r="1573" spans="5:7" x14ac:dyDescent="0.25">
      <c r="E1573" s="876"/>
      <c r="F1573" s="876"/>
      <c r="G1573" s="609"/>
    </row>
    <row r="1574" spans="5:7" x14ac:dyDescent="0.25">
      <c r="E1574" s="876"/>
      <c r="F1574" s="876"/>
      <c r="G1574" s="609"/>
    </row>
    <row r="1575" spans="5:7" x14ac:dyDescent="0.25">
      <c r="E1575" s="876"/>
      <c r="F1575" s="876"/>
      <c r="G1575" s="609"/>
    </row>
    <row r="1576" spans="5:7" x14ac:dyDescent="0.25">
      <c r="E1576" s="876"/>
      <c r="F1576" s="876"/>
      <c r="G1576" s="609"/>
    </row>
    <row r="1577" spans="5:7" x14ac:dyDescent="0.25">
      <c r="E1577" s="876"/>
      <c r="F1577" s="876"/>
      <c r="G1577" s="609"/>
    </row>
    <row r="1578" spans="5:7" x14ac:dyDescent="0.25">
      <c r="E1578" s="876"/>
      <c r="F1578" s="876"/>
      <c r="G1578" s="609"/>
    </row>
    <row r="1579" spans="5:7" x14ac:dyDescent="0.25">
      <c r="E1579" s="876"/>
      <c r="F1579" s="876"/>
      <c r="G1579" s="609"/>
    </row>
    <row r="1580" spans="5:7" x14ac:dyDescent="0.25">
      <c r="E1580" s="876"/>
      <c r="F1580" s="876"/>
      <c r="G1580" s="609"/>
    </row>
    <row r="1581" spans="5:7" x14ac:dyDescent="0.25">
      <c r="E1581" s="876"/>
      <c r="F1581" s="876"/>
      <c r="G1581" s="609"/>
    </row>
    <row r="1582" spans="5:7" x14ac:dyDescent="0.25">
      <c r="E1582" s="876"/>
      <c r="F1582" s="876"/>
      <c r="G1582" s="609"/>
    </row>
    <row r="1583" spans="5:7" x14ac:dyDescent="0.25">
      <c r="E1583" s="876"/>
      <c r="F1583" s="876"/>
      <c r="G1583" s="609"/>
    </row>
    <row r="1584" spans="5:7" x14ac:dyDescent="0.25">
      <c r="E1584" s="876"/>
      <c r="F1584" s="876"/>
      <c r="G1584" s="609"/>
    </row>
    <row r="1585" spans="5:7" x14ac:dyDescent="0.25">
      <c r="E1585" s="876"/>
      <c r="F1585" s="876"/>
      <c r="G1585" s="609"/>
    </row>
    <row r="1586" spans="5:7" x14ac:dyDescent="0.25">
      <c r="E1586" s="876"/>
      <c r="F1586" s="876"/>
      <c r="G1586" s="609"/>
    </row>
    <row r="1587" spans="5:7" x14ac:dyDescent="0.25">
      <c r="E1587" s="876"/>
      <c r="F1587" s="876"/>
      <c r="G1587" s="609"/>
    </row>
    <row r="1588" spans="5:7" x14ac:dyDescent="0.25">
      <c r="E1588" s="876"/>
      <c r="F1588" s="876"/>
      <c r="G1588" s="609"/>
    </row>
    <row r="1589" spans="5:7" x14ac:dyDescent="0.25">
      <c r="E1589" s="876"/>
      <c r="F1589" s="876"/>
      <c r="G1589" s="609"/>
    </row>
    <row r="1590" spans="5:7" x14ac:dyDescent="0.25">
      <c r="E1590" s="876"/>
      <c r="F1590" s="876"/>
      <c r="G1590" s="609"/>
    </row>
    <row r="1591" spans="5:7" x14ac:dyDescent="0.25">
      <c r="E1591" s="876"/>
      <c r="F1591" s="876"/>
      <c r="G1591" s="609"/>
    </row>
    <row r="1592" spans="5:7" x14ac:dyDescent="0.25">
      <c r="E1592" s="876"/>
      <c r="F1592" s="876"/>
      <c r="G1592" s="609"/>
    </row>
    <row r="1593" spans="5:7" x14ac:dyDescent="0.25">
      <c r="E1593" s="876"/>
      <c r="F1593" s="876"/>
      <c r="G1593" s="609"/>
    </row>
    <row r="1594" spans="5:7" x14ac:dyDescent="0.25">
      <c r="E1594" s="876"/>
      <c r="F1594" s="876"/>
      <c r="G1594" s="609"/>
    </row>
    <row r="1595" spans="5:7" x14ac:dyDescent="0.25">
      <c r="E1595" s="876"/>
      <c r="F1595" s="876"/>
      <c r="G1595" s="609"/>
    </row>
    <row r="1596" spans="5:7" x14ac:dyDescent="0.25">
      <c r="E1596" s="876"/>
      <c r="F1596" s="876"/>
      <c r="G1596" s="609"/>
    </row>
    <row r="1597" spans="5:7" x14ac:dyDescent="0.25">
      <c r="E1597" s="876"/>
      <c r="F1597" s="876"/>
      <c r="G1597" s="609"/>
    </row>
    <row r="1598" spans="5:7" x14ac:dyDescent="0.25">
      <c r="E1598" s="876"/>
      <c r="F1598" s="876"/>
      <c r="G1598" s="609"/>
    </row>
    <row r="1599" spans="5:7" x14ac:dyDescent="0.25">
      <c r="E1599" s="876"/>
      <c r="F1599" s="876"/>
      <c r="G1599" s="609"/>
    </row>
    <row r="1600" spans="5:7" x14ac:dyDescent="0.25">
      <c r="E1600" s="876"/>
      <c r="F1600" s="876"/>
      <c r="G1600" s="609"/>
    </row>
    <row r="1601" spans="5:7" x14ac:dyDescent="0.25">
      <c r="E1601" s="876"/>
      <c r="F1601" s="876"/>
      <c r="G1601" s="609"/>
    </row>
    <row r="1602" spans="5:7" x14ac:dyDescent="0.25">
      <c r="E1602" s="876"/>
      <c r="F1602" s="876"/>
      <c r="G1602" s="609"/>
    </row>
    <row r="1603" spans="5:7" x14ac:dyDescent="0.25">
      <c r="E1603" s="876"/>
      <c r="F1603" s="876"/>
      <c r="G1603" s="609"/>
    </row>
    <row r="1604" spans="5:7" x14ac:dyDescent="0.25">
      <c r="E1604" s="876"/>
      <c r="F1604" s="876"/>
      <c r="G1604" s="609"/>
    </row>
    <row r="1605" spans="5:7" x14ac:dyDescent="0.25">
      <c r="E1605" s="876"/>
      <c r="F1605" s="876"/>
      <c r="G1605" s="609"/>
    </row>
    <row r="1606" spans="5:7" x14ac:dyDescent="0.25">
      <c r="E1606" s="876"/>
      <c r="F1606" s="876"/>
      <c r="G1606" s="609"/>
    </row>
    <row r="1607" spans="5:7" x14ac:dyDescent="0.25">
      <c r="E1607" s="876"/>
      <c r="F1607" s="876"/>
      <c r="G1607" s="609"/>
    </row>
    <row r="1608" spans="5:7" x14ac:dyDescent="0.25">
      <c r="E1608" s="876"/>
      <c r="F1608" s="876"/>
      <c r="G1608" s="609"/>
    </row>
    <row r="1609" spans="5:7" x14ac:dyDescent="0.25">
      <c r="E1609" s="876"/>
      <c r="F1609" s="876"/>
      <c r="G1609" s="609"/>
    </row>
    <row r="1610" spans="5:7" x14ac:dyDescent="0.25">
      <c r="E1610" s="876"/>
      <c r="F1610" s="876"/>
      <c r="G1610" s="609"/>
    </row>
    <row r="1611" spans="5:7" x14ac:dyDescent="0.25">
      <c r="E1611" s="876"/>
      <c r="F1611" s="876"/>
      <c r="G1611" s="609"/>
    </row>
    <row r="1612" spans="5:7" x14ac:dyDescent="0.25">
      <c r="E1612" s="876"/>
      <c r="F1612" s="876"/>
      <c r="G1612" s="609"/>
    </row>
    <row r="1613" spans="5:7" x14ac:dyDescent="0.25">
      <c r="E1613" s="876"/>
      <c r="F1613" s="876"/>
      <c r="G1613" s="609"/>
    </row>
    <row r="1614" spans="5:7" x14ac:dyDescent="0.25">
      <c r="E1614" s="876"/>
      <c r="F1614" s="876"/>
      <c r="G1614" s="609"/>
    </row>
    <row r="1615" spans="5:7" x14ac:dyDescent="0.25">
      <c r="E1615" s="876"/>
      <c r="F1615" s="876"/>
      <c r="G1615" s="609"/>
    </row>
    <row r="1616" spans="5:7" x14ac:dyDescent="0.25">
      <c r="E1616" s="876"/>
      <c r="F1616" s="876"/>
      <c r="G1616" s="609"/>
    </row>
    <row r="1617" spans="5:7" x14ac:dyDescent="0.25">
      <c r="E1617" s="876"/>
      <c r="F1617" s="876"/>
      <c r="G1617" s="609"/>
    </row>
    <row r="1618" spans="5:7" x14ac:dyDescent="0.25">
      <c r="E1618" s="876"/>
      <c r="F1618" s="876"/>
      <c r="G1618" s="609"/>
    </row>
    <row r="1619" spans="5:7" x14ac:dyDescent="0.25">
      <c r="E1619" s="876"/>
      <c r="F1619" s="876"/>
      <c r="G1619" s="609"/>
    </row>
    <row r="1620" spans="5:7" x14ac:dyDescent="0.25">
      <c r="E1620" s="876"/>
      <c r="F1620" s="876"/>
      <c r="G1620" s="609"/>
    </row>
    <row r="1621" spans="5:7" x14ac:dyDescent="0.25">
      <c r="E1621" s="876"/>
      <c r="F1621" s="876"/>
      <c r="G1621" s="609"/>
    </row>
    <row r="1622" spans="5:7" x14ac:dyDescent="0.25">
      <c r="E1622" s="876"/>
      <c r="F1622" s="876"/>
      <c r="G1622" s="609"/>
    </row>
    <row r="1623" spans="5:7" x14ac:dyDescent="0.25">
      <c r="E1623" s="876"/>
      <c r="F1623" s="876"/>
      <c r="G1623" s="609"/>
    </row>
    <row r="1624" spans="5:7" x14ac:dyDescent="0.25">
      <c r="E1624" s="876"/>
      <c r="F1624" s="876"/>
      <c r="G1624" s="609"/>
    </row>
    <row r="1625" spans="5:7" x14ac:dyDescent="0.25">
      <c r="E1625" s="876"/>
      <c r="F1625" s="876"/>
      <c r="G1625" s="609"/>
    </row>
    <row r="1626" spans="5:7" x14ac:dyDescent="0.25">
      <c r="E1626" s="876"/>
      <c r="F1626" s="876"/>
      <c r="G1626" s="609"/>
    </row>
    <row r="1627" spans="5:7" x14ac:dyDescent="0.25">
      <c r="E1627" s="876"/>
      <c r="F1627" s="876"/>
      <c r="G1627" s="609"/>
    </row>
    <row r="1628" spans="5:7" x14ac:dyDescent="0.25">
      <c r="E1628" s="876"/>
      <c r="F1628" s="876"/>
      <c r="G1628" s="609"/>
    </row>
    <row r="1629" spans="5:7" x14ac:dyDescent="0.25">
      <c r="E1629" s="876"/>
      <c r="F1629" s="876"/>
      <c r="G1629" s="609"/>
    </row>
    <row r="1630" spans="5:7" x14ac:dyDescent="0.25">
      <c r="E1630" s="876"/>
      <c r="F1630" s="876"/>
      <c r="G1630" s="609"/>
    </row>
    <row r="1631" spans="5:7" x14ac:dyDescent="0.25">
      <c r="E1631" s="876"/>
      <c r="F1631" s="876"/>
      <c r="G1631" s="609"/>
    </row>
    <row r="1632" spans="5:7" x14ac:dyDescent="0.25">
      <c r="E1632" s="876"/>
      <c r="F1632" s="876"/>
      <c r="G1632" s="609"/>
    </row>
    <row r="1633" spans="5:7" x14ac:dyDescent="0.25">
      <c r="E1633" s="876"/>
      <c r="F1633" s="876"/>
      <c r="G1633" s="609"/>
    </row>
    <row r="1634" spans="5:7" x14ac:dyDescent="0.25">
      <c r="E1634" s="876"/>
      <c r="F1634" s="876"/>
      <c r="G1634" s="609"/>
    </row>
    <row r="1635" spans="5:7" x14ac:dyDescent="0.25">
      <c r="E1635" s="876"/>
      <c r="F1635" s="876"/>
      <c r="G1635" s="609"/>
    </row>
    <row r="1636" spans="5:7" x14ac:dyDescent="0.25">
      <c r="E1636" s="876"/>
      <c r="F1636" s="876"/>
      <c r="G1636" s="609"/>
    </row>
    <row r="1637" spans="5:7" x14ac:dyDescent="0.25">
      <c r="E1637" s="876"/>
      <c r="F1637" s="876"/>
      <c r="G1637" s="609"/>
    </row>
    <row r="1638" spans="5:7" x14ac:dyDescent="0.25">
      <c r="E1638" s="876"/>
      <c r="F1638" s="876"/>
      <c r="G1638" s="609"/>
    </row>
    <row r="1639" spans="5:7" x14ac:dyDescent="0.25">
      <c r="E1639" s="876"/>
      <c r="F1639" s="876"/>
      <c r="G1639" s="609"/>
    </row>
    <row r="1640" spans="5:7" x14ac:dyDescent="0.25">
      <c r="E1640" s="876"/>
      <c r="F1640" s="876"/>
      <c r="G1640" s="609"/>
    </row>
    <row r="1641" spans="5:7" x14ac:dyDescent="0.25">
      <c r="E1641" s="876"/>
      <c r="F1641" s="876"/>
      <c r="G1641" s="609"/>
    </row>
    <row r="1642" spans="5:7" x14ac:dyDescent="0.25">
      <c r="E1642" s="876"/>
      <c r="F1642" s="876"/>
      <c r="G1642" s="609"/>
    </row>
    <row r="1643" spans="5:7" x14ac:dyDescent="0.25">
      <c r="E1643" s="876"/>
      <c r="F1643" s="876"/>
      <c r="G1643" s="609"/>
    </row>
    <row r="1644" spans="5:7" x14ac:dyDescent="0.25">
      <c r="E1644" s="876"/>
      <c r="F1644" s="876"/>
      <c r="G1644" s="609"/>
    </row>
    <row r="1645" spans="5:7" x14ac:dyDescent="0.25">
      <c r="E1645" s="876"/>
      <c r="F1645" s="876"/>
      <c r="G1645" s="609"/>
    </row>
    <row r="1646" spans="5:7" x14ac:dyDescent="0.25">
      <c r="E1646" s="876"/>
      <c r="F1646" s="876"/>
      <c r="G1646" s="609"/>
    </row>
    <row r="1647" spans="5:7" x14ac:dyDescent="0.25">
      <c r="E1647" s="876"/>
      <c r="F1647" s="876"/>
      <c r="G1647" s="609"/>
    </row>
    <row r="1648" spans="5:7" x14ac:dyDescent="0.25">
      <c r="E1648" s="876"/>
      <c r="F1648" s="876"/>
      <c r="G1648" s="609"/>
    </row>
    <row r="1649" spans="5:7" x14ac:dyDescent="0.25">
      <c r="E1649" s="876"/>
      <c r="F1649" s="876"/>
      <c r="G1649" s="609"/>
    </row>
    <row r="1650" spans="5:7" x14ac:dyDescent="0.25">
      <c r="E1650" s="876"/>
      <c r="F1650" s="876"/>
      <c r="G1650" s="609"/>
    </row>
    <row r="1651" spans="5:7" x14ac:dyDescent="0.25">
      <c r="E1651" s="876"/>
      <c r="F1651" s="876"/>
      <c r="G1651" s="609"/>
    </row>
    <row r="1652" spans="5:7" x14ac:dyDescent="0.25">
      <c r="E1652" s="876"/>
      <c r="F1652" s="876"/>
      <c r="G1652" s="609"/>
    </row>
    <row r="1653" spans="5:7" x14ac:dyDescent="0.25">
      <c r="E1653" s="876"/>
      <c r="F1653" s="876"/>
      <c r="G1653" s="609"/>
    </row>
    <row r="1654" spans="5:7" x14ac:dyDescent="0.25">
      <c r="E1654" s="876"/>
      <c r="F1654" s="876"/>
      <c r="G1654" s="609"/>
    </row>
    <row r="1655" spans="5:7" x14ac:dyDescent="0.25">
      <c r="E1655" s="876"/>
      <c r="F1655" s="876"/>
      <c r="G1655" s="609"/>
    </row>
    <row r="1656" spans="5:7" x14ac:dyDescent="0.25">
      <c r="E1656" s="876"/>
      <c r="F1656" s="876"/>
      <c r="G1656" s="609"/>
    </row>
    <row r="1657" spans="5:7" x14ac:dyDescent="0.25">
      <c r="E1657" s="876"/>
      <c r="F1657" s="876"/>
      <c r="G1657" s="609"/>
    </row>
    <row r="1658" spans="5:7" x14ac:dyDescent="0.25">
      <c r="E1658" s="876"/>
      <c r="F1658" s="876"/>
      <c r="G1658" s="609"/>
    </row>
    <row r="1659" spans="5:7" x14ac:dyDescent="0.25">
      <c r="E1659" s="876"/>
      <c r="F1659" s="876"/>
      <c r="G1659" s="609"/>
    </row>
    <row r="1660" spans="5:7" x14ac:dyDescent="0.25">
      <c r="E1660" s="876"/>
      <c r="F1660" s="876"/>
      <c r="G1660" s="609"/>
    </row>
    <row r="1661" spans="5:7" x14ac:dyDescent="0.25">
      <c r="E1661" s="876"/>
      <c r="F1661" s="876"/>
      <c r="G1661" s="609"/>
    </row>
    <row r="1662" spans="5:7" x14ac:dyDescent="0.25">
      <c r="E1662" s="876"/>
      <c r="F1662" s="876"/>
      <c r="G1662" s="609"/>
    </row>
    <row r="1663" spans="5:7" x14ac:dyDescent="0.25">
      <c r="E1663" s="876"/>
      <c r="F1663" s="876"/>
      <c r="G1663" s="609"/>
    </row>
    <row r="1664" spans="5:7" x14ac:dyDescent="0.25">
      <c r="E1664" s="876"/>
      <c r="F1664" s="876"/>
      <c r="G1664" s="609"/>
    </row>
    <row r="1665" spans="5:7" x14ac:dyDescent="0.25">
      <c r="E1665" s="876"/>
      <c r="F1665" s="876"/>
      <c r="G1665" s="609"/>
    </row>
    <row r="1666" spans="5:7" x14ac:dyDescent="0.25">
      <c r="E1666" s="876"/>
      <c r="F1666" s="876"/>
      <c r="G1666" s="609"/>
    </row>
    <row r="1667" spans="5:7" x14ac:dyDescent="0.25">
      <c r="E1667" s="876"/>
      <c r="F1667" s="876"/>
      <c r="G1667" s="609"/>
    </row>
    <row r="1668" spans="5:7" x14ac:dyDescent="0.25">
      <c r="E1668" s="876"/>
      <c r="F1668" s="876"/>
      <c r="G1668" s="609"/>
    </row>
    <row r="1669" spans="5:7" x14ac:dyDescent="0.25">
      <c r="E1669" s="876"/>
      <c r="F1669" s="876"/>
      <c r="G1669" s="609"/>
    </row>
    <row r="1670" spans="5:7" x14ac:dyDescent="0.25">
      <c r="E1670" s="876"/>
      <c r="F1670" s="876"/>
      <c r="G1670" s="609"/>
    </row>
    <row r="1671" spans="5:7" x14ac:dyDescent="0.25">
      <c r="E1671" s="876"/>
      <c r="F1671" s="876"/>
      <c r="G1671" s="609"/>
    </row>
    <row r="1672" spans="5:7" x14ac:dyDescent="0.25">
      <c r="E1672" s="876"/>
      <c r="F1672" s="876"/>
      <c r="G1672" s="609"/>
    </row>
    <row r="1673" spans="5:7" x14ac:dyDescent="0.25">
      <c r="E1673" s="876"/>
      <c r="F1673" s="876"/>
      <c r="G1673" s="609"/>
    </row>
    <row r="1674" spans="5:7" x14ac:dyDescent="0.25">
      <c r="E1674" s="876"/>
      <c r="F1674" s="876"/>
      <c r="G1674" s="609"/>
    </row>
    <row r="1675" spans="5:7" x14ac:dyDescent="0.25">
      <c r="E1675" s="876"/>
      <c r="F1675" s="876"/>
      <c r="G1675" s="609"/>
    </row>
    <row r="1676" spans="5:7" x14ac:dyDescent="0.25">
      <c r="E1676" s="876"/>
      <c r="F1676" s="876"/>
      <c r="G1676" s="609"/>
    </row>
    <row r="1677" spans="5:7" x14ac:dyDescent="0.25">
      <c r="E1677" s="876"/>
      <c r="F1677" s="876"/>
      <c r="G1677" s="609"/>
    </row>
    <row r="1678" spans="5:7" x14ac:dyDescent="0.25">
      <c r="E1678" s="876"/>
      <c r="F1678" s="876"/>
      <c r="G1678" s="609"/>
    </row>
    <row r="1679" spans="5:7" x14ac:dyDescent="0.25">
      <c r="E1679" s="876"/>
      <c r="F1679" s="876"/>
      <c r="G1679" s="609"/>
    </row>
    <row r="1680" spans="5:7" x14ac:dyDescent="0.25">
      <c r="E1680" s="876"/>
      <c r="F1680" s="876"/>
      <c r="G1680" s="609"/>
    </row>
    <row r="1681" spans="5:7" x14ac:dyDescent="0.25">
      <c r="E1681" s="876"/>
      <c r="F1681" s="876"/>
      <c r="G1681" s="609"/>
    </row>
    <row r="1682" spans="5:7" x14ac:dyDescent="0.25">
      <c r="E1682" s="876"/>
      <c r="F1682" s="876"/>
      <c r="G1682" s="609"/>
    </row>
    <row r="1683" spans="5:7" x14ac:dyDescent="0.25">
      <c r="E1683" s="876"/>
      <c r="F1683" s="876"/>
      <c r="G1683" s="609"/>
    </row>
    <row r="1684" spans="5:7" x14ac:dyDescent="0.25">
      <c r="E1684" s="876"/>
      <c r="F1684" s="876"/>
      <c r="G1684" s="609"/>
    </row>
    <row r="1685" spans="5:7" x14ac:dyDescent="0.25">
      <c r="E1685" s="876"/>
      <c r="F1685" s="876"/>
      <c r="G1685" s="609"/>
    </row>
    <row r="1686" spans="5:7" x14ac:dyDescent="0.25">
      <c r="E1686" s="876"/>
      <c r="F1686" s="876"/>
      <c r="G1686" s="609"/>
    </row>
    <row r="1687" spans="5:7" x14ac:dyDescent="0.25">
      <c r="E1687" s="876"/>
      <c r="F1687" s="876"/>
      <c r="G1687" s="609"/>
    </row>
    <row r="1688" spans="5:7" x14ac:dyDescent="0.25">
      <c r="E1688" s="876"/>
      <c r="F1688" s="876"/>
      <c r="G1688" s="609"/>
    </row>
    <row r="1689" spans="5:7" x14ac:dyDescent="0.25">
      <c r="E1689" s="876"/>
      <c r="F1689" s="876"/>
      <c r="G1689" s="609"/>
    </row>
    <row r="1690" spans="5:7" x14ac:dyDescent="0.25">
      <c r="E1690" s="876"/>
      <c r="F1690" s="876"/>
      <c r="G1690" s="609"/>
    </row>
    <row r="1691" spans="5:7" x14ac:dyDescent="0.25">
      <c r="E1691" s="876"/>
      <c r="F1691" s="876"/>
      <c r="G1691" s="609"/>
    </row>
    <row r="1692" spans="5:7" x14ac:dyDescent="0.25">
      <c r="E1692" s="876"/>
      <c r="F1692" s="876"/>
      <c r="G1692" s="609"/>
    </row>
    <row r="1693" spans="5:7" x14ac:dyDescent="0.25">
      <c r="E1693" s="876"/>
      <c r="F1693" s="876"/>
      <c r="G1693" s="609"/>
    </row>
    <row r="1694" spans="5:7" x14ac:dyDescent="0.25">
      <c r="E1694" s="876"/>
      <c r="F1694" s="876"/>
      <c r="G1694" s="609"/>
    </row>
    <row r="1695" spans="5:7" x14ac:dyDescent="0.25">
      <c r="E1695" s="876"/>
      <c r="F1695" s="876"/>
      <c r="G1695" s="609"/>
    </row>
    <row r="1696" spans="5:7" x14ac:dyDescent="0.25">
      <c r="E1696" s="876"/>
      <c r="F1696" s="876"/>
      <c r="G1696" s="609"/>
    </row>
    <row r="1697" spans="5:7" x14ac:dyDescent="0.25">
      <c r="E1697" s="876"/>
      <c r="F1697" s="876"/>
      <c r="G1697" s="609"/>
    </row>
    <row r="1698" spans="5:7" x14ac:dyDescent="0.25">
      <c r="E1698" s="876"/>
      <c r="F1698" s="876"/>
      <c r="G1698" s="609"/>
    </row>
    <row r="1699" spans="5:7" x14ac:dyDescent="0.25">
      <c r="E1699" s="876"/>
      <c r="F1699" s="876"/>
      <c r="G1699" s="609"/>
    </row>
    <row r="1700" spans="5:7" x14ac:dyDescent="0.25">
      <c r="E1700" s="876"/>
      <c r="F1700" s="876"/>
      <c r="G1700" s="609"/>
    </row>
    <row r="1701" spans="5:7" x14ac:dyDescent="0.25">
      <c r="E1701" s="876"/>
      <c r="F1701" s="876"/>
      <c r="G1701" s="609"/>
    </row>
    <row r="1702" spans="5:7" x14ac:dyDescent="0.25">
      <c r="E1702" s="876"/>
      <c r="F1702" s="876"/>
      <c r="G1702" s="609"/>
    </row>
    <row r="1703" spans="5:7" x14ac:dyDescent="0.25">
      <c r="E1703" s="876"/>
      <c r="F1703" s="876"/>
      <c r="G1703" s="609"/>
    </row>
    <row r="1704" spans="5:7" x14ac:dyDescent="0.25">
      <c r="E1704" s="876"/>
      <c r="F1704" s="876"/>
      <c r="G1704" s="609"/>
    </row>
    <row r="1705" spans="5:7" x14ac:dyDescent="0.25">
      <c r="E1705" s="876"/>
      <c r="F1705" s="876"/>
      <c r="G1705" s="609"/>
    </row>
    <row r="1706" spans="5:7" x14ac:dyDescent="0.25">
      <c r="E1706" s="876"/>
      <c r="F1706" s="876"/>
      <c r="G1706" s="609"/>
    </row>
    <row r="1707" spans="5:7" x14ac:dyDescent="0.25">
      <c r="E1707" s="876"/>
      <c r="F1707" s="876"/>
      <c r="G1707" s="609"/>
    </row>
    <row r="1708" spans="5:7" x14ac:dyDescent="0.25">
      <c r="E1708" s="876"/>
      <c r="F1708" s="876"/>
      <c r="G1708" s="609"/>
    </row>
    <row r="1709" spans="5:7" x14ac:dyDescent="0.25">
      <c r="E1709" s="876"/>
      <c r="F1709" s="876"/>
      <c r="G1709" s="609"/>
    </row>
    <row r="1710" spans="5:7" x14ac:dyDescent="0.25">
      <c r="E1710" s="876"/>
      <c r="F1710" s="876"/>
      <c r="G1710" s="609"/>
    </row>
    <row r="1711" spans="5:7" x14ac:dyDescent="0.25">
      <c r="E1711" s="876"/>
      <c r="F1711" s="876"/>
      <c r="G1711" s="609"/>
    </row>
    <row r="1712" spans="5:7" x14ac:dyDescent="0.25">
      <c r="E1712" s="876"/>
      <c r="F1712" s="876"/>
      <c r="G1712" s="609"/>
    </row>
    <row r="1713" spans="5:7" x14ac:dyDescent="0.25">
      <c r="E1713" s="876"/>
      <c r="F1713" s="876"/>
      <c r="G1713" s="609"/>
    </row>
    <row r="1714" spans="5:7" x14ac:dyDescent="0.25">
      <c r="E1714" s="876"/>
      <c r="F1714" s="876"/>
      <c r="G1714" s="609"/>
    </row>
    <row r="1715" spans="5:7" x14ac:dyDescent="0.25">
      <c r="E1715" s="876"/>
      <c r="F1715" s="876"/>
      <c r="G1715" s="609"/>
    </row>
    <row r="1716" spans="5:7" x14ac:dyDescent="0.25">
      <c r="E1716" s="876"/>
      <c r="F1716" s="876"/>
      <c r="G1716" s="609"/>
    </row>
    <row r="1717" spans="5:7" x14ac:dyDescent="0.25">
      <c r="E1717" s="876"/>
      <c r="F1717" s="876"/>
      <c r="G1717" s="609"/>
    </row>
    <row r="1718" spans="5:7" x14ac:dyDescent="0.25">
      <c r="E1718" s="876"/>
      <c r="F1718" s="876"/>
      <c r="G1718" s="609"/>
    </row>
    <row r="1719" spans="5:7" x14ac:dyDescent="0.25">
      <c r="E1719" s="876"/>
      <c r="F1719" s="876"/>
      <c r="G1719" s="609"/>
    </row>
    <row r="1720" spans="5:7" x14ac:dyDescent="0.25">
      <c r="E1720" s="876"/>
      <c r="F1720" s="876"/>
      <c r="G1720" s="609"/>
    </row>
    <row r="1721" spans="5:7" x14ac:dyDescent="0.25">
      <c r="E1721" s="876"/>
      <c r="F1721" s="876"/>
      <c r="G1721" s="609"/>
    </row>
    <row r="1722" spans="5:7" x14ac:dyDescent="0.25">
      <c r="E1722" s="876"/>
      <c r="F1722" s="876"/>
      <c r="G1722" s="609"/>
    </row>
    <row r="1723" spans="5:7" x14ac:dyDescent="0.25">
      <c r="E1723" s="876"/>
      <c r="F1723" s="876"/>
      <c r="G1723" s="609"/>
    </row>
    <row r="1724" spans="5:7" x14ac:dyDescent="0.25">
      <c r="E1724" s="876"/>
      <c r="F1724" s="876"/>
      <c r="G1724" s="609"/>
    </row>
    <row r="1725" spans="5:7" x14ac:dyDescent="0.25">
      <c r="E1725" s="876"/>
      <c r="F1725" s="876"/>
      <c r="G1725" s="609"/>
    </row>
    <row r="1726" spans="5:7" x14ac:dyDescent="0.25">
      <c r="E1726" s="876"/>
      <c r="F1726" s="876"/>
      <c r="G1726" s="609"/>
    </row>
    <row r="1727" spans="5:7" x14ac:dyDescent="0.25">
      <c r="E1727" s="876"/>
      <c r="F1727" s="876"/>
      <c r="G1727" s="609"/>
    </row>
    <row r="1728" spans="5:7" x14ac:dyDescent="0.25">
      <c r="E1728" s="876"/>
      <c r="F1728" s="876"/>
      <c r="G1728" s="609"/>
    </row>
    <row r="1729" spans="5:7" x14ac:dyDescent="0.25">
      <c r="E1729" s="876"/>
      <c r="F1729" s="876"/>
      <c r="G1729" s="609"/>
    </row>
    <row r="1730" spans="5:7" x14ac:dyDescent="0.25">
      <c r="E1730" s="876"/>
      <c r="F1730" s="876"/>
      <c r="G1730" s="609"/>
    </row>
    <row r="1731" spans="5:7" x14ac:dyDescent="0.25">
      <c r="E1731" s="876"/>
      <c r="F1731" s="876"/>
      <c r="G1731" s="609"/>
    </row>
    <row r="1732" spans="5:7" x14ac:dyDescent="0.25">
      <c r="E1732" s="876"/>
      <c r="F1732" s="876"/>
      <c r="G1732" s="609"/>
    </row>
    <row r="1733" spans="5:7" x14ac:dyDescent="0.25">
      <c r="E1733" s="876"/>
      <c r="F1733" s="876"/>
      <c r="G1733" s="609"/>
    </row>
    <row r="1734" spans="5:7" x14ac:dyDescent="0.25">
      <c r="E1734" s="876"/>
      <c r="F1734" s="876"/>
      <c r="G1734" s="609"/>
    </row>
    <row r="1735" spans="5:7" x14ac:dyDescent="0.25">
      <c r="E1735" s="876"/>
      <c r="F1735" s="876"/>
      <c r="G1735" s="609"/>
    </row>
    <row r="1736" spans="5:7" x14ac:dyDescent="0.25">
      <c r="E1736" s="876"/>
      <c r="F1736" s="876"/>
      <c r="G1736" s="609"/>
    </row>
    <row r="1737" spans="5:7" x14ac:dyDescent="0.25">
      <c r="E1737" s="876"/>
      <c r="F1737" s="876"/>
      <c r="G1737" s="609"/>
    </row>
    <row r="1738" spans="5:7" x14ac:dyDescent="0.25">
      <c r="E1738" s="876"/>
      <c r="F1738" s="876"/>
      <c r="G1738" s="609"/>
    </row>
    <row r="1739" spans="5:7" x14ac:dyDescent="0.25">
      <c r="E1739" s="876"/>
      <c r="F1739" s="876"/>
      <c r="G1739" s="609"/>
    </row>
    <row r="1740" spans="5:7" x14ac:dyDescent="0.25">
      <c r="E1740" s="876"/>
      <c r="F1740" s="876"/>
      <c r="G1740" s="609"/>
    </row>
    <row r="1741" spans="5:7" x14ac:dyDescent="0.25">
      <c r="E1741" s="876"/>
      <c r="F1741" s="876"/>
      <c r="G1741" s="609"/>
    </row>
    <row r="1742" spans="5:7" x14ac:dyDescent="0.25">
      <c r="E1742" s="876"/>
      <c r="F1742" s="876"/>
      <c r="G1742" s="609"/>
    </row>
    <row r="1743" spans="5:7" x14ac:dyDescent="0.25">
      <c r="E1743" s="876"/>
      <c r="F1743" s="876"/>
      <c r="G1743" s="609"/>
    </row>
    <row r="1744" spans="5:7" x14ac:dyDescent="0.25">
      <c r="E1744" s="876"/>
      <c r="F1744" s="876"/>
      <c r="G1744" s="609"/>
    </row>
    <row r="1745" spans="5:7" x14ac:dyDescent="0.25">
      <c r="E1745" s="876"/>
      <c r="F1745" s="876"/>
      <c r="G1745" s="609"/>
    </row>
    <row r="1746" spans="5:7" x14ac:dyDescent="0.25">
      <c r="E1746" s="876"/>
      <c r="F1746" s="876"/>
      <c r="G1746" s="609"/>
    </row>
    <row r="1747" spans="5:7" x14ac:dyDescent="0.25">
      <c r="E1747" s="876"/>
      <c r="F1747" s="876"/>
      <c r="G1747" s="609"/>
    </row>
    <row r="1748" spans="5:7" x14ac:dyDescent="0.25">
      <c r="E1748" s="876"/>
      <c r="F1748" s="876"/>
      <c r="G1748" s="609"/>
    </row>
    <row r="1749" spans="5:7" x14ac:dyDescent="0.25">
      <c r="E1749" s="876"/>
      <c r="F1749" s="876"/>
      <c r="G1749" s="609"/>
    </row>
    <row r="1750" spans="5:7" x14ac:dyDescent="0.25">
      <c r="E1750" s="876"/>
      <c r="F1750" s="876"/>
      <c r="G1750" s="609"/>
    </row>
    <row r="1751" spans="5:7" x14ac:dyDescent="0.25">
      <c r="E1751" s="876"/>
      <c r="F1751" s="876"/>
      <c r="G1751" s="609"/>
    </row>
    <row r="1752" spans="5:7" x14ac:dyDescent="0.25">
      <c r="E1752" s="876"/>
      <c r="F1752" s="876"/>
      <c r="G1752" s="609"/>
    </row>
    <row r="1753" spans="5:7" x14ac:dyDescent="0.25">
      <c r="E1753" s="876"/>
      <c r="F1753" s="876"/>
      <c r="G1753" s="609"/>
    </row>
    <row r="1754" spans="5:7" x14ac:dyDescent="0.25">
      <c r="E1754" s="876"/>
      <c r="F1754" s="876"/>
      <c r="G1754" s="609"/>
    </row>
    <row r="1755" spans="5:7" x14ac:dyDescent="0.25">
      <c r="E1755" s="876"/>
      <c r="F1755" s="876"/>
      <c r="G1755" s="609"/>
    </row>
    <row r="1756" spans="5:7" x14ac:dyDescent="0.25">
      <c r="E1756" s="876"/>
      <c r="F1756" s="876"/>
      <c r="G1756" s="609"/>
    </row>
    <row r="1757" spans="5:7" x14ac:dyDescent="0.25">
      <c r="E1757" s="876"/>
      <c r="F1757" s="876"/>
      <c r="G1757" s="609"/>
    </row>
    <row r="1758" spans="5:7" x14ac:dyDescent="0.25">
      <c r="E1758" s="876"/>
      <c r="F1758" s="876"/>
      <c r="G1758" s="609"/>
    </row>
    <row r="1759" spans="5:7" x14ac:dyDescent="0.25">
      <c r="E1759" s="876"/>
      <c r="F1759" s="876"/>
      <c r="G1759" s="609"/>
    </row>
    <row r="1760" spans="5:7" x14ac:dyDescent="0.25">
      <c r="E1760" s="876"/>
      <c r="F1760" s="876"/>
      <c r="G1760" s="609"/>
    </row>
    <row r="1761" spans="5:7" x14ac:dyDescent="0.25">
      <c r="E1761" s="876"/>
      <c r="F1761" s="876"/>
      <c r="G1761" s="609"/>
    </row>
    <row r="1762" spans="5:7" x14ac:dyDescent="0.25">
      <c r="E1762" s="876"/>
      <c r="F1762" s="876"/>
      <c r="G1762" s="609"/>
    </row>
    <row r="1763" spans="5:7" x14ac:dyDescent="0.25">
      <c r="E1763" s="876"/>
      <c r="F1763" s="876"/>
      <c r="G1763" s="609"/>
    </row>
    <row r="1764" spans="5:7" x14ac:dyDescent="0.25">
      <c r="E1764" s="876"/>
      <c r="F1764" s="876"/>
      <c r="G1764" s="609"/>
    </row>
    <row r="1765" spans="5:7" x14ac:dyDescent="0.25">
      <c r="E1765" s="876"/>
      <c r="F1765" s="876"/>
      <c r="G1765" s="609"/>
    </row>
    <row r="1766" spans="5:7" x14ac:dyDescent="0.25">
      <c r="E1766" s="876"/>
      <c r="F1766" s="876"/>
      <c r="G1766" s="609"/>
    </row>
    <row r="1767" spans="5:7" x14ac:dyDescent="0.25">
      <c r="E1767" s="876"/>
      <c r="F1767" s="876"/>
      <c r="G1767" s="609"/>
    </row>
    <row r="1768" spans="5:7" x14ac:dyDescent="0.25">
      <c r="E1768" s="876"/>
      <c r="F1768" s="876"/>
      <c r="G1768" s="609"/>
    </row>
    <row r="1769" spans="5:7" x14ac:dyDescent="0.25">
      <c r="E1769" s="876"/>
      <c r="F1769" s="876"/>
      <c r="G1769" s="609"/>
    </row>
    <row r="1770" spans="5:7" x14ac:dyDescent="0.25">
      <c r="E1770" s="876"/>
      <c r="F1770" s="876"/>
      <c r="G1770" s="609"/>
    </row>
    <row r="1771" spans="5:7" x14ac:dyDescent="0.25">
      <c r="E1771" s="876"/>
      <c r="F1771" s="876"/>
      <c r="G1771" s="609"/>
    </row>
    <row r="1772" spans="5:7" x14ac:dyDescent="0.25">
      <c r="E1772" s="876"/>
      <c r="F1772" s="876"/>
      <c r="G1772" s="609"/>
    </row>
    <row r="1773" spans="5:7" x14ac:dyDescent="0.25">
      <c r="E1773" s="876"/>
      <c r="F1773" s="876"/>
      <c r="G1773" s="609"/>
    </row>
    <row r="1774" spans="5:7" x14ac:dyDescent="0.25">
      <c r="E1774" s="876"/>
      <c r="F1774" s="876"/>
      <c r="G1774" s="609"/>
    </row>
    <row r="1775" spans="5:7" x14ac:dyDescent="0.25">
      <c r="E1775" s="876"/>
      <c r="F1775" s="876"/>
      <c r="G1775" s="609"/>
    </row>
    <row r="1776" spans="5:7" x14ac:dyDescent="0.25">
      <c r="E1776" s="876"/>
      <c r="F1776" s="876"/>
      <c r="G1776" s="609"/>
    </row>
    <row r="1777" spans="5:7" x14ac:dyDescent="0.25">
      <c r="E1777" s="876"/>
      <c r="F1777" s="876"/>
      <c r="G1777" s="609"/>
    </row>
    <row r="1778" spans="5:7" x14ac:dyDescent="0.25">
      <c r="E1778" s="876"/>
      <c r="F1778" s="876"/>
      <c r="G1778" s="609"/>
    </row>
    <row r="1779" spans="5:7" x14ac:dyDescent="0.25">
      <c r="E1779" s="876"/>
      <c r="F1779" s="876"/>
      <c r="G1779" s="609"/>
    </row>
    <row r="1780" spans="5:7" x14ac:dyDescent="0.25">
      <c r="E1780" s="876"/>
      <c r="F1780" s="876"/>
      <c r="G1780" s="609"/>
    </row>
    <row r="1781" spans="5:7" x14ac:dyDescent="0.25">
      <c r="E1781" s="876"/>
      <c r="F1781" s="876"/>
      <c r="G1781" s="609"/>
    </row>
    <row r="1782" spans="5:7" x14ac:dyDescent="0.25">
      <c r="E1782" s="876"/>
      <c r="F1782" s="876"/>
      <c r="G1782" s="609"/>
    </row>
    <row r="1783" spans="5:7" x14ac:dyDescent="0.25">
      <c r="E1783" s="876"/>
      <c r="F1783" s="876"/>
      <c r="G1783" s="609"/>
    </row>
    <row r="1784" spans="5:7" x14ac:dyDescent="0.25">
      <c r="E1784" s="876"/>
      <c r="F1784" s="876"/>
      <c r="G1784" s="609"/>
    </row>
    <row r="1785" spans="5:7" x14ac:dyDescent="0.25">
      <c r="E1785" s="876"/>
      <c r="F1785" s="876"/>
      <c r="G1785" s="609"/>
    </row>
    <row r="1786" spans="5:7" x14ac:dyDescent="0.25">
      <c r="E1786" s="876"/>
      <c r="F1786" s="876"/>
      <c r="G1786" s="609"/>
    </row>
    <row r="1787" spans="5:7" x14ac:dyDescent="0.25">
      <c r="E1787" s="876"/>
      <c r="F1787" s="876"/>
      <c r="G1787" s="609"/>
    </row>
    <row r="1788" spans="5:7" x14ac:dyDescent="0.25">
      <c r="E1788" s="876"/>
      <c r="F1788" s="876"/>
      <c r="G1788" s="609"/>
    </row>
    <row r="1789" spans="5:7" x14ac:dyDescent="0.25">
      <c r="E1789" s="876"/>
      <c r="F1789" s="876"/>
      <c r="G1789" s="609"/>
    </row>
    <row r="1790" spans="5:7" x14ac:dyDescent="0.25">
      <c r="E1790" s="876"/>
      <c r="F1790" s="876"/>
      <c r="G1790" s="609"/>
    </row>
    <row r="1791" spans="5:7" x14ac:dyDescent="0.25">
      <c r="E1791" s="876"/>
      <c r="F1791" s="876"/>
      <c r="G1791" s="609"/>
    </row>
    <row r="1792" spans="5:7" x14ac:dyDescent="0.25">
      <c r="E1792" s="876"/>
      <c r="F1792" s="876"/>
      <c r="G1792" s="609"/>
    </row>
    <row r="1793" spans="5:7" x14ac:dyDescent="0.25">
      <c r="E1793" s="876"/>
      <c r="F1793" s="876"/>
      <c r="G1793" s="609"/>
    </row>
    <row r="1794" spans="5:7" x14ac:dyDescent="0.25">
      <c r="E1794" s="876"/>
      <c r="F1794" s="876"/>
      <c r="G1794" s="609"/>
    </row>
    <row r="1795" spans="5:7" x14ac:dyDescent="0.25">
      <c r="E1795" s="876"/>
      <c r="F1795" s="876"/>
      <c r="G1795" s="609"/>
    </row>
    <row r="1796" spans="5:7" x14ac:dyDescent="0.25">
      <c r="E1796" s="876"/>
      <c r="F1796" s="876"/>
      <c r="G1796" s="609"/>
    </row>
    <row r="1797" spans="5:7" x14ac:dyDescent="0.25">
      <c r="E1797" s="876"/>
      <c r="F1797" s="876"/>
      <c r="G1797" s="609"/>
    </row>
    <row r="1798" spans="5:7" x14ac:dyDescent="0.25">
      <c r="E1798" s="876"/>
      <c r="F1798" s="876"/>
      <c r="G1798" s="609"/>
    </row>
    <row r="1799" spans="5:7" x14ac:dyDescent="0.25">
      <c r="E1799" s="876"/>
      <c r="F1799" s="876"/>
      <c r="G1799" s="609"/>
    </row>
    <row r="1800" spans="5:7" x14ac:dyDescent="0.25">
      <c r="E1800" s="876"/>
      <c r="F1800" s="876"/>
      <c r="G1800" s="609"/>
    </row>
    <row r="1801" spans="5:7" x14ac:dyDescent="0.25">
      <c r="E1801" s="876"/>
      <c r="F1801" s="876"/>
      <c r="G1801" s="609"/>
    </row>
    <row r="1802" spans="5:7" x14ac:dyDescent="0.25">
      <c r="E1802" s="876"/>
      <c r="F1802" s="876"/>
      <c r="G1802" s="609"/>
    </row>
    <row r="1803" spans="5:7" x14ac:dyDescent="0.25">
      <c r="E1803" s="876"/>
      <c r="F1803" s="876"/>
      <c r="G1803" s="609"/>
    </row>
    <row r="1804" spans="5:7" x14ac:dyDescent="0.25">
      <c r="E1804" s="876"/>
      <c r="F1804" s="876"/>
      <c r="G1804" s="609"/>
    </row>
    <row r="1805" spans="5:7" x14ac:dyDescent="0.25">
      <c r="E1805" s="876"/>
      <c r="F1805" s="876"/>
      <c r="G1805" s="609"/>
    </row>
    <row r="1806" spans="5:7" x14ac:dyDescent="0.25">
      <c r="E1806" s="876"/>
      <c r="F1806" s="876"/>
      <c r="G1806" s="609"/>
    </row>
    <row r="1807" spans="5:7" x14ac:dyDescent="0.25">
      <c r="E1807" s="876"/>
      <c r="F1807" s="876"/>
      <c r="G1807" s="609"/>
    </row>
    <row r="1808" spans="5:7" x14ac:dyDescent="0.25">
      <c r="E1808" s="876"/>
      <c r="F1808" s="876"/>
      <c r="G1808" s="609"/>
    </row>
    <row r="1809" spans="5:7" x14ac:dyDescent="0.25">
      <c r="E1809" s="876"/>
      <c r="F1809" s="876"/>
      <c r="G1809" s="609"/>
    </row>
    <row r="1810" spans="5:7" x14ac:dyDescent="0.25">
      <c r="E1810" s="876"/>
      <c r="F1810" s="876"/>
      <c r="G1810" s="609"/>
    </row>
    <row r="1811" spans="5:7" x14ac:dyDescent="0.25">
      <c r="E1811" s="876"/>
      <c r="F1811" s="876"/>
      <c r="G1811" s="609"/>
    </row>
    <row r="1812" spans="5:7" x14ac:dyDescent="0.25">
      <c r="E1812" s="876"/>
      <c r="F1812" s="876"/>
      <c r="G1812" s="609"/>
    </row>
    <row r="1813" spans="5:7" x14ac:dyDescent="0.25">
      <c r="E1813" s="876"/>
      <c r="F1813" s="876"/>
      <c r="G1813" s="609"/>
    </row>
    <row r="1814" spans="5:7" x14ac:dyDescent="0.25">
      <c r="E1814" s="876"/>
      <c r="F1814" s="876"/>
      <c r="G1814" s="609"/>
    </row>
    <row r="1815" spans="5:7" x14ac:dyDescent="0.25">
      <c r="E1815" s="876"/>
      <c r="F1815" s="876"/>
      <c r="G1815" s="609"/>
    </row>
    <row r="1816" spans="5:7" x14ac:dyDescent="0.25">
      <c r="E1816" s="876"/>
      <c r="F1816" s="876"/>
      <c r="G1816" s="609"/>
    </row>
    <row r="1817" spans="5:7" x14ac:dyDescent="0.25">
      <c r="E1817" s="876"/>
      <c r="F1817" s="876"/>
      <c r="G1817" s="609"/>
    </row>
    <row r="1818" spans="5:7" x14ac:dyDescent="0.25">
      <c r="E1818" s="876"/>
      <c r="F1818" s="876"/>
      <c r="G1818" s="609"/>
    </row>
    <row r="1819" spans="5:7" x14ac:dyDescent="0.25">
      <c r="E1819" s="876"/>
      <c r="F1819" s="876"/>
      <c r="G1819" s="609"/>
    </row>
    <row r="1820" spans="5:7" x14ac:dyDescent="0.25">
      <c r="E1820" s="876"/>
      <c r="F1820" s="876"/>
      <c r="G1820" s="609"/>
    </row>
    <row r="1821" spans="5:7" x14ac:dyDescent="0.25">
      <c r="E1821" s="876"/>
      <c r="F1821" s="876"/>
      <c r="G1821" s="609"/>
    </row>
    <row r="1822" spans="5:7" x14ac:dyDescent="0.25">
      <c r="E1822" s="876"/>
      <c r="F1822" s="876"/>
      <c r="G1822" s="609"/>
    </row>
    <row r="1823" spans="5:7" x14ac:dyDescent="0.25">
      <c r="E1823" s="876"/>
      <c r="F1823" s="876"/>
      <c r="G1823" s="609"/>
    </row>
    <row r="1824" spans="5:7" x14ac:dyDescent="0.25">
      <c r="E1824" s="876"/>
      <c r="F1824" s="876"/>
      <c r="G1824" s="609"/>
    </row>
    <row r="1825" spans="5:7" x14ac:dyDescent="0.25">
      <c r="E1825" s="876"/>
      <c r="F1825" s="876"/>
      <c r="G1825" s="609"/>
    </row>
    <row r="1826" spans="5:7" x14ac:dyDescent="0.25">
      <c r="E1826" s="876"/>
      <c r="F1826" s="876"/>
      <c r="G1826" s="609"/>
    </row>
    <row r="1827" spans="5:7" x14ac:dyDescent="0.25">
      <c r="E1827" s="876"/>
      <c r="F1827" s="876"/>
      <c r="G1827" s="609"/>
    </row>
    <row r="1828" spans="5:7" x14ac:dyDescent="0.25">
      <c r="E1828" s="876"/>
      <c r="F1828" s="876"/>
      <c r="G1828" s="609"/>
    </row>
    <row r="1829" spans="5:7" x14ac:dyDescent="0.25">
      <c r="E1829" s="876"/>
      <c r="F1829" s="876"/>
      <c r="G1829" s="609"/>
    </row>
    <row r="1830" spans="5:7" x14ac:dyDescent="0.25">
      <c r="E1830" s="876"/>
      <c r="F1830" s="876"/>
      <c r="G1830" s="609"/>
    </row>
    <row r="1831" spans="5:7" x14ac:dyDescent="0.25">
      <c r="E1831" s="876"/>
      <c r="F1831" s="876"/>
      <c r="G1831" s="609"/>
    </row>
    <row r="1832" spans="5:7" x14ac:dyDescent="0.25">
      <c r="E1832" s="876"/>
      <c r="F1832" s="876"/>
      <c r="G1832" s="609"/>
    </row>
    <row r="1833" spans="5:7" x14ac:dyDescent="0.25">
      <c r="E1833" s="876"/>
      <c r="F1833" s="876"/>
      <c r="G1833" s="609"/>
    </row>
    <row r="1834" spans="5:7" x14ac:dyDescent="0.25">
      <c r="E1834" s="876"/>
      <c r="F1834" s="876"/>
      <c r="G1834" s="609"/>
    </row>
    <row r="1835" spans="5:7" x14ac:dyDescent="0.25">
      <c r="E1835" s="876"/>
      <c r="F1835" s="876"/>
      <c r="G1835" s="609"/>
    </row>
    <row r="1836" spans="5:7" x14ac:dyDescent="0.25">
      <c r="E1836" s="876"/>
      <c r="F1836" s="876"/>
      <c r="G1836" s="609"/>
    </row>
    <row r="1837" spans="5:7" x14ac:dyDescent="0.25">
      <c r="E1837" s="876"/>
      <c r="F1837" s="876"/>
      <c r="G1837" s="609"/>
    </row>
    <row r="1838" spans="5:7" x14ac:dyDescent="0.25">
      <c r="E1838" s="876"/>
      <c r="F1838" s="876"/>
      <c r="G1838" s="609"/>
    </row>
    <row r="1839" spans="5:7" x14ac:dyDescent="0.25">
      <c r="E1839" s="876"/>
      <c r="F1839" s="876"/>
      <c r="G1839" s="609"/>
    </row>
    <row r="1840" spans="5:7" x14ac:dyDescent="0.25">
      <c r="E1840" s="876"/>
      <c r="F1840" s="876"/>
      <c r="G1840" s="609"/>
    </row>
    <row r="1841" spans="5:7" x14ac:dyDescent="0.25">
      <c r="E1841" s="876"/>
      <c r="F1841" s="876"/>
      <c r="G1841" s="609"/>
    </row>
    <row r="1842" spans="5:7" x14ac:dyDescent="0.25">
      <c r="E1842" s="876"/>
      <c r="F1842" s="876"/>
      <c r="G1842" s="609"/>
    </row>
    <row r="1843" spans="5:7" x14ac:dyDescent="0.25">
      <c r="E1843" s="876"/>
      <c r="F1843" s="876"/>
      <c r="G1843" s="609"/>
    </row>
    <row r="1844" spans="5:7" x14ac:dyDescent="0.25">
      <c r="E1844" s="876"/>
      <c r="F1844" s="876"/>
      <c r="G1844" s="609"/>
    </row>
    <row r="1845" spans="5:7" x14ac:dyDescent="0.25">
      <c r="E1845" s="876"/>
      <c r="F1845" s="876"/>
      <c r="G1845" s="609"/>
    </row>
    <row r="1846" spans="5:7" x14ac:dyDescent="0.25">
      <c r="E1846" s="876"/>
      <c r="F1846" s="876"/>
      <c r="G1846" s="609"/>
    </row>
    <row r="1847" spans="5:7" x14ac:dyDescent="0.25">
      <c r="E1847" s="876"/>
      <c r="F1847" s="876"/>
      <c r="G1847" s="609"/>
    </row>
    <row r="1848" spans="5:7" x14ac:dyDescent="0.25">
      <c r="E1848" s="876"/>
      <c r="F1848" s="876"/>
      <c r="G1848" s="609"/>
    </row>
    <row r="1849" spans="5:7" x14ac:dyDescent="0.25">
      <c r="E1849" s="876"/>
      <c r="F1849" s="876"/>
      <c r="G1849" s="609"/>
    </row>
    <row r="1850" spans="5:7" x14ac:dyDescent="0.25">
      <c r="E1850" s="876"/>
      <c r="F1850" s="876"/>
      <c r="G1850" s="609"/>
    </row>
    <row r="1851" spans="5:7" x14ac:dyDescent="0.25">
      <c r="E1851" s="876"/>
      <c r="F1851" s="876"/>
      <c r="G1851" s="609"/>
    </row>
    <row r="1852" spans="5:7" x14ac:dyDescent="0.25">
      <c r="E1852" s="876"/>
      <c r="F1852" s="876"/>
      <c r="G1852" s="609"/>
    </row>
    <row r="1853" spans="5:7" x14ac:dyDescent="0.25">
      <c r="E1853" s="876"/>
      <c r="F1853" s="876"/>
      <c r="G1853" s="609"/>
    </row>
    <row r="1854" spans="5:7" x14ac:dyDescent="0.25">
      <c r="E1854" s="876"/>
      <c r="F1854" s="876"/>
      <c r="G1854" s="609"/>
    </row>
    <row r="1855" spans="5:7" x14ac:dyDescent="0.25">
      <c r="E1855" s="876"/>
      <c r="F1855" s="876"/>
      <c r="G1855" s="609"/>
    </row>
    <row r="1856" spans="5:7" x14ac:dyDescent="0.25">
      <c r="E1856" s="876"/>
      <c r="F1856" s="876"/>
      <c r="G1856" s="609"/>
    </row>
    <row r="1857" spans="5:7" x14ac:dyDescent="0.25">
      <c r="E1857" s="876"/>
      <c r="F1857" s="876"/>
      <c r="G1857" s="609"/>
    </row>
    <row r="1858" spans="5:7" x14ac:dyDescent="0.25">
      <c r="E1858" s="876"/>
      <c r="F1858" s="876"/>
      <c r="G1858" s="609"/>
    </row>
    <row r="1859" spans="5:7" x14ac:dyDescent="0.25">
      <c r="E1859" s="876"/>
      <c r="F1859" s="876"/>
      <c r="G1859" s="609"/>
    </row>
    <row r="1860" spans="5:7" x14ac:dyDescent="0.25">
      <c r="E1860" s="876"/>
      <c r="F1860" s="876"/>
      <c r="G1860" s="609"/>
    </row>
    <row r="1861" spans="5:7" x14ac:dyDescent="0.25">
      <c r="E1861" s="876"/>
      <c r="F1861" s="876"/>
      <c r="G1861" s="609"/>
    </row>
    <row r="1862" spans="5:7" x14ac:dyDescent="0.25">
      <c r="E1862" s="876"/>
      <c r="F1862" s="876"/>
      <c r="G1862" s="609"/>
    </row>
    <row r="1863" spans="5:7" x14ac:dyDescent="0.25">
      <c r="E1863" s="876"/>
      <c r="F1863" s="876"/>
      <c r="G1863" s="609"/>
    </row>
    <row r="1864" spans="5:7" x14ac:dyDescent="0.25">
      <c r="E1864" s="876"/>
      <c r="F1864" s="876"/>
      <c r="G1864" s="609"/>
    </row>
    <row r="1865" spans="5:7" x14ac:dyDescent="0.25">
      <c r="E1865" s="876"/>
      <c r="F1865" s="876"/>
      <c r="G1865" s="609"/>
    </row>
    <row r="1866" spans="5:7" x14ac:dyDescent="0.25">
      <c r="E1866" s="876"/>
      <c r="F1866" s="876"/>
      <c r="G1866" s="609"/>
    </row>
    <row r="1867" spans="5:7" x14ac:dyDescent="0.25">
      <c r="E1867" s="876"/>
      <c r="F1867" s="876"/>
      <c r="G1867" s="609"/>
    </row>
    <row r="1868" spans="5:7" x14ac:dyDescent="0.25">
      <c r="E1868" s="876"/>
      <c r="F1868" s="876"/>
      <c r="G1868" s="609"/>
    </row>
    <row r="1869" spans="5:7" x14ac:dyDescent="0.25">
      <c r="E1869" s="876"/>
      <c r="F1869" s="876"/>
      <c r="G1869" s="609"/>
    </row>
    <row r="1870" spans="5:7" x14ac:dyDescent="0.25">
      <c r="E1870" s="876"/>
      <c r="F1870" s="876"/>
      <c r="G1870" s="609"/>
    </row>
    <row r="1871" spans="5:7" x14ac:dyDescent="0.25">
      <c r="E1871" s="876"/>
      <c r="F1871" s="876"/>
      <c r="G1871" s="609"/>
    </row>
    <row r="1872" spans="5:7" x14ac:dyDescent="0.25">
      <c r="E1872" s="876"/>
      <c r="F1872" s="876"/>
      <c r="G1872" s="609"/>
    </row>
    <row r="1873" spans="5:7" x14ac:dyDescent="0.25">
      <c r="E1873" s="876"/>
      <c r="F1873" s="876"/>
      <c r="G1873" s="609"/>
    </row>
    <row r="1874" spans="5:7" x14ac:dyDescent="0.25">
      <c r="E1874" s="876"/>
      <c r="F1874" s="876"/>
      <c r="G1874" s="609"/>
    </row>
    <row r="1875" spans="5:7" x14ac:dyDescent="0.25">
      <c r="E1875" s="876"/>
      <c r="F1875" s="876"/>
      <c r="G1875" s="609"/>
    </row>
    <row r="1876" spans="5:7" x14ac:dyDescent="0.25">
      <c r="E1876" s="876"/>
      <c r="F1876" s="876"/>
      <c r="G1876" s="609"/>
    </row>
    <row r="1877" spans="5:7" x14ac:dyDescent="0.25">
      <c r="E1877" s="876"/>
      <c r="F1877" s="876"/>
      <c r="G1877" s="609"/>
    </row>
    <row r="1878" spans="5:7" x14ac:dyDescent="0.25">
      <c r="E1878" s="876"/>
      <c r="F1878" s="876"/>
      <c r="G1878" s="609"/>
    </row>
    <row r="1879" spans="5:7" x14ac:dyDescent="0.25">
      <c r="E1879" s="876"/>
      <c r="F1879" s="876"/>
      <c r="G1879" s="609"/>
    </row>
    <row r="1880" spans="5:7" x14ac:dyDescent="0.25">
      <c r="E1880" s="876"/>
      <c r="F1880" s="876"/>
      <c r="G1880" s="609"/>
    </row>
    <row r="1881" spans="5:7" x14ac:dyDescent="0.25">
      <c r="E1881" s="876"/>
      <c r="F1881" s="876"/>
      <c r="G1881" s="609"/>
    </row>
    <row r="1882" spans="5:7" x14ac:dyDescent="0.25">
      <c r="E1882" s="876"/>
      <c r="F1882" s="876"/>
      <c r="G1882" s="609"/>
    </row>
    <row r="1883" spans="5:7" x14ac:dyDescent="0.25">
      <c r="E1883" s="876"/>
      <c r="F1883" s="876"/>
      <c r="G1883" s="609"/>
    </row>
    <row r="1884" spans="5:7" x14ac:dyDescent="0.25">
      <c r="E1884" s="876"/>
      <c r="F1884" s="876"/>
      <c r="G1884" s="609"/>
    </row>
    <row r="1885" spans="5:7" x14ac:dyDescent="0.25">
      <c r="E1885" s="876"/>
      <c r="F1885" s="876"/>
      <c r="G1885" s="609"/>
    </row>
    <row r="1886" spans="5:7" x14ac:dyDescent="0.25">
      <c r="E1886" s="876"/>
      <c r="F1886" s="876"/>
      <c r="G1886" s="609"/>
    </row>
    <row r="1887" spans="5:7" x14ac:dyDescent="0.25">
      <c r="E1887" s="876"/>
      <c r="F1887" s="876"/>
      <c r="G1887" s="609"/>
    </row>
    <row r="1888" spans="5:7" x14ac:dyDescent="0.25">
      <c r="E1888" s="876"/>
      <c r="F1888" s="876"/>
      <c r="G1888" s="609"/>
    </row>
    <row r="1889" spans="5:7" x14ac:dyDescent="0.25">
      <c r="E1889" s="876"/>
      <c r="F1889" s="876"/>
      <c r="G1889" s="609"/>
    </row>
    <row r="1890" spans="5:7" x14ac:dyDescent="0.25">
      <c r="E1890" s="876"/>
      <c r="F1890" s="876"/>
      <c r="G1890" s="609"/>
    </row>
    <row r="1891" spans="5:7" x14ac:dyDescent="0.25">
      <c r="E1891" s="876"/>
      <c r="F1891" s="876"/>
      <c r="G1891" s="609"/>
    </row>
    <row r="1892" spans="5:7" x14ac:dyDescent="0.25">
      <c r="E1892" s="876"/>
      <c r="F1892" s="876"/>
      <c r="G1892" s="609"/>
    </row>
    <row r="1893" spans="5:7" x14ac:dyDescent="0.25">
      <c r="E1893" s="876"/>
      <c r="F1893" s="876"/>
      <c r="G1893" s="609"/>
    </row>
    <row r="1894" spans="5:7" x14ac:dyDescent="0.25">
      <c r="E1894" s="876"/>
      <c r="F1894" s="876"/>
      <c r="G1894" s="609"/>
    </row>
    <row r="1895" spans="5:7" x14ac:dyDescent="0.25">
      <c r="E1895" s="876"/>
      <c r="F1895" s="876"/>
      <c r="G1895" s="609"/>
    </row>
    <row r="1896" spans="5:7" x14ac:dyDescent="0.25">
      <c r="E1896" s="876"/>
      <c r="F1896" s="876"/>
      <c r="G1896" s="609"/>
    </row>
    <row r="1897" spans="5:7" x14ac:dyDescent="0.25">
      <c r="E1897" s="876"/>
      <c r="F1897" s="876"/>
      <c r="G1897" s="609"/>
    </row>
    <row r="1898" spans="5:7" x14ac:dyDescent="0.25">
      <c r="E1898" s="876"/>
      <c r="F1898" s="876"/>
      <c r="G1898" s="609"/>
    </row>
    <row r="1899" spans="5:7" x14ac:dyDescent="0.25">
      <c r="E1899" s="876"/>
      <c r="F1899" s="876"/>
      <c r="G1899" s="609"/>
    </row>
    <row r="1900" spans="5:7" x14ac:dyDescent="0.25">
      <c r="E1900" s="876"/>
      <c r="F1900" s="876"/>
      <c r="G1900" s="609"/>
    </row>
    <row r="1901" spans="5:7" x14ac:dyDescent="0.25">
      <c r="E1901" s="876"/>
      <c r="F1901" s="876"/>
      <c r="G1901" s="609"/>
    </row>
    <row r="1902" spans="5:7" x14ac:dyDescent="0.25">
      <c r="E1902" s="876"/>
      <c r="F1902" s="876"/>
      <c r="G1902" s="609"/>
    </row>
    <row r="1903" spans="5:7" x14ac:dyDescent="0.25">
      <c r="E1903" s="876"/>
      <c r="F1903" s="876"/>
      <c r="G1903" s="609"/>
    </row>
    <row r="1904" spans="5:7" x14ac:dyDescent="0.25">
      <c r="E1904" s="876"/>
      <c r="F1904" s="876"/>
      <c r="G1904" s="609"/>
    </row>
    <row r="1905" spans="5:7" x14ac:dyDescent="0.25">
      <c r="E1905" s="876"/>
      <c r="F1905" s="876"/>
      <c r="G1905" s="609"/>
    </row>
    <row r="1906" spans="5:7" x14ac:dyDescent="0.25">
      <c r="E1906" s="876"/>
      <c r="F1906" s="876"/>
      <c r="G1906" s="609"/>
    </row>
    <row r="1907" spans="5:7" x14ac:dyDescent="0.25">
      <c r="E1907" s="876"/>
      <c r="F1907" s="876"/>
      <c r="G1907" s="609"/>
    </row>
    <row r="1908" spans="5:7" x14ac:dyDescent="0.25">
      <c r="E1908" s="876"/>
      <c r="F1908" s="876"/>
      <c r="G1908" s="609"/>
    </row>
    <row r="1909" spans="5:7" x14ac:dyDescent="0.25">
      <c r="E1909" s="876"/>
      <c r="F1909" s="876"/>
      <c r="G1909" s="609"/>
    </row>
    <row r="1910" spans="5:7" x14ac:dyDescent="0.25">
      <c r="E1910" s="876"/>
      <c r="F1910" s="876"/>
      <c r="G1910" s="609"/>
    </row>
    <row r="1911" spans="5:7" x14ac:dyDescent="0.25">
      <c r="E1911" s="876"/>
      <c r="F1911" s="876"/>
      <c r="G1911" s="609"/>
    </row>
    <row r="1912" spans="5:7" x14ac:dyDescent="0.25">
      <c r="E1912" s="876"/>
      <c r="F1912" s="876"/>
      <c r="G1912" s="609"/>
    </row>
    <row r="1913" spans="5:7" x14ac:dyDescent="0.25">
      <c r="E1913" s="876"/>
      <c r="F1913" s="876"/>
      <c r="G1913" s="609"/>
    </row>
    <row r="1914" spans="5:7" x14ac:dyDescent="0.25">
      <c r="E1914" s="876"/>
      <c r="F1914" s="876"/>
      <c r="G1914" s="609"/>
    </row>
    <row r="1915" spans="5:7" x14ac:dyDescent="0.25">
      <c r="E1915" s="876"/>
      <c r="F1915" s="876"/>
      <c r="G1915" s="609"/>
    </row>
    <row r="1916" spans="5:7" x14ac:dyDescent="0.25">
      <c r="E1916" s="876"/>
      <c r="F1916" s="876"/>
      <c r="G1916" s="609"/>
    </row>
    <row r="1917" spans="5:7" x14ac:dyDescent="0.25">
      <c r="E1917" s="876"/>
      <c r="F1917" s="876"/>
      <c r="G1917" s="609"/>
    </row>
    <row r="1918" spans="5:7" x14ac:dyDescent="0.25">
      <c r="E1918" s="876"/>
      <c r="F1918" s="876"/>
      <c r="G1918" s="609"/>
    </row>
    <row r="1919" spans="5:7" x14ac:dyDescent="0.25">
      <c r="E1919" s="876"/>
      <c r="F1919" s="876"/>
      <c r="G1919" s="609"/>
    </row>
    <row r="1920" spans="5:7" x14ac:dyDescent="0.25">
      <c r="E1920" s="876"/>
      <c r="F1920" s="876"/>
      <c r="G1920" s="609"/>
    </row>
    <row r="1921" spans="5:7" x14ac:dyDescent="0.25">
      <c r="E1921" s="876"/>
      <c r="F1921" s="876"/>
      <c r="G1921" s="609"/>
    </row>
    <row r="1922" spans="5:7" x14ac:dyDescent="0.25">
      <c r="E1922" s="876"/>
      <c r="F1922" s="876"/>
      <c r="G1922" s="609"/>
    </row>
    <row r="1923" spans="5:7" x14ac:dyDescent="0.25">
      <c r="E1923" s="876"/>
      <c r="F1923" s="876"/>
      <c r="G1923" s="609"/>
    </row>
    <row r="1924" spans="5:7" x14ac:dyDescent="0.25">
      <c r="E1924" s="876"/>
      <c r="F1924" s="876"/>
      <c r="G1924" s="609"/>
    </row>
    <row r="1925" spans="5:7" x14ac:dyDescent="0.25">
      <c r="E1925" s="876"/>
      <c r="F1925" s="876"/>
      <c r="G1925" s="609"/>
    </row>
    <row r="1926" spans="5:7" x14ac:dyDescent="0.25">
      <c r="E1926" s="876"/>
      <c r="F1926" s="876"/>
      <c r="G1926" s="609"/>
    </row>
    <row r="1927" spans="5:7" x14ac:dyDescent="0.25">
      <c r="E1927" s="876"/>
      <c r="F1927" s="876"/>
      <c r="G1927" s="609"/>
    </row>
    <row r="1928" spans="5:7" x14ac:dyDescent="0.25">
      <c r="E1928" s="876"/>
      <c r="F1928" s="876"/>
      <c r="G1928" s="609"/>
    </row>
    <row r="1929" spans="5:7" x14ac:dyDescent="0.25">
      <c r="E1929" s="876"/>
      <c r="F1929" s="876"/>
      <c r="G1929" s="609"/>
    </row>
    <row r="1930" spans="5:7" x14ac:dyDescent="0.25">
      <c r="E1930" s="876"/>
      <c r="F1930" s="876"/>
      <c r="G1930" s="609"/>
    </row>
    <row r="1931" spans="5:7" x14ac:dyDescent="0.25">
      <c r="E1931" s="876"/>
      <c r="F1931" s="876"/>
      <c r="G1931" s="609"/>
    </row>
    <row r="1932" spans="5:7" x14ac:dyDescent="0.25">
      <c r="E1932" s="876"/>
      <c r="F1932" s="876"/>
      <c r="G1932" s="609"/>
    </row>
    <row r="1933" spans="5:7" x14ac:dyDescent="0.25">
      <c r="E1933" s="876"/>
      <c r="F1933" s="876"/>
      <c r="G1933" s="609"/>
    </row>
    <row r="1934" spans="5:7" x14ac:dyDescent="0.25">
      <c r="E1934" s="876"/>
      <c r="F1934" s="876"/>
      <c r="G1934" s="609"/>
    </row>
    <row r="1935" spans="5:7" x14ac:dyDescent="0.25">
      <c r="E1935" s="876"/>
      <c r="F1935" s="876"/>
      <c r="G1935" s="609"/>
    </row>
    <row r="1936" spans="5:7" x14ac:dyDescent="0.25">
      <c r="E1936" s="876"/>
      <c r="F1936" s="876"/>
      <c r="G1936" s="609"/>
    </row>
    <row r="1937" spans="5:7" x14ac:dyDescent="0.25">
      <c r="E1937" s="876"/>
      <c r="F1937" s="876"/>
      <c r="G1937" s="609"/>
    </row>
    <row r="1938" spans="5:7" x14ac:dyDescent="0.25">
      <c r="E1938" s="876"/>
      <c r="F1938" s="876"/>
      <c r="G1938" s="609"/>
    </row>
    <row r="1939" spans="5:7" x14ac:dyDescent="0.25">
      <c r="E1939" s="876"/>
      <c r="F1939" s="876"/>
      <c r="G1939" s="609"/>
    </row>
    <row r="1940" spans="5:7" x14ac:dyDescent="0.25">
      <c r="E1940" s="876"/>
      <c r="F1940" s="876"/>
      <c r="G1940" s="609"/>
    </row>
    <row r="1941" spans="5:7" x14ac:dyDescent="0.25">
      <c r="E1941" s="876"/>
      <c r="F1941" s="876"/>
      <c r="G1941" s="609"/>
    </row>
    <row r="1942" spans="5:7" x14ac:dyDescent="0.25">
      <c r="E1942" s="876"/>
      <c r="F1942" s="876"/>
      <c r="G1942" s="609"/>
    </row>
    <row r="1943" spans="5:7" x14ac:dyDescent="0.25">
      <c r="E1943" s="876"/>
      <c r="F1943" s="876"/>
      <c r="G1943" s="609"/>
    </row>
    <row r="1944" spans="5:7" x14ac:dyDescent="0.25">
      <c r="E1944" s="876"/>
      <c r="F1944" s="876"/>
      <c r="G1944" s="609"/>
    </row>
    <row r="1945" spans="5:7" x14ac:dyDescent="0.25">
      <c r="E1945" s="876"/>
      <c r="F1945" s="876"/>
      <c r="G1945" s="609"/>
    </row>
    <row r="1946" spans="5:7" x14ac:dyDescent="0.25">
      <c r="E1946" s="876"/>
      <c r="F1946" s="876"/>
      <c r="G1946" s="609"/>
    </row>
    <row r="1947" spans="5:7" x14ac:dyDescent="0.25">
      <c r="E1947" s="876"/>
      <c r="F1947" s="876"/>
      <c r="G1947" s="609"/>
    </row>
    <row r="1948" spans="5:7" x14ac:dyDescent="0.25">
      <c r="E1948" s="876"/>
      <c r="F1948" s="876"/>
      <c r="G1948" s="609"/>
    </row>
    <row r="1949" spans="5:7" x14ac:dyDescent="0.25">
      <c r="E1949" s="876"/>
      <c r="F1949" s="876"/>
      <c r="G1949" s="609"/>
    </row>
    <row r="1950" spans="5:7" x14ac:dyDescent="0.25">
      <c r="E1950" s="876"/>
      <c r="F1950" s="876"/>
      <c r="G1950" s="609"/>
    </row>
    <row r="1951" spans="5:7" x14ac:dyDescent="0.25">
      <c r="E1951" s="876"/>
      <c r="F1951" s="876"/>
      <c r="G1951" s="609"/>
    </row>
    <row r="1952" spans="5:7" x14ac:dyDescent="0.25">
      <c r="E1952" s="876"/>
      <c r="F1952" s="876"/>
      <c r="G1952" s="609"/>
    </row>
    <row r="1953" spans="5:7" x14ac:dyDescent="0.25">
      <c r="E1953" s="876"/>
      <c r="F1953" s="876"/>
      <c r="G1953" s="609"/>
    </row>
    <row r="1954" spans="5:7" x14ac:dyDescent="0.25">
      <c r="E1954" s="876"/>
      <c r="F1954" s="876"/>
      <c r="G1954" s="609"/>
    </row>
    <row r="1955" spans="5:7" x14ac:dyDescent="0.25">
      <c r="E1955" s="876"/>
      <c r="F1955" s="876"/>
      <c r="G1955" s="609"/>
    </row>
    <row r="1956" spans="5:7" x14ac:dyDescent="0.25">
      <c r="E1956" s="876"/>
      <c r="F1956" s="876"/>
      <c r="G1956" s="609"/>
    </row>
    <row r="1957" spans="5:7" x14ac:dyDescent="0.25">
      <c r="E1957" s="876"/>
      <c r="F1957" s="876"/>
      <c r="G1957" s="609"/>
    </row>
    <row r="1958" spans="5:7" x14ac:dyDescent="0.25">
      <c r="E1958" s="876"/>
      <c r="F1958" s="876"/>
      <c r="G1958" s="609"/>
    </row>
    <row r="1959" spans="5:7" x14ac:dyDescent="0.25">
      <c r="E1959" s="876"/>
      <c r="F1959" s="876"/>
      <c r="G1959" s="609"/>
    </row>
    <row r="1960" spans="5:7" x14ac:dyDescent="0.25">
      <c r="E1960" s="876"/>
      <c r="F1960" s="876"/>
      <c r="G1960" s="609"/>
    </row>
    <row r="1961" spans="5:7" x14ac:dyDescent="0.25">
      <c r="E1961" s="876"/>
      <c r="F1961" s="876"/>
      <c r="G1961" s="609"/>
    </row>
    <row r="1962" spans="5:7" x14ac:dyDescent="0.25">
      <c r="E1962" s="876"/>
      <c r="F1962" s="876"/>
      <c r="G1962" s="609"/>
    </row>
    <row r="1963" spans="5:7" x14ac:dyDescent="0.25">
      <c r="E1963" s="876"/>
      <c r="F1963" s="876"/>
      <c r="G1963" s="609"/>
    </row>
    <row r="1964" spans="5:7" x14ac:dyDescent="0.25">
      <c r="E1964" s="876"/>
      <c r="F1964" s="876"/>
      <c r="G1964" s="609"/>
    </row>
    <row r="1965" spans="5:7" x14ac:dyDescent="0.25">
      <c r="E1965" s="876"/>
      <c r="F1965" s="876"/>
      <c r="G1965" s="609"/>
    </row>
    <row r="1966" spans="5:7" x14ac:dyDescent="0.25">
      <c r="E1966" s="876"/>
      <c r="F1966" s="876"/>
      <c r="G1966" s="609"/>
    </row>
    <row r="1967" spans="5:7" x14ac:dyDescent="0.25">
      <c r="E1967" s="876"/>
      <c r="F1967" s="876"/>
      <c r="G1967" s="609"/>
    </row>
    <row r="1968" spans="5:7" x14ac:dyDescent="0.25">
      <c r="E1968" s="876"/>
      <c r="F1968" s="876"/>
      <c r="G1968" s="609"/>
    </row>
    <row r="1969" spans="5:7" x14ac:dyDescent="0.25">
      <c r="E1969" s="876"/>
      <c r="F1969" s="876"/>
      <c r="G1969" s="609"/>
    </row>
    <row r="1970" spans="5:7" x14ac:dyDescent="0.25">
      <c r="E1970" s="876"/>
      <c r="F1970" s="876"/>
      <c r="G1970" s="609"/>
    </row>
    <row r="1971" spans="5:7" x14ac:dyDescent="0.25">
      <c r="E1971" s="876"/>
      <c r="F1971" s="876"/>
      <c r="G1971" s="609"/>
    </row>
    <row r="1972" spans="5:7" x14ac:dyDescent="0.25">
      <c r="E1972" s="876"/>
      <c r="F1972" s="876"/>
      <c r="G1972" s="609"/>
    </row>
    <row r="1973" spans="5:7" x14ac:dyDescent="0.25">
      <c r="E1973" s="876"/>
      <c r="F1973" s="876"/>
      <c r="G1973" s="609"/>
    </row>
    <row r="1974" spans="5:7" x14ac:dyDescent="0.25">
      <c r="E1974" s="876"/>
      <c r="F1974" s="876"/>
      <c r="G1974" s="609"/>
    </row>
    <row r="1975" spans="5:7" x14ac:dyDescent="0.25">
      <c r="E1975" s="876"/>
      <c r="F1975" s="876"/>
      <c r="G1975" s="609"/>
    </row>
    <row r="1976" spans="5:7" x14ac:dyDescent="0.25">
      <c r="E1976" s="876"/>
      <c r="F1976" s="876"/>
      <c r="G1976" s="609"/>
    </row>
    <row r="1977" spans="5:7" x14ac:dyDescent="0.25">
      <c r="E1977" s="876"/>
      <c r="F1977" s="876"/>
      <c r="G1977" s="609"/>
    </row>
    <row r="1978" spans="5:7" x14ac:dyDescent="0.25">
      <c r="E1978" s="876"/>
      <c r="F1978" s="876"/>
      <c r="G1978" s="609"/>
    </row>
    <row r="1979" spans="5:7" x14ac:dyDescent="0.25">
      <c r="E1979" s="876"/>
      <c r="F1979" s="876"/>
      <c r="G1979" s="609"/>
    </row>
    <row r="1980" spans="5:7" x14ac:dyDescent="0.25">
      <c r="E1980" s="876"/>
      <c r="F1980" s="876"/>
      <c r="G1980" s="609"/>
    </row>
    <row r="1981" spans="5:7" x14ac:dyDescent="0.25">
      <c r="E1981" s="876"/>
      <c r="F1981" s="876"/>
      <c r="G1981" s="609"/>
    </row>
    <row r="1982" spans="5:7" x14ac:dyDescent="0.25">
      <c r="E1982" s="876"/>
      <c r="F1982" s="876"/>
      <c r="G1982" s="609"/>
    </row>
    <row r="1983" spans="5:7" x14ac:dyDescent="0.25">
      <c r="E1983" s="876"/>
      <c r="F1983" s="876"/>
      <c r="G1983" s="609"/>
    </row>
    <row r="1984" spans="5:7" x14ac:dyDescent="0.25">
      <c r="E1984" s="876"/>
      <c r="F1984" s="876"/>
      <c r="G1984" s="609"/>
    </row>
    <row r="1985" spans="5:7" x14ac:dyDescent="0.25">
      <c r="E1985" s="876"/>
      <c r="F1985" s="876"/>
      <c r="G1985" s="609"/>
    </row>
    <row r="1986" spans="5:7" x14ac:dyDescent="0.25">
      <c r="E1986" s="876"/>
      <c r="F1986" s="876"/>
      <c r="G1986" s="609"/>
    </row>
    <row r="1987" spans="5:7" x14ac:dyDescent="0.25">
      <c r="E1987" s="876"/>
      <c r="F1987" s="876"/>
      <c r="G1987" s="609"/>
    </row>
    <row r="1988" spans="5:7" x14ac:dyDescent="0.25">
      <c r="E1988" s="876"/>
      <c r="F1988" s="876"/>
      <c r="G1988" s="609"/>
    </row>
    <row r="1989" spans="5:7" x14ac:dyDescent="0.25">
      <c r="E1989" s="876"/>
      <c r="F1989" s="876"/>
      <c r="G1989" s="609"/>
    </row>
    <row r="1990" spans="5:7" x14ac:dyDescent="0.25">
      <c r="E1990" s="876"/>
      <c r="F1990" s="876"/>
      <c r="G1990" s="609"/>
    </row>
    <row r="1991" spans="5:7" x14ac:dyDescent="0.25">
      <c r="E1991" s="876"/>
      <c r="F1991" s="876"/>
      <c r="G1991" s="609"/>
    </row>
    <row r="1992" spans="5:7" x14ac:dyDescent="0.25">
      <c r="E1992" s="876"/>
      <c r="F1992" s="876"/>
      <c r="G1992" s="609"/>
    </row>
    <row r="1993" spans="5:7" x14ac:dyDescent="0.25">
      <c r="E1993" s="876"/>
      <c r="F1993" s="876"/>
      <c r="G1993" s="609"/>
    </row>
    <row r="1994" spans="5:7" x14ac:dyDescent="0.25">
      <c r="E1994" s="876"/>
      <c r="F1994" s="876"/>
      <c r="G1994" s="609"/>
    </row>
    <row r="1995" spans="5:7" x14ac:dyDescent="0.25">
      <c r="E1995" s="876"/>
      <c r="F1995" s="876"/>
      <c r="G1995" s="609"/>
    </row>
    <row r="1996" spans="5:7" x14ac:dyDescent="0.25">
      <c r="E1996" s="876"/>
      <c r="F1996" s="876"/>
      <c r="G1996" s="609"/>
    </row>
    <row r="1997" spans="5:7" x14ac:dyDescent="0.25">
      <c r="E1997" s="876"/>
      <c r="F1997" s="876"/>
      <c r="G1997" s="609"/>
    </row>
    <row r="1998" spans="5:7" x14ac:dyDescent="0.25">
      <c r="E1998" s="876"/>
      <c r="F1998" s="876"/>
      <c r="G1998" s="609"/>
    </row>
    <row r="1999" spans="5:7" x14ac:dyDescent="0.25">
      <c r="E1999" s="876"/>
      <c r="F1999" s="876"/>
      <c r="G1999" s="609"/>
    </row>
    <row r="2000" spans="5:7" x14ac:dyDescent="0.25">
      <c r="E2000" s="876"/>
      <c r="F2000" s="876"/>
      <c r="G2000" s="609"/>
    </row>
    <row r="2001" spans="5:7" x14ac:dyDescent="0.25">
      <c r="E2001" s="876"/>
      <c r="F2001" s="876"/>
      <c r="G2001" s="609"/>
    </row>
    <row r="2002" spans="5:7" x14ac:dyDescent="0.25">
      <c r="E2002" s="876"/>
      <c r="F2002" s="876"/>
      <c r="G2002" s="609"/>
    </row>
    <row r="2003" spans="5:7" x14ac:dyDescent="0.25">
      <c r="E2003" s="876"/>
      <c r="F2003" s="876"/>
      <c r="G2003" s="609"/>
    </row>
    <row r="2004" spans="5:7" x14ac:dyDescent="0.25">
      <c r="E2004" s="876"/>
      <c r="F2004" s="876"/>
      <c r="G2004" s="609"/>
    </row>
    <row r="2005" spans="5:7" x14ac:dyDescent="0.25">
      <c r="E2005" s="876"/>
      <c r="F2005" s="876"/>
      <c r="G2005" s="609"/>
    </row>
    <row r="2006" spans="5:7" x14ac:dyDescent="0.25">
      <c r="E2006" s="876"/>
      <c r="F2006" s="876"/>
      <c r="G2006" s="609"/>
    </row>
    <row r="2007" spans="5:7" x14ac:dyDescent="0.25">
      <c r="E2007" s="876"/>
      <c r="F2007" s="876"/>
      <c r="G2007" s="609"/>
    </row>
    <row r="2008" spans="5:7" x14ac:dyDescent="0.25">
      <c r="E2008" s="876"/>
      <c r="F2008" s="876"/>
      <c r="G2008" s="609"/>
    </row>
    <row r="2009" spans="5:7" x14ac:dyDescent="0.25">
      <c r="E2009" s="876"/>
      <c r="F2009" s="876"/>
      <c r="G2009" s="609"/>
    </row>
    <row r="2010" spans="5:7" x14ac:dyDescent="0.25">
      <c r="E2010" s="876"/>
      <c r="F2010" s="876"/>
      <c r="G2010" s="609"/>
    </row>
    <row r="2011" spans="5:7" x14ac:dyDescent="0.25">
      <c r="E2011" s="876"/>
      <c r="F2011" s="876"/>
      <c r="G2011" s="609"/>
    </row>
    <row r="2012" spans="5:7" x14ac:dyDescent="0.25">
      <c r="E2012" s="876"/>
      <c r="F2012" s="876"/>
      <c r="G2012" s="609"/>
    </row>
    <row r="2013" spans="5:7" x14ac:dyDescent="0.25">
      <c r="E2013" s="876"/>
      <c r="F2013" s="876"/>
      <c r="G2013" s="609"/>
    </row>
    <row r="2014" spans="5:7" x14ac:dyDescent="0.25">
      <c r="E2014" s="876"/>
      <c r="F2014" s="876"/>
      <c r="G2014" s="609"/>
    </row>
    <row r="2015" spans="5:7" x14ac:dyDescent="0.25">
      <c r="E2015" s="876"/>
      <c r="F2015" s="876"/>
      <c r="G2015" s="609"/>
    </row>
    <row r="2016" spans="5:7" x14ac:dyDescent="0.25">
      <c r="E2016" s="876"/>
      <c r="F2016" s="876"/>
      <c r="G2016" s="609"/>
    </row>
    <row r="2017" spans="5:7" x14ac:dyDescent="0.25">
      <c r="E2017" s="876"/>
      <c r="F2017" s="876"/>
      <c r="G2017" s="609"/>
    </row>
    <row r="2018" spans="5:7" x14ac:dyDescent="0.25">
      <c r="E2018" s="876"/>
      <c r="F2018" s="876"/>
      <c r="G2018" s="609"/>
    </row>
    <row r="2019" spans="5:7" x14ac:dyDescent="0.25">
      <c r="E2019" s="876"/>
      <c r="F2019" s="876"/>
      <c r="G2019" s="609"/>
    </row>
    <row r="2020" spans="5:7" x14ac:dyDescent="0.25">
      <c r="E2020" s="876"/>
      <c r="F2020" s="876"/>
      <c r="G2020" s="609"/>
    </row>
    <row r="2021" spans="5:7" x14ac:dyDescent="0.25">
      <c r="E2021" s="876"/>
      <c r="F2021" s="876"/>
      <c r="G2021" s="609"/>
    </row>
    <row r="2022" spans="5:7" x14ac:dyDescent="0.25">
      <c r="E2022" s="876"/>
      <c r="F2022" s="876"/>
      <c r="G2022" s="609"/>
    </row>
    <row r="2023" spans="5:7" x14ac:dyDescent="0.25">
      <c r="E2023" s="876"/>
      <c r="F2023" s="876"/>
      <c r="G2023" s="609"/>
    </row>
    <row r="2024" spans="5:7" x14ac:dyDescent="0.25">
      <c r="E2024" s="876"/>
      <c r="F2024" s="876"/>
      <c r="G2024" s="609"/>
    </row>
    <row r="2025" spans="5:7" x14ac:dyDescent="0.25">
      <c r="E2025" s="876"/>
      <c r="F2025" s="876"/>
      <c r="G2025" s="609"/>
    </row>
    <row r="2026" spans="5:7" x14ac:dyDescent="0.25">
      <c r="E2026" s="876"/>
      <c r="F2026" s="876"/>
      <c r="G2026" s="609"/>
    </row>
    <row r="2027" spans="5:7" x14ac:dyDescent="0.25">
      <c r="E2027" s="876"/>
      <c r="F2027" s="876"/>
      <c r="G2027" s="609"/>
    </row>
    <row r="2028" spans="5:7" x14ac:dyDescent="0.25">
      <c r="E2028" s="876"/>
      <c r="F2028" s="876"/>
      <c r="G2028" s="609"/>
    </row>
    <row r="2029" spans="5:7" x14ac:dyDescent="0.25">
      <c r="E2029" s="876"/>
      <c r="F2029" s="876"/>
      <c r="G2029" s="609"/>
    </row>
    <row r="2030" spans="5:7" x14ac:dyDescent="0.25">
      <c r="E2030" s="876"/>
      <c r="F2030" s="876"/>
      <c r="G2030" s="609"/>
    </row>
    <row r="2031" spans="5:7" x14ac:dyDescent="0.25">
      <c r="E2031" s="876"/>
      <c r="F2031" s="876"/>
      <c r="G2031" s="609"/>
    </row>
    <row r="2032" spans="5:7" x14ac:dyDescent="0.25">
      <c r="E2032" s="876"/>
      <c r="F2032" s="876"/>
      <c r="G2032" s="609"/>
    </row>
    <row r="2033" spans="5:7" x14ac:dyDescent="0.25">
      <c r="E2033" s="876"/>
      <c r="F2033" s="876"/>
      <c r="G2033" s="609"/>
    </row>
    <row r="2034" spans="5:7" x14ac:dyDescent="0.25">
      <c r="E2034" s="876"/>
      <c r="F2034" s="876"/>
      <c r="G2034" s="609"/>
    </row>
    <row r="2035" spans="5:7" x14ac:dyDescent="0.25">
      <c r="E2035" s="876"/>
      <c r="F2035" s="876"/>
      <c r="G2035" s="609"/>
    </row>
    <row r="2036" spans="5:7" x14ac:dyDescent="0.25">
      <c r="E2036" s="876"/>
      <c r="F2036" s="876"/>
      <c r="G2036" s="609"/>
    </row>
    <row r="2037" spans="5:7" x14ac:dyDescent="0.25">
      <c r="E2037" s="876"/>
      <c r="F2037" s="876"/>
      <c r="G2037" s="609"/>
    </row>
    <row r="2038" spans="5:7" x14ac:dyDescent="0.25">
      <c r="E2038" s="876"/>
      <c r="F2038" s="876"/>
      <c r="G2038" s="609"/>
    </row>
    <row r="2039" spans="5:7" x14ac:dyDescent="0.25">
      <c r="E2039" s="876"/>
      <c r="F2039" s="876"/>
      <c r="G2039" s="609"/>
    </row>
    <row r="2040" spans="5:7" x14ac:dyDescent="0.25">
      <c r="E2040" s="876"/>
      <c r="F2040" s="876"/>
      <c r="G2040" s="609"/>
    </row>
    <row r="2041" spans="5:7" x14ac:dyDescent="0.25">
      <c r="E2041" s="876"/>
      <c r="F2041" s="876"/>
      <c r="G2041" s="609"/>
    </row>
    <row r="2042" spans="5:7" x14ac:dyDescent="0.25">
      <c r="E2042" s="876"/>
      <c r="F2042" s="876"/>
      <c r="G2042" s="609"/>
    </row>
    <row r="2043" spans="5:7" x14ac:dyDescent="0.25">
      <c r="E2043" s="876"/>
      <c r="F2043" s="876"/>
      <c r="G2043" s="609"/>
    </row>
    <row r="2044" spans="5:7" x14ac:dyDescent="0.25">
      <c r="E2044" s="876"/>
      <c r="F2044" s="876"/>
      <c r="G2044" s="609"/>
    </row>
    <row r="2045" spans="5:7" x14ac:dyDescent="0.25">
      <c r="E2045" s="876"/>
      <c r="F2045" s="876"/>
      <c r="G2045" s="609"/>
    </row>
    <row r="2046" spans="5:7" x14ac:dyDescent="0.25">
      <c r="E2046" s="876"/>
      <c r="F2046" s="876"/>
      <c r="G2046" s="609"/>
    </row>
    <row r="2047" spans="5:7" x14ac:dyDescent="0.25">
      <c r="E2047" s="876"/>
      <c r="F2047" s="876"/>
      <c r="G2047" s="609"/>
    </row>
    <row r="2048" spans="5:7" x14ac:dyDescent="0.25">
      <c r="E2048" s="876"/>
      <c r="F2048" s="876"/>
      <c r="G2048" s="609"/>
    </row>
    <row r="2049" spans="5:7" x14ac:dyDescent="0.25">
      <c r="E2049" s="876"/>
      <c r="F2049" s="876"/>
      <c r="G2049" s="609"/>
    </row>
    <row r="2050" spans="5:7" x14ac:dyDescent="0.25">
      <c r="E2050" s="876"/>
      <c r="F2050" s="876"/>
      <c r="G2050" s="609"/>
    </row>
    <row r="2051" spans="5:7" x14ac:dyDescent="0.25">
      <c r="E2051" s="876"/>
      <c r="F2051" s="876"/>
      <c r="G2051" s="609"/>
    </row>
    <row r="2052" spans="5:7" x14ac:dyDescent="0.25">
      <c r="E2052" s="876"/>
      <c r="F2052" s="876"/>
      <c r="G2052" s="609"/>
    </row>
    <row r="2053" spans="5:7" x14ac:dyDescent="0.25">
      <c r="E2053" s="876"/>
      <c r="F2053" s="876"/>
      <c r="G2053" s="609"/>
    </row>
    <row r="2054" spans="5:7" x14ac:dyDescent="0.25">
      <c r="E2054" s="876"/>
      <c r="F2054" s="876"/>
      <c r="G2054" s="609"/>
    </row>
    <row r="2055" spans="5:7" x14ac:dyDescent="0.25">
      <c r="E2055" s="876"/>
      <c r="F2055" s="876"/>
      <c r="G2055" s="609"/>
    </row>
    <row r="2056" spans="5:7" x14ac:dyDescent="0.25">
      <c r="E2056" s="876"/>
      <c r="F2056" s="876"/>
      <c r="G2056" s="609"/>
    </row>
    <row r="2057" spans="5:7" x14ac:dyDescent="0.25">
      <c r="E2057" s="876"/>
      <c r="F2057" s="876"/>
      <c r="G2057" s="609"/>
    </row>
    <row r="2058" spans="5:7" x14ac:dyDescent="0.25">
      <c r="E2058" s="876"/>
      <c r="F2058" s="876"/>
      <c r="G2058" s="609"/>
    </row>
    <row r="2059" spans="5:7" x14ac:dyDescent="0.25">
      <c r="E2059" s="876"/>
      <c r="F2059" s="876"/>
      <c r="G2059" s="609"/>
    </row>
    <row r="2060" spans="5:7" x14ac:dyDescent="0.25">
      <c r="E2060" s="876"/>
      <c r="F2060" s="876"/>
      <c r="G2060" s="609"/>
    </row>
    <row r="2061" spans="5:7" x14ac:dyDescent="0.25">
      <c r="E2061" s="876"/>
      <c r="F2061" s="876"/>
      <c r="G2061" s="609"/>
    </row>
    <row r="2062" spans="5:7" x14ac:dyDescent="0.25">
      <c r="E2062" s="876"/>
      <c r="F2062" s="876"/>
      <c r="G2062" s="609"/>
    </row>
    <row r="2063" spans="5:7" x14ac:dyDescent="0.25">
      <c r="E2063" s="876"/>
      <c r="F2063" s="876"/>
      <c r="G2063" s="609"/>
    </row>
    <row r="2064" spans="5:7" x14ac:dyDescent="0.25">
      <c r="E2064" s="876"/>
      <c r="F2064" s="876"/>
      <c r="G2064" s="609"/>
    </row>
    <row r="2065" spans="5:7" x14ac:dyDescent="0.25">
      <c r="E2065" s="876"/>
      <c r="F2065" s="876"/>
      <c r="G2065" s="609"/>
    </row>
    <row r="2066" spans="5:7" x14ac:dyDescent="0.25">
      <c r="E2066" s="876"/>
      <c r="F2066" s="876"/>
      <c r="G2066" s="609"/>
    </row>
    <row r="2067" spans="5:7" x14ac:dyDescent="0.25">
      <c r="E2067" s="876"/>
      <c r="F2067" s="876"/>
      <c r="G2067" s="609"/>
    </row>
    <row r="2068" spans="5:7" x14ac:dyDescent="0.25">
      <c r="E2068" s="876"/>
      <c r="F2068" s="876"/>
      <c r="G2068" s="609"/>
    </row>
    <row r="2069" spans="5:7" x14ac:dyDescent="0.25">
      <c r="E2069" s="876"/>
      <c r="F2069" s="876"/>
      <c r="G2069" s="609"/>
    </row>
    <row r="2070" spans="5:7" x14ac:dyDescent="0.25">
      <c r="E2070" s="876"/>
      <c r="F2070" s="876"/>
      <c r="G2070" s="609"/>
    </row>
    <row r="2071" spans="5:7" x14ac:dyDescent="0.25">
      <c r="E2071" s="876"/>
      <c r="F2071" s="876"/>
      <c r="G2071" s="609"/>
    </row>
    <row r="2072" spans="5:7" x14ac:dyDescent="0.25">
      <c r="E2072" s="876"/>
      <c r="F2072" s="876"/>
      <c r="G2072" s="609"/>
    </row>
    <row r="2073" spans="5:7" x14ac:dyDescent="0.25">
      <c r="E2073" s="876"/>
      <c r="F2073" s="876"/>
      <c r="G2073" s="609"/>
    </row>
    <row r="2074" spans="5:7" x14ac:dyDescent="0.25">
      <c r="E2074" s="876"/>
      <c r="F2074" s="876"/>
      <c r="G2074" s="609"/>
    </row>
    <row r="2075" spans="5:7" x14ac:dyDescent="0.25">
      <c r="E2075" s="876"/>
      <c r="F2075" s="876"/>
      <c r="G2075" s="609"/>
    </row>
    <row r="2076" spans="5:7" x14ac:dyDescent="0.25">
      <c r="E2076" s="876"/>
      <c r="F2076" s="876"/>
      <c r="G2076" s="609"/>
    </row>
    <row r="2077" spans="5:7" x14ac:dyDescent="0.25">
      <c r="E2077" s="876"/>
      <c r="F2077" s="876"/>
      <c r="G2077" s="609"/>
    </row>
    <row r="2078" spans="5:7" x14ac:dyDescent="0.25">
      <c r="E2078" s="876"/>
      <c r="F2078" s="876"/>
      <c r="G2078" s="609"/>
    </row>
    <row r="2079" spans="5:7" x14ac:dyDescent="0.25">
      <c r="E2079" s="876"/>
      <c r="F2079" s="876"/>
      <c r="G2079" s="609"/>
    </row>
    <row r="2080" spans="5:7" x14ac:dyDescent="0.25">
      <c r="E2080" s="876"/>
      <c r="F2080" s="876"/>
      <c r="G2080" s="609"/>
    </row>
    <row r="2081" spans="5:7" x14ac:dyDescent="0.25">
      <c r="E2081" s="876"/>
      <c r="F2081" s="876"/>
      <c r="G2081" s="609"/>
    </row>
    <row r="2082" spans="5:7" x14ac:dyDescent="0.25">
      <c r="E2082" s="876"/>
      <c r="F2082" s="876"/>
      <c r="G2082" s="609"/>
    </row>
    <row r="2083" spans="5:7" x14ac:dyDescent="0.25">
      <c r="E2083" s="876"/>
      <c r="F2083" s="876"/>
      <c r="G2083" s="609"/>
    </row>
    <row r="2084" spans="5:7" x14ac:dyDescent="0.25">
      <c r="E2084" s="876"/>
      <c r="F2084" s="876"/>
      <c r="G2084" s="609"/>
    </row>
    <row r="2085" spans="5:7" x14ac:dyDescent="0.25">
      <c r="E2085" s="876"/>
      <c r="F2085" s="876"/>
      <c r="G2085" s="609"/>
    </row>
    <row r="2086" spans="5:7" x14ac:dyDescent="0.25">
      <c r="E2086" s="876"/>
      <c r="F2086" s="876"/>
      <c r="G2086" s="609"/>
    </row>
    <row r="2087" spans="5:7" x14ac:dyDescent="0.25">
      <c r="E2087" s="876"/>
      <c r="F2087" s="876"/>
      <c r="G2087" s="609"/>
    </row>
    <row r="2088" spans="5:7" x14ac:dyDescent="0.25">
      <c r="E2088" s="876"/>
      <c r="F2088" s="876"/>
      <c r="G2088" s="609"/>
    </row>
    <row r="2089" spans="5:7" x14ac:dyDescent="0.25">
      <c r="E2089" s="876"/>
      <c r="F2089" s="876"/>
      <c r="G2089" s="609"/>
    </row>
    <row r="2090" spans="5:7" x14ac:dyDescent="0.25">
      <c r="E2090" s="876"/>
      <c r="F2090" s="876"/>
      <c r="G2090" s="609"/>
    </row>
    <row r="2091" spans="5:7" x14ac:dyDescent="0.25">
      <c r="E2091" s="876"/>
      <c r="F2091" s="876"/>
      <c r="G2091" s="609"/>
    </row>
    <row r="2092" spans="5:7" x14ac:dyDescent="0.25">
      <c r="E2092" s="876"/>
      <c r="F2092" s="876"/>
      <c r="G2092" s="609"/>
    </row>
    <row r="2093" spans="5:7" x14ac:dyDescent="0.25">
      <c r="E2093" s="876"/>
      <c r="F2093" s="876"/>
      <c r="G2093" s="609"/>
    </row>
    <row r="2094" spans="5:7" x14ac:dyDescent="0.25">
      <c r="E2094" s="876"/>
      <c r="F2094" s="876"/>
      <c r="G2094" s="609"/>
    </row>
    <row r="2095" spans="5:7" x14ac:dyDescent="0.25">
      <c r="E2095" s="876"/>
      <c r="F2095" s="876"/>
      <c r="G2095" s="609"/>
    </row>
    <row r="2096" spans="5:7" x14ac:dyDescent="0.25">
      <c r="E2096" s="876"/>
      <c r="F2096" s="876"/>
      <c r="G2096" s="609"/>
    </row>
    <row r="2097" spans="5:7" x14ac:dyDescent="0.25">
      <c r="E2097" s="876"/>
      <c r="F2097" s="876"/>
      <c r="G2097" s="609"/>
    </row>
    <row r="2098" spans="5:7" x14ac:dyDescent="0.25">
      <c r="E2098" s="876"/>
      <c r="F2098" s="876"/>
      <c r="G2098" s="609"/>
    </row>
    <row r="2099" spans="5:7" x14ac:dyDescent="0.25">
      <c r="E2099" s="876"/>
      <c r="F2099" s="876"/>
      <c r="G2099" s="609"/>
    </row>
    <row r="2100" spans="5:7" x14ac:dyDescent="0.25">
      <c r="E2100" s="876"/>
      <c r="F2100" s="876"/>
      <c r="G2100" s="609"/>
    </row>
    <row r="2101" spans="5:7" x14ac:dyDescent="0.25">
      <c r="E2101" s="876"/>
      <c r="F2101" s="876"/>
      <c r="G2101" s="609"/>
    </row>
    <row r="2102" spans="5:7" x14ac:dyDescent="0.25">
      <c r="E2102" s="876"/>
      <c r="F2102" s="876"/>
      <c r="G2102" s="609"/>
    </row>
    <row r="2103" spans="5:7" x14ac:dyDescent="0.25">
      <c r="E2103" s="876"/>
      <c r="F2103" s="876"/>
      <c r="G2103" s="609"/>
    </row>
    <row r="2104" spans="5:7" x14ac:dyDescent="0.25">
      <c r="E2104" s="876"/>
      <c r="F2104" s="876"/>
      <c r="G2104" s="609"/>
    </row>
    <row r="2105" spans="5:7" x14ac:dyDescent="0.25">
      <c r="E2105" s="876"/>
      <c r="F2105" s="876"/>
      <c r="G2105" s="609"/>
    </row>
    <row r="2106" spans="5:7" x14ac:dyDescent="0.25">
      <c r="E2106" s="876"/>
      <c r="F2106" s="876"/>
      <c r="G2106" s="609"/>
    </row>
    <row r="2107" spans="5:7" x14ac:dyDescent="0.25">
      <c r="E2107" s="876"/>
      <c r="F2107" s="876"/>
      <c r="G2107" s="609"/>
    </row>
    <row r="2108" spans="5:7" x14ac:dyDescent="0.25">
      <c r="E2108" s="876"/>
      <c r="F2108" s="876"/>
      <c r="G2108" s="609"/>
    </row>
    <row r="2109" spans="5:7" x14ac:dyDescent="0.25">
      <c r="E2109" s="876"/>
      <c r="F2109" s="876"/>
      <c r="G2109" s="609"/>
    </row>
    <row r="2110" spans="5:7" x14ac:dyDescent="0.25">
      <c r="E2110" s="876"/>
      <c r="F2110" s="876"/>
      <c r="G2110" s="609"/>
    </row>
    <row r="2111" spans="5:7" x14ac:dyDescent="0.25">
      <c r="E2111" s="876"/>
      <c r="F2111" s="876"/>
      <c r="G2111" s="609"/>
    </row>
    <row r="2112" spans="5:7" x14ac:dyDescent="0.25">
      <c r="E2112" s="876"/>
      <c r="F2112" s="876"/>
      <c r="G2112" s="609"/>
    </row>
    <row r="2113" spans="5:7" x14ac:dyDescent="0.25">
      <c r="E2113" s="876"/>
      <c r="F2113" s="876"/>
      <c r="G2113" s="609"/>
    </row>
    <row r="2114" spans="5:7" x14ac:dyDescent="0.25">
      <c r="E2114" s="876"/>
      <c r="F2114" s="876"/>
      <c r="G2114" s="609"/>
    </row>
    <row r="2115" spans="5:7" x14ac:dyDescent="0.25">
      <c r="E2115" s="876"/>
      <c r="F2115" s="876"/>
      <c r="G2115" s="609"/>
    </row>
    <row r="2116" spans="5:7" x14ac:dyDescent="0.25">
      <c r="E2116" s="876"/>
      <c r="F2116" s="876"/>
      <c r="G2116" s="609"/>
    </row>
    <row r="2117" spans="5:7" x14ac:dyDescent="0.25">
      <c r="E2117" s="876"/>
      <c r="F2117" s="876"/>
      <c r="G2117" s="609"/>
    </row>
    <row r="2118" spans="5:7" x14ac:dyDescent="0.25">
      <c r="E2118" s="876"/>
      <c r="F2118" s="876"/>
      <c r="G2118" s="609"/>
    </row>
    <row r="2119" spans="5:7" x14ac:dyDescent="0.25">
      <c r="E2119" s="876"/>
      <c r="F2119" s="876"/>
      <c r="G2119" s="609"/>
    </row>
    <row r="2120" spans="5:7" x14ac:dyDescent="0.25">
      <c r="E2120" s="876"/>
      <c r="F2120" s="876"/>
      <c r="G2120" s="609"/>
    </row>
    <row r="2121" spans="5:7" x14ac:dyDescent="0.25">
      <c r="E2121" s="876"/>
      <c r="F2121" s="876"/>
      <c r="G2121" s="609"/>
    </row>
    <row r="2122" spans="5:7" x14ac:dyDescent="0.25">
      <c r="E2122" s="876"/>
      <c r="F2122" s="876"/>
      <c r="G2122" s="609"/>
    </row>
    <row r="2123" spans="5:7" x14ac:dyDescent="0.25">
      <c r="E2123" s="876"/>
      <c r="F2123" s="876"/>
      <c r="G2123" s="609"/>
    </row>
    <row r="2124" spans="5:7" x14ac:dyDescent="0.25">
      <c r="E2124" s="876"/>
      <c r="F2124" s="876"/>
      <c r="G2124" s="609"/>
    </row>
    <row r="2125" spans="5:7" x14ac:dyDescent="0.25">
      <c r="E2125" s="876"/>
      <c r="F2125" s="876"/>
      <c r="G2125" s="609"/>
    </row>
    <row r="2126" spans="5:7" x14ac:dyDescent="0.25">
      <c r="E2126" s="876"/>
      <c r="F2126" s="876"/>
      <c r="G2126" s="609"/>
    </row>
    <row r="2127" spans="5:7" x14ac:dyDescent="0.25">
      <c r="E2127" s="876"/>
      <c r="F2127" s="876"/>
      <c r="G2127" s="609"/>
    </row>
    <row r="2128" spans="5:7" x14ac:dyDescent="0.25">
      <c r="E2128" s="876"/>
      <c r="F2128" s="876"/>
      <c r="G2128" s="609"/>
    </row>
    <row r="2129" spans="5:7" x14ac:dyDescent="0.25">
      <c r="E2129" s="876"/>
      <c r="F2129" s="876"/>
      <c r="G2129" s="609"/>
    </row>
    <row r="2130" spans="5:7" x14ac:dyDescent="0.25">
      <c r="E2130" s="876"/>
      <c r="F2130" s="876"/>
      <c r="G2130" s="609"/>
    </row>
    <row r="2131" spans="5:7" x14ac:dyDescent="0.25">
      <c r="E2131" s="876"/>
      <c r="F2131" s="876"/>
      <c r="G2131" s="609"/>
    </row>
    <row r="2132" spans="5:7" x14ac:dyDescent="0.25">
      <c r="E2132" s="876"/>
      <c r="F2132" s="876"/>
      <c r="G2132" s="609"/>
    </row>
    <row r="2133" spans="5:7" x14ac:dyDescent="0.25">
      <c r="E2133" s="876"/>
      <c r="F2133" s="876"/>
      <c r="G2133" s="609"/>
    </row>
    <row r="2134" spans="5:7" x14ac:dyDescent="0.25">
      <c r="E2134" s="876"/>
      <c r="F2134" s="876"/>
      <c r="G2134" s="609"/>
    </row>
    <row r="2135" spans="5:7" x14ac:dyDescent="0.25">
      <c r="E2135" s="876"/>
      <c r="F2135" s="876"/>
      <c r="G2135" s="609"/>
    </row>
    <row r="2136" spans="5:7" x14ac:dyDescent="0.25">
      <c r="E2136" s="876"/>
      <c r="F2136" s="876"/>
      <c r="G2136" s="609"/>
    </row>
    <row r="2137" spans="5:7" x14ac:dyDescent="0.25">
      <c r="E2137" s="876"/>
      <c r="F2137" s="876"/>
      <c r="G2137" s="609"/>
    </row>
    <row r="2138" spans="5:7" x14ac:dyDescent="0.25">
      <c r="E2138" s="876"/>
      <c r="F2138" s="876"/>
      <c r="G2138" s="609"/>
    </row>
    <row r="2139" spans="5:7" x14ac:dyDescent="0.25">
      <c r="E2139" s="876"/>
      <c r="F2139" s="876"/>
      <c r="G2139" s="609"/>
    </row>
    <row r="2140" spans="5:7" x14ac:dyDescent="0.25">
      <c r="E2140" s="876"/>
      <c r="F2140" s="876"/>
      <c r="G2140" s="609"/>
    </row>
    <row r="2141" spans="5:7" x14ac:dyDescent="0.25">
      <c r="E2141" s="876"/>
      <c r="F2141" s="876"/>
      <c r="G2141" s="609"/>
    </row>
    <row r="2142" spans="5:7" x14ac:dyDescent="0.25">
      <c r="E2142" s="876"/>
      <c r="F2142" s="876"/>
      <c r="G2142" s="609"/>
    </row>
    <row r="2143" spans="5:7" x14ac:dyDescent="0.25">
      <c r="E2143" s="876"/>
      <c r="F2143" s="876"/>
      <c r="G2143" s="609"/>
    </row>
    <row r="2144" spans="5:7" x14ac:dyDescent="0.25">
      <c r="E2144" s="876"/>
      <c r="F2144" s="876"/>
      <c r="G2144" s="609"/>
    </row>
    <row r="2145" spans="5:7" x14ac:dyDescent="0.25">
      <c r="E2145" s="876"/>
      <c r="F2145" s="876"/>
      <c r="G2145" s="609"/>
    </row>
    <row r="2146" spans="5:7" x14ac:dyDescent="0.25">
      <c r="E2146" s="876"/>
      <c r="F2146" s="876"/>
      <c r="G2146" s="609"/>
    </row>
    <row r="2147" spans="5:7" x14ac:dyDescent="0.25">
      <c r="E2147" s="876"/>
      <c r="F2147" s="876"/>
      <c r="G2147" s="609"/>
    </row>
    <row r="2148" spans="5:7" x14ac:dyDescent="0.25">
      <c r="E2148" s="876"/>
      <c r="F2148" s="876"/>
      <c r="G2148" s="609"/>
    </row>
    <row r="2149" spans="5:7" x14ac:dyDescent="0.25">
      <c r="E2149" s="876"/>
      <c r="F2149" s="876"/>
      <c r="G2149" s="609"/>
    </row>
    <row r="2150" spans="5:7" x14ac:dyDescent="0.25">
      <c r="E2150" s="876"/>
      <c r="F2150" s="876"/>
      <c r="G2150" s="609"/>
    </row>
    <row r="2151" spans="5:7" x14ac:dyDescent="0.25">
      <c r="E2151" s="876"/>
      <c r="F2151" s="876"/>
      <c r="G2151" s="609"/>
    </row>
    <row r="2152" spans="5:7" x14ac:dyDescent="0.25">
      <c r="E2152" s="876"/>
      <c r="F2152" s="876"/>
      <c r="G2152" s="609"/>
    </row>
    <row r="2153" spans="5:7" x14ac:dyDescent="0.25">
      <c r="E2153" s="876"/>
      <c r="F2153" s="876"/>
      <c r="G2153" s="609"/>
    </row>
    <row r="2154" spans="5:7" x14ac:dyDescent="0.25">
      <c r="E2154" s="876"/>
      <c r="F2154" s="876"/>
      <c r="G2154" s="609"/>
    </row>
    <row r="2155" spans="5:7" x14ac:dyDescent="0.25">
      <c r="E2155" s="876"/>
      <c r="F2155" s="876"/>
      <c r="G2155" s="609"/>
    </row>
    <row r="2156" spans="5:7" x14ac:dyDescent="0.25">
      <c r="E2156" s="876"/>
      <c r="F2156" s="876"/>
      <c r="G2156" s="609"/>
    </row>
    <row r="2157" spans="5:7" x14ac:dyDescent="0.25">
      <c r="E2157" s="876"/>
      <c r="F2157" s="876"/>
      <c r="G2157" s="609"/>
    </row>
    <row r="2158" spans="5:7" x14ac:dyDescent="0.25">
      <c r="E2158" s="876"/>
      <c r="F2158" s="876"/>
      <c r="G2158" s="609"/>
    </row>
    <row r="2159" spans="5:7" x14ac:dyDescent="0.25">
      <c r="E2159" s="876"/>
      <c r="F2159" s="876"/>
      <c r="G2159" s="609"/>
    </row>
    <row r="2160" spans="5:7" x14ac:dyDescent="0.25">
      <c r="E2160" s="876"/>
      <c r="F2160" s="876"/>
      <c r="G2160" s="609"/>
    </row>
    <row r="2161" spans="5:7" x14ac:dyDescent="0.25">
      <c r="E2161" s="876"/>
      <c r="F2161" s="876"/>
      <c r="G2161" s="609"/>
    </row>
    <row r="2162" spans="5:7" x14ac:dyDescent="0.25">
      <c r="E2162" s="876"/>
      <c r="F2162" s="876"/>
      <c r="G2162" s="609"/>
    </row>
    <row r="2163" spans="5:7" x14ac:dyDescent="0.25">
      <c r="E2163" s="876"/>
      <c r="F2163" s="876"/>
      <c r="G2163" s="609"/>
    </row>
    <row r="2164" spans="5:7" x14ac:dyDescent="0.25">
      <c r="E2164" s="876"/>
      <c r="F2164" s="876"/>
      <c r="G2164" s="609"/>
    </row>
    <row r="2165" spans="5:7" x14ac:dyDescent="0.25">
      <c r="E2165" s="876"/>
      <c r="F2165" s="876"/>
      <c r="G2165" s="609"/>
    </row>
    <row r="2166" spans="5:7" x14ac:dyDescent="0.25">
      <c r="E2166" s="876"/>
      <c r="F2166" s="876"/>
      <c r="G2166" s="609"/>
    </row>
    <row r="2167" spans="5:7" x14ac:dyDescent="0.25">
      <c r="E2167" s="876"/>
      <c r="F2167" s="876"/>
      <c r="G2167" s="609"/>
    </row>
    <row r="2168" spans="5:7" x14ac:dyDescent="0.25">
      <c r="E2168" s="876"/>
      <c r="F2168" s="876"/>
      <c r="G2168" s="609"/>
    </row>
    <row r="2169" spans="5:7" x14ac:dyDescent="0.25">
      <c r="E2169" s="876"/>
      <c r="F2169" s="876"/>
      <c r="G2169" s="609"/>
    </row>
    <row r="2170" spans="5:7" x14ac:dyDescent="0.25">
      <c r="E2170" s="876"/>
      <c r="F2170" s="876"/>
      <c r="G2170" s="609"/>
    </row>
    <row r="2171" spans="5:7" x14ac:dyDescent="0.25">
      <c r="E2171" s="876"/>
      <c r="F2171" s="876"/>
      <c r="G2171" s="609"/>
    </row>
    <row r="2172" spans="5:7" x14ac:dyDescent="0.25">
      <c r="E2172" s="876"/>
      <c r="F2172" s="876"/>
      <c r="G2172" s="609"/>
    </row>
    <row r="2173" spans="5:7" x14ac:dyDescent="0.25">
      <c r="E2173" s="876"/>
      <c r="F2173" s="876"/>
      <c r="G2173" s="609"/>
    </row>
    <row r="2174" spans="5:7" x14ac:dyDescent="0.25">
      <c r="E2174" s="876"/>
      <c r="F2174" s="876"/>
      <c r="G2174" s="609"/>
    </row>
    <row r="2175" spans="5:7" x14ac:dyDescent="0.25">
      <c r="E2175" s="876"/>
      <c r="F2175" s="876"/>
      <c r="G2175" s="609"/>
    </row>
    <row r="2176" spans="5:7" x14ac:dyDescent="0.25">
      <c r="E2176" s="876"/>
      <c r="F2176" s="876"/>
      <c r="G2176" s="609"/>
    </row>
    <row r="2177" spans="5:7" x14ac:dyDescent="0.25">
      <c r="E2177" s="876"/>
      <c r="F2177" s="876"/>
      <c r="G2177" s="609"/>
    </row>
    <row r="2178" spans="5:7" x14ac:dyDescent="0.25">
      <c r="E2178" s="876"/>
      <c r="F2178" s="876"/>
      <c r="G2178" s="609"/>
    </row>
    <row r="2179" spans="5:7" x14ac:dyDescent="0.25">
      <c r="E2179" s="876"/>
      <c r="F2179" s="876"/>
      <c r="G2179" s="609"/>
    </row>
    <row r="2180" spans="5:7" x14ac:dyDescent="0.25">
      <c r="E2180" s="876"/>
      <c r="F2180" s="876"/>
      <c r="G2180" s="609"/>
    </row>
    <row r="2181" spans="5:7" x14ac:dyDescent="0.25">
      <c r="E2181" s="876"/>
      <c r="F2181" s="876"/>
      <c r="G2181" s="609"/>
    </row>
    <row r="2182" spans="5:7" x14ac:dyDescent="0.25">
      <c r="E2182" s="876"/>
      <c r="F2182" s="876"/>
      <c r="G2182" s="609"/>
    </row>
    <row r="2183" spans="5:7" x14ac:dyDescent="0.25">
      <c r="E2183" s="876"/>
      <c r="F2183" s="876"/>
      <c r="G2183" s="609"/>
    </row>
    <row r="2184" spans="5:7" x14ac:dyDescent="0.25">
      <c r="E2184" s="876"/>
      <c r="F2184" s="876"/>
      <c r="G2184" s="609"/>
    </row>
    <row r="2185" spans="5:7" x14ac:dyDescent="0.25">
      <c r="E2185" s="876"/>
      <c r="F2185" s="876"/>
      <c r="G2185" s="609"/>
    </row>
    <row r="2186" spans="5:7" x14ac:dyDescent="0.25">
      <c r="E2186" s="876"/>
      <c r="F2186" s="876"/>
      <c r="G2186" s="609"/>
    </row>
    <row r="2187" spans="5:7" x14ac:dyDescent="0.25">
      <c r="E2187" s="876"/>
      <c r="F2187" s="876"/>
      <c r="G2187" s="609"/>
    </row>
    <row r="2188" spans="5:7" x14ac:dyDescent="0.25">
      <c r="E2188" s="876"/>
      <c r="F2188" s="876"/>
      <c r="G2188" s="609"/>
    </row>
    <row r="2189" spans="5:7" x14ac:dyDescent="0.25">
      <c r="E2189" s="876"/>
      <c r="F2189" s="876"/>
      <c r="G2189" s="609"/>
    </row>
    <row r="2190" spans="5:7" x14ac:dyDescent="0.25">
      <c r="E2190" s="876"/>
      <c r="F2190" s="876"/>
      <c r="G2190" s="609"/>
    </row>
    <row r="2191" spans="5:7" x14ac:dyDescent="0.25">
      <c r="E2191" s="876"/>
      <c r="F2191" s="876"/>
      <c r="G2191" s="609"/>
    </row>
    <row r="2192" spans="5:7" x14ac:dyDescent="0.25">
      <c r="E2192" s="876"/>
      <c r="F2192" s="876"/>
      <c r="G2192" s="609"/>
    </row>
    <row r="2193" spans="5:7" x14ac:dyDescent="0.25">
      <c r="E2193" s="876"/>
      <c r="F2193" s="876"/>
      <c r="G2193" s="609"/>
    </row>
    <row r="2194" spans="5:7" x14ac:dyDescent="0.25">
      <c r="E2194" s="876"/>
      <c r="F2194" s="876"/>
      <c r="G2194" s="609"/>
    </row>
    <row r="2195" spans="5:7" x14ac:dyDescent="0.25">
      <c r="E2195" s="876"/>
      <c r="F2195" s="876"/>
      <c r="G2195" s="609"/>
    </row>
    <row r="2196" spans="5:7" x14ac:dyDescent="0.25">
      <c r="E2196" s="876"/>
      <c r="F2196" s="876"/>
      <c r="G2196" s="609"/>
    </row>
    <row r="2197" spans="5:7" x14ac:dyDescent="0.25">
      <c r="E2197" s="876"/>
      <c r="F2197" s="876"/>
      <c r="G2197" s="609"/>
    </row>
    <row r="2198" spans="5:7" x14ac:dyDescent="0.25">
      <c r="E2198" s="876"/>
      <c r="F2198" s="876"/>
      <c r="G2198" s="609"/>
    </row>
    <row r="2199" spans="5:7" x14ac:dyDescent="0.25">
      <c r="E2199" s="876"/>
      <c r="F2199" s="876"/>
      <c r="G2199" s="609"/>
    </row>
    <row r="2200" spans="5:7" x14ac:dyDescent="0.25">
      <c r="E2200" s="876"/>
      <c r="F2200" s="876"/>
      <c r="G2200" s="609"/>
    </row>
    <row r="2201" spans="5:7" x14ac:dyDescent="0.25">
      <c r="E2201" s="876"/>
      <c r="F2201" s="876"/>
      <c r="G2201" s="609"/>
    </row>
    <row r="2202" spans="5:7" x14ac:dyDescent="0.25">
      <c r="E2202" s="876"/>
      <c r="F2202" s="876"/>
      <c r="G2202" s="609"/>
    </row>
    <row r="2203" spans="5:7" x14ac:dyDescent="0.25">
      <c r="E2203" s="876"/>
      <c r="F2203" s="876"/>
      <c r="G2203" s="609"/>
    </row>
    <row r="2204" spans="5:7" x14ac:dyDescent="0.25">
      <c r="E2204" s="876"/>
      <c r="F2204" s="876"/>
      <c r="G2204" s="609"/>
    </row>
    <row r="2205" spans="5:7" x14ac:dyDescent="0.25">
      <c r="E2205" s="876"/>
      <c r="F2205" s="876"/>
      <c r="G2205" s="609"/>
    </row>
    <row r="2206" spans="5:7" x14ac:dyDescent="0.25">
      <c r="E2206" s="876"/>
      <c r="F2206" s="876"/>
      <c r="G2206" s="609"/>
    </row>
    <row r="2207" spans="5:7" x14ac:dyDescent="0.25">
      <c r="E2207" s="876"/>
      <c r="F2207" s="876"/>
      <c r="G2207" s="609"/>
    </row>
    <row r="2208" spans="5:7" x14ac:dyDescent="0.25">
      <c r="E2208" s="876"/>
      <c r="F2208" s="876"/>
      <c r="G2208" s="609"/>
    </row>
    <row r="2209" spans="5:7" x14ac:dyDescent="0.25">
      <c r="E2209" s="876"/>
      <c r="F2209" s="876"/>
      <c r="G2209" s="609"/>
    </row>
    <row r="2210" spans="5:7" x14ac:dyDescent="0.25">
      <c r="E2210" s="876"/>
      <c r="F2210" s="876"/>
      <c r="G2210" s="609"/>
    </row>
    <row r="2211" spans="5:7" x14ac:dyDescent="0.25">
      <c r="E2211" s="876"/>
      <c r="F2211" s="876"/>
      <c r="G2211" s="609"/>
    </row>
    <row r="2212" spans="5:7" x14ac:dyDescent="0.25">
      <c r="E2212" s="876"/>
      <c r="F2212" s="876"/>
      <c r="G2212" s="609"/>
    </row>
    <row r="2213" spans="5:7" x14ac:dyDescent="0.25">
      <c r="E2213" s="876"/>
      <c r="F2213" s="876"/>
      <c r="G2213" s="609"/>
    </row>
    <row r="2214" spans="5:7" x14ac:dyDescent="0.25">
      <c r="E2214" s="876"/>
      <c r="F2214" s="876"/>
      <c r="G2214" s="609"/>
    </row>
    <row r="2215" spans="5:7" x14ac:dyDescent="0.25">
      <c r="E2215" s="876"/>
      <c r="F2215" s="876"/>
      <c r="G2215" s="609"/>
    </row>
    <row r="2216" spans="5:7" x14ac:dyDescent="0.25">
      <c r="E2216" s="876"/>
      <c r="F2216" s="876"/>
      <c r="G2216" s="609"/>
    </row>
    <row r="2217" spans="5:7" x14ac:dyDescent="0.25">
      <c r="E2217" s="876"/>
      <c r="F2217" s="876"/>
      <c r="G2217" s="609"/>
    </row>
    <row r="2218" spans="5:7" x14ac:dyDescent="0.25">
      <c r="E2218" s="876"/>
      <c r="F2218" s="876"/>
      <c r="G2218" s="609"/>
    </row>
    <row r="2219" spans="5:7" x14ac:dyDescent="0.25">
      <c r="E2219" s="876"/>
      <c r="F2219" s="876"/>
      <c r="G2219" s="609"/>
    </row>
    <row r="2220" spans="5:7" x14ac:dyDescent="0.25">
      <c r="E2220" s="876"/>
      <c r="F2220" s="876"/>
      <c r="G2220" s="609"/>
    </row>
    <row r="2221" spans="5:7" x14ac:dyDescent="0.25">
      <c r="E2221" s="876"/>
      <c r="F2221" s="876"/>
      <c r="G2221" s="609"/>
    </row>
    <row r="2222" spans="5:7" x14ac:dyDescent="0.25">
      <c r="E2222" s="876"/>
      <c r="F2222" s="876"/>
      <c r="G2222" s="609"/>
    </row>
    <row r="2223" spans="5:7" x14ac:dyDescent="0.25">
      <c r="E2223" s="876"/>
      <c r="F2223" s="876"/>
      <c r="G2223" s="609"/>
    </row>
    <row r="2224" spans="5:7" x14ac:dyDescent="0.25">
      <c r="E2224" s="876"/>
      <c r="F2224" s="876"/>
      <c r="G2224" s="609"/>
    </row>
    <row r="2225" spans="5:7" x14ac:dyDescent="0.25">
      <c r="E2225" s="876"/>
      <c r="F2225" s="876"/>
      <c r="G2225" s="609"/>
    </row>
    <row r="2226" spans="5:7" x14ac:dyDescent="0.25">
      <c r="E2226" s="876"/>
      <c r="F2226" s="876"/>
      <c r="G2226" s="609"/>
    </row>
    <row r="2227" spans="5:7" x14ac:dyDescent="0.25">
      <c r="E2227" s="876"/>
      <c r="F2227" s="876"/>
      <c r="G2227" s="609"/>
    </row>
    <row r="2228" spans="5:7" x14ac:dyDescent="0.25">
      <c r="E2228" s="876"/>
      <c r="F2228" s="876"/>
      <c r="G2228" s="609"/>
    </row>
    <row r="2229" spans="5:7" x14ac:dyDescent="0.25">
      <c r="E2229" s="876"/>
      <c r="F2229" s="876"/>
      <c r="G2229" s="609"/>
    </row>
    <row r="2230" spans="5:7" x14ac:dyDescent="0.25">
      <c r="E2230" s="876"/>
      <c r="F2230" s="876"/>
      <c r="G2230" s="609"/>
    </row>
    <row r="2231" spans="5:7" x14ac:dyDescent="0.25">
      <c r="E2231" s="876"/>
      <c r="F2231" s="876"/>
      <c r="G2231" s="609"/>
    </row>
    <row r="2232" spans="5:7" x14ac:dyDescent="0.25">
      <c r="E2232" s="876"/>
      <c r="F2232" s="876"/>
      <c r="G2232" s="609"/>
    </row>
    <row r="2233" spans="5:7" x14ac:dyDescent="0.25">
      <c r="E2233" s="876"/>
      <c r="F2233" s="876"/>
      <c r="G2233" s="609"/>
    </row>
    <row r="2234" spans="5:7" x14ac:dyDescent="0.25">
      <c r="E2234" s="876"/>
      <c r="F2234" s="876"/>
      <c r="G2234" s="609"/>
    </row>
    <row r="2235" spans="5:7" x14ac:dyDescent="0.25">
      <c r="E2235" s="876"/>
      <c r="F2235" s="876"/>
      <c r="G2235" s="609"/>
    </row>
    <row r="2236" spans="5:7" x14ac:dyDescent="0.25">
      <c r="E2236" s="876"/>
      <c r="F2236" s="876"/>
      <c r="G2236" s="609"/>
    </row>
    <row r="2237" spans="5:7" x14ac:dyDescent="0.25">
      <c r="E2237" s="876"/>
      <c r="F2237" s="876"/>
      <c r="G2237" s="609"/>
    </row>
    <row r="2238" spans="5:7" x14ac:dyDescent="0.25">
      <c r="E2238" s="876"/>
      <c r="F2238" s="876"/>
      <c r="G2238" s="609"/>
    </row>
    <row r="2239" spans="5:7" x14ac:dyDescent="0.25">
      <c r="E2239" s="876"/>
      <c r="F2239" s="876"/>
      <c r="G2239" s="609"/>
    </row>
    <row r="2240" spans="5:7" x14ac:dyDescent="0.25">
      <c r="E2240" s="876"/>
      <c r="F2240" s="876"/>
      <c r="G2240" s="609"/>
    </row>
    <row r="2241" spans="5:7" x14ac:dyDescent="0.25">
      <c r="E2241" s="876"/>
      <c r="F2241" s="876"/>
      <c r="G2241" s="609"/>
    </row>
    <row r="2242" spans="5:7" x14ac:dyDescent="0.25">
      <c r="E2242" s="876"/>
      <c r="F2242" s="876"/>
      <c r="G2242" s="609"/>
    </row>
    <row r="2243" spans="5:7" x14ac:dyDescent="0.25">
      <c r="E2243" s="876"/>
      <c r="F2243" s="876"/>
      <c r="G2243" s="609"/>
    </row>
    <row r="2244" spans="5:7" x14ac:dyDescent="0.25">
      <c r="E2244" s="876"/>
      <c r="F2244" s="876"/>
      <c r="G2244" s="609"/>
    </row>
    <row r="2245" spans="5:7" x14ac:dyDescent="0.25">
      <c r="E2245" s="876"/>
      <c r="F2245" s="876"/>
      <c r="G2245" s="609"/>
    </row>
    <row r="2246" spans="5:7" x14ac:dyDescent="0.25">
      <c r="E2246" s="876"/>
      <c r="F2246" s="876"/>
      <c r="G2246" s="609"/>
    </row>
    <row r="2247" spans="5:7" x14ac:dyDescent="0.25">
      <c r="E2247" s="876"/>
      <c r="F2247" s="876"/>
      <c r="G2247" s="609"/>
    </row>
    <row r="2248" spans="5:7" x14ac:dyDescent="0.25">
      <c r="E2248" s="876"/>
      <c r="F2248" s="876"/>
      <c r="G2248" s="609"/>
    </row>
    <row r="2249" spans="5:7" x14ac:dyDescent="0.25">
      <c r="E2249" s="876"/>
      <c r="F2249" s="876"/>
      <c r="G2249" s="609"/>
    </row>
    <row r="2250" spans="5:7" x14ac:dyDescent="0.25">
      <c r="E2250" s="876"/>
      <c r="F2250" s="876"/>
      <c r="G2250" s="609"/>
    </row>
    <row r="2251" spans="5:7" x14ac:dyDescent="0.25">
      <c r="E2251" s="876"/>
      <c r="F2251" s="876"/>
      <c r="G2251" s="609"/>
    </row>
    <row r="2252" spans="5:7" x14ac:dyDescent="0.25">
      <c r="E2252" s="876"/>
      <c r="F2252" s="876"/>
      <c r="G2252" s="609"/>
    </row>
    <row r="2253" spans="5:7" x14ac:dyDescent="0.25">
      <c r="E2253" s="876"/>
      <c r="F2253" s="876"/>
      <c r="G2253" s="609"/>
    </row>
    <row r="2254" spans="5:7" x14ac:dyDescent="0.25">
      <c r="E2254" s="876"/>
      <c r="F2254" s="876"/>
      <c r="G2254" s="609"/>
    </row>
    <row r="2255" spans="5:7" x14ac:dyDescent="0.25">
      <c r="E2255" s="876"/>
      <c r="F2255" s="876"/>
      <c r="G2255" s="609"/>
    </row>
    <row r="2256" spans="5:7" x14ac:dyDescent="0.25">
      <c r="E2256" s="876"/>
      <c r="F2256" s="876"/>
      <c r="G2256" s="609"/>
    </row>
    <row r="2257" spans="5:7" x14ac:dyDescent="0.25">
      <c r="E2257" s="876"/>
      <c r="F2257" s="876"/>
      <c r="G2257" s="609"/>
    </row>
    <row r="2258" spans="5:7" x14ac:dyDescent="0.25">
      <c r="E2258" s="876"/>
      <c r="F2258" s="876"/>
      <c r="G2258" s="609"/>
    </row>
    <row r="2259" spans="5:7" x14ac:dyDescent="0.25">
      <c r="E2259" s="876"/>
      <c r="F2259" s="876"/>
      <c r="G2259" s="609"/>
    </row>
    <row r="2260" spans="5:7" x14ac:dyDescent="0.25">
      <c r="E2260" s="876"/>
      <c r="F2260" s="876"/>
      <c r="G2260" s="609"/>
    </row>
    <row r="2261" spans="5:7" x14ac:dyDescent="0.25">
      <c r="E2261" s="876"/>
      <c r="F2261" s="876"/>
      <c r="G2261" s="609"/>
    </row>
    <row r="2262" spans="5:7" x14ac:dyDescent="0.25">
      <c r="E2262" s="876"/>
      <c r="F2262" s="876"/>
      <c r="G2262" s="609"/>
    </row>
    <row r="2263" spans="5:7" x14ac:dyDescent="0.25">
      <c r="E2263" s="876"/>
      <c r="F2263" s="876"/>
      <c r="G2263" s="609"/>
    </row>
    <row r="2264" spans="5:7" x14ac:dyDescent="0.25">
      <c r="E2264" s="876"/>
      <c r="F2264" s="876"/>
      <c r="G2264" s="609"/>
    </row>
    <row r="2265" spans="5:7" x14ac:dyDescent="0.25">
      <c r="E2265" s="876"/>
      <c r="F2265" s="876"/>
      <c r="G2265" s="609"/>
    </row>
    <row r="2266" spans="5:7" x14ac:dyDescent="0.25">
      <c r="E2266" s="876"/>
      <c r="F2266" s="876"/>
      <c r="G2266" s="609"/>
    </row>
    <row r="2267" spans="5:7" x14ac:dyDescent="0.25">
      <c r="E2267" s="876"/>
      <c r="F2267" s="876"/>
      <c r="G2267" s="609"/>
    </row>
    <row r="2268" spans="5:7" x14ac:dyDescent="0.25">
      <c r="E2268" s="876"/>
      <c r="F2268" s="876"/>
      <c r="G2268" s="609"/>
    </row>
    <row r="2269" spans="5:7" x14ac:dyDescent="0.25">
      <c r="E2269" s="876"/>
      <c r="F2269" s="876"/>
      <c r="G2269" s="609"/>
    </row>
    <row r="2270" spans="5:7" x14ac:dyDescent="0.25">
      <c r="E2270" s="876"/>
      <c r="F2270" s="876"/>
      <c r="G2270" s="609"/>
    </row>
    <row r="2271" spans="5:7" x14ac:dyDescent="0.25">
      <c r="E2271" s="876"/>
      <c r="F2271" s="876"/>
      <c r="G2271" s="609"/>
    </row>
    <row r="2272" spans="5:7" x14ac:dyDescent="0.25">
      <c r="E2272" s="876"/>
      <c r="F2272" s="876"/>
      <c r="G2272" s="609"/>
    </row>
    <row r="2273" spans="5:7" x14ac:dyDescent="0.25">
      <c r="E2273" s="876"/>
      <c r="F2273" s="876"/>
      <c r="G2273" s="609"/>
    </row>
    <row r="2274" spans="5:7" x14ac:dyDescent="0.25">
      <c r="E2274" s="876"/>
      <c r="F2274" s="876"/>
      <c r="G2274" s="609"/>
    </row>
    <row r="2275" spans="5:7" x14ac:dyDescent="0.25">
      <c r="E2275" s="876"/>
      <c r="F2275" s="876"/>
      <c r="G2275" s="609"/>
    </row>
    <row r="2276" spans="5:7" x14ac:dyDescent="0.25">
      <c r="E2276" s="876"/>
      <c r="F2276" s="876"/>
      <c r="G2276" s="609"/>
    </row>
    <row r="2277" spans="5:7" x14ac:dyDescent="0.25">
      <c r="E2277" s="876"/>
      <c r="F2277" s="876"/>
      <c r="G2277" s="609"/>
    </row>
    <row r="2278" spans="5:7" x14ac:dyDescent="0.25">
      <c r="E2278" s="876"/>
      <c r="F2278" s="876"/>
      <c r="G2278" s="609"/>
    </row>
    <row r="2279" spans="5:7" x14ac:dyDescent="0.25">
      <c r="E2279" s="876"/>
      <c r="F2279" s="876"/>
      <c r="G2279" s="609"/>
    </row>
    <row r="2280" spans="5:7" x14ac:dyDescent="0.25">
      <c r="E2280" s="876"/>
      <c r="F2280" s="876"/>
      <c r="G2280" s="609"/>
    </row>
    <row r="2281" spans="5:7" x14ac:dyDescent="0.25">
      <c r="E2281" s="876"/>
      <c r="F2281" s="876"/>
      <c r="G2281" s="609"/>
    </row>
    <row r="2282" spans="5:7" x14ac:dyDescent="0.25">
      <c r="E2282" s="876"/>
      <c r="F2282" s="876"/>
      <c r="G2282" s="609"/>
    </row>
    <row r="2283" spans="5:7" x14ac:dyDescent="0.25">
      <c r="E2283" s="876"/>
      <c r="F2283" s="876"/>
      <c r="G2283" s="609"/>
    </row>
    <row r="2284" spans="5:7" x14ac:dyDescent="0.25">
      <c r="E2284" s="876"/>
      <c r="F2284" s="876"/>
      <c r="G2284" s="609"/>
    </row>
    <row r="2285" spans="5:7" x14ac:dyDescent="0.25">
      <c r="E2285" s="876"/>
      <c r="F2285" s="876"/>
      <c r="G2285" s="609"/>
    </row>
    <row r="2286" spans="5:7" x14ac:dyDescent="0.25">
      <c r="E2286" s="876"/>
      <c r="F2286" s="876"/>
      <c r="G2286" s="609"/>
    </row>
    <row r="2287" spans="5:7" x14ac:dyDescent="0.25">
      <c r="E2287" s="876"/>
      <c r="F2287" s="876"/>
      <c r="G2287" s="609"/>
    </row>
    <row r="2288" spans="5:7" x14ac:dyDescent="0.25">
      <c r="E2288" s="876"/>
      <c r="F2288" s="876"/>
      <c r="G2288" s="609"/>
    </row>
    <row r="2289" spans="5:7" x14ac:dyDescent="0.25">
      <c r="E2289" s="876"/>
      <c r="F2289" s="876"/>
      <c r="G2289" s="609"/>
    </row>
    <row r="2290" spans="5:7" x14ac:dyDescent="0.25">
      <c r="E2290" s="876"/>
      <c r="F2290" s="876"/>
      <c r="G2290" s="609"/>
    </row>
    <row r="2291" spans="5:7" x14ac:dyDescent="0.25">
      <c r="E2291" s="876"/>
      <c r="F2291" s="876"/>
      <c r="G2291" s="609"/>
    </row>
    <row r="2292" spans="5:7" x14ac:dyDescent="0.25">
      <c r="E2292" s="876"/>
      <c r="F2292" s="876"/>
      <c r="G2292" s="609"/>
    </row>
    <row r="2293" spans="5:7" x14ac:dyDescent="0.25">
      <c r="E2293" s="876"/>
      <c r="F2293" s="876"/>
      <c r="G2293" s="609"/>
    </row>
    <row r="2294" spans="5:7" x14ac:dyDescent="0.25">
      <c r="E2294" s="876"/>
      <c r="F2294" s="876"/>
      <c r="G2294" s="609"/>
    </row>
    <row r="2295" spans="5:7" x14ac:dyDescent="0.25">
      <c r="E2295" s="876"/>
      <c r="F2295" s="876"/>
      <c r="G2295" s="609"/>
    </row>
    <row r="2296" spans="5:7" x14ac:dyDescent="0.25">
      <c r="E2296" s="876"/>
      <c r="F2296" s="876"/>
      <c r="G2296" s="609"/>
    </row>
    <row r="2297" spans="5:7" x14ac:dyDescent="0.25">
      <c r="E2297" s="876"/>
      <c r="F2297" s="876"/>
      <c r="G2297" s="609"/>
    </row>
    <row r="2298" spans="5:7" x14ac:dyDescent="0.25">
      <c r="E2298" s="876"/>
      <c r="F2298" s="876"/>
      <c r="G2298" s="609"/>
    </row>
    <row r="2299" spans="5:7" x14ac:dyDescent="0.25">
      <c r="E2299" s="876"/>
      <c r="F2299" s="876"/>
      <c r="G2299" s="609"/>
    </row>
    <row r="2300" spans="5:7" x14ac:dyDescent="0.25">
      <c r="E2300" s="876"/>
      <c r="F2300" s="876"/>
      <c r="G2300" s="609"/>
    </row>
    <row r="2301" spans="5:7" x14ac:dyDescent="0.25">
      <c r="E2301" s="876"/>
      <c r="F2301" s="876"/>
      <c r="G2301" s="609"/>
    </row>
    <row r="2302" spans="5:7" x14ac:dyDescent="0.25">
      <c r="E2302" s="876"/>
      <c r="F2302" s="876"/>
      <c r="G2302" s="609"/>
    </row>
    <row r="2303" spans="5:7" x14ac:dyDescent="0.25">
      <c r="E2303" s="876"/>
      <c r="F2303" s="876"/>
      <c r="G2303" s="609"/>
    </row>
    <row r="2304" spans="5:7" x14ac:dyDescent="0.25">
      <c r="E2304" s="876"/>
      <c r="F2304" s="876"/>
      <c r="G2304" s="609"/>
    </row>
    <row r="2305" spans="5:7" x14ac:dyDescent="0.25">
      <c r="E2305" s="876"/>
      <c r="F2305" s="876"/>
      <c r="G2305" s="609"/>
    </row>
    <row r="2306" spans="5:7" x14ac:dyDescent="0.25">
      <c r="E2306" s="876"/>
      <c r="F2306" s="876"/>
      <c r="G2306" s="609"/>
    </row>
    <row r="2307" spans="5:7" x14ac:dyDescent="0.25">
      <c r="E2307" s="876"/>
      <c r="F2307" s="876"/>
      <c r="G2307" s="609"/>
    </row>
    <row r="2308" spans="5:7" x14ac:dyDescent="0.25">
      <c r="E2308" s="876"/>
      <c r="F2308" s="876"/>
      <c r="G2308" s="609"/>
    </row>
    <row r="2309" spans="5:7" x14ac:dyDescent="0.25">
      <c r="E2309" s="876"/>
      <c r="F2309" s="876"/>
      <c r="G2309" s="609"/>
    </row>
    <row r="2310" spans="5:7" x14ac:dyDescent="0.25">
      <c r="E2310" s="876"/>
      <c r="F2310" s="876"/>
      <c r="G2310" s="609"/>
    </row>
    <row r="2311" spans="5:7" x14ac:dyDescent="0.25">
      <c r="E2311" s="876"/>
      <c r="F2311" s="876"/>
      <c r="G2311" s="609"/>
    </row>
    <row r="2312" spans="5:7" x14ac:dyDescent="0.25">
      <c r="E2312" s="876"/>
      <c r="F2312" s="876"/>
      <c r="G2312" s="609"/>
    </row>
    <row r="2313" spans="5:7" x14ac:dyDescent="0.25">
      <c r="E2313" s="876"/>
      <c r="F2313" s="876"/>
      <c r="G2313" s="609"/>
    </row>
    <row r="2314" spans="5:7" x14ac:dyDescent="0.25">
      <c r="E2314" s="876"/>
      <c r="F2314" s="876"/>
      <c r="G2314" s="609"/>
    </row>
    <row r="2315" spans="5:7" x14ac:dyDescent="0.25">
      <c r="E2315" s="876"/>
      <c r="F2315" s="876"/>
      <c r="G2315" s="609"/>
    </row>
    <row r="2316" spans="5:7" x14ac:dyDescent="0.25">
      <c r="E2316" s="876"/>
      <c r="F2316" s="876"/>
      <c r="G2316" s="609"/>
    </row>
    <row r="2317" spans="5:7" x14ac:dyDescent="0.25">
      <c r="E2317" s="876"/>
      <c r="F2317" s="876"/>
      <c r="G2317" s="609"/>
    </row>
    <row r="2318" spans="5:7" x14ac:dyDescent="0.25">
      <c r="E2318" s="876"/>
      <c r="F2318" s="876"/>
      <c r="G2318" s="609"/>
    </row>
    <row r="2319" spans="5:7" x14ac:dyDescent="0.25">
      <c r="E2319" s="876"/>
      <c r="F2319" s="876"/>
      <c r="G2319" s="609"/>
    </row>
    <row r="2320" spans="5:7" x14ac:dyDescent="0.25">
      <c r="E2320" s="876"/>
      <c r="F2320" s="876"/>
      <c r="G2320" s="609"/>
    </row>
    <row r="2321" spans="5:7" x14ac:dyDescent="0.25">
      <c r="E2321" s="876"/>
      <c r="F2321" s="876"/>
      <c r="G2321" s="609"/>
    </row>
    <row r="2322" spans="5:7" x14ac:dyDescent="0.25">
      <c r="E2322" s="876"/>
      <c r="F2322" s="876"/>
      <c r="G2322" s="609"/>
    </row>
    <row r="2323" spans="5:7" x14ac:dyDescent="0.25">
      <c r="E2323" s="876"/>
      <c r="F2323" s="876"/>
      <c r="G2323" s="609"/>
    </row>
    <row r="2324" spans="5:7" x14ac:dyDescent="0.25">
      <c r="E2324" s="876"/>
      <c r="F2324" s="876"/>
      <c r="G2324" s="609"/>
    </row>
  </sheetData>
  <mergeCells count="8">
    <mergeCell ref="A148:E148"/>
    <mergeCell ref="A212:E212"/>
    <mergeCell ref="A1:F1"/>
    <mergeCell ref="A2:F2"/>
    <mergeCell ref="A3:F3"/>
    <mergeCell ref="A4:B4"/>
    <mergeCell ref="A42:E42"/>
    <mergeCell ref="A97:E9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3"/>
  <sheetViews>
    <sheetView view="pageBreakPreview" zoomScale="90" zoomScaleNormal="100" zoomScaleSheetLayoutView="90" workbookViewId="0">
      <pane ySplit="5" topLeftCell="A6" activePane="bottomLeft" state="frozen"/>
      <selection activeCell="A5" sqref="A5:F5"/>
      <selection pane="bottomLeft" activeCell="B14" sqref="B14"/>
    </sheetView>
  </sheetViews>
  <sheetFormatPr defaultColWidth="9.1796875" defaultRowHeight="12.5" x14ac:dyDescent="0.25"/>
  <cols>
    <col min="1" max="1" width="8.7265625" style="236" customWidth="1"/>
    <col min="2" max="2" width="66.81640625" style="199" customWidth="1"/>
    <col min="3" max="3" width="7.54296875" style="199" customWidth="1"/>
    <col min="4" max="4" width="9.453125" style="199" customWidth="1"/>
    <col min="5" max="5" width="12.1796875" style="246" customWidth="1"/>
    <col min="6" max="6" width="14.1796875" style="246" customWidth="1"/>
    <col min="7" max="7" width="13.7265625" style="245" customWidth="1"/>
    <col min="8" max="16384" width="9.1796875" style="199"/>
  </cols>
  <sheetData>
    <row r="1" spans="1:256" ht="13" x14ac:dyDescent="0.25">
      <c r="A1" s="1067" t="s">
        <v>0</v>
      </c>
      <c r="B1" s="1067"/>
      <c r="C1" s="1067"/>
      <c r="D1" s="1067"/>
      <c r="E1" s="1067"/>
      <c r="F1" s="1067"/>
    </row>
    <row r="2" spans="1:256" ht="13" x14ac:dyDescent="0.25">
      <c r="A2" s="1067" t="s">
        <v>1479</v>
      </c>
      <c r="B2" s="1067"/>
      <c r="C2" s="1067"/>
      <c r="D2" s="1067"/>
      <c r="E2" s="1067"/>
      <c r="F2" s="1067"/>
    </row>
    <row r="3" spans="1:256" ht="13" x14ac:dyDescent="0.25">
      <c r="A3" s="1080" t="s">
        <v>1244</v>
      </c>
      <c r="B3" s="1080"/>
      <c r="C3" s="1080"/>
      <c r="D3" s="1080"/>
      <c r="E3" s="1080"/>
      <c r="F3" s="1080"/>
    </row>
    <row r="4" spans="1:256" ht="13.5" thickBot="1" x14ac:dyDescent="0.35">
      <c r="A4" s="200" t="s">
        <v>1452</v>
      </c>
      <c r="C4" s="201"/>
      <c r="D4" s="201"/>
    </row>
    <row r="5" spans="1:256" ht="13" x14ac:dyDescent="0.3">
      <c r="A5" s="237" t="s">
        <v>1</v>
      </c>
      <c r="B5" s="238" t="s">
        <v>2</v>
      </c>
      <c r="C5" s="238" t="s">
        <v>3</v>
      </c>
      <c r="D5" s="238" t="s">
        <v>4</v>
      </c>
      <c r="E5" s="247" t="s">
        <v>5</v>
      </c>
      <c r="F5" s="248" t="s">
        <v>6</v>
      </c>
    </row>
    <row r="6" spans="1:256" x14ac:dyDescent="0.25">
      <c r="A6" s="203"/>
      <c r="B6" s="204"/>
      <c r="C6" s="204"/>
      <c r="D6" s="204"/>
      <c r="E6" s="249"/>
      <c r="F6" s="250"/>
    </row>
    <row r="7" spans="1:256" ht="13" x14ac:dyDescent="0.25">
      <c r="A7" s="203"/>
      <c r="B7" s="205" t="s">
        <v>82</v>
      </c>
      <c r="C7" s="206"/>
      <c r="D7" s="206"/>
      <c r="E7" s="251"/>
      <c r="F7" s="252"/>
    </row>
    <row r="8" spans="1:256" s="245" customFormat="1" ht="25" x14ac:dyDescent="0.25">
      <c r="A8" s="203"/>
      <c r="B8" s="208" t="s">
        <v>1423</v>
      </c>
      <c r="C8" s="206"/>
      <c r="D8" s="206"/>
      <c r="E8" s="251"/>
      <c r="F8" s="252"/>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c r="IC8" s="199"/>
      <c r="ID8" s="199"/>
      <c r="IE8" s="199"/>
      <c r="IF8" s="199"/>
      <c r="IG8" s="199"/>
      <c r="IH8" s="199"/>
      <c r="II8" s="199"/>
      <c r="IJ8" s="199"/>
      <c r="IK8" s="199"/>
      <c r="IL8" s="199"/>
      <c r="IM8" s="199"/>
      <c r="IN8" s="199"/>
      <c r="IO8" s="199"/>
      <c r="IP8" s="199"/>
      <c r="IQ8" s="199"/>
      <c r="IR8" s="199"/>
      <c r="IS8" s="199"/>
      <c r="IT8" s="199"/>
      <c r="IU8" s="199"/>
      <c r="IV8" s="199"/>
    </row>
    <row r="9" spans="1:256" s="245" customFormat="1" ht="13" x14ac:dyDescent="0.25">
      <c r="A9" s="128"/>
      <c r="B9" s="658"/>
      <c r="C9" s="128"/>
      <c r="D9" s="659"/>
      <c r="E9" s="650"/>
      <c r="F9" s="717"/>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c r="DT9" s="199"/>
      <c r="DU9" s="199"/>
      <c r="DV9" s="199"/>
      <c r="DW9" s="199"/>
      <c r="DX9" s="199"/>
      <c r="DY9" s="199"/>
      <c r="DZ9" s="199"/>
      <c r="EA9" s="199"/>
      <c r="EB9" s="199"/>
      <c r="EC9" s="199"/>
      <c r="ED9" s="199"/>
      <c r="EE9" s="199"/>
      <c r="EF9" s="199"/>
      <c r="EG9" s="199"/>
      <c r="EH9" s="199"/>
      <c r="EI9" s="199"/>
      <c r="EJ9" s="199"/>
      <c r="EK9" s="199"/>
      <c r="EL9" s="199"/>
      <c r="EM9" s="199"/>
      <c r="EN9" s="199"/>
      <c r="EO9" s="199"/>
      <c r="EP9" s="199"/>
      <c r="EQ9" s="199"/>
      <c r="ER9" s="199"/>
      <c r="ES9" s="199"/>
      <c r="ET9" s="199"/>
      <c r="EU9" s="199"/>
      <c r="EV9" s="199"/>
      <c r="EW9" s="199"/>
      <c r="EX9" s="199"/>
      <c r="EY9" s="199"/>
      <c r="EZ9" s="199"/>
      <c r="FA9" s="199"/>
      <c r="FB9" s="199"/>
      <c r="FC9" s="199"/>
      <c r="FD9" s="199"/>
      <c r="FE9" s="199"/>
      <c r="FF9" s="199"/>
      <c r="FG9" s="199"/>
      <c r="FH9" s="199"/>
      <c r="FI9" s="199"/>
      <c r="FJ9" s="199"/>
      <c r="FK9" s="199"/>
      <c r="FL9" s="199"/>
      <c r="FM9" s="199"/>
      <c r="FN9" s="199"/>
      <c r="FO9" s="199"/>
      <c r="FP9" s="199"/>
      <c r="FQ9" s="199"/>
      <c r="FR9" s="199"/>
      <c r="FS9" s="199"/>
      <c r="FT9" s="199"/>
      <c r="FU9" s="199"/>
      <c r="FV9" s="199"/>
      <c r="FW9" s="199"/>
      <c r="FX9" s="199"/>
      <c r="FY9" s="199"/>
      <c r="FZ9" s="199"/>
      <c r="GA9" s="199"/>
      <c r="GB9" s="199"/>
      <c r="GC9" s="199"/>
      <c r="GD9" s="199"/>
      <c r="GE9" s="199"/>
      <c r="GF9" s="199"/>
      <c r="GG9" s="199"/>
      <c r="GH9" s="199"/>
      <c r="GI9" s="199"/>
      <c r="GJ9" s="199"/>
      <c r="GK9" s="199"/>
      <c r="GL9" s="199"/>
      <c r="GM9" s="199"/>
      <c r="GN9" s="199"/>
      <c r="GO9" s="199"/>
      <c r="GP9" s="199"/>
      <c r="GQ9" s="199"/>
      <c r="GR9" s="199"/>
      <c r="GS9" s="199"/>
      <c r="GT9" s="199"/>
      <c r="GU9" s="199"/>
      <c r="GV9" s="199"/>
      <c r="GW9" s="199"/>
      <c r="GX9" s="199"/>
      <c r="GY9" s="199"/>
      <c r="GZ9" s="199"/>
      <c r="HA9" s="199"/>
      <c r="HB9" s="199"/>
      <c r="HC9" s="199"/>
      <c r="HD9" s="199"/>
      <c r="HE9" s="199"/>
      <c r="HF9" s="199"/>
      <c r="HG9" s="199"/>
      <c r="HH9" s="199"/>
      <c r="HI9" s="199"/>
      <c r="HJ9" s="199"/>
      <c r="HK9" s="199"/>
      <c r="HL9" s="199"/>
      <c r="HM9" s="199"/>
      <c r="HN9" s="199"/>
      <c r="HO9" s="199"/>
      <c r="HP9" s="199"/>
      <c r="HQ9" s="199"/>
      <c r="HR9" s="199"/>
      <c r="HS9" s="199"/>
      <c r="HT9" s="199"/>
      <c r="HU9" s="199"/>
      <c r="HV9" s="199"/>
      <c r="HW9" s="199"/>
      <c r="HX9" s="199"/>
      <c r="HY9" s="199"/>
      <c r="HZ9" s="199"/>
      <c r="IA9" s="199"/>
      <c r="IB9" s="199"/>
      <c r="IC9" s="199"/>
      <c r="ID9" s="199"/>
      <c r="IE9" s="199"/>
      <c r="IF9" s="199"/>
      <c r="IG9" s="199"/>
      <c r="IH9" s="199"/>
      <c r="II9" s="199"/>
      <c r="IJ9" s="199"/>
      <c r="IK9" s="199"/>
      <c r="IL9" s="199"/>
      <c r="IM9" s="199"/>
      <c r="IN9" s="199"/>
      <c r="IO9" s="199"/>
      <c r="IP9" s="199"/>
      <c r="IQ9" s="199"/>
      <c r="IR9" s="199"/>
      <c r="IS9" s="199"/>
      <c r="IT9" s="199"/>
      <c r="IU9" s="199"/>
      <c r="IV9" s="199"/>
    </row>
    <row r="10" spans="1:256" s="245" customFormat="1" ht="13" x14ac:dyDescent="0.25">
      <c r="A10" s="128"/>
      <c r="B10" s="658" t="s">
        <v>161</v>
      </c>
      <c r="C10" s="128"/>
      <c r="D10" s="659"/>
      <c r="E10" s="650"/>
      <c r="F10" s="716"/>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c r="DT10" s="199"/>
      <c r="DU10" s="199"/>
      <c r="DV10" s="199"/>
      <c r="DW10" s="199"/>
      <c r="DX10" s="199"/>
      <c r="DY10" s="199"/>
      <c r="DZ10" s="199"/>
      <c r="EA10" s="199"/>
      <c r="EB10" s="199"/>
      <c r="EC10" s="199"/>
      <c r="ED10" s="199"/>
      <c r="EE10" s="199"/>
      <c r="EF10" s="199"/>
      <c r="EG10" s="199"/>
      <c r="EH10" s="199"/>
      <c r="EI10" s="199"/>
      <c r="EJ10" s="199"/>
      <c r="EK10" s="199"/>
      <c r="EL10" s="199"/>
      <c r="EM10" s="199"/>
      <c r="EN10" s="199"/>
      <c r="EO10" s="199"/>
      <c r="EP10" s="199"/>
      <c r="EQ10" s="199"/>
      <c r="ER10" s="199"/>
      <c r="ES10" s="199"/>
      <c r="ET10" s="199"/>
      <c r="EU10" s="199"/>
      <c r="EV10" s="199"/>
      <c r="EW10" s="199"/>
      <c r="EX10" s="199"/>
      <c r="EY10" s="199"/>
      <c r="EZ10" s="199"/>
      <c r="FA10" s="199"/>
      <c r="FB10" s="199"/>
      <c r="FC10" s="199"/>
      <c r="FD10" s="199"/>
      <c r="FE10" s="199"/>
      <c r="FF10" s="199"/>
      <c r="FG10" s="199"/>
      <c r="FH10" s="199"/>
      <c r="FI10" s="199"/>
      <c r="FJ10" s="199"/>
      <c r="FK10" s="199"/>
      <c r="FL10" s="199"/>
      <c r="FM10" s="199"/>
      <c r="FN10" s="199"/>
      <c r="FO10" s="199"/>
      <c r="FP10" s="199"/>
      <c r="FQ10" s="199"/>
      <c r="FR10" s="199"/>
      <c r="FS10" s="199"/>
      <c r="FT10" s="199"/>
      <c r="FU10" s="199"/>
      <c r="FV10" s="199"/>
      <c r="FW10" s="199"/>
      <c r="FX10" s="199"/>
      <c r="FY10" s="199"/>
      <c r="FZ10" s="199"/>
      <c r="GA10" s="199"/>
      <c r="GB10" s="199"/>
      <c r="GC10" s="199"/>
      <c r="GD10" s="199"/>
      <c r="GE10" s="199"/>
      <c r="GF10" s="199"/>
      <c r="GG10" s="199"/>
      <c r="GH10" s="199"/>
      <c r="GI10" s="199"/>
      <c r="GJ10" s="199"/>
      <c r="GK10" s="199"/>
      <c r="GL10" s="199"/>
      <c r="GM10" s="199"/>
      <c r="GN10" s="199"/>
      <c r="GO10" s="199"/>
      <c r="GP10" s="199"/>
      <c r="GQ10" s="199"/>
      <c r="GR10" s="199"/>
      <c r="GS10" s="199"/>
      <c r="GT10" s="199"/>
      <c r="GU10" s="199"/>
      <c r="GV10" s="199"/>
      <c r="GW10" s="199"/>
      <c r="GX10" s="199"/>
      <c r="GY10" s="199"/>
      <c r="GZ10" s="199"/>
      <c r="HA10" s="199"/>
      <c r="HB10" s="199"/>
      <c r="HC10" s="199"/>
      <c r="HD10" s="199"/>
      <c r="HE10" s="199"/>
      <c r="HF10" s="199"/>
      <c r="HG10" s="199"/>
      <c r="HH10" s="199"/>
      <c r="HI10" s="199"/>
      <c r="HJ10" s="199"/>
      <c r="HK10" s="199"/>
      <c r="HL10" s="199"/>
      <c r="HM10" s="199"/>
      <c r="HN10" s="199"/>
      <c r="HO10" s="199"/>
      <c r="HP10" s="199"/>
      <c r="HQ10" s="199"/>
      <c r="HR10" s="199"/>
      <c r="HS10" s="199"/>
      <c r="HT10" s="199"/>
      <c r="HU10" s="199"/>
      <c r="HV10" s="199"/>
      <c r="HW10" s="199"/>
      <c r="HX10" s="199"/>
      <c r="HY10" s="199"/>
      <c r="HZ10" s="199"/>
      <c r="IA10" s="199"/>
      <c r="IB10" s="199"/>
      <c r="IC10" s="199"/>
      <c r="ID10" s="199"/>
      <c r="IE10" s="199"/>
      <c r="IF10" s="199"/>
      <c r="IG10" s="199"/>
      <c r="IH10" s="199"/>
      <c r="II10" s="199"/>
      <c r="IJ10" s="199"/>
      <c r="IK10" s="199"/>
      <c r="IL10" s="199"/>
      <c r="IM10" s="199"/>
      <c r="IN10" s="199"/>
      <c r="IO10" s="199"/>
      <c r="IP10" s="199"/>
      <c r="IQ10" s="199"/>
      <c r="IR10" s="199"/>
      <c r="IS10" s="199"/>
      <c r="IT10" s="199"/>
      <c r="IU10" s="199"/>
      <c r="IV10" s="199"/>
    </row>
    <row r="11" spans="1:256" s="245" customFormat="1" ht="13" x14ac:dyDescent="0.25">
      <c r="A11" s="128"/>
      <c r="B11" s="658"/>
      <c r="C11" s="128"/>
      <c r="D11" s="659"/>
      <c r="E11" s="650"/>
      <c r="F11" s="716"/>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199"/>
      <c r="BZ11" s="199"/>
      <c r="CA11" s="199"/>
      <c r="CB11" s="199"/>
      <c r="CC11" s="199"/>
      <c r="CD11" s="199"/>
      <c r="CE11" s="199"/>
      <c r="CF11" s="199"/>
      <c r="CG11" s="199"/>
      <c r="CH11" s="199"/>
      <c r="CI11" s="199"/>
      <c r="CJ11" s="199"/>
      <c r="CK11" s="199"/>
      <c r="CL11" s="199"/>
      <c r="CM11" s="199"/>
      <c r="CN11" s="199"/>
      <c r="CO11" s="199"/>
      <c r="CP11" s="199"/>
      <c r="CQ11" s="199"/>
      <c r="CR11" s="199"/>
      <c r="CS11" s="199"/>
      <c r="CT11" s="199"/>
      <c r="CU11" s="199"/>
      <c r="CV11" s="199"/>
      <c r="CW11" s="199"/>
      <c r="CX11" s="199"/>
      <c r="CY11" s="199"/>
      <c r="CZ11" s="199"/>
      <c r="DA11" s="199"/>
      <c r="DB11" s="199"/>
      <c r="DC11" s="199"/>
      <c r="DD11" s="199"/>
      <c r="DE11" s="199"/>
      <c r="DF11" s="199"/>
      <c r="DG11" s="199"/>
      <c r="DH11" s="199"/>
      <c r="DI11" s="199"/>
      <c r="DJ11" s="199"/>
      <c r="DK11" s="199"/>
      <c r="DL11" s="199"/>
      <c r="DM11" s="199"/>
      <c r="DN11" s="199"/>
      <c r="DO11" s="199"/>
      <c r="DP11" s="199"/>
      <c r="DQ11" s="199"/>
      <c r="DR11" s="199"/>
      <c r="DS11" s="199"/>
      <c r="DT11" s="199"/>
      <c r="DU11" s="199"/>
      <c r="DV11" s="199"/>
      <c r="DW11" s="199"/>
      <c r="DX11" s="199"/>
      <c r="DY11" s="199"/>
      <c r="DZ11" s="199"/>
      <c r="EA11" s="199"/>
      <c r="EB11" s="199"/>
      <c r="EC11" s="199"/>
      <c r="ED11" s="199"/>
      <c r="EE11" s="199"/>
      <c r="EF11" s="199"/>
      <c r="EG11" s="199"/>
      <c r="EH11" s="199"/>
      <c r="EI11" s="199"/>
      <c r="EJ11" s="199"/>
      <c r="EK11" s="199"/>
      <c r="EL11" s="199"/>
      <c r="EM11" s="199"/>
      <c r="EN11" s="199"/>
      <c r="EO11" s="199"/>
      <c r="EP11" s="199"/>
      <c r="EQ11" s="199"/>
      <c r="ER11" s="199"/>
      <c r="ES11" s="199"/>
      <c r="ET11" s="199"/>
      <c r="EU11" s="199"/>
      <c r="EV11" s="199"/>
      <c r="EW11" s="199"/>
      <c r="EX11" s="199"/>
      <c r="EY11" s="199"/>
      <c r="EZ11" s="199"/>
      <c r="FA11" s="199"/>
      <c r="FB11" s="199"/>
      <c r="FC11" s="199"/>
      <c r="FD11" s="199"/>
      <c r="FE11" s="199"/>
      <c r="FF11" s="199"/>
      <c r="FG11" s="199"/>
      <c r="FH11" s="199"/>
      <c r="FI11" s="199"/>
      <c r="FJ11" s="199"/>
      <c r="FK11" s="199"/>
      <c r="FL11" s="199"/>
      <c r="FM11" s="199"/>
      <c r="FN11" s="199"/>
      <c r="FO11" s="199"/>
      <c r="FP11" s="199"/>
      <c r="FQ11" s="199"/>
      <c r="FR11" s="199"/>
      <c r="FS11" s="199"/>
      <c r="FT11" s="199"/>
      <c r="FU11" s="199"/>
      <c r="FV11" s="199"/>
      <c r="FW11" s="199"/>
      <c r="FX11" s="199"/>
      <c r="FY11" s="199"/>
      <c r="FZ11" s="199"/>
      <c r="GA11" s="199"/>
      <c r="GB11" s="199"/>
      <c r="GC11" s="199"/>
      <c r="GD11" s="199"/>
      <c r="GE11" s="199"/>
      <c r="GF11" s="199"/>
      <c r="GG11" s="199"/>
      <c r="GH11" s="199"/>
      <c r="GI11" s="199"/>
      <c r="GJ11" s="199"/>
      <c r="GK11" s="199"/>
      <c r="GL11" s="199"/>
      <c r="GM11" s="199"/>
      <c r="GN11" s="199"/>
      <c r="GO11" s="199"/>
      <c r="GP11" s="199"/>
      <c r="GQ11" s="199"/>
      <c r="GR11" s="199"/>
      <c r="GS11" s="199"/>
      <c r="GT11" s="199"/>
      <c r="GU11" s="199"/>
      <c r="GV11" s="199"/>
      <c r="GW11" s="199"/>
      <c r="GX11" s="199"/>
      <c r="GY11" s="199"/>
      <c r="GZ11" s="199"/>
      <c r="HA11" s="199"/>
      <c r="HB11" s="199"/>
      <c r="HC11" s="199"/>
      <c r="HD11" s="199"/>
      <c r="HE11" s="199"/>
      <c r="HF11" s="199"/>
      <c r="HG11" s="199"/>
      <c r="HH11" s="199"/>
      <c r="HI11" s="199"/>
      <c r="HJ11" s="199"/>
      <c r="HK11" s="199"/>
      <c r="HL11" s="199"/>
      <c r="HM11" s="199"/>
      <c r="HN11" s="199"/>
      <c r="HO11" s="199"/>
      <c r="HP11" s="199"/>
      <c r="HQ11" s="199"/>
      <c r="HR11" s="199"/>
      <c r="HS11" s="199"/>
      <c r="HT11" s="199"/>
      <c r="HU11" s="199"/>
      <c r="HV11" s="199"/>
      <c r="HW11" s="199"/>
      <c r="HX11" s="199"/>
      <c r="HY11" s="199"/>
      <c r="HZ11" s="199"/>
      <c r="IA11" s="199"/>
      <c r="IB11" s="199"/>
      <c r="IC11" s="199"/>
      <c r="ID11" s="199"/>
      <c r="IE11" s="199"/>
      <c r="IF11" s="199"/>
      <c r="IG11" s="199"/>
      <c r="IH11" s="199"/>
      <c r="II11" s="199"/>
      <c r="IJ11" s="199"/>
      <c r="IK11" s="199"/>
      <c r="IL11" s="199"/>
      <c r="IM11" s="199"/>
      <c r="IN11" s="199"/>
      <c r="IO11" s="199"/>
      <c r="IP11" s="199"/>
      <c r="IQ11" s="199"/>
      <c r="IR11" s="199"/>
      <c r="IS11" s="199"/>
      <c r="IT11" s="199"/>
      <c r="IU11" s="199"/>
      <c r="IV11" s="199"/>
    </row>
    <row r="12" spans="1:256" s="245" customFormat="1" ht="13" x14ac:dyDescent="0.25">
      <c r="A12" s="128"/>
      <c r="B12" s="658" t="s">
        <v>140</v>
      </c>
      <c r="C12" s="128"/>
      <c r="D12" s="659"/>
      <c r="E12" s="650"/>
      <c r="F12" s="716"/>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c r="BQ12" s="199"/>
      <c r="BR12" s="199"/>
      <c r="BS12" s="199"/>
      <c r="BT12" s="199"/>
      <c r="BU12" s="199"/>
      <c r="BV12" s="199"/>
      <c r="BW12" s="199"/>
      <c r="BX12" s="199"/>
      <c r="BY12" s="199"/>
      <c r="BZ12" s="199"/>
      <c r="CA12" s="199"/>
      <c r="CB12" s="199"/>
      <c r="CC12" s="199"/>
      <c r="CD12" s="199"/>
      <c r="CE12" s="199"/>
      <c r="CF12" s="199"/>
      <c r="CG12" s="199"/>
      <c r="CH12" s="199"/>
      <c r="CI12" s="199"/>
      <c r="CJ12" s="199"/>
      <c r="CK12" s="199"/>
      <c r="CL12" s="199"/>
      <c r="CM12" s="199"/>
      <c r="CN12" s="199"/>
      <c r="CO12" s="199"/>
      <c r="CP12" s="199"/>
      <c r="CQ12" s="199"/>
      <c r="CR12" s="199"/>
      <c r="CS12" s="199"/>
      <c r="CT12" s="199"/>
      <c r="CU12" s="199"/>
      <c r="CV12" s="199"/>
      <c r="CW12" s="199"/>
      <c r="CX12" s="199"/>
      <c r="CY12" s="199"/>
      <c r="CZ12" s="199"/>
      <c r="DA12" s="199"/>
      <c r="DB12" s="199"/>
      <c r="DC12" s="199"/>
      <c r="DD12" s="199"/>
      <c r="DE12" s="199"/>
      <c r="DF12" s="199"/>
      <c r="DG12" s="199"/>
      <c r="DH12" s="199"/>
      <c r="DI12" s="199"/>
      <c r="DJ12" s="199"/>
      <c r="DK12" s="199"/>
      <c r="DL12" s="199"/>
      <c r="DM12" s="199"/>
      <c r="DN12" s="199"/>
      <c r="DO12" s="199"/>
      <c r="DP12" s="199"/>
      <c r="DQ12" s="199"/>
      <c r="DR12" s="199"/>
      <c r="DS12" s="199"/>
      <c r="DT12" s="199"/>
      <c r="DU12" s="199"/>
      <c r="DV12" s="199"/>
      <c r="DW12" s="199"/>
      <c r="DX12" s="199"/>
      <c r="DY12" s="199"/>
      <c r="DZ12" s="199"/>
      <c r="EA12" s="199"/>
      <c r="EB12" s="199"/>
      <c r="EC12" s="199"/>
      <c r="ED12" s="199"/>
      <c r="EE12" s="199"/>
      <c r="EF12" s="199"/>
      <c r="EG12" s="199"/>
      <c r="EH12" s="199"/>
      <c r="EI12" s="199"/>
      <c r="EJ12" s="199"/>
      <c r="EK12" s="199"/>
      <c r="EL12" s="199"/>
      <c r="EM12" s="199"/>
      <c r="EN12" s="199"/>
      <c r="EO12" s="199"/>
      <c r="EP12" s="199"/>
      <c r="EQ12" s="199"/>
      <c r="ER12" s="199"/>
      <c r="ES12" s="199"/>
      <c r="ET12" s="199"/>
      <c r="EU12" s="199"/>
      <c r="EV12" s="199"/>
      <c r="EW12" s="199"/>
      <c r="EX12" s="199"/>
      <c r="EY12" s="199"/>
      <c r="EZ12" s="199"/>
      <c r="FA12" s="199"/>
      <c r="FB12" s="199"/>
      <c r="FC12" s="199"/>
      <c r="FD12" s="199"/>
      <c r="FE12" s="199"/>
      <c r="FF12" s="199"/>
      <c r="FG12" s="199"/>
      <c r="FH12" s="199"/>
      <c r="FI12" s="199"/>
      <c r="FJ12" s="199"/>
      <c r="FK12" s="199"/>
      <c r="FL12" s="199"/>
      <c r="FM12" s="199"/>
      <c r="FN12" s="199"/>
      <c r="FO12" s="199"/>
      <c r="FP12" s="199"/>
      <c r="FQ12" s="199"/>
      <c r="FR12" s="199"/>
      <c r="FS12" s="199"/>
      <c r="FT12" s="199"/>
      <c r="FU12" s="199"/>
      <c r="FV12" s="199"/>
      <c r="FW12" s="199"/>
      <c r="FX12" s="199"/>
      <c r="FY12" s="199"/>
      <c r="FZ12" s="199"/>
      <c r="GA12" s="199"/>
      <c r="GB12" s="199"/>
      <c r="GC12" s="199"/>
      <c r="GD12" s="199"/>
      <c r="GE12" s="199"/>
      <c r="GF12" s="199"/>
      <c r="GG12" s="199"/>
      <c r="GH12" s="199"/>
      <c r="GI12" s="199"/>
      <c r="GJ12" s="199"/>
      <c r="GK12" s="199"/>
      <c r="GL12" s="199"/>
      <c r="GM12" s="199"/>
      <c r="GN12" s="199"/>
      <c r="GO12" s="199"/>
      <c r="GP12" s="199"/>
      <c r="GQ12" s="199"/>
      <c r="GR12" s="199"/>
      <c r="GS12" s="199"/>
      <c r="GT12" s="199"/>
      <c r="GU12" s="199"/>
      <c r="GV12" s="199"/>
      <c r="GW12" s="199"/>
      <c r="GX12" s="199"/>
      <c r="GY12" s="199"/>
      <c r="GZ12" s="199"/>
      <c r="HA12" s="199"/>
      <c r="HB12" s="199"/>
      <c r="HC12" s="199"/>
      <c r="HD12" s="199"/>
      <c r="HE12" s="199"/>
      <c r="HF12" s="199"/>
      <c r="HG12" s="199"/>
      <c r="HH12" s="199"/>
      <c r="HI12" s="199"/>
      <c r="HJ12" s="199"/>
      <c r="HK12" s="199"/>
      <c r="HL12" s="199"/>
      <c r="HM12" s="199"/>
      <c r="HN12" s="199"/>
      <c r="HO12" s="199"/>
      <c r="HP12" s="199"/>
      <c r="HQ12" s="199"/>
      <c r="HR12" s="199"/>
      <c r="HS12" s="199"/>
      <c r="HT12" s="199"/>
      <c r="HU12" s="199"/>
      <c r="HV12" s="199"/>
      <c r="HW12" s="199"/>
      <c r="HX12" s="199"/>
      <c r="HY12" s="199"/>
      <c r="HZ12" s="199"/>
      <c r="IA12" s="199"/>
      <c r="IB12" s="199"/>
      <c r="IC12" s="199"/>
      <c r="ID12" s="199"/>
      <c r="IE12" s="199"/>
      <c r="IF12" s="199"/>
      <c r="IG12" s="199"/>
      <c r="IH12" s="199"/>
      <c r="II12" s="199"/>
      <c r="IJ12" s="199"/>
      <c r="IK12" s="199"/>
      <c r="IL12" s="199"/>
      <c r="IM12" s="199"/>
      <c r="IN12" s="199"/>
      <c r="IO12" s="199"/>
      <c r="IP12" s="199"/>
      <c r="IQ12" s="199"/>
      <c r="IR12" s="199"/>
      <c r="IS12" s="199"/>
      <c r="IT12" s="199"/>
      <c r="IU12" s="199"/>
      <c r="IV12" s="199"/>
    </row>
    <row r="13" spans="1:256" s="245" customFormat="1" x14ac:dyDescent="0.25">
      <c r="A13" s="128" t="s">
        <v>141</v>
      </c>
      <c r="B13" s="660" t="s">
        <v>853</v>
      </c>
      <c r="C13" s="128" t="s">
        <v>321</v>
      </c>
      <c r="D13" s="661">
        <v>0.1</v>
      </c>
      <c r="E13" s="650"/>
      <c r="F13" s="717">
        <f>D13*E13</f>
        <v>0</v>
      </c>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199"/>
      <c r="BZ13" s="199"/>
      <c r="CA13" s="199"/>
      <c r="CB13" s="199"/>
      <c r="CC13" s="199"/>
      <c r="CD13" s="199"/>
      <c r="CE13" s="199"/>
      <c r="CF13" s="199"/>
      <c r="CG13" s="199"/>
      <c r="CH13" s="199"/>
      <c r="CI13" s="199"/>
      <c r="CJ13" s="199"/>
      <c r="CK13" s="199"/>
      <c r="CL13" s="199"/>
      <c r="CM13" s="199"/>
      <c r="CN13" s="199"/>
      <c r="CO13" s="199"/>
      <c r="CP13" s="199"/>
      <c r="CQ13" s="199"/>
      <c r="CR13" s="199"/>
      <c r="CS13" s="199"/>
      <c r="CT13" s="199"/>
      <c r="CU13" s="199"/>
      <c r="CV13" s="199"/>
      <c r="CW13" s="199"/>
      <c r="CX13" s="199"/>
      <c r="CY13" s="199"/>
      <c r="CZ13" s="199"/>
      <c r="DA13" s="199"/>
      <c r="DB13" s="199"/>
      <c r="DC13" s="199"/>
      <c r="DD13" s="199"/>
      <c r="DE13" s="199"/>
      <c r="DF13" s="199"/>
      <c r="DG13" s="199"/>
      <c r="DH13" s="199"/>
      <c r="DI13" s="199"/>
      <c r="DJ13" s="199"/>
      <c r="DK13" s="199"/>
      <c r="DL13" s="199"/>
      <c r="DM13" s="199"/>
      <c r="DN13" s="199"/>
      <c r="DO13" s="199"/>
      <c r="DP13" s="199"/>
      <c r="DQ13" s="199"/>
      <c r="DR13" s="199"/>
      <c r="DS13" s="199"/>
      <c r="DT13" s="199"/>
      <c r="DU13" s="199"/>
      <c r="DV13" s="199"/>
      <c r="DW13" s="199"/>
      <c r="DX13" s="199"/>
      <c r="DY13" s="199"/>
      <c r="DZ13" s="199"/>
      <c r="EA13" s="199"/>
      <c r="EB13" s="199"/>
      <c r="EC13" s="199"/>
      <c r="ED13" s="199"/>
      <c r="EE13" s="199"/>
      <c r="EF13" s="199"/>
      <c r="EG13" s="199"/>
      <c r="EH13" s="199"/>
      <c r="EI13" s="199"/>
      <c r="EJ13" s="199"/>
      <c r="EK13" s="199"/>
      <c r="EL13" s="199"/>
      <c r="EM13" s="199"/>
      <c r="EN13" s="199"/>
      <c r="EO13" s="199"/>
      <c r="EP13" s="199"/>
      <c r="EQ13" s="199"/>
      <c r="ER13" s="199"/>
      <c r="ES13" s="199"/>
      <c r="ET13" s="199"/>
      <c r="EU13" s="199"/>
      <c r="EV13" s="199"/>
      <c r="EW13" s="199"/>
      <c r="EX13" s="199"/>
      <c r="EY13" s="199"/>
      <c r="EZ13" s="199"/>
      <c r="FA13" s="199"/>
      <c r="FB13" s="199"/>
      <c r="FC13" s="199"/>
      <c r="FD13" s="199"/>
      <c r="FE13" s="199"/>
      <c r="FF13" s="199"/>
      <c r="FG13" s="199"/>
      <c r="FH13" s="199"/>
      <c r="FI13" s="199"/>
      <c r="FJ13" s="199"/>
      <c r="FK13" s="199"/>
      <c r="FL13" s="199"/>
      <c r="FM13" s="199"/>
      <c r="FN13" s="199"/>
      <c r="FO13" s="199"/>
      <c r="FP13" s="199"/>
      <c r="FQ13" s="199"/>
      <c r="FR13" s="199"/>
      <c r="FS13" s="199"/>
      <c r="FT13" s="199"/>
      <c r="FU13" s="199"/>
      <c r="FV13" s="199"/>
      <c r="FW13" s="199"/>
      <c r="FX13" s="199"/>
      <c r="FY13" s="199"/>
      <c r="FZ13" s="199"/>
      <c r="GA13" s="199"/>
      <c r="GB13" s="199"/>
      <c r="GC13" s="199"/>
      <c r="GD13" s="199"/>
      <c r="GE13" s="199"/>
      <c r="GF13" s="199"/>
      <c r="GG13" s="199"/>
      <c r="GH13" s="199"/>
      <c r="GI13" s="199"/>
      <c r="GJ13" s="199"/>
      <c r="GK13" s="199"/>
      <c r="GL13" s="199"/>
      <c r="GM13" s="199"/>
      <c r="GN13" s="199"/>
      <c r="GO13" s="199"/>
      <c r="GP13" s="199"/>
      <c r="GQ13" s="199"/>
      <c r="GR13" s="199"/>
      <c r="GS13" s="199"/>
      <c r="GT13" s="199"/>
      <c r="GU13" s="199"/>
      <c r="GV13" s="199"/>
      <c r="GW13" s="199"/>
      <c r="GX13" s="199"/>
      <c r="GY13" s="199"/>
      <c r="GZ13" s="199"/>
      <c r="HA13" s="199"/>
      <c r="HB13" s="199"/>
      <c r="HC13" s="199"/>
      <c r="HD13" s="199"/>
      <c r="HE13" s="199"/>
      <c r="HF13" s="199"/>
      <c r="HG13" s="199"/>
      <c r="HH13" s="199"/>
      <c r="HI13" s="199"/>
      <c r="HJ13" s="199"/>
      <c r="HK13" s="199"/>
      <c r="HL13" s="199"/>
      <c r="HM13" s="199"/>
      <c r="HN13" s="199"/>
      <c r="HO13" s="199"/>
      <c r="HP13" s="199"/>
      <c r="HQ13" s="199"/>
      <c r="HR13" s="199"/>
      <c r="HS13" s="199"/>
      <c r="HT13" s="199"/>
      <c r="HU13" s="199"/>
      <c r="HV13" s="199"/>
      <c r="HW13" s="199"/>
      <c r="HX13" s="199"/>
      <c r="HY13" s="199"/>
      <c r="HZ13" s="199"/>
      <c r="IA13" s="199"/>
      <c r="IB13" s="199"/>
      <c r="IC13" s="199"/>
      <c r="ID13" s="199"/>
      <c r="IE13" s="199"/>
      <c r="IF13" s="199"/>
      <c r="IG13" s="199"/>
      <c r="IH13" s="199"/>
      <c r="II13" s="199"/>
      <c r="IJ13" s="199"/>
      <c r="IK13" s="199"/>
      <c r="IL13" s="199"/>
      <c r="IM13" s="199"/>
      <c r="IN13" s="199"/>
      <c r="IO13" s="199"/>
      <c r="IP13" s="199"/>
      <c r="IQ13" s="199"/>
      <c r="IR13" s="199"/>
      <c r="IS13" s="199"/>
      <c r="IT13" s="199"/>
      <c r="IU13" s="199"/>
      <c r="IV13" s="199"/>
    </row>
    <row r="14" spans="1:256" s="245" customFormat="1" ht="13" x14ac:dyDescent="0.25">
      <c r="A14" s="128"/>
      <c r="B14" s="658"/>
      <c r="C14" s="128"/>
      <c r="D14" s="659"/>
      <c r="E14" s="650"/>
      <c r="F14" s="717"/>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199"/>
      <c r="BZ14" s="199"/>
      <c r="CA14" s="199"/>
      <c r="CB14" s="199"/>
      <c r="CC14" s="199"/>
      <c r="CD14" s="199"/>
      <c r="CE14" s="199"/>
      <c r="CF14" s="199"/>
      <c r="CG14" s="199"/>
      <c r="CH14" s="199"/>
      <c r="CI14" s="199"/>
      <c r="CJ14" s="199"/>
      <c r="CK14" s="199"/>
      <c r="CL14" s="199"/>
      <c r="CM14" s="199"/>
      <c r="CN14" s="199"/>
      <c r="CO14" s="199"/>
      <c r="CP14" s="199"/>
      <c r="CQ14" s="199"/>
      <c r="CR14" s="199"/>
      <c r="CS14" s="199"/>
      <c r="CT14" s="199"/>
      <c r="CU14" s="199"/>
      <c r="CV14" s="199"/>
      <c r="CW14" s="199"/>
      <c r="CX14" s="199"/>
      <c r="CY14" s="199"/>
      <c r="CZ14" s="199"/>
      <c r="DA14" s="199"/>
      <c r="DB14" s="199"/>
      <c r="DC14" s="199"/>
      <c r="DD14" s="199"/>
      <c r="DE14" s="199"/>
      <c r="DF14" s="199"/>
      <c r="DG14" s="199"/>
      <c r="DH14" s="199"/>
      <c r="DI14" s="199"/>
      <c r="DJ14" s="199"/>
      <c r="DK14" s="199"/>
      <c r="DL14" s="199"/>
      <c r="DM14" s="199"/>
      <c r="DN14" s="199"/>
      <c r="DO14" s="199"/>
      <c r="DP14" s="199"/>
      <c r="DQ14" s="199"/>
      <c r="DR14" s="199"/>
      <c r="DS14" s="199"/>
      <c r="DT14" s="199"/>
      <c r="DU14" s="199"/>
      <c r="DV14" s="199"/>
      <c r="DW14" s="199"/>
      <c r="DX14" s="199"/>
      <c r="DY14" s="199"/>
      <c r="DZ14" s="199"/>
      <c r="EA14" s="199"/>
      <c r="EB14" s="199"/>
      <c r="EC14" s="199"/>
      <c r="ED14" s="199"/>
      <c r="EE14" s="199"/>
      <c r="EF14" s="199"/>
      <c r="EG14" s="199"/>
      <c r="EH14" s="199"/>
      <c r="EI14" s="199"/>
      <c r="EJ14" s="199"/>
      <c r="EK14" s="199"/>
      <c r="EL14" s="199"/>
      <c r="EM14" s="199"/>
      <c r="EN14" s="199"/>
      <c r="EO14" s="199"/>
      <c r="EP14" s="199"/>
      <c r="EQ14" s="199"/>
      <c r="ER14" s="199"/>
      <c r="ES14" s="199"/>
      <c r="ET14" s="199"/>
      <c r="EU14" s="199"/>
      <c r="EV14" s="199"/>
      <c r="EW14" s="199"/>
      <c r="EX14" s="199"/>
      <c r="EY14" s="199"/>
      <c r="EZ14" s="199"/>
      <c r="FA14" s="199"/>
      <c r="FB14" s="199"/>
      <c r="FC14" s="199"/>
      <c r="FD14" s="199"/>
      <c r="FE14" s="199"/>
      <c r="FF14" s="199"/>
      <c r="FG14" s="199"/>
      <c r="FH14" s="199"/>
      <c r="FI14" s="199"/>
      <c r="FJ14" s="199"/>
      <c r="FK14" s="199"/>
      <c r="FL14" s="199"/>
      <c r="FM14" s="199"/>
      <c r="FN14" s="199"/>
      <c r="FO14" s="199"/>
      <c r="FP14" s="199"/>
      <c r="FQ14" s="199"/>
      <c r="FR14" s="199"/>
      <c r="FS14" s="199"/>
      <c r="FT14" s="199"/>
      <c r="FU14" s="199"/>
      <c r="FV14" s="199"/>
      <c r="FW14" s="199"/>
      <c r="FX14" s="199"/>
      <c r="FY14" s="199"/>
      <c r="FZ14" s="199"/>
      <c r="GA14" s="199"/>
      <c r="GB14" s="199"/>
      <c r="GC14" s="199"/>
      <c r="GD14" s="199"/>
      <c r="GE14" s="199"/>
      <c r="GF14" s="199"/>
      <c r="GG14" s="199"/>
      <c r="GH14" s="199"/>
      <c r="GI14" s="199"/>
      <c r="GJ14" s="199"/>
      <c r="GK14" s="199"/>
      <c r="GL14" s="199"/>
      <c r="GM14" s="199"/>
      <c r="GN14" s="199"/>
      <c r="GO14" s="199"/>
      <c r="GP14" s="199"/>
      <c r="GQ14" s="199"/>
      <c r="GR14" s="199"/>
      <c r="GS14" s="199"/>
      <c r="GT14" s="199"/>
      <c r="GU14" s="199"/>
      <c r="GV14" s="199"/>
      <c r="GW14" s="199"/>
      <c r="GX14" s="199"/>
      <c r="GY14" s="199"/>
      <c r="GZ14" s="199"/>
      <c r="HA14" s="199"/>
      <c r="HB14" s="199"/>
      <c r="HC14" s="199"/>
      <c r="HD14" s="199"/>
      <c r="HE14" s="199"/>
      <c r="HF14" s="199"/>
      <c r="HG14" s="199"/>
      <c r="HH14" s="199"/>
      <c r="HI14" s="199"/>
      <c r="HJ14" s="199"/>
      <c r="HK14" s="199"/>
      <c r="HL14" s="199"/>
      <c r="HM14" s="199"/>
      <c r="HN14" s="199"/>
      <c r="HO14" s="199"/>
      <c r="HP14" s="199"/>
      <c r="HQ14" s="199"/>
      <c r="HR14" s="199"/>
      <c r="HS14" s="199"/>
      <c r="HT14" s="199"/>
      <c r="HU14" s="199"/>
      <c r="HV14" s="199"/>
      <c r="HW14" s="199"/>
      <c r="HX14" s="199"/>
      <c r="HY14" s="199"/>
      <c r="HZ14" s="199"/>
      <c r="IA14" s="199"/>
      <c r="IB14" s="199"/>
      <c r="IC14" s="199"/>
      <c r="ID14" s="199"/>
      <c r="IE14" s="199"/>
      <c r="IF14" s="199"/>
      <c r="IG14" s="199"/>
      <c r="IH14" s="199"/>
      <c r="II14" s="199"/>
      <c r="IJ14" s="199"/>
      <c r="IK14" s="199"/>
      <c r="IL14" s="199"/>
      <c r="IM14" s="199"/>
      <c r="IN14" s="199"/>
      <c r="IO14" s="199"/>
      <c r="IP14" s="199"/>
      <c r="IQ14" s="199"/>
      <c r="IR14" s="199"/>
      <c r="IS14" s="199"/>
      <c r="IT14" s="199"/>
      <c r="IU14" s="199"/>
      <c r="IV14" s="199"/>
    </row>
    <row r="15" spans="1:256" s="245" customFormat="1" ht="13" x14ac:dyDescent="0.25">
      <c r="A15" s="128"/>
      <c r="B15" s="652" t="s">
        <v>142</v>
      </c>
      <c r="C15" s="128"/>
      <c r="D15" s="419"/>
      <c r="E15" s="650"/>
      <c r="F15" s="717"/>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199"/>
      <c r="BZ15" s="199"/>
      <c r="CA15" s="199"/>
      <c r="CB15" s="199"/>
      <c r="CC15" s="199"/>
      <c r="CD15" s="199"/>
      <c r="CE15" s="199"/>
      <c r="CF15" s="199"/>
      <c r="CG15" s="199"/>
      <c r="CH15" s="199"/>
      <c r="CI15" s="199"/>
      <c r="CJ15" s="199"/>
      <c r="CK15" s="199"/>
      <c r="CL15" s="199"/>
      <c r="CM15" s="199"/>
      <c r="CN15" s="199"/>
      <c r="CO15" s="199"/>
      <c r="CP15" s="199"/>
      <c r="CQ15" s="199"/>
      <c r="CR15" s="199"/>
      <c r="CS15" s="199"/>
      <c r="CT15" s="199"/>
      <c r="CU15" s="199"/>
      <c r="CV15" s="199"/>
      <c r="CW15" s="199"/>
      <c r="CX15" s="199"/>
      <c r="CY15" s="199"/>
      <c r="CZ15" s="199"/>
      <c r="DA15" s="199"/>
      <c r="DB15" s="199"/>
      <c r="DC15" s="199"/>
      <c r="DD15" s="199"/>
      <c r="DE15" s="199"/>
      <c r="DF15" s="199"/>
      <c r="DG15" s="199"/>
      <c r="DH15" s="199"/>
      <c r="DI15" s="199"/>
      <c r="DJ15" s="199"/>
      <c r="DK15" s="199"/>
      <c r="DL15" s="199"/>
      <c r="DM15" s="199"/>
      <c r="DN15" s="199"/>
      <c r="DO15" s="199"/>
      <c r="DP15" s="199"/>
      <c r="DQ15" s="199"/>
      <c r="DR15" s="199"/>
      <c r="DS15" s="199"/>
      <c r="DT15" s="199"/>
      <c r="DU15" s="199"/>
      <c r="DV15" s="199"/>
      <c r="DW15" s="199"/>
      <c r="DX15" s="199"/>
      <c r="DY15" s="199"/>
      <c r="DZ15" s="199"/>
      <c r="EA15" s="199"/>
      <c r="EB15" s="199"/>
      <c r="EC15" s="199"/>
      <c r="ED15" s="199"/>
      <c r="EE15" s="199"/>
      <c r="EF15" s="199"/>
      <c r="EG15" s="199"/>
      <c r="EH15" s="199"/>
      <c r="EI15" s="199"/>
      <c r="EJ15" s="199"/>
      <c r="EK15" s="199"/>
      <c r="EL15" s="199"/>
      <c r="EM15" s="199"/>
      <c r="EN15" s="199"/>
      <c r="EO15" s="199"/>
      <c r="EP15" s="199"/>
      <c r="EQ15" s="199"/>
      <c r="ER15" s="199"/>
      <c r="ES15" s="199"/>
      <c r="ET15" s="199"/>
      <c r="EU15" s="199"/>
      <c r="EV15" s="199"/>
      <c r="EW15" s="199"/>
      <c r="EX15" s="199"/>
      <c r="EY15" s="199"/>
      <c r="EZ15" s="199"/>
      <c r="FA15" s="199"/>
      <c r="FB15" s="199"/>
      <c r="FC15" s="199"/>
      <c r="FD15" s="199"/>
      <c r="FE15" s="199"/>
      <c r="FF15" s="199"/>
      <c r="FG15" s="199"/>
      <c r="FH15" s="199"/>
      <c r="FI15" s="199"/>
      <c r="FJ15" s="199"/>
      <c r="FK15" s="199"/>
      <c r="FL15" s="199"/>
      <c r="FM15" s="199"/>
      <c r="FN15" s="199"/>
      <c r="FO15" s="199"/>
      <c r="FP15" s="199"/>
      <c r="FQ15" s="199"/>
      <c r="FR15" s="199"/>
      <c r="FS15" s="199"/>
      <c r="FT15" s="199"/>
      <c r="FU15" s="199"/>
      <c r="FV15" s="199"/>
      <c r="FW15" s="199"/>
      <c r="FX15" s="199"/>
      <c r="FY15" s="199"/>
      <c r="FZ15" s="199"/>
      <c r="GA15" s="199"/>
      <c r="GB15" s="199"/>
      <c r="GC15" s="199"/>
      <c r="GD15" s="199"/>
      <c r="GE15" s="199"/>
      <c r="GF15" s="199"/>
      <c r="GG15" s="199"/>
      <c r="GH15" s="199"/>
      <c r="GI15" s="199"/>
      <c r="GJ15" s="199"/>
      <c r="GK15" s="199"/>
      <c r="GL15" s="199"/>
      <c r="GM15" s="199"/>
      <c r="GN15" s="199"/>
      <c r="GO15" s="199"/>
      <c r="GP15" s="199"/>
      <c r="GQ15" s="199"/>
      <c r="GR15" s="199"/>
      <c r="GS15" s="199"/>
      <c r="GT15" s="199"/>
      <c r="GU15" s="199"/>
      <c r="GV15" s="199"/>
      <c r="GW15" s="199"/>
      <c r="GX15" s="199"/>
      <c r="GY15" s="199"/>
      <c r="GZ15" s="199"/>
      <c r="HA15" s="199"/>
      <c r="HB15" s="199"/>
      <c r="HC15" s="199"/>
      <c r="HD15" s="199"/>
      <c r="HE15" s="199"/>
      <c r="HF15" s="199"/>
      <c r="HG15" s="199"/>
      <c r="HH15" s="199"/>
      <c r="HI15" s="199"/>
      <c r="HJ15" s="199"/>
      <c r="HK15" s="199"/>
      <c r="HL15" s="199"/>
      <c r="HM15" s="199"/>
      <c r="HN15" s="199"/>
      <c r="HO15" s="199"/>
      <c r="HP15" s="199"/>
      <c r="HQ15" s="199"/>
      <c r="HR15" s="199"/>
      <c r="HS15" s="199"/>
      <c r="HT15" s="199"/>
      <c r="HU15" s="199"/>
      <c r="HV15" s="199"/>
      <c r="HW15" s="199"/>
      <c r="HX15" s="199"/>
      <c r="HY15" s="199"/>
      <c r="HZ15" s="199"/>
      <c r="IA15" s="199"/>
      <c r="IB15" s="199"/>
      <c r="IC15" s="199"/>
      <c r="ID15" s="199"/>
      <c r="IE15" s="199"/>
      <c r="IF15" s="199"/>
      <c r="IG15" s="199"/>
      <c r="IH15" s="199"/>
      <c r="II15" s="199"/>
      <c r="IJ15" s="199"/>
      <c r="IK15" s="199"/>
      <c r="IL15" s="199"/>
      <c r="IM15" s="199"/>
      <c r="IN15" s="199"/>
      <c r="IO15" s="199"/>
      <c r="IP15" s="199"/>
      <c r="IQ15" s="199"/>
      <c r="IR15" s="199"/>
      <c r="IS15" s="199"/>
      <c r="IT15" s="199"/>
      <c r="IU15" s="199"/>
      <c r="IV15" s="199"/>
    </row>
    <row r="16" spans="1:256" s="245" customFormat="1" x14ac:dyDescent="0.25">
      <c r="A16" s="128" t="s">
        <v>143</v>
      </c>
      <c r="B16" s="411" t="s">
        <v>144</v>
      </c>
      <c r="C16" s="128" t="s">
        <v>16</v>
      </c>
      <c r="D16" s="419">
        <v>2</v>
      </c>
      <c r="E16" s="650"/>
      <c r="F16" s="717">
        <f>D16*E16</f>
        <v>0</v>
      </c>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199"/>
      <c r="CI16" s="199"/>
      <c r="CJ16" s="199"/>
      <c r="CK16" s="199"/>
      <c r="CL16" s="199"/>
      <c r="CM16" s="199"/>
      <c r="CN16" s="199"/>
      <c r="CO16" s="199"/>
      <c r="CP16" s="199"/>
      <c r="CQ16" s="199"/>
      <c r="CR16" s="199"/>
      <c r="CS16" s="199"/>
      <c r="CT16" s="199"/>
      <c r="CU16" s="199"/>
      <c r="CV16" s="199"/>
      <c r="CW16" s="199"/>
      <c r="CX16" s="199"/>
      <c r="CY16" s="199"/>
      <c r="CZ16" s="199"/>
      <c r="DA16" s="199"/>
      <c r="DB16" s="199"/>
      <c r="DC16" s="199"/>
      <c r="DD16" s="199"/>
      <c r="DE16" s="199"/>
      <c r="DF16" s="199"/>
      <c r="DG16" s="199"/>
      <c r="DH16" s="199"/>
      <c r="DI16" s="199"/>
      <c r="DJ16" s="199"/>
      <c r="DK16" s="199"/>
      <c r="DL16" s="199"/>
      <c r="DM16" s="199"/>
      <c r="DN16" s="199"/>
      <c r="DO16" s="199"/>
      <c r="DP16" s="199"/>
      <c r="DQ16" s="199"/>
      <c r="DR16" s="199"/>
      <c r="DS16" s="199"/>
      <c r="DT16" s="199"/>
      <c r="DU16" s="199"/>
      <c r="DV16" s="199"/>
      <c r="DW16" s="199"/>
      <c r="DX16" s="199"/>
      <c r="DY16" s="199"/>
      <c r="DZ16" s="199"/>
      <c r="EA16" s="199"/>
      <c r="EB16" s="199"/>
      <c r="EC16" s="199"/>
      <c r="ED16" s="199"/>
      <c r="EE16" s="199"/>
      <c r="EF16" s="199"/>
      <c r="EG16" s="199"/>
      <c r="EH16" s="199"/>
      <c r="EI16" s="199"/>
      <c r="EJ16" s="199"/>
      <c r="EK16" s="199"/>
      <c r="EL16" s="199"/>
      <c r="EM16" s="199"/>
      <c r="EN16" s="199"/>
      <c r="EO16" s="199"/>
      <c r="EP16" s="199"/>
      <c r="EQ16" s="199"/>
      <c r="ER16" s="199"/>
      <c r="ES16" s="199"/>
      <c r="ET16" s="199"/>
      <c r="EU16" s="199"/>
      <c r="EV16" s="199"/>
      <c r="EW16" s="199"/>
      <c r="EX16" s="199"/>
      <c r="EY16" s="199"/>
      <c r="EZ16" s="199"/>
      <c r="FA16" s="199"/>
      <c r="FB16" s="199"/>
      <c r="FC16" s="199"/>
      <c r="FD16" s="199"/>
      <c r="FE16" s="199"/>
      <c r="FF16" s="199"/>
      <c r="FG16" s="199"/>
      <c r="FH16" s="199"/>
      <c r="FI16" s="199"/>
      <c r="FJ16" s="199"/>
      <c r="FK16" s="199"/>
      <c r="FL16" s="199"/>
      <c r="FM16" s="199"/>
      <c r="FN16" s="199"/>
      <c r="FO16" s="199"/>
      <c r="FP16" s="199"/>
      <c r="FQ16" s="199"/>
      <c r="FR16" s="199"/>
      <c r="FS16" s="199"/>
      <c r="FT16" s="199"/>
      <c r="FU16" s="199"/>
      <c r="FV16" s="199"/>
      <c r="FW16" s="199"/>
      <c r="FX16" s="199"/>
      <c r="FY16" s="199"/>
      <c r="FZ16" s="199"/>
      <c r="GA16" s="199"/>
      <c r="GB16" s="199"/>
      <c r="GC16" s="199"/>
      <c r="GD16" s="199"/>
      <c r="GE16" s="199"/>
      <c r="GF16" s="199"/>
      <c r="GG16" s="199"/>
      <c r="GH16" s="199"/>
      <c r="GI16" s="199"/>
      <c r="GJ16" s="199"/>
      <c r="GK16" s="199"/>
      <c r="GL16" s="199"/>
      <c r="GM16" s="199"/>
      <c r="GN16" s="199"/>
      <c r="GO16" s="199"/>
      <c r="GP16" s="199"/>
      <c r="GQ16" s="199"/>
      <c r="GR16" s="199"/>
      <c r="GS16" s="199"/>
      <c r="GT16" s="199"/>
      <c r="GU16" s="199"/>
      <c r="GV16" s="199"/>
      <c r="GW16" s="199"/>
      <c r="GX16" s="199"/>
      <c r="GY16" s="199"/>
      <c r="GZ16" s="199"/>
      <c r="HA16" s="199"/>
      <c r="HB16" s="199"/>
      <c r="HC16" s="199"/>
      <c r="HD16" s="199"/>
      <c r="HE16" s="199"/>
      <c r="HF16" s="199"/>
      <c r="HG16" s="199"/>
      <c r="HH16" s="199"/>
      <c r="HI16" s="199"/>
      <c r="HJ16" s="199"/>
      <c r="HK16" s="199"/>
      <c r="HL16" s="199"/>
      <c r="HM16" s="199"/>
      <c r="HN16" s="199"/>
      <c r="HO16" s="199"/>
      <c r="HP16" s="199"/>
      <c r="HQ16" s="199"/>
      <c r="HR16" s="199"/>
      <c r="HS16" s="199"/>
      <c r="HT16" s="199"/>
      <c r="HU16" s="199"/>
      <c r="HV16" s="199"/>
      <c r="HW16" s="199"/>
      <c r="HX16" s="199"/>
      <c r="HY16" s="199"/>
      <c r="HZ16" s="199"/>
      <c r="IA16" s="199"/>
      <c r="IB16" s="199"/>
      <c r="IC16" s="199"/>
      <c r="ID16" s="199"/>
      <c r="IE16" s="199"/>
      <c r="IF16" s="199"/>
      <c r="IG16" s="199"/>
      <c r="IH16" s="199"/>
      <c r="II16" s="199"/>
      <c r="IJ16" s="199"/>
      <c r="IK16" s="199"/>
      <c r="IL16" s="199"/>
      <c r="IM16" s="199"/>
      <c r="IN16" s="199"/>
      <c r="IO16" s="199"/>
      <c r="IP16" s="199"/>
      <c r="IQ16" s="199"/>
      <c r="IR16" s="199"/>
      <c r="IS16" s="199"/>
      <c r="IT16" s="199"/>
      <c r="IU16" s="199"/>
      <c r="IV16" s="199"/>
    </row>
    <row r="17" spans="1:256" s="245" customFormat="1" x14ac:dyDescent="0.25">
      <c r="A17" s="203"/>
      <c r="B17" s="208"/>
      <c r="C17" s="206"/>
      <c r="D17" s="206"/>
      <c r="E17" s="251"/>
      <c r="F17" s="252"/>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199"/>
      <c r="BK17" s="199"/>
      <c r="BL17" s="199"/>
      <c r="BM17" s="199"/>
      <c r="BN17" s="199"/>
      <c r="BO17" s="199"/>
      <c r="BP17" s="199"/>
      <c r="BQ17" s="199"/>
      <c r="BR17" s="199"/>
      <c r="BS17" s="199"/>
      <c r="BT17" s="199"/>
      <c r="BU17" s="199"/>
      <c r="BV17" s="199"/>
      <c r="BW17" s="199"/>
      <c r="BX17" s="199"/>
      <c r="BY17" s="199"/>
      <c r="BZ17" s="199"/>
      <c r="CA17" s="199"/>
      <c r="CB17" s="199"/>
      <c r="CC17" s="199"/>
      <c r="CD17" s="199"/>
      <c r="CE17" s="199"/>
      <c r="CF17" s="199"/>
      <c r="CG17" s="199"/>
      <c r="CH17" s="199"/>
      <c r="CI17" s="199"/>
      <c r="CJ17" s="199"/>
      <c r="CK17" s="199"/>
      <c r="CL17" s="199"/>
      <c r="CM17" s="199"/>
      <c r="CN17" s="199"/>
      <c r="CO17" s="199"/>
      <c r="CP17" s="199"/>
      <c r="CQ17" s="199"/>
      <c r="CR17" s="199"/>
      <c r="CS17" s="199"/>
      <c r="CT17" s="199"/>
      <c r="CU17" s="199"/>
      <c r="CV17" s="199"/>
      <c r="CW17" s="199"/>
      <c r="CX17" s="199"/>
      <c r="CY17" s="199"/>
      <c r="CZ17" s="199"/>
      <c r="DA17" s="199"/>
      <c r="DB17" s="199"/>
      <c r="DC17" s="199"/>
      <c r="DD17" s="199"/>
      <c r="DE17" s="199"/>
      <c r="DF17" s="199"/>
      <c r="DG17" s="199"/>
      <c r="DH17" s="199"/>
      <c r="DI17" s="199"/>
      <c r="DJ17" s="199"/>
      <c r="DK17" s="199"/>
      <c r="DL17" s="199"/>
      <c r="DM17" s="199"/>
      <c r="DN17" s="199"/>
      <c r="DO17" s="199"/>
      <c r="DP17" s="199"/>
      <c r="DQ17" s="199"/>
      <c r="DR17" s="199"/>
      <c r="DS17" s="199"/>
      <c r="DT17" s="199"/>
      <c r="DU17" s="199"/>
      <c r="DV17" s="199"/>
      <c r="DW17" s="199"/>
      <c r="DX17" s="199"/>
      <c r="DY17" s="199"/>
      <c r="DZ17" s="199"/>
      <c r="EA17" s="199"/>
      <c r="EB17" s="199"/>
      <c r="EC17" s="199"/>
      <c r="ED17" s="199"/>
      <c r="EE17" s="199"/>
      <c r="EF17" s="199"/>
      <c r="EG17" s="199"/>
      <c r="EH17" s="199"/>
      <c r="EI17" s="199"/>
      <c r="EJ17" s="199"/>
      <c r="EK17" s="199"/>
      <c r="EL17" s="199"/>
      <c r="EM17" s="199"/>
      <c r="EN17" s="199"/>
      <c r="EO17" s="199"/>
      <c r="EP17" s="199"/>
      <c r="EQ17" s="199"/>
      <c r="ER17" s="199"/>
      <c r="ES17" s="199"/>
      <c r="ET17" s="199"/>
      <c r="EU17" s="199"/>
      <c r="EV17" s="199"/>
      <c r="EW17" s="199"/>
      <c r="EX17" s="199"/>
      <c r="EY17" s="199"/>
      <c r="EZ17" s="199"/>
      <c r="FA17" s="199"/>
      <c r="FB17" s="199"/>
      <c r="FC17" s="199"/>
      <c r="FD17" s="199"/>
      <c r="FE17" s="199"/>
      <c r="FF17" s="199"/>
      <c r="FG17" s="199"/>
      <c r="FH17" s="199"/>
      <c r="FI17" s="199"/>
      <c r="FJ17" s="199"/>
      <c r="FK17" s="199"/>
      <c r="FL17" s="199"/>
      <c r="FM17" s="199"/>
      <c r="FN17" s="199"/>
      <c r="FO17" s="199"/>
      <c r="FP17" s="199"/>
      <c r="FQ17" s="199"/>
      <c r="FR17" s="199"/>
      <c r="FS17" s="199"/>
      <c r="FT17" s="199"/>
      <c r="FU17" s="199"/>
      <c r="FV17" s="199"/>
      <c r="FW17" s="199"/>
      <c r="FX17" s="199"/>
      <c r="FY17" s="199"/>
      <c r="FZ17" s="199"/>
      <c r="GA17" s="199"/>
      <c r="GB17" s="199"/>
      <c r="GC17" s="199"/>
      <c r="GD17" s="199"/>
      <c r="GE17" s="199"/>
      <c r="GF17" s="199"/>
      <c r="GG17" s="199"/>
      <c r="GH17" s="199"/>
      <c r="GI17" s="199"/>
      <c r="GJ17" s="199"/>
      <c r="GK17" s="199"/>
      <c r="GL17" s="199"/>
      <c r="GM17" s="199"/>
      <c r="GN17" s="199"/>
      <c r="GO17" s="199"/>
      <c r="GP17" s="199"/>
      <c r="GQ17" s="199"/>
      <c r="GR17" s="199"/>
      <c r="GS17" s="199"/>
      <c r="GT17" s="199"/>
      <c r="GU17" s="199"/>
      <c r="GV17" s="199"/>
      <c r="GW17" s="199"/>
      <c r="GX17" s="199"/>
      <c r="GY17" s="199"/>
      <c r="GZ17" s="199"/>
      <c r="HA17" s="199"/>
      <c r="HB17" s="199"/>
      <c r="HC17" s="199"/>
      <c r="HD17" s="199"/>
      <c r="HE17" s="199"/>
      <c r="HF17" s="199"/>
      <c r="HG17" s="199"/>
      <c r="HH17" s="199"/>
      <c r="HI17" s="199"/>
      <c r="HJ17" s="199"/>
      <c r="HK17" s="199"/>
      <c r="HL17" s="199"/>
      <c r="HM17" s="199"/>
      <c r="HN17" s="199"/>
      <c r="HO17" s="199"/>
      <c r="HP17" s="199"/>
      <c r="HQ17" s="199"/>
      <c r="HR17" s="199"/>
      <c r="HS17" s="199"/>
      <c r="HT17" s="199"/>
      <c r="HU17" s="199"/>
      <c r="HV17" s="199"/>
      <c r="HW17" s="199"/>
      <c r="HX17" s="199"/>
      <c r="HY17" s="199"/>
      <c r="HZ17" s="199"/>
      <c r="IA17" s="199"/>
      <c r="IB17" s="199"/>
      <c r="IC17" s="199"/>
      <c r="ID17" s="199"/>
      <c r="IE17" s="199"/>
      <c r="IF17" s="199"/>
      <c r="IG17" s="199"/>
      <c r="IH17" s="199"/>
      <c r="II17" s="199"/>
      <c r="IJ17" s="199"/>
      <c r="IK17" s="199"/>
      <c r="IL17" s="199"/>
      <c r="IM17" s="199"/>
      <c r="IN17" s="199"/>
      <c r="IO17" s="199"/>
      <c r="IP17" s="199"/>
      <c r="IQ17" s="199"/>
      <c r="IR17" s="199"/>
      <c r="IS17" s="199"/>
      <c r="IT17" s="199"/>
      <c r="IU17" s="199"/>
      <c r="IV17" s="199"/>
    </row>
    <row r="18" spans="1:256" s="245" customFormat="1" ht="13" x14ac:dyDescent="0.25">
      <c r="A18" s="203"/>
      <c r="B18" s="209" t="s">
        <v>83</v>
      </c>
      <c r="C18" s="206"/>
      <c r="D18" s="206"/>
      <c r="E18" s="253"/>
      <c r="F18" s="252"/>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c r="CK18" s="199"/>
      <c r="CL18" s="199"/>
      <c r="CM18" s="199"/>
      <c r="CN18" s="199"/>
      <c r="CO18" s="199"/>
      <c r="CP18" s="199"/>
      <c r="CQ18" s="199"/>
      <c r="CR18" s="199"/>
      <c r="CS18" s="199"/>
      <c r="CT18" s="199"/>
      <c r="CU18" s="199"/>
      <c r="CV18" s="199"/>
      <c r="CW18" s="199"/>
      <c r="CX18" s="199"/>
      <c r="CY18" s="199"/>
      <c r="CZ18" s="199"/>
      <c r="DA18" s="199"/>
      <c r="DB18" s="199"/>
      <c r="DC18" s="199"/>
      <c r="DD18" s="199"/>
      <c r="DE18" s="199"/>
      <c r="DF18" s="199"/>
      <c r="DG18" s="199"/>
      <c r="DH18" s="199"/>
      <c r="DI18" s="199"/>
      <c r="DJ18" s="199"/>
      <c r="DK18" s="199"/>
      <c r="DL18" s="199"/>
      <c r="DM18" s="199"/>
      <c r="DN18" s="199"/>
      <c r="DO18" s="199"/>
      <c r="DP18" s="199"/>
      <c r="DQ18" s="199"/>
      <c r="DR18" s="199"/>
      <c r="DS18" s="199"/>
      <c r="DT18" s="199"/>
      <c r="DU18" s="199"/>
      <c r="DV18" s="199"/>
      <c r="DW18" s="199"/>
      <c r="DX18" s="199"/>
      <c r="DY18" s="199"/>
      <c r="DZ18" s="199"/>
      <c r="EA18" s="199"/>
      <c r="EB18" s="199"/>
      <c r="EC18" s="199"/>
      <c r="ED18" s="199"/>
      <c r="EE18" s="199"/>
      <c r="EF18" s="199"/>
      <c r="EG18" s="199"/>
      <c r="EH18" s="199"/>
      <c r="EI18" s="199"/>
      <c r="EJ18" s="199"/>
      <c r="EK18" s="199"/>
      <c r="EL18" s="199"/>
      <c r="EM18" s="199"/>
      <c r="EN18" s="199"/>
      <c r="EO18" s="199"/>
      <c r="EP18" s="199"/>
      <c r="EQ18" s="199"/>
      <c r="ER18" s="199"/>
      <c r="ES18" s="199"/>
      <c r="ET18" s="199"/>
      <c r="EU18" s="199"/>
      <c r="EV18" s="199"/>
      <c r="EW18" s="199"/>
      <c r="EX18" s="199"/>
      <c r="EY18" s="199"/>
      <c r="EZ18" s="199"/>
      <c r="FA18" s="199"/>
      <c r="FB18" s="199"/>
      <c r="FC18" s="199"/>
      <c r="FD18" s="199"/>
      <c r="FE18" s="199"/>
      <c r="FF18" s="199"/>
      <c r="FG18" s="199"/>
      <c r="FH18" s="199"/>
      <c r="FI18" s="199"/>
      <c r="FJ18" s="199"/>
      <c r="FK18" s="199"/>
      <c r="FL18" s="199"/>
      <c r="FM18" s="199"/>
      <c r="FN18" s="199"/>
      <c r="FO18" s="199"/>
      <c r="FP18" s="199"/>
      <c r="FQ18" s="199"/>
      <c r="FR18" s="199"/>
      <c r="FS18" s="199"/>
      <c r="FT18" s="199"/>
      <c r="FU18" s="199"/>
      <c r="FV18" s="199"/>
      <c r="FW18" s="199"/>
      <c r="FX18" s="199"/>
      <c r="FY18" s="199"/>
      <c r="FZ18" s="199"/>
      <c r="GA18" s="199"/>
      <c r="GB18" s="199"/>
      <c r="GC18" s="199"/>
      <c r="GD18" s="199"/>
      <c r="GE18" s="199"/>
      <c r="GF18" s="199"/>
      <c r="GG18" s="199"/>
      <c r="GH18" s="199"/>
      <c r="GI18" s="199"/>
      <c r="GJ18" s="199"/>
      <c r="GK18" s="199"/>
      <c r="GL18" s="199"/>
      <c r="GM18" s="199"/>
      <c r="GN18" s="199"/>
      <c r="GO18" s="199"/>
      <c r="GP18" s="199"/>
      <c r="GQ18" s="199"/>
      <c r="GR18" s="199"/>
      <c r="GS18" s="199"/>
      <c r="GT18" s="199"/>
      <c r="GU18" s="199"/>
      <c r="GV18" s="199"/>
      <c r="GW18" s="199"/>
      <c r="GX18" s="199"/>
      <c r="GY18" s="199"/>
      <c r="GZ18" s="199"/>
      <c r="HA18" s="199"/>
      <c r="HB18" s="199"/>
      <c r="HC18" s="199"/>
      <c r="HD18" s="199"/>
      <c r="HE18" s="199"/>
      <c r="HF18" s="199"/>
      <c r="HG18" s="199"/>
      <c r="HH18" s="199"/>
      <c r="HI18" s="199"/>
      <c r="HJ18" s="199"/>
      <c r="HK18" s="199"/>
      <c r="HL18" s="199"/>
      <c r="HM18" s="199"/>
      <c r="HN18" s="199"/>
      <c r="HO18" s="199"/>
      <c r="HP18" s="199"/>
      <c r="HQ18" s="199"/>
      <c r="HR18" s="199"/>
      <c r="HS18" s="199"/>
      <c r="HT18" s="199"/>
      <c r="HU18" s="199"/>
      <c r="HV18" s="199"/>
      <c r="HW18" s="199"/>
      <c r="HX18" s="199"/>
      <c r="HY18" s="199"/>
      <c r="HZ18" s="199"/>
      <c r="IA18" s="199"/>
      <c r="IB18" s="199"/>
      <c r="IC18" s="199"/>
      <c r="ID18" s="199"/>
      <c r="IE18" s="199"/>
      <c r="IF18" s="199"/>
      <c r="IG18" s="199"/>
      <c r="IH18" s="199"/>
      <c r="II18" s="199"/>
      <c r="IJ18" s="199"/>
      <c r="IK18" s="199"/>
      <c r="IL18" s="199"/>
      <c r="IM18" s="199"/>
      <c r="IN18" s="199"/>
      <c r="IO18" s="199"/>
      <c r="IP18" s="199"/>
      <c r="IQ18" s="199"/>
      <c r="IR18" s="199"/>
      <c r="IS18" s="199"/>
      <c r="IT18" s="199"/>
      <c r="IU18" s="199"/>
      <c r="IV18" s="199"/>
    </row>
    <row r="19" spans="1:256" s="245" customFormat="1" x14ac:dyDescent="0.25">
      <c r="A19" s="203"/>
      <c r="B19" s="204"/>
      <c r="C19" s="206"/>
      <c r="D19" s="206"/>
      <c r="E19" s="253"/>
      <c r="F19" s="252"/>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c r="EN19" s="199"/>
      <c r="EO19" s="199"/>
      <c r="EP19" s="199"/>
      <c r="EQ19" s="199"/>
      <c r="ER19" s="199"/>
      <c r="ES19" s="199"/>
      <c r="ET19" s="199"/>
      <c r="EU19" s="199"/>
      <c r="EV19" s="199"/>
      <c r="EW19" s="199"/>
      <c r="EX19" s="199"/>
      <c r="EY19" s="199"/>
      <c r="EZ19" s="199"/>
      <c r="FA19" s="199"/>
      <c r="FB19" s="199"/>
      <c r="FC19" s="199"/>
      <c r="FD19" s="199"/>
      <c r="FE19" s="199"/>
      <c r="FF19" s="199"/>
      <c r="FG19" s="199"/>
      <c r="FH19" s="199"/>
      <c r="FI19" s="199"/>
      <c r="FJ19" s="199"/>
      <c r="FK19" s="199"/>
      <c r="FL19" s="199"/>
      <c r="FM19" s="199"/>
      <c r="FN19" s="199"/>
      <c r="FO19" s="199"/>
      <c r="FP19" s="199"/>
      <c r="FQ19" s="199"/>
      <c r="FR19" s="199"/>
      <c r="FS19" s="199"/>
      <c r="FT19" s="199"/>
      <c r="FU19" s="199"/>
      <c r="FV19" s="199"/>
      <c r="FW19" s="199"/>
      <c r="FX19" s="199"/>
      <c r="FY19" s="199"/>
      <c r="FZ19" s="199"/>
      <c r="GA19" s="199"/>
      <c r="GB19" s="199"/>
      <c r="GC19" s="199"/>
      <c r="GD19" s="199"/>
      <c r="GE19" s="199"/>
      <c r="GF19" s="199"/>
      <c r="GG19" s="199"/>
      <c r="GH19" s="199"/>
      <c r="GI19" s="199"/>
      <c r="GJ19" s="199"/>
      <c r="GK19" s="199"/>
      <c r="GL19" s="199"/>
      <c r="GM19" s="199"/>
      <c r="GN19" s="199"/>
      <c r="GO19" s="199"/>
      <c r="GP19" s="199"/>
      <c r="GQ19" s="199"/>
      <c r="GR19" s="199"/>
      <c r="GS19" s="199"/>
      <c r="GT19" s="199"/>
      <c r="GU19" s="199"/>
      <c r="GV19" s="199"/>
      <c r="GW19" s="199"/>
      <c r="GX19" s="199"/>
      <c r="GY19" s="199"/>
      <c r="GZ19" s="199"/>
      <c r="HA19" s="199"/>
      <c r="HB19" s="199"/>
      <c r="HC19" s="199"/>
      <c r="HD19" s="199"/>
      <c r="HE19" s="199"/>
      <c r="HF19" s="199"/>
      <c r="HG19" s="199"/>
      <c r="HH19" s="199"/>
      <c r="HI19" s="199"/>
      <c r="HJ19" s="199"/>
      <c r="HK19" s="199"/>
      <c r="HL19" s="199"/>
      <c r="HM19" s="199"/>
      <c r="HN19" s="199"/>
      <c r="HO19" s="199"/>
      <c r="HP19" s="199"/>
      <c r="HQ19" s="199"/>
      <c r="HR19" s="199"/>
      <c r="HS19" s="199"/>
      <c r="HT19" s="199"/>
      <c r="HU19" s="199"/>
      <c r="HV19" s="199"/>
      <c r="HW19" s="199"/>
      <c r="HX19" s="199"/>
      <c r="HY19" s="199"/>
      <c r="HZ19" s="199"/>
      <c r="IA19" s="199"/>
      <c r="IB19" s="199"/>
      <c r="IC19" s="199"/>
      <c r="ID19" s="199"/>
      <c r="IE19" s="199"/>
      <c r="IF19" s="199"/>
      <c r="IG19" s="199"/>
      <c r="IH19" s="199"/>
      <c r="II19" s="199"/>
      <c r="IJ19" s="199"/>
      <c r="IK19" s="199"/>
      <c r="IL19" s="199"/>
      <c r="IM19" s="199"/>
      <c r="IN19" s="199"/>
      <c r="IO19" s="199"/>
      <c r="IP19" s="199"/>
      <c r="IQ19" s="199"/>
      <c r="IR19" s="199"/>
      <c r="IS19" s="199"/>
      <c r="IT19" s="199"/>
      <c r="IU19" s="199"/>
      <c r="IV19" s="199"/>
    </row>
    <row r="20" spans="1:256" s="245" customFormat="1" ht="25" x14ac:dyDescent="0.25">
      <c r="A20" s="203"/>
      <c r="B20" s="210" t="s">
        <v>84</v>
      </c>
      <c r="C20" s="206"/>
      <c r="D20" s="206"/>
      <c r="E20" s="253"/>
      <c r="F20" s="252"/>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199"/>
      <c r="DM20" s="199"/>
      <c r="DN20" s="199"/>
      <c r="DO20" s="199"/>
      <c r="DP20" s="199"/>
      <c r="DQ20" s="199"/>
      <c r="DR20" s="199"/>
      <c r="DS20" s="199"/>
      <c r="DT20" s="199"/>
      <c r="DU20" s="199"/>
      <c r="DV20" s="199"/>
      <c r="DW20" s="199"/>
      <c r="DX20" s="199"/>
      <c r="DY20" s="199"/>
      <c r="DZ20" s="199"/>
      <c r="EA20" s="199"/>
      <c r="EB20" s="199"/>
      <c r="EC20" s="199"/>
      <c r="ED20" s="199"/>
      <c r="EE20" s="199"/>
      <c r="EF20" s="199"/>
      <c r="EG20" s="199"/>
      <c r="EH20" s="199"/>
      <c r="EI20" s="199"/>
      <c r="EJ20" s="199"/>
      <c r="EK20" s="199"/>
      <c r="EL20" s="199"/>
      <c r="EM20" s="199"/>
      <c r="EN20" s="199"/>
      <c r="EO20" s="199"/>
      <c r="EP20" s="199"/>
      <c r="EQ20" s="199"/>
      <c r="ER20" s="199"/>
      <c r="ES20" s="199"/>
      <c r="ET20" s="199"/>
      <c r="EU20" s="199"/>
      <c r="EV20" s="199"/>
      <c r="EW20" s="199"/>
      <c r="EX20" s="199"/>
      <c r="EY20" s="199"/>
      <c r="EZ20" s="199"/>
      <c r="FA20" s="199"/>
      <c r="FB20" s="199"/>
      <c r="FC20" s="199"/>
      <c r="FD20" s="199"/>
      <c r="FE20" s="199"/>
      <c r="FF20" s="199"/>
      <c r="FG20" s="199"/>
      <c r="FH20" s="199"/>
      <c r="FI20" s="199"/>
      <c r="FJ20" s="199"/>
      <c r="FK20" s="199"/>
      <c r="FL20" s="199"/>
      <c r="FM20" s="199"/>
      <c r="FN20" s="199"/>
      <c r="FO20" s="199"/>
      <c r="FP20" s="199"/>
      <c r="FQ20" s="199"/>
      <c r="FR20" s="199"/>
      <c r="FS20" s="199"/>
      <c r="FT20" s="199"/>
      <c r="FU20" s="199"/>
      <c r="FV20" s="199"/>
      <c r="FW20" s="199"/>
      <c r="FX20" s="199"/>
      <c r="FY20" s="199"/>
      <c r="FZ20" s="199"/>
      <c r="GA20" s="199"/>
      <c r="GB20" s="199"/>
      <c r="GC20" s="199"/>
      <c r="GD20" s="199"/>
      <c r="GE20" s="199"/>
      <c r="GF20" s="199"/>
      <c r="GG20" s="199"/>
      <c r="GH20" s="199"/>
      <c r="GI20" s="199"/>
      <c r="GJ20" s="199"/>
      <c r="GK20" s="199"/>
      <c r="GL20" s="199"/>
      <c r="GM20" s="199"/>
      <c r="GN20" s="199"/>
      <c r="GO20" s="199"/>
      <c r="GP20" s="199"/>
      <c r="GQ20" s="199"/>
      <c r="GR20" s="199"/>
      <c r="GS20" s="199"/>
      <c r="GT20" s="199"/>
      <c r="GU20" s="199"/>
      <c r="GV20" s="199"/>
      <c r="GW20" s="199"/>
      <c r="GX20" s="199"/>
      <c r="GY20" s="199"/>
      <c r="GZ20" s="199"/>
      <c r="HA20" s="199"/>
      <c r="HB20" s="199"/>
      <c r="HC20" s="199"/>
      <c r="HD20" s="199"/>
      <c r="HE20" s="199"/>
      <c r="HF20" s="199"/>
      <c r="HG20" s="199"/>
      <c r="HH20" s="199"/>
      <c r="HI20" s="199"/>
      <c r="HJ20" s="199"/>
      <c r="HK20" s="199"/>
      <c r="HL20" s="199"/>
      <c r="HM20" s="199"/>
      <c r="HN20" s="199"/>
      <c r="HO20" s="199"/>
      <c r="HP20" s="199"/>
      <c r="HQ20" s="199"/>
      <c r="HR20" s="199"/>
      <c r="HS20" s="199"/>
      <c r="HT20" s="199"/>
      <c r="HU20" s="199"/>
      <c r="HV20" s="199"/>
      <c r="HW20" s="199"/>
      <c r="HX20" s="199"/>
      <c r="HY20" s="199"/>
      <c r="HZ20" s="199"/>
      <c r="IA20" s="199"/>
      <c r="IB20" s="199"/>
      <c r="IC20" s="199"/>
      <c r="ID20" s="199"/>
      <c r="IE20" s="199"/>
      <c r="IF20" s="199"/>
      <c r="IG20" s="199"/>
      <c r="IH20" s="199"/>
      <c r="II20" s="199"/>
      <c r="IJ20" s="199"/>
      <c r="IK20" s="199"/>
      <c r="IL20" s="199"/>
      <c r="IM20" s="199"/>
      <c r="IN20" s="199"/>
      <c r="IO20" s="199"/>
      <c r="IP20" s="199"/>
      <c r="IQ20" s="199"/>
      <c r="IR20" s="199"/>
      <c r="IS20" s="199"/>
      <c r="IT20" s="199"/>
      <c r="IU20" s="199"/>
      <c r="IV20" s="199"/>
    </row>
    <row r="21" spans="1:256" s="245" customFormat="1" x14ac:dyDescent="0.25">
      <c r="A21" s="203"/>
      <c r="B21" s="204"/>
      <c r="C21" s="206"/>
      <c r="D21" s="206"/>
      <c r="E21" s="253"/>
      <c r="F21" s="252"/>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199"/>
      <c r="CF21" s="199"/>
      <c r="CG21" s="199"/>
      <c r="CH21" s="199"/>
      <c r="CI21" s="199"/>
      <c r="CJ21" s="199"/>
      <c r="CK21" s="199"/>
      <c r="CL21" s="199"/>
      <c r="CM21" s="199"/>
      <c r="CN21" s="199"/>
      <c r="CO21" s="199"/>
      <c r="CP21" s="199"/>
      <c r="CQ21" s="199"/>
      <c r="CR21" s="199"/>
      <c r="CS21" s="199"/>
      <c r="CT21" s="199"/>
      <c r="CU21" s="199"/>
      <c r="CV21" s="199"/>
      <c r="CW21" s="199"/>
      <c r="CX21" s="199"/>
      <c r="CY21" s="199"/>
      <c r="CZ21" s="199"/>
      <c r="DA21" s="199"/>
      <c r="DB21" s="199"/>
      <c r="DC21" s="199"/>
      <c r="DD21" s="199"/>
      <c r="DE21" s="199"/>
      <c r="DF21" s="199"/>
      <c r="DG21" s="199"/>
      <c r="DH21" s="199"/>
      <c r="DI21" s="199"/>
      <c r="DJ21" s="199"/>
      <c r="DK21" s="199"/>
      <c r="DL21" s="199"/>
      <c r="DM21" s="199"/>
      <c r="DN21" s="199"/>
      <c r="DO21" s="199"/>
      <c r="DP21" s="199"/>
      <c r="DQ21" s="199"/>
      <c r="DR21" s="199"/>
      <c r="DS21" s="199"/>
      <c r="DT21" s="199"/>
      <c r="DU21" s="199"/>
      <c r="DV21" s="199"/>
      <c r="DW21" s="199"/>
      <c r="DX21" s="199"/>
      <c r="DY21" s="199"/>
      <c r="DZ21" s="199"/>
      <c r="EA21" s="199"/>
      <c r="EB21" s="199"/>
      <c r="EC21" s="199"/>
      <c r="ED21" s="199"/>
      <c r="EE21" s="199"/>
      <c r="EF21" s="199"/>
      <c r="EG21" s="199"/>
      <c r="EH21" s="199"/>
      <c r="EI21" s="199"/>
      <c r="EJ21" s="199"/>
      <c r="EK21" s="199"/>
      <c r="EL21" s="199"/>
      <c r="EM21" s="199"/>
      <c r="EN21" s="199"/>
      <c r="EO21" s="199"/>
      <c r="EP21" s="199"/>
      <c r="EQ21" s="199"/>
      <c r="ER21" s="199"/>
      <c r="ES21" s="199"/>
      <c r="ET21" s="199"/>
      <c r="EU21" s="199"/>
      <c r="EV21" s="199"/>
      <c r="EW21" s="199"/>
      <c r="EX21" s="199"/>
      <c r="EY21" s="199"/>
      <c r="EZ21" s="199"/>
      <c r="FA21" s="199"/>
      <c r="FB21" s="199"/>
      <c r="FC21" s="199"/>
      <c r="FD21" s="199"/>
      <c r="FE21" s="199"/>
      <c r="FF21" s="199"/>
      <c r="FG21" s="199"/>
      <c r="FH21" s="199"/>
      <c r="FI21" s="199"/>
      <c r="FJ21" s="199"/>
      <c r="FK21" s="199"/>
      <c r="FL21" s="199"/>
      <c r="FM21" s="199"/>
      <c r="FN21" s="199"/>
      <c r="FO21" s="199"/>
      <c r="FP21" s="199"/>
      <c r="FQ21" s="199"/>
      <c r="FR21" s="199"/>
      <c r="FS21" s="199"/>
      <c r="FT21" s="199"/>
      <c r="FU21" s="199"/>
      <c r="FV21" s="199"/>
      <c r="FW21" s="199"/>
      <c r="FX21" s="199"/>
      <c r="FY21" s="199"/>
      <c r="FZ21" s="199"/>
      <c r="GA21" s="199"/>
      <c r="GB21" s="199"/>
      <c r="GC21" s="199"/>
      <c r="GD21" s="199"/>
      <c r="GE21" s="199"/>
      <c r="GF21" s="199"/>
      <c r="GG21" s="199"/>
      <c r="GH21" s="199"/>
      <c r="GI21" s="199"/>
      <c r="GJ21" s="199"/>
      <c r="GK21" s="199"/>
      <c r="GL21" s="199"/>
      <c r="GM21" s="199"/>
      <c r="GN21" s="199"/>
      <c r="GO21" s="199"/>
      <c r="GP21" s="199"/>
      <c r="GQ21" s="199"/>
      <c r="GR21" s="199"/>
      <c r="GS21" s="199"/>
      <c r="GT21" s="199"/>
      <c r="GU21" s="199"/>
      <c r="GV21" s="199"/>
      <c r="GW21" s="199"/>
      <c r="GX21" s="199"/>
      <c r="GY21" s="199"/>
      <c r="GZ21" s="199"/>
      <c r="HA21" s="199"/>
      <c r="HB21" s="199"/>
      <c r="HC21" s="199"/>
      <c r="HD21" s="199"/>
      <c r="HE21" s="199"/>
      <c r="HF21" s="199"/>
      <c r="HG21" s="199"/>
      <c r="HH21" s="199"/>
      <c r="HI21" s="199"/>
      <c r="HJ21" s="199"/>
      <c r="HK21" s="199"/>
      <c r="HL21" s="199"/>
      <c r="HM21" s="199"/>
      <c r="HN21" s="199"/>
      <c r="HO21" s="199"/>
      <c r="HP21" s="199"/>
      <c r="HQ21" s="199"/>
      <c r="HR21" s="199"/>
      <c r="HS21" s="199"/>
      <c r="HT21" s="199"/>
      <c r="HU21" s="199"/>
      <c r="HV21" s="199"/>
      <c r="HW21" s="199"/>
      <c r="HX21" s="199"/>
      <c r="HY21" s="199"/>
      <c r="HZ21" s="199"/>
      <c r="IA21" s="199"/>
      <c r="IB21" s="199"/>
      <c r="IC21" s="199"/>
      <c r="ID21" s="199"/>
      <c r="IE21" s="199"/>
      <c r="IF21" s="199"/>
      <c r="IG21" s="199"/>
      <c r="IH21" s="199"/>
      <c r="II21" s="199"/>
      <c r="IJ21" s="199"/>
      <c r="IK21" s="199"/>
      <c r="IL21" s="199"/>
      <c r="IM21" s="199"/>
      <c r="IN21" s="199"/>
      <c r="IO21" s="199"/>
      <c r="IP21" s="199"/>
      <c r="IQ21" s="199"/>
      <c r="IR21" s="199"/>
      <c r="IS21" s="199"/>
      <c r="IT21" s="199"/>
      <c r="IU21" s="199"/>
      <c r="IV21" s="199"/>
    </row>
    <row r="22" spans="1:256" s="245" customFormat="1" x14ac:dyDescent="0.25">
      <c r="A22" s="203" t="s">
        <v>85</v>
      </c>
      <c r="B22" s="212" t="s">
        <v>734</v>
      </c>
      <c r="C22" s="206" t="s">
        <v>39</v>
      </c>
      <c r="D22" s="225">
        <v>14.5</v>
      </c>
      <c r="E22" s="254"/>
      <c r="F22" s="252">
        <f>D22*E22</f>
        <v>0</v>
      </c>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199"/>
      <c r="CV22" s="199"/>
      <c r="CW22" s="199"/>
      <c r="CX22" s="199"/>
      <c r="CY22" s="199"/>
      <c r="CZ22" s="199"/>
      <c r="DA22" s="199"/>
      <c r="DB22" s="199"/>
      <c r="DC22" s="199"/>
      <c r="DD22" s="199"/>
      <c r="DE22" s="199"/>
      <c r="DF22" s="199"/>
      <c r="DG22" s="199"/>
      <c r="DH22" s="199"/>
      <c r="DI22" s="199"/>
      <c r="DJ22" s="199"/>
      <c r="DK22" s="199"/>
      <c r="DL22" s="199"/>
      <c r="DM22" s="199"/>
      <c r="DN22" s="199"/>
      <c r="DO22" s="199"/>
      <c r="DP22" s="199"/>
      <c r="DQ22" s="199"/>
      <c r="DR22" s="199"/>
      <c r="DS22" s="199"/>
      <c r="DT22" s="199"/>
      <c r="DU22" s="199"/>
      <c r="DV22" s="199"/>
      <c r="DW22" s="199"/>
      <c r="DX22" s="199"/>
      <c r="DY22" s="199"/>
      <c r="DZ22" s="199"/>
      <c r="EA22" s="199"/>
      <c r="EB22" s="199"/>
      <c r="EC22" s="199"/>
      <c r="ED22" s="199"/>
      <c r="EE22" s="199"/>
      <c r="EF22" s="199"/>
      <c r="EG22" s="199"/>
      <c r="EH22" s="199"/>
      <c r="EI22" s="199"/>
      <c r="EJ22" s="199"/>
      <c r="EK22" s="199"/>
      <c r="EL22" s="199"/>
      <c r="EM22" s="199"/>
      <c r="EN22" s="199"/>
      <c r="EO22" s="199"/>
      <c r="EP22" s="199"/>
      <c r="EQ22" s="199"/>
      <c r="ER22" s="199"/>
      <c r="ES22" s="199"/>
      <c r="ET22" s="199"/>
      <c r="EU22" s="199"/>
      <c r="EV22" s="199"/>
      <c r="EW22" s="199"/>
      <c r="EX22" s="199"/>
      <c r="EY22" s="199"/>
      <c r="EZ22" s="199"/>
      <c r="FA22" s="199"/>
      <c r="FB22" s="199"/>
      <c r="FC22" s="199"/>
      <c r="FD22" s="199"/>
      <c r="FE22" s="199"/>
      <c r="FF22" s="199"/>
      <c r="FG22" s="199"/>
      <c r="FH22" s="199"/>
      <c r="FI22" s="199"/>
      <c r="FJ22" s="199"/>
      <c r="FK22" s="199"/>
      <c r="FL22" s="199"/>
      <c r="FM22" s="199"/>
      <c r="FN22" s="199"/>
      <c r="FO22" s="199"/>
      <c r="FP22" s="199"/>
      <c r="FQ22" s="199"/>
      <c r="FR22" s="199"/>
      <c r="FS22" s="199"/>
      <c r="FT22" s="199"/>
      <c r="FU22" s="199"/>
      <c r="FV22" s="199"/>
      <c r="FW22" s="199"/>
      <c r="FX22" s="199"/>
      <c r="FY22" s="199"/>
      <c r="FZ22" s="199"/>
      <c r="GA22" s="199"/>
      <c r="GB22" s="199"/>
      <c r="GC22" s="199"/>
      <c r="GD22" s="199"/>
      <c r="GE22" s="199"/>
      <c r="GF22" s="199"/>
      <c r="GG22" s="199"/>
      <c r="GH22" s="199"/>
      <c r="GI22" s="199"/>
      <c r="GJ22" s="199"/>
      <c r="GK22" s="199"/>
      <c r="GL22" s="199"/>
      <c r="GM22" s="199"/>
      <c r="GN22" s="199"/>
      <c r="GO22" s="199"/>
      <c r="GP22" s="199"/>
      <c r="GQ22" s="199"/>
      <c r="GR22" s="199"/>
      <c r="GS22" s="199"/>
      <c r="GT22" s="199"/>
      <c r="GU22" s="199"/>
      <c r="GV22" s="199"/>
      <c r="GW22" s="199"/>
      <c r="GX22" s="199"/>
      <c r="GY22" s="199"/>
      <c r="GZ22" s="199"/>
      <c r="HA22" s="199"/>
      <c r="HB22" s="199"/>
      <c r="HC22" s="199"/>
      <c r="HD22" s="199"/>
      <c r="HE22" s="199"/>
      <c r="HF22" s="199"/>
      <c r="HG22" s="199"/>
      <c r="HH22" s="199"/>
      <c r="HI22" s="199"/>
      <c r="HJ22" s="199"/>
      <c r="HK22" s="199"/>
      <c r="HL22" s="199"/>
      <c r="HM22" s="199"/>
      <c r="HN22" s="199"/>
      <c r="HO22" s="199"/>
      <c r="HP22" s="199"/>
      <c r="HQ22" s="199"/>
      <c r="HR22" s="199"/>
      <c r="HS22" s="199"/>
      <c r="HT22" s="199"/>
      <c r="HU22" s="199"/>
      <c r="HV22" s="199"/>
      <c r="HW22" s="199"/>
      <c r="HX22" s="199"/>
      <c r="HY22" s="199"/>
      <c r="HZ22" s="199"/>
      <c r="IA22" s="199"/>
      <c r="IB22" s="199"/>
      <c r="IC22" s="199"/>
      <c r="ID22" s="199"/>
      <c r="IE22" s="199"/>
      <c r="IF22" s="199"/>
      <c r="IG22" s="199"/>
      <c r="IH22" s="199"/>
      <c r="II22" s="199"/>
      <c r="IJ22" s="199"/>
      <c r="IK22" s="199"/>
      <c r="IL22" s="199"/>
      <c r="IM22" s="199"/>
      <c r="IN22" s="199"/>
      <c r="IO22" s="199"/>
      <c r="IP22" s="199"/>
      <c r="IQ22" s="199"/>
      <c r="IR22" s="199"/>
      <c r="IS22" s="199"/>
      <c r="IT22" s="199"/>
      <c r="IU22" s="199"/>
      <c r="IV22" s="199"/>
    </row>
    <row r="23" spans="1:256" s="245" customFormat="1" x14ac:dyDescent="0.25">
      <c r="A23" s="203"/>
      <c r="B23" s="204"/>
      <c r="C23" s="206"/>
      <c r="D23" s="225"/>
      <c r="E23" s="253"/>
      <c r="F23" s="252"/>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199"/>
      <c r="GY23" s="199"/>
      <c r="GZ23" s="199"/>
      <c r="HA23" s="199"/>
      <c r="HB23" s="199"/>
      <c r="HC23" s="199"/>
      <c r="HD23" s="199"/>
      <c r="HE23" s="199"/>
      <c r="HF23" s="199"/>
      <c r="HG23" s="199"/>
      <c r="HH23" s="199"/>
      <c r="HI23" s="199"/>
      <c r="HJ23" s="199"/>
      <c r="HK23" s="199"/>
      <c r="HL23" s="199"/>
      <c r="HM23" s="199"/>
      <c r="HN23" s="199"/>
      <c r="HO23" s="199"/>
      <c r="HP23" s="199"/>
      <c r="HQ23" s="199"/>
      <c r="HR23" s="199"/>
      <c r="HS23" s="199"/>
      <c r="HT23" s="199"/>
      <c r="HU23" s="199"/>
      <c r="HV23" s="199"/>
      <c r="HW23" s="199"/>
      <c r="HX23" s="199"/>
      <c r="HY23" s="199"/>
      <c r="HZ23" s="199"/>
      <c r="IA23" s="199"/>
      <c r="IB23" s="199"/>
      <c r="IC23" s="199"/>
      <c r="ID23" s="199"/>
      <c r="IE23" s="199"/>
      <c r="IF23" s="199"/>
      <c r="IG23" s="199"/>
      <c r="IH23" s="199"/>
      <c r="II23" s="199"/>
      <c r="IJ23" s="199"/>
      <c r="IK23" s="199"/>
      <c r="IL23" s="199"/>
      <c r="IM23" s="199"/>
      <c r="IN23" s="199"/>
      <c r="IO23" s="199"/>
      <c r="IP23" s="199"/>
      <c r="IQ23" s="199"/>
      <c r="IR23" s="199"/>
      <c r="IS23" s="199"/>
      <c r="IT23" s="199"/>
      <c r="IU23" s="199"/>
      <c r="IV23" s="199"/>
    </row>
    <row r="24" spans="1:256" s="245" customFormat="1" x14ac:dyDescent="0.25">
      <c r="A24" s="203"/>
      <c r="B24" s="210" t="s">
        <v>166</v>
      </c>
      <c r="C24" s="206"/>
      <c r="D24" s="225"/>
      <c r="E24" s="253"/>
      <c r="F24" s="252"/>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199"/>
      <c r="ER24" s="199"/>
      <c r="ES24" s="199"/>
      <c r="ET24" s="199"/>
      <c r="EU24" s="199"/>
      <c r="EV24" s="199"/>
      <c r="EW24" s="199"/>
      <c r="EX24" s="199"/>
      <c r="EY24" s="199"/>
      <c r="EZ24" s="199"/>
      <c r="FA24" s="199"/>
      <c r="FB24" s="199"/>
      <c r="FC24" s="199"/>
      <c r="FD24" s="199"/>
      <c r="FE24" s="199"/>
      <c r="FF24" s="199"/>
      <c r="FG24" s="199"/>
      <c r="FH24" s="199"/>
      <c r="FI24" s="199"/>
      <c r="FJ24" s="199"/>
      <c r="FK24" s="199"/>
      <c r="FL24" s="199"/>
      <c r="FM24" s="199"/>
      <c r="FN24" s="199"/>
      <c r="FO24" s="199"/>
      <c r="FP24" s="199"/>
      <c r="FQ24" s="199"/>
      <c r="FR24" s="199"/>
      <c r="FS24" s="199"/>
      <c r="FT24" s="199"/>
      <c r="FU24" s="199"/>
      <c r="FV24" s="199"/>
      <c r="FW24" s="199"/>
      <c r="FX24" s="199"/>
      <c r="FY24" s="199"/>
      <c r="FZ24" s="199"/>
      <c r="GA24" s="199"/>
      <c r="GB24" s="199"/>
      <c r="GC24" s="199"/>
      <c r="GD24" s="199"/>
      <c r="GE24" s="199"/>
      <c r="GF24" s="199"/>
      <c r="GG24" s="199"/>
      <c r="GH24" s="199"/>
      <c r="GI24" s="199"/>
      <c r="GJ24" s="199"/>
      <c r="GK24" s="199"/>
      <c r="GL24" s="199"/>
      <c r="GM24" s="199"/>
      <c r="GN24" s="199"/>
      <c r="GO24" s="199"/>
      <c r="GP24" s="199"/>
      <c r="GQ24" s="199"/>
      <c r="GR24" s="199"/>
      <c r="GS24" s="199"/>
      <c r="GT24" s="199"/>
      <c r="GU24" s="199"/>
      <c r="GV24" s="199"/>
      <c r="GW24" s="199"/>
      <c r="GX24" s="199"/>
      <c r="GY24" s="199"/>
      <c r="GZ24" s="199"/>
      <c r="HA24" s="199"/>
      <c r="HB24" s="199"/>
      <c r="HC24" s="199"/>
      <c r="HD24" s="199"/>
      <c r="HE24" s="199"/>
      <c r="HF24" s="199"/>
      <c r="HG24" s="199"/>
      <c r="HH24" s="199"/>
      <c r="HI24" s="199"/>
      <c r="HJ24" s="199"/>
      <c r="HK24" s="199"/>
      <c r="HL24" s="199"/>
      <c r="HM24" s="199"/>
      <c r="HN24" s="199"/>
      <c r="HO24" s="199"/>
      <c r="HP24" s="199"/>
      <c r="HQ24" s="199"/>
      <c r="HR24" s="199"/>
      <c r="HS24" s="199"/>
      <c r="HT24" s="199"/>
      <c r="HU24" s="199"/>
      <c r="HV24" s="199"/>
      <c r="HW24" s="199"/>
      <c r="HX24" s="199"/>
      <c r="HY24" s="199"/>
      <c r="HZ24" s="199"/>
      <c r="IA24" s="199"/>
      <c r="IB24" s="199"/>
      <c r="IC24" s="199"/>
      <c r="ID24" s="199"/>
      <c r="IE24" s="199"/>
      <c r="IF24" s="199"/>
      <c r="IG24" s="199"/>
      <c r="IH24" s="199"/>
      <c r="II24" s="199"/>
      <c r="IJ24" s="199"/>
      <c r="IK24" s="199"/>
      <c r="IL24" s="199"/>
      <c r="IM24" s="199"/>
      <c r="IN24" s="199"/>
      <c r="IO24" s="199"/>
      <c r="IP24" s="199"/>
      <c r="IQ24" s="199"/>
      <c r="IR24" s="199"/>
      <c r="IS24" s="199"/>
      <c r="IT24" s="199"/>
      <c r="IU24" s="199"/>
      <c r="IV24" s="199"/>
    </row>
    <row r="25" spans="1:256" s="245" customFormat="1" x14ac:dyDescent="0.25">
      <c r="A25" s="203" t="s">
        <v>86</v>
      </c>
      <c r="B25" s="212" t="s">
        <v>734</v>
      </c>
      <c r="C25" s="206" t="s">
        <v>39</v>
      </c>
      <c r="D25" s="225">
        <v>2.9</v>
      </c>
      <c r="E25" s="254"/>
      <c r="F25" s="252">
        <f>D25*E25</f>
        <v>0</v>
      </c>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c r="BW25" s="199"/>
      <c r="BX25" s="199"/>
      <c r="BY25" s="199"/>
      <c r="BZ25" s="199"/>
      <c r="CA25" s="199"/>
      <c r="CB25" s="199"/>
      <c r="CC25" s="199"/>
      <c r="CD25" s="199"/>
      <c r="CE25" s="199"/>
      <c r="CF25" s="199"/>
      <c r="CG25" s="199"/>
      <c r="CH25" s="199"/>
      <c r="CI25" s="199"/>
      <c r="CJ25" s="199"/>
      <c r="CK25" s="199"/>
      <c r="CL25" s="199"/>
      <c r="CM25" s="199"/>
      <c r="CN25" s="199"/>
      <c r="CO25" s="199"/>
      <c r="CP25" s="199"/>
      <c r="CQ25" s="199"/>
      <c r="CR25" s="199"/>
      <c r="CS25" s="199"/>
      <c r="CT25" s="199"/>
      <c r="CU25" s="199"/>
      <c r="CV25" s="199"/>
      <c r="CW25" s="199"/>
      <c r="CX25" s="199"/>
      <c r="CY25" s="199"/>
      <c r="CZ25" s="199"/>
      <c r="DA25" s="199"/>
      <c r="DB25" s="199"/>
      <c r="DC25" s="199"/>
      <c r="DD25" s="199"/>
      <c r="DE25" s="199"/>
      <c r="DF25" s="199"/>
      <c r="DG25" s="199"/>
      <c r="DH25" s="199"/>
      <c r="DI25" s="199"/>
      <c r="DJ25" s="199"/>
      <c r="DK25" s="199"/>
      <c r="DL25" s="199"/>
      <c r="DM25" s="199"/>
      <c r="DN25" s="199"/>
      <c r="DO25" s="199"/>
      <c r="DP25" s="199"/>
      <c r="DQ25" s="199"/>
      <c r="DR25" s="199"/>
      <c r="DS25" s="199"/>
      <c r="DT25" s="199"/>
      <c r="DU25" s="199"/>
      <c r="DV25" s="199"/>
      <c r="DW25" s="199"/>
      <c r="DX25" s="199"/>
      <c r="DY25" s="199"/>
      <c r="DZ25" s="199"/>
      <c r="EA25" s="199"/>
      <c r="EB25" s="199"/>
      <c r="EC25" s="199"/>
      <c r="ED25" s="199"/>
      <c r="EE25" s="199"/>
      <c r="EF25" s="199"/>
      <c r="EG25" s="199"/>
      <c r="EH25" s="199"/>
      <c r="EI25" s="199"/>
      <c r="EJ25" s="199"/>
      <c r="EK25" s="199"/>
      <c r="EL25" s="199"/>
      <c r="EM25" s="199"/>
      <c r="EN25" s="199"/>
      <c r="EO25" s="199"/>
      <c r="EP25" s="199"/>
      <c r="EQ25" s="199"/>
      <c r="ER25" s="199"/>
      <c r="ES25" s="199"/>
      <c r="ET25" s="199"/>
      <c r="EU25" s="199"/>
      <c r="EV25" s="199"/>
      <c r="EW25" s="199"/>
      <c r="EX25" s="199"/>
      <c r="EY25" s="199"/>
      <c r="EZ25" s="199"/>
      <c r="FA25" s="199"/>
      <c r="FB25" s="199"/>
      <c r="FC25" s="199"/>
      <c r="FD25" s="199"/>
      <c r="FE25" s="199"/>
      <c r="FF25" s="199"/>
      <c r="FG25" s="199"/>
      <c r="FH25" s="199"/>
      <c r="FI25" s="199"/>
      <c r="FJ25" s="199"/>
      <c r="FK25" s="199"/>
      <c r="FL25" s="199"/>
      <c r="FM25" s="199"/>
      <c r="FN25" s="199"/>
      <c r="FO25" s="199"/>
      <c r="FP25" s="199"/>
      <c r="FQ25" s="199"/>
      <c r="FR25" s="199"/>
      <c r="FS25" s="199"/>
      <c r="FT25" s="199"/>
      <c r="FU25" s="199"/>
      <c r="FV25" s="199"/>
      <c r="FW25" s="199"/>
      <c r="FX25" s="199"/>
      <c r="FY25" s="199"/>
      <c r="FZ25" s="199"/>
      <c r="GA25" s="199"/>
      <c r="GB25" s="199"/>
      <c r="GC25" s="199"/>
      <c r="GD25" s="199"/>
      <c r="GE25" s="199"/>
      <c r="GF25" s="199"/>
      <c r="GG25" s="199"/>
      <c r="GH25" s="199"/>
      <c r="GI25" s="199"/>
      <c r="GJ25" s="199"/>
      <c r="GK25" s="199"/>
      <c r="GL25" s="199"/>
      <c r="GM25" s="199"/>
      <c r="GN25" s="199"/>
      <c r="GO25" s="199"/>
      <c r="GP25" s="199"/>
      <c r="GQ25" s="199"/>
      <c r="GR25" s="199"/>
      <c r="GS25" s="199"/>
      <c r="GT25" s="199"/>
      <c r="GU25" s="199"/>
      <c r="GV25" s="199"/>
      <c r="GW25" s="199"/>
      <c r="GX25" s="199"/>
      <c r="GY25" s="199"/>
      <c r="GZ25" s="199"/>
      <c r="HA25" s="199"/>
      <c r="HB25" s="199"/>
      <c r="HC25" s="199"/>
      <c r="HD25" s="199"/>
      <c r="HE25" s="199"/>
      <c r="HF25" s="199"/>
      <c r="HG25" s="199"/>
      <c r="HH25" s="199"/>
      <c r="HI25" s="199"/>
      <c r="HJ25" s="199"/>
      <c r="HK25" s="199"/>
      <c r="HL25" s="199"/>
      <c r="HM25" s="199"/>
      <c r="HN25" s="199"/>
      <c r="HO25" s="199"/>
      <c r="HP25" s="199"/>
      <c r="HQ25" s="199"/>
      <c r="HR25" s="199"/>
      <c r="HS25" s="199"/>
      <c r="HT25" s="199"/>
      <c r="HU25" s="199"/>
      <c r="HV25" s="199"/>
      <c r="HW25" s="199"/>
      <c r="HX25" s="199"/>
      <c r="HY25" s="199"/>
      <c r="HZ25" s="199"/>
      <c r="IA25" s="199"/>
      <c r="IB25" s="199"/>
      <c r="IC25" s="199"/>
      <c r="ID25" s="199"/>
      <c r="IE25" s="199"/>
      <c r="IF25" s="199"/>
      <c r="IG25" s="199"/>
      <c r="IH25" s="199"/>
      <c r="II25" s="199"/>
      <c r="IJ25" s="199"/>
      <c r="IK25" s="199"/>
      <c r="IL25" s="199"/>
      <c r="IM25" s="199"/>
      <c r="IN25" s="199"/>
      <c r="IO25" s="199"/>
      <c r="IP25" s="199"/>
      <c r="IQ25" s="199"/>
      <c r="IR25" s="199"/>
      <c r="IS25" s="199"/>
      <c r="IT25" s="199"/>
      <c r="IU25" s="199"/>
      <c r="IV25" s="199"/>
    </row>
    <row r="26" spans="1:256" s="245" customFormat="1" x14ac:dyDescent="0.25">
      <c r="A26" s="203"/>
      <c r="B26" s="204"/>
      <c r="C26" s="206"/>
      <c r="D26" s="225"/>
      <c r="E26" s="254"/>
      <c r="F26" s="252"/>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c r="CK26" s="199"/>
      <c r="CL26" s="199"/>
      <c r="CM26" s="199"/>
      <c r="CN26" s="199"/>
      <c r="CO26" s="199"/>
      <c r="CP26" s="199"/>
      <c r="CQ26" s="199"/>
      <c r="CR26" s="199"/>
      <c r="CS26" s="199"/>
      <c r="CT26" s="199"/>
      <c r="CU26" s="199"/>
      <c r="CV26" s="199"/>
      <c r="CW26" s="199"/>
      <c r="CX26" s="199"/>
      <c r="CY26" s="199"/>
      <c r="CZ26" s="199"/>
      <c r="DA26" s="199"/>
      <c r="DB26" s="199"/>
      <c r="DC26" s="199"/>
      <c r="DD26" s="199"/>
      <c r="DE26" s="199"/>
      <c r="DF26" s="199"/>
      <c r="DG26" s="199"/>
      <c r="DH26" s="199"/>
      <c r="DI26" s="199"/>
      <c r="DJ26" s="199"/>
      <c r="DK26" s="199"/>
      <c r="DL26" s="199"/>
      <c r="DM26" s="199"/>
      <c r="DN26" s="199"/>
      <c r="DO26" s="199"/>
      <c r="DP26" s="199"/>
      <c r="DQ26" s="199"/>
      <c r="DR26" s="199"/>
      <c r="DS26" s="199"/>
      <c r="DT26" s="199"/>
      <c r="DU26" s="199"/>
      <c r="DV26" s="199"/>
      <c r="DW26" s="199"/>
      <c r="DX26" s="199"/>
      <c r="DY26" s="199"/>
      <c r="DZ26" s="199"/>
      <c r="EA26" s="199"/>
      <c r="EB26" s="199"/>
      <c r="EC26" s="199"/>
      <c r="ED26" s="199"/>
      <c r="EE26" s="199"/>
      <c r="EF26" s="199"/>
      <c r="EG26" s="199"/>
      <c r="EH26" s="199"/>
      <c r="EI26" s="199"/>
      <c r="EJ26" s="199"/>
      <c r="EK26" s="199"/>
      <c r="EL26" s="199"/>
      <c r="EM26" s="199"/>
      <c r="EN26" s="199"/>
      <c r="EO26" s="199"/>
      <c r="EP26" s="199"/>
      <c r="EQ26" s="199"/>
      <c r="ER26" s="199"/>
      <c r="ES26" s="199"/>
      <c r="ET26" s="199"/>
      <c r="EU26" s="199"/>
      <c r="EV26" s="199"/>
      <c r="EW26" s="199"/>
      <c r="EX26" s="199"/>
      <c r="EY26" s="199"/>
      <c r="EZ26" s="199"/>
      <c r="FA26" s="199"/>
      <c r="FB26" s="199"/>
      <c r="FC26" s="199"/>
      <c r="FD26" s="199"/>
      <c r="FE26" s="199"/>
      <c r="FF26" s="199"/>
      <c r="FG26" s="199"/>
      <c r="FH26" s="199"/>
      <c r="FI26" s="199"/>
      <c r="FJ26" s="199"/>
      <c r="FK26" s="199"/>
      <c r="FL26" s="199"/>
      <c r="FM26" s="199"/>
      <c r="FN26" s="199"/>
      <c r="FO26" s="199"/>
      <c r="FP26" s="199"/>
      <c r="FQ26" s="199"/>
      <c r="FR26" s="199"/>
      <c r="FS26" s="199"/>
      <c r="FT26" s="199"/>
      <c r="FU26" s="199"/>
      <c r="FV26" s="199"/>
      <c r="FW26" s="199"/>
      <c r="FX26" s="199"/>
      <c r="FY26" s="199"/>
      <c r="FZ26" s="199"/>
      <c r="GA26" s="199"/>
      <c r="GB26" s="199"/>
      <c r="GC26" s="199"/>
      <c r="GD26" s="199"/>
      <c r="GE26" s="199"/>
      <c r="GF26" s="199"/>
      <c r="GG26" s="199"/>
      <c r="GH26" s="199"/>
      <c r="GI26" s="199"/>
      <c r="GJ26" s="199"/>
      <c r="GK26" s="199"/>
      <c r="GL26" s="199"/>
      <c r="GM26" s="199"/>
      <c r="GN26" s="199"/>
      <c r="GO26" s="199"/>
      <c r="GP26" s="199"/>
      <c r="GQ26" s="199"/>
      <c r="GR26" s="199"/>
      <c r="GS26" s="199"/>
      <c r="GT26" s="199"/>
      <c r="GU26" s="199"/>
      <c r="GV26" s="199"/>
      <c r="GW26" s="199"/>
      <c r="GX26" s="199"/>
      <c r="GY26" s="199"/>
      <c r="GZ26" s="199"/>
      <c r="HA26" s="199"/>
      <c r="HB26" s="199"/>
      <c r="HC26" s="199"/>
      <c r="HD26" s="199"/>
      <c r="HE26" s="199"/>
      <c r="HF26" s="199"/>
      <c r="HG26" s="199"/>
      <c r="HH26" s="199"/>
      <c r="HI26" s="199"/>
      <c r="HJ26" s="199"/>
      <c r="HK26" s="199"/>
      <c r="HL26" s="199"/>
      <c r="HM26" s="199"/>
      <c r="HN26" s="199"/>
      <c r="HO26" s="199"/>
      <c r="HP26" s="199"/>
      <c r="HQ26" s="199"/>
      <c r="HR26" s="199"/>
      <c r="HS26" s="199"/>
      <c r="HT26" s="199"/>
      <c r="HU26" s="199"/>
      <c r="HV26" s="199"/>
      <c r="HW26" s="199"/>
      <c r="HX26" s="199"/>
      <c r="HY26" s="199"/>
      <c r="HZ26" s="199"/>
      <c r="IA26" s="199"/>
      <c r="IB26" s="199"/>
      <c r="IC26" s="199"/>
      <c r="ID26" s="199"/>
      <c r="IE26" s="199"/>
      <c r="IF26" s="199"/>
      <c r="IG26" s="199"/>
      <c r="IH26" s="199"/>
      <c r="II26" s="199"/>
      <c r="IJ26" s="199"/>
      <c r="IK26" s="199"/>
      <c r="IL26" s="199"/>
      <c r="IM26" s="199"/>
      <c r="IN26" s="199"/>
      <c r="IO26" s="199"/>
      <c r="IP26" s="199"/>
      <c r="IQ26" s="199"/>
      <c r="IR26" s="199"/>
      <c r="IS26" s="199"/>
      <c r="IT26" s="199"/>
      <c r="IU26" s="199"/>
      <c r="IV26" s="199"/>
    </row>
    <row r="27" spans="1:256" s="245" customFormat="1" ht="13" x14ac:dyDescent="0.25">
      <c r="A27" s="203"/>
      <c r="B27" s="209" t="s">
        <v>87</v>
      </c>
      <c r="C27" s="206"/>
      <c r="D27" s="225"/>
      <c r="E27" s="254"/>
      <c r="F27" s="252"/>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c r="CE27" s="199"/>
      <c r="CF27" s="199"/>
      <c r="CG27" s="199"/>
      <c r="CH27" s="199"/>
      <c r="CI27" s="199"/>
      <c r="CJ27" s="199"/>
      <c r="CK27" s="199"/>
      <c r="CL27" s="199"/>
      <c r="CM27" s="199"/>
      <c r="CN27" s="199"/>
      <c r="CO27" s="199"/>
      <c r="CP27" s="199"/>
      <c r="CQ27" s="199"/>
      <c r="CR27" s="199"/>
      <c r="CS27" s="199"/>
      <c r="CT27" s="199"/>
      <c r="CU27" s="199"/>
      <c r="CV27" s="199"/>
      <c r="CW27" s="199"/>
      <c r="CX27" s="199"/>
      <c r="CY27" s="199"/>
      <c r="CZ27" s="199"/>
      <c r="DA27" s="199"/>
      <c r="DB27" s="199"/>
      <c r="DC27" s="199"/>
      <c r="DD27" s="199"/>
      <c r="DE27" s="199"/>
      <c r="DF27" s="199"/>
      <c r="DG27" s="199"/>
      <c r="DH27" s="199"/>
      <c r="DI27" s="199"/>
      <c r="DJ27" s="199"/>
      <c r="DK27" s="199"/>
      <c r="DL27" s="199"/>
      <c r="DM27" s="199"/>
      <c r="DN27" s="199"/>
      <c r="DO27" s="199"/>
      <c r="DP27" s="199"/>
      <c r="DQ27" s="199"/>
      <c r="DR27" s="199"/>
      <c r="DS27" s="199"/>
      <c r="DT27" s="199"/>
      <c r="DU27" s="199"/>
      <c r="DV27" s="199"/>
      <c r="DW27" s="199"/>
      <c r="DX27" s="199"/>
      <c r="DY27" s="199"/>
      <c r="DZ27" s="199"/>
      <c r="EA27" s="199"/>
      <c r="EB27" s="199"/>
      <c r="EC27" s="199"/>
      <c r="ED27" s="199"/>
      <c r="EE27" s="199"/>
      <c r="EF27" s="199"/>
      <c r="EG27" s="199"/>
      <c r="EH27" s="199"/>
      <c r="EI27" s="199"/>
      <c r="EJ27" s="199"/>
      <c r="EK27" s="199"/>
      <c r="EL27" s="199"/>
      <c r="EM27" s="199"/>
      <c r="EN27" s="199"/>
      <c r="EO27" s="199"/>
      <c r="EP27" s="199"/>
      <c r="EQ27" s="199"/>
      <c r="ER27" s="199"/>
      <c r="ES27" s="199"/>
      <c r="ET27" s="199"/>
      <c r="EU27" s="199"/>
      <c r="EV27" s="199"/>
      <c r="EW27" s="199"/>
      <c r="EX27" s="199"/>
      <c r="EY27" s="199"/>
      <c r="EZ27" s="199"/>
      <c r="FA27" s="199"/>
      <c r="FB27" s="199"/>
      <c r="FC27" s="199"/>
      <c r="FD27" s="199"/>
      <c r="FE27" s="199"/>
      <c r="FF27" s="199"/>
      <c r="FG27" s="199"/>
      <c r="FH27" s="199"/>
      <c r="FI27" s="199"/>
      <c r="FJ27" s="199"/>
      <c r="FK27" s="199"/>
      <c r="FL27" s="199"/>
      <c r="FM27" s="199"/>
      <c r="FN27" s="199"/>
      <c r="FO27" s="199"/>
      <c r="FP27" s="199"/>
      <c r="FQ27" s="199"/>
      <c r="FR27" s="199"/>
      <c r="FS27" s="199"/>
      <c r="FT27" s="199"/>
      <c r="FU27" s="199"/>
      <c r="FV27" s="199"/>
      <c r="FW27" s="199"/>
      <c r="FX27" s="199"/>
      <c r="FY27" s="199"/>
      <c r="FZ27" s="199"/>
      <c r="GA27" s="199"/>
      <c r="GB27" s="199"/>
      <c r="GC27" s="199"/>
      <c r="GD27" s="199"/>
      <c r="GE27" s="199"/>
      <c r="GF27" s="199"/>
      <c r="GG27" s="199"/>
      <c r="GH27" s="199"/>
      <c r="GI27" s="199"/>
      <c r="GJ27" s="199"/>
      <c r="GK27" s="199"/>
      <c r="GL27" s="199"/>
      <c r="GM27" s="199"/>
      <c r="GN27" s="199"/>
      <c r="GO27" s="199"/>
      <c r="GP27" s="199"/>
      <c r="GQ27" s="199"/>
      <c r="GR27" s="199"/>
      <c r="GS27" s="199"/>
      <c r="GT27" s="199"/>
      <c r="GU27" s="199"/>
      <c r="GV27" s="199"/>
      <c r="GW27" s="199"/>
      <c r="GX27" s="199"/>
      <c r="GY27" s="199"/>
      <c r="GZ27" s="199"/>
      <c r="HA27" s="199"/>
      <c r="HB27" s="199"/>
      <c r="HC27" s="199"/>
      <c r="HD27" s="199"/>
      <c r="HE27" s="199"/>
      <c r="HF27" s="199"/>
      <c r="HG27" s="199"/>
      <c r="HH27" s="199"/>
      <c r="HI27" s="199"/>
      <c r="HJ27" s="199"/>
      <c r="HK27" s="199"/>
      <c r="HL27" s="199"/>
      <c r="HM27" s="199"/>
      <c r="HN27" s="199"/>
      <c r="HO27" s="199"/>
      <c r="HP27" s="199"/>
      <c r="HQ27" s="199"/>
      <c r="HR27" s="199"/>
      <c r="HS27" s="199"/>
      <c r="HT27" s="199"/>
      <c r="HU27" s="199"/>
      <c r="HV27" s="199"/>
      <c r="HW27" s="199"/>
      <c r="HX27" s="199"/>
      <c r="HY27" s="199"/>
      <c r="HZ27" s="199"/>
      <c r="IA27" s="199"/>
      <c r="IB27" s="199"/>
      <c r="IC27" s="199"/>
      <c r="ID27" s="199"/>
      <c r="IE27" s="199"/>
      <c r="IF27" s="199"/>
      <c r="IG27" s="199"/>
      <c r="IH27" s="199"/>
      <c r="II27" s="199"/>
      <c r="IJ27" s="199"/>
      <c r="IK27" s="199"/>
      <c r="IL27" s="199"/>
      <c r="IM27" s="199"/>
      <c r="IN27" s="199"/>
      <c r="IO27" s="199"/>
      <c r="IP27" s="199"/>
      <c r="IQ27" s="199"/>
      <c r="IR27" s="199"/>
      <c r="IS27" s="199"/>
      <c r="IT27" s="199"/>
      <c r="IU27" s="199"/>
      <c r="IV27" s="199"/>
    </row>
    <row r="28" spans="1:256" s="245" customFormat="1" x14ac:dyDescent="0.25">
      <c r="A28" s="203"/>
      <c r="B28" s="204"/>
      <c r="C28" s="206"/>
      <c r="D28" s="225"/>
      <c r="E28" s="254"/>
      <c r="F28" s="252"/>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row>
    <row r="29" spans="1:256" s="245" customFormat="1" ht="25" x14ac:dyDescent="0.25">
      <c r="A29" s="203"/>
      <c r="B29" s="210" t="s">
        <v>88</v>
      </c>
      <c r="C29" s="206"/>
      <c r="D29" s="225"/>
      <c r="E29" s="254"/>
      <c r="F29" s="252"/>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199"/>
      <c r="FX29" s="199"/>
      <c r="FY29" s="199"/>
      <c r="FZ29" s="199"/>
      <c r="GA29" s="199"/>
      <c r="GB29" s="199"/>
      <c r="GC29" s="199"/>
      <c r="GD29" s="199"/>
      <c r="GE29" s="199"/>
      <c r="GF29" s="199"/>
      <c r="GG29" s="199"/>
      <c r="GH29" s="199"/>
      <c r="GI29" s="199"/>
      <c r="GJ29" s="199"/>
      <c r="GK29" s="199"/>
      <c r="GL29" s="199"/>
      <c r="GM29" s="199"/>
      <c r="GN29" s="199"/>
      <c r="GO29" s="199"/>
      <c r="GP29" s="199"/>
      <c r="GQ29" s="199"/>
      <c r="GR29" s="199"/>
      <c r="GS29" s="199"/>
      <c r="GT29" s="199"/>
      <c r="GU29" s="199"/>
      <c r="GV29" s="199"/>
      <c r="GW29" s="199"/>
      <c r="GX29" s="199"/>
      <c r="GY29" s="199"/>
      <c r="GZ29" s="199"/>
      <c r="HA29" s="199"/>
      <c r="HB29" s="199"/>
      <c r="HC29" s="199"/>
      <c r="HD29" s="199"/>
      <c r="HE29" s="199"/>
      <c r="HF29" s="199"/>
      <c r="HG29" s="199"/>
      <c r="HH29" s="199"/>
      <c r="HI29" s="199"/>
      <c r="HJ29" s="199"/>
      <c r="HK29" s="199"/>
      <c r="HL29" s="199"/>
      <c r="HM29" s="199"/>
      <c r="HN29" s="199"/>
      <c r="HO29" s="199"/>
      <c r="HP29" s="199"/>
      <c r="HQ29" s="199"/>
      <c r="HR29" s="199"/>
      <c r="HS29" s="199"/>
      <c r="HT29" s="199"/>
      <c r="HU29" s="199"/>
      <c r="HV29" s="199"/>
      <c r="HW29" s="199"/>
      <c r="HX29" s="199"/>
      <c r="HY29" s="199"/>
      <c r="HZ29" s="199"/>
      <c r="IA29" s="199"/>
      <c r="IB29" s="199"/>
      <c r="IC29" s="199"/>
      <c r="ID29" s="199"/>
      <c r="IE29" s="199"/>
      <c r="IF29" s="199"/>
      <c r="IG29" s="199"/>
      <c r="IH29" s="199"/>
      <c r="II29" s="199"/>
      <c r="IJ29" s="199"/>
      <c r="IK29" s="199"/>
      <c r="IL29" s="199"/>
      <c r="IM29" s="199"/>
      <c r="IN29" s="199"/>
      <c r="IO29" s="199"/>
      <c r="IP29" s="199"/>
      <c r="IQ29" s="199"/>
      <c r="IR29" s="199"/>
      <c r="IS29" s="199"/>
      <c r="IT29" s="199"/>
      <c r="IU29" s="199"/>
      <c r="IV29" s="199"/>
    </row>
    <row r="30" spans="1:256" s="245" customFormat="1" x14ac:dyDescent="0.25">
      <c r="A30" s="203" t="s">
        <v>89</v>
      </c>
      <c r="B30" s="213" t="s">
        <v>735</v>
      </c>
      <c r="C30" s="206" t="s">
        <v>39</v>
      </c>
      <c r="D30" s="219">
        <f>ROUND(0.8*(D22+D25),0)</f>
        <v>14</v>
      </c>
      <c r="E30" s="255"/>
      <c r="F30" s="252">
        <f>D30*E30</f>
        <v>0</v>
      </c>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199"/>
      <c r="FX30" s="199"/>
      <c r="FY30" s="199"/>
      <c r="FZ30" s="199"/>
      <c r="GA30" s="199"/>
      <c r="GB30" s="199"/>
      <c r="GC30" s="199"/>
      <c r="GD30" s="199"/>
      <c r="GE30" s="199"/>
      <c r="GF30" s="199"/>
      <c r="GG30" s="199"/>
      <c r="GH30" s="199"/>
      <c r="GI30" s="199"/>
      <c r="GJ30" s="199"/>
      <c r="GK30" s="199"/>
      <c r="GL30" s="199"/>
      <c r="GM30" s="199"/>
      <c r="GN30" s="199"/>
      <c r="GO30" s="199"/>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c r="IC30" s="199"/>
      <c r="ID30" s="199"/>
      <c r="IE30" s="199"/>
      <c r="IF30" s="199"/>
      <c r="IG30" s="199"/>
      <c r="IH30" s="199"/>
      <c r="II30" s="199"/>
      <c r="IJ30" s="199"/>
      <c r="IK30" s="199"/>
      <c r="IL30" s="199"/>
      <c r="IM30" s="199"/>
      <c r="IN30" s="199"/>
      <c r="IO30" s="199"/>
      <c r="IP30" s="199"/>
      <c r="IQ30" s="199"/>
      <c r="IR30" s="199"/>
      <c r="IS30" s="199"/>
      <c r="IT30" s="199"/>
      <c r="IU30" s="199"/>
      <c r="IV30" s="199"/>
    </row>
    <row r="31" spans="1:256" s="245" customFormat="1" x14ac:dyDescent="0.25">
      <c r="A31" s="203"/>
      <c r="B31" s="204"/>
      <c r="C31" s="206"/>
      <c r="D31" s="225"/>
      <c r="E31" s="254"/>
      <c r="F31" s="252"/>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199"/>
      <c r="FX31" s="199"/>
      <c r="FY31" s="199"/>
      <c r="FZ31" s="199"/>
      <c r="GA31" s="199"/>
      <c r="GB31" s="199"/>
      <c r="GC31" s="199"/>
      <c r="GD31" s="199"/>
      <c r="GE31" s="199"/>
      <c r="GF31" s="199"/>
      <c r="GG31" s="199"/>
      <c r="GH31" s="199"/>
      <c r="GI31" s="199"/>
      <c r="GJ31" s="199"/>
      <c r="GK31" s="199"/>
      <c r="GL31" s="199"/>
      <c r="GM31" s="199"/>
      <c r="GN31" s="199"/>
      <c r="GO31" s="199"/>
      <c r="GP31" s="199"/>
      <c r="GQ31" s="199"/>
      <c r="GR31" s="199"/>
      <c r="GS31" s="199"/>
      <c r="GT31" s="199"/>
      <c r="GU31" s="199"/>
      <c r="GV31" s="199"/>
      <c r="GW31" s="199"/>
      <c r="GX31" s="199"/>
      <c r="GY31" s="199"/>
      <c r="GZ31" s="199"/>
      <c r="HA31" s="199"/>
      <c r="HB31" s="199"/>
      <c r="HC31" s="199"/>
      <c r="HD31" s="199"/>
      <c r="HE31" s="199"/>
      <c r="HF31" s="199"/>
      <c r="HG31" s="199"/>
      <c r="HH31" s="199"/>
      <c r="HI31" s="199"/>
      <c r="HJ31" s="199"/>
      <c r="HK31" s="199"/>
      <c r="HL31" s="199"/>
      <c r="HM31" s="199"/>
      <c r="HN31" s="199"/>
      <c r="HO31" s="199"/>
      <c r="HP31" s="199"/>
      <c r="HQ31" s="199"/>
      <c r="HR31" s="199"/>
      <c r="HS31" s="199"/>
      <c r="HT31" s="199"/>
      <c r="HU31" s="199"/>
      <c r="HV31" s="199"/>
      <c r="HW31" s="199"/>
      <c r="HX31" s="199"/>
      <c r="HY31" s="199"/>
      <c r="HZ31" s="199"/>
      <c r="IA31" s="199"/>
      <c r="IB31" s="199"/>
      <c r="IC31" s="199"/>
      <c r="ID31" s="199"/>
      <c r="IE31" s="199"/>
      <c r="IF31" s="199"/>
      <c r="IG31" s="199"/>
      <c r="IH31" s="199"/>
      <c r="II31" s="199"/>
      <c r="IJ31" s="199"/>
      <c r="IK31" s="199"/>
      <c r="IL31" s="199"/>
      <c r="IM31" s="199"/>
      <c r="IN31" s="199"/>
      <c r="IO31" s="199"/>
      <c r="IP31" s="199"/>
      <c r="IQ31" s="199"/>
      <c r="IR31" s="199"/>
      <c r="IS31" s="199"/>
      <c r="IT31" s="199"/>
      <c r="IU31" s="199"/>
      <c r="IV31" s="199"/>
    </row>
    <row r="32" spans="1:256" s="245" customFormat="1" ht="13" x14ac:dyDescent="0.25">
      <c r="A32" s="215"/>
      <c r="B32" s="216" t="s">
        <v>92</v>
      </c>
      <c r="C32" s="206"/>
      <c r="D32" s="206"/>
      <c r="E32" s="254"/>
      <c r="F32" s="252"/>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199"/>
      <c r="FB32" s="199"/>
      <c r="FC32" s="199"/>
      <c r="FD32" s="199"/>
      <c r="FE32" s="199"/>
      <c r="FF32" s="199"/>
      <c r="FG32" s="199"/>
      <c r="FH32" s="199"/>
      <c r="FI32" s="199"/>
      <c r="FJ32" s="199"/>
      <c r="FK32" s="199"/>
      <c r="FL32" s="199"/>
      <c r="FM32" s="199"/>
      <c r="FN32" s="199"/>
      <c r="FO32" s="199"/>
      <c r="FP32" s="199"/>
      <c r="FQ32" s="199"/>
      <c r="FR32" s="199"/>
      <c r="FS32" s="199"/>
      <c r="FT32" s="199"/>
      <c r="FU32" s="199"/>
      <c r="FV32" s="199"/>
      <c r="FW32" s="199"/>
      <c r="FX32" s="199"/>
      <c r="FY32" s="199"/>
      <c r="FZ32" s="199"/>
      <c r="GA32" s="199"/>
      <c r="GB32" s="199"/>
      <c r="GC32" s="199"/>
      <c r="GD32" s="199"/>
      <c r="GE32" s="199"/>
      <c r="GF32" s="199"/>
      <c r="GG32" s="199"/>
      <c r="GH32" s="199"/>
      <c r="GI32" s="199"/>
      <c r="GJ32" s="199"/>
      <c r="GK32" s="199"/>
      <c r="GL32" s="199"/>
      <c r="GM32" s="199"/>
      <c r="GN32" s="199"/>
      <c r="GO32" s="199"/>
      <c r="GP32" s="199"/>
      <c r="GQ32" s="199"/>
      <c r="GR32" s="199"/>
      <c r="GS32" s="199"/>
      <c r="GT32" s="199"/>
      <c r="GU32" s="199"/>
      <c r="GV32" s="199"/>
      <c r="GW32" s="199"/>
      <c r="GX32" s="199"/>
      <c r="GY32" s="199"/>
      <c r="GZ32" s="199"/>
      <c r="HA32" s="199"/>
      <c r="HB32" s="199"/>
      <c r="HC32" s="199"/>
      <c r="HD32" s="199"/>
      <c r="HE32" s="199"/>
      <c r="HF32" s="199"/>
      <c r="HG32" s="199"/>
      <c r="HH32" s="199"/>
      <c r="HI32" s="199"/>
      <c r="HJ32" s="199"/>
      <c r="HK32" s="199"/>
      <c r="HL32" s="199"/>
      <c r="HM32" s="199"/>
      <c r="HN32" s="199"/>
      <c r="HO32" s="199"/>
      <c r="HP32" s="199"/>
      <c r="HQ32" s="199"/>
      <c r="HR32" s="199"/>
      <c r="HS32" s="199"/>
      <c r="HT32" s="199"/>
      <c r="HU32" s="199"/>
      <c r="HV32" s="199"/>
      <c r="HW32" s="199"/>
      <c r="HX32" s="199"/>
      <c r="HY32" s="199"/>
      <c r="HZ32" s="199"/>
      <c r="IA32" s="199"/>
      <c r="IB32" s="199"/>
      <c r="IC32" s="199"/>
      <c r="ID32" s="199"/>
      <c r="IE32" s="199"/>
      <c r="IF32" s="199"/>
      <c r="IG32" s="199"/>
      <c r="IH32" s="199"/>
      <c r="II32" s="199"/>
      <c r="IJ32" s="199"/>
      <c r="IK32" s="199"/>
      <c r="IL32" s="199"/>
      <c r="IM32" s="199"/>
      <c r="IN32" s="199"/>
      <c r="IO32" s="199"/>
      <c r="IP32" s="199"/>
      <c r="IQ32" s="199"/>
      <c r="IR32" s="199"/>
      <c r="IS32" s="199"/>
      <c r="IT32" s="199"/>
      <c r="IU32" s="199"/>
      <c r="IV32" s="199"/>
    </row>
    <row r="33" spans="1:256" s="245" customFormat="1" ht="13" x14ac:dyDescent="0.25">
      <c r="A33" s="215"/>
      <c r="B33" s="216"/>
      <c r="C33" s="206"/>
      <c r="D33" s="206"/>
      <c r="E33" s="254"/>
      <c r="F33" s="252"/>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c r="BY33" s="199"/>
      <c r="BZ33" s="199"/>
      <c r="CA33" s="199"/>
      <c r="CB33" s="199"/>
      <c r="CC33" s="199"/>
      <c r="CD33" s="199"/>
      <c r="CE33" s="199"/>
      <c r="CF33" s="199"/>
      <c r="CG33" s="199"/>
      <c r="CH33" s="199"/>
      <c r="CI33" s="199"/>
      <c r="CJ33" s="199"/>
      <c r="CK33" s="199"/>
      <c r="CL33" s="199"/>
      <c r="CM33" s="199"/>
      <c r="CN33" s="199"/>
      <c r="CO33" s="199"/>
      <c r="CP33" s="199"/>
      <c r="CQ33" s="199"/>
      <c r="CR33" s="199"/>
      <c r="CS33" s="199"/>
      <c r="CT33" s="199"/>
      <c r="CU33" s="199"/>
      <c r="CV33" s="199"/>
      <c r="CW33" s="199"/>
      <c r="CX33" s="199"/>
      <c r="CY33" s="199"/>
      <c r="CZ33" s="199"/>
      <c r="DA33" s="199"/>
      <c r="DB33" s="199"/>
      <c r="DC33" s="199"/>
      <c r="DD33" s="199"/>
      <c r="DE33" s="199"/>
      <c r="DF33" s="199"/>
      <c r="DG33" s="199"/>
      <c r="DH33" s="199"/>
      <c r="DI33" s="199"/>
      <c r="DJ33" s="199"/>
      <c r="DK33" s="199"/>
      <c r="DL33" s="199"/>
      <c r="DM33" s="199"/>
      <c r="DN33" s="199"/>
      <c r="DO33" s="199"/>
      <c r="DP33" s="199"/>
      <c r="DQ33" s="199"/>
      <c r="DR33" s="199"/>
      <c r="DS33" s="199"/>
      <c r="DT33" s="199"/>
      <c r="DU33" s="199"/>
      <c r="DV33" s="199"/>
      <c r="DW33" s="199"/>
      <c r="DX33" s="199"/>
      <c r="DY33" s="199"/>
      <c r="DZ33" s="199"/>
      <c r="EA33" s="199"/>
      <c r="EB33" s="199"/>
      <c r="EC33" s="199"/>
      <c r="ED33" s="199"/>
      <c r="EE33" s="199"/>
      <c r="EF33" s="199"/>
      <c r="EG33" s="199"/>
      <c r="EH33" s="199"/>
      <c r="EI33" s="199"/>
      <c r="EJ33" s="199"/>
      <c r="EK33" s="199"/>
      <c r="EL33" s="199"/>
      <c r="EM33" s="199"/>
      <c r="EN33" s="199"/>
      <c r="EO33" s="199"/>
      <c r="EP33" s="199"/>
      <c r="EQ33" s="199"/>
      <c r="ER33" s="199"/>
      <c r="ES33" s="199"/>
      <c r="ET33" s="199"/>
      <c r="EU33" s="199"/>
      <c r="EV33" s="199"/>
      <c r="EW33" s="199"/>
      <c r="EX33" s="199"/>
      <c r="EY33" s="199"/>
      <c r="EZ33" s="199"/>
      <c r="FA33" s="199"/>
      <c r="FB33" s="199"/>
      <c r="FC33" s="199"/>
      <c r="FD33" s="199"/>
      <c r="FE33" s="199"/>
      <c r="FF33" s="199"/>
      <c r="FG33" s="199"/>
      <c r="FH33" s="199"/>
      <c r="FI33" s="199"/>
      <c r="FJ33" s="199"/>
      <c r="FK33" s="199"/>
      <c r="FL33" s="199"/>
      <c r="FM33" s="199"/>
      <c r="FN33" s="199"/>
      <c r="FO33" s="199"/>
      <c r="FP33" s="199"/>
      <c r="FQ33" s="199"/>
      <c r="FR33" s="199"/>
      <c r="FS33" s="199"/>
      <c r="FT33" s="199"/>
      <c r="FU33" s="199"/>
      <c r="FV33" s="199"/>
      <c r="FW33" s="199"/>
      <c r="FX33" s="199"/>
      <c r="FY33" s="199"/>
      <c r="FZ33" s="199"/>
      <c r="GA33" s="199"/>
      <c r="GB33" s="199"/>
      <c r="GC33" s="199"/>
      <c r="GD33" s="199"/>
      <c r="GE33" s="199"/>
      <c r="GF33" s="199"/>
      <c r="GG33" s="199"/>
      <c r="GH33" s="199"/>
      <c r="GI33" s="199"/>
      <c r="GJ33" s="199"/>
      <c r="GK33" s="199"/>
      <c r="GL33" s="199"/>
      <c r="GM33" s="199"/>
      <c r="GN33" s="199"/>
      <c r="GO33" s="199"/>
      <c r="GP33" s="199"/>
      <c r="GQ33" s="199"/>
      <c r="GR33" s="199"/>
      <c r="GS33" s="199"/>
      <c r="GT33" s="199"/>
      <c r="GU33" s="199"/>
      <c r="GV33" s="199"/>
      <c r="GW33" s="199"/>
      <c r="GX33" s="199"/>
      <c r="GY33" s="199"/>
      <c r="GZ33" s="199"/>
      <c r="HA33" s="199"/>
      <c r="HB33" s="199"/>
      <c r="HC33" s="199"/>
      <c r="HD33" s="199"/>
      <c r="HE33" s="199"/>
      <c r="HF33" s="199"/>
      <c r="HG33" s="199"/>
      <c r="HH33" s="199"/>
      <c r="HI33" s="199"/>
      <c r="HJ33" s="199"/>
      <c r="HK33" s="199"/>
      <c r="HL33" s="199"/>
      <c r="HM33" s="199"/>
      <c r="HN33" s="199"/>
      <c r="HO33" s="199"/>
      <c r="HP33" s="199"/>
      <c r="HQ33" s="199"/>
      <c r="HR33" s="199"/>
      <c r="HS33" s="199"/>
      <c r="HT33" s="199"/>
      <c r="HU33" s="199"/>
      <c r="HV33" s="199"/>
      <c r="HW33" s="199"/>
      <c r="HX33" s="199"/>
      <c r="HY33" s="199"/>
      <c r="HZ33" s="199"/>
      <c r="IA33" s="199"/>
      <c r="IB33" s="199"/>
      <c r="IC33" s="199"/>
      <c r="ID33" s="199"/>
      <c r="IE33" s="199"/>
      <c r="IF33" s="199"/>
      <c r="IG33" s="199"/>
      <c r="IH33" s="199"/>
      <c r="II33" s="199"/>
      <c r="IJ33" s="199"/>
      <c r="IK33" s="199"/>
      <c r="IL33" s="199"/>
      <c r="IM33" s="199"/>
      <c r="IN33" s="199"/>
      <c r="IO33" s="199"/>
      <c r="IP33" s="199"/>
      <c r="IQ33" s="199"/>
      <c r="IR33" s="199"/>
      <c r="IS33" s="199"/>
      <c r="IT33" s="199"/>
      <c r="IU33" s="199"/>
      <c r="IV33" s="199"/>
    </row>
    <row r="34" spans="1:256" s="245" customFormat="1" ht="13" x14ac:dyDescent="0.25">
      <c r="A34" s="217"/>
      <c r="B34" s="205" t="s">
        <v>93</v>
      </c>
      <c r="C34" s="206"/>
      <c r="D34" s="206"/>
      <c r="E34" s="254"/>
      <c r="F34" s="252"/>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c r="CE34" s="199"/>
      <c r="CF34" s="199"/>
      <c r="CG34" s="199"/>
      <c r="CH34" s="199"/>
      <c r="CI34" s="199"/>
      <c r="CJ34" s="199"/>
      <c r="CK34" s="199"/>
      <c r="CL34" s="199"/>
      <c r="CM34" s="199"/>
      <c r="CN34" s="199"/>
      <c r="CO34" s="199"/>
      <c r="CP34" s="199"/>
      <c r="CQ34" s="199"/>
      <c r="CR34" s="199"/>
      <c r="CS34" s="199"/>
      <c r="CT34" s="199"/>
      <c r="CU34" s="199"/>
      <c r="CV34" s="199"/>
      <c r="CW34" s="199"/>
      <c r="CX34" s="199"/>
      <c r="CY34" s="199"/>
      <c r="CZ34" s="199"/>
      <c r="DA34" s="199"/>
      <c r="DB34" s="199"/>
      <c r="DC34" s="199"/>
      <c r="DD34" s="199"/>
      <c r="DE34" s="199"/>
      <c r="DF34" s="199"/>
      <c r="DG34" s="199"/>
      <c r="DH34" s="199"/>
      <c r="DI34" s="199"/>
      <c r="DJ34" s="199"/>
      <c r="DK34" s="199"/>
      <c r="DL34" s="199"/>
      <c r="DM34" s="199"/>
      <c r="DN34" s="199"/>
      <c r="DO34" s="199"/>
      <c r="DP34" s="199"/>
      <c r="DQ34" s="199"/>
      <c r="DR34" s="199"/>
      <c r="DS34" s="199"/>
      <c r="DT34" s="199"/>
      <c r="DU34" s="199"/>
      <c r="DV34" s="199"/>
      <c r="DW34" s="199"/>
      <c r="DX34" s="199"/>
      <c r="DY34" s="199"/>
      <c r="DZ34" s="199"/>
      <c r="EA34" s="199"/>
      <c r="EB34" s="199"/>
      <c r="EC34" s="199"/>
      <c r="ED34" s="199"/>
      <c r="EE34" s="199"/>
      <c r="EF34" s="199"/>
      <c r="EG34" s="199"/>
      <c r="EH34" s="199"/>
      <c r="EI34" s="199"/>
      <c r="EJ34" s="199"/>
      <c r="EK34" s="199"/>
      <c r="EL34" s="199"/>
      <c r="EM34" s="199"/>
      <c r="EN34" s="199"/>
      <c r="EO34" s="199"/>
      <c r="EP34" s="199"/>
      <c r="EQ34" s="199"/>
      <c r="ER34" s="199"/>
      <c r="ES34" s="199"/>
      <c r="ET34" s="199"/>
      <c r="EU34" s="199"/>
      <c r="EV34" s="199"/>
      <c r="EW34" s="199"/>
      <c r="EX34" s="199"/>
      <c r="EY34" s="199"/>
      <c r="EZ34" s="199"/>
      <c r="FA34" s="199"/>
      <c r="FB34" s="199"/>
      <c r="FC34" s="199"/>
      <c r="FD34" s="199"/>
      <c r="FE34" s="199"/>
      <c r="FF34" s="199"/>
      <c r="FG34" s="199"/>
      <c r="FH34" s="199"/>
      <c r="FI34" s="199"/>
      <c r="FJ34" s="199"/>
      <c r="FK34" s="199"/>
      <c r="FL34" s="199"/>
      <c r="FM34" s="199"/>
      <c r="FN34" s="199"/>
      <c r="FO34" s="199"/>
      <c r="FP34" s="199"/>
      <c r="FQ34" s="199"/>
      <c r="FR34" s="199"/>
      <c r="FS34" s="199"/>
      <c r="FT34" s="199"/>
      <c r="FU34" s="199"/>
      <c r="FV34" s="199"/>
      <c r="FW34" s="199"/>
      <c r="FX34" s="199"/>
      <c r="FY34" s="199"/>
      <c r="FZ34" s="199"/>
      <c r="GA34" s="199"/>
      <c r="GB34" s="199"/>
      <c r="GC34" s="199"/>
      <c r="GD34" s="199"/>
      <c r="GE34" s="199"/>
      <c r="GF34" s="199"/>
      <c r="GG34" s="199"/>
      <c r="GH34" s="199"/>
      <c r="GI34" s="199"/>
      <c r="GJ34" s="199"/>
      <c r="GK34" s="199"/>
      <c r="GL34" s="199"/>
      <c r="GM34" s="199"/>
      <c r="GN34" s="199"/>
      <c r="GO34" s="199"/>
      <c r="GP34" s="199"/>
      <c r="GQ34" s="199"/>
      <c r="GR34" s="199"/>
      <c r="GS34" s="199"/>
      <c r="GT34" s="199"/>
      <c r="GU34" s="199"/>
      <c r="GV34" s="199"/>
      <c r="GW34" s="199"/>
      <c r="GX34" s="199"/>
      <c r="GY34" s="199"/>
      <c r="GZ34" s="199"/>
      <c r="HA34" s="199"/>
      <c r="HB34" s="199"/>
      <c r="HC34" s="199"/>
      <c r="HD34" s="199"/>
      <c r="HE34" s="199"/>
      <c r="HF34" s="199"/>
      <c r="HG34" s="199"/>
      <c r="HH34" s="199"/>
      <c r="HI34" s="199"/>
      <c r="HJ34" s="199"/>
      <c r="HK34" s="199"/>
      <c r="HL34" s="199"/>
      <c r="HM34" s="199"/>
      <c r="HN34" s="199"/>
      <c r="HO34" s="199"/>
      <c r="HP34" s="199"/>
      <c r="HQ34" s="199"/>
      <c r="HR34" s="199"/>
      <c r="HS34" s="199"/>
      <c r="HT34" s="199"/>
      <c r="HU34" s="199"/>
      <c r="HV34" s="199"/>
      <c r="HW34" s="199"/>
      <c r="HX34" s="199"/>
      <c r="HY34" s="199"/>
      <c r="HZ34" s="199"/>
      <c r="IA34" s="199"/>
      <c r="IB34" s="199"/>
      <c r="IC34" s="199"/>
      <c r="ID34" s="199"/>
      <c r="IE34" s="199"/>
      <c r="IF34" s="199"/>
      <c r="IG34" s="199"/>
      <c r="IH34" s="199"/>
      <c r="II34" s="199"/>
      <c r="IJ34" s="199"/>
      <c r="IK34" s="199"/>
      <c r="IL34" s="199"/>
      <c r="IM34" s="199"/>
      <c r="IN34" s="199"/>
      <c r="IO34" s="199"/>
      <c r="IP34" s="199"/>
      <c r="IQ34" s="199"/>
      <c r="IR34" s="199"/>
      <c r="IS34" s="199"/>
      <c r="IT34" s="199"/>
      <c r="IU34" s="199"/>
      <c r="IV34" s="199"/>
    </row>
    <row r="35" spans="1:256" s="245" customFormat="1" x14ac:dyDescent="0.25">
      <c r="A35" s="217"/>
      <c r="B35" s="218"/>
      <c r="C35" s="206"/>
      <c r="D35" s="206"/>
      <c r="E35" s="254"/>
      <c r="F35" s="252"/>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c r="BV35" s="199"/>
      <c r="BW35" s="199"/>
      <c r="BX35" s="199"/>
      <c r="BY35" s="199"/>
      <c r="BZ35" s="199"/>
      <c r="CA35" s="199"/>
      <c r="CB35" s="199"/>
      <c r="CC35" s="199"/>
      <c r="CD35" s="199"/>
      <c r="CE35" s="199"/>
      <c r="CF35" s="199"/>
      <c r="CG35" s="199"/>
      <c r="CH35" s="199"/>
      <c r="CI35" s="199"/>
      <c r="CJ35" s="199"/>
      <c r="CK35" s="199"/>
      <c r="CL35" s="199"/>
      <c r="CM35" s="199"/>
      <c r="CN35" s="199"/>
      <c r="CO35" s="199"/>
      <c r="CP35" s="199"/>
      <c r="CQ35" s="199"/>
      <c r="CR35" s="199"/>
      <c r="CS35" s="199"/>
      <c r="CT35" s="199"/>
      <c r="CU35" s="199"/>
      <c r="CV35" s="199"/>
      <c r="CW35" s="199"/>
      <c r="CX35" s="199"/>
      <c r="CY35" s="199"/>
      <c r="CZ35" s="199"/>
      <c r="DA35" s="199"/>
      <c r="DB35" s="199"/>
      <c r="DC35" s="199"/>
      <c r="DD35" s="199"/>
      <c r="DE35" s="199"/>
      <c r="DF35" s="199"/>
      <c r="DG35" s="199"/>
      <c r="DH35" s="199"/>
      <c r="DI35" s="199"/>
      <c r="DJ35" s="199"/>
      <c r="DK35" s="199"/>
      <c r="DL35" s="199"/>
      <c r="DM35" s="199"/>
      <c r="DN35" s="199"/>
      <c r="DO35" s="199"/>
      <c r="DP35" s="199"/>
      <c r="DQ35" s="199"/>
      <c r="DR35" s="199"/>
      <c r="DS35" s="199"/>
      <c r="DT35" s="199"/>
      <c r="DU35" s="199"/>
      <c r="DV35" s="199"/>
      <c r="DW35" s="199"/>
      <c r="DX35" s="199"/>
      <c r="DY35" s="199"/>
      <c r="DZ35" s="199"/>
      <c r="EA35" s="199"/>
      <c r="EB35" s="199"/>
      <c r="EC35" s="199"/>
      <c r="ED35" s="199"/>
      <c r="EE35" s="199"/>
      <c r="EF35" s="199"/>
      <c r="EG35" s="199"/>
      <c r="EH35" s="199"/>
      <c r="EI35" s="199"/>
      <c r="EJ35" s="199"/>
      <c r="EK35" s="199"/>
      <c r="EL35" s="199"/>
      <c r="EM35" s="199"/>
      <c r="EN35" s="199"/>
      <c r="EO35" s="199"/>
      <c r="EP35" s="199"/>
      <c r="EQ35" s="199"/>
      <c r="ER35" s="199"/>
      <c r="ES35" s="199"/>
      <c r="ET35" s="199"/>
      <c r="EU35" s="199"/>
      <c r="EV35" s="199"/>
      <c r="EW35" s="199"/>
      <c r="EX35" s="199"/>
      <c r="EY35" s="199"/>
      <c r="EZ35" s="199"/>
      <c r="FA35" s="199"/>
      <c r="FB35" s="199"/>
      <c r="FC35" s="199"/>
      <c r="FD35" s="199"/>
      <c r="FE35" s="199"/>
      <c r="FF35" s="199"/>
      <c r="FG35" s="199"/>
      <c r="FH35" s="199"/>
      <c r="FI35" s="199"/>
      <c r="FJ35" s="199"/>
      <c r="FK35" s="199"/>
      <c r="FL35" s="199"/>
      <c r="FM35" s="199"/>
      <c r="FN35" s="199"/>
      <c r="FO35" s="199"/>
      <c r="FP35" s="199"/>
      <c r="FQ35" s="199"/>
      <c r="FR35" s="199"/>
      <c r="FS35" s="199"/>
      <c r="FT35" s="199"/>
      <c r="FU35" s="199"/>
      <c r="FV35" s="199"/>
      <c r="FW35" s="199"/>
      <c r="FX35" s="199"/>
      <c r="FY35" s="199"/>
      <c r="FZ35" s="199"/>
      <c r="GA35" s="199"/>
      <c r="GB35" s="199"/>
      <c r="GC35" s="199"/>
      <c r="GD35" s="199"/>
      <c r="GE35" s="199"/>
      <c r="GF35" s="199"/>
      <c r="GG35" s="199"/>
      <c r="GH35" s="199"/>
      <c r="GI35" s="199"/>
      <c r="GJ35" s="199"/>
      <c r="GK35" s="199"/>
      <c r="GL35" s="199"/>
      <c r="GM35" s="199"/>
      <c r="GN35" s="199"/>
      <c r="GO35" s="199"/>
      <c r="GP35" s="199"/>
      <c r="GQ35" s="199"/>
      <c r="GR35" s="199"/>
      <c r="GS35" s="199"/>
      <c r="GT35" s="199"/>
      <c r="GU35" s="199"/>
      <c r="GV35" s="199"/>
      <c r="GW35" s="199"/>
      <c r="GX35" s="199"/>
      <c r="GY35" s="199"/>
      <c r="GZ35" s="199"/>
      <c r="HA35" s="199"/>
      <c r="HB35" s="199"/>
      <c r="HC35" s="199"/>
      <c r="HD35" s="199"/>
      <c r="HE35" s="199"/>
      <c r="HF35" s="199"/>
      <c r="HG35" s="199"/>
      <c r="HH35" s="199"/>
      <c r="HI35" s="199"/>
      <c r="HJ35" s="199"/>
      <c r="HK35" s="199"/>
      <c r="HL35" s="199"/>
      <c r="HM35" s="199"/>
      <c r="HN35" s="199"/>
      <c r="HO35" s="199"/>
      <c r="HP35" s="199"/>
      <c r="HQ35" s="199"/>
      <c r="HR35" s="199"/>
      <c r="HS35" s="199"/>
      <c r="HT35" s="199"/>
      <c r="HU35" s="199"/>
      <c r="HV35" s="199"/>
      <c r="HW35" s="199"/>
      <c r="HX35" s="199"/>
      <c r="HY35" s="199"/>
      <c r="HZ35" s="199"/>
      <c r="IA35" s="199"/>
      <c r="IB35" s="199"/>
      <c r="IC35" s="199"/>
      <c r="ID35" s="199"/>
      <c r="IE35" s="199"/>
      <c r="IF35" s="199"/>
      <c r="IG35" s="199"/>
      <c r="IH35" s="199"/>
      <c r="II35" s="199"/>
      <c r="IJ35" s="199"/>
      <c r="IK35" s="199"/>
      <c r="IL35" s="199"/>
      <c r="IM35" s="199"/>
      <c r="IN35" s="199"/>
      <c r="IO35" s="199"/>
      <c r="IP35" s="199"/>
      <c r="IQ35" s="199"/>
      <c r="IR35" s="199"/>
      <c r="IS35" s="199"/>
      <c r="IT35" s="199"/>
      <c r="IU35" s="199"/>
      <c r="IV35" s="199"/>
    </row>
    <row r="36" spans="1:256" s="245" customFormat="1" ht="13" x14ac:dyDescent="0.25">
      <c r="A36" s="217"/>
      <c r="B36" s="205" t="s">
        <v>94</v>
      </c>
      <c r="C36" s="206"/>
      <c r="D36" s="206"/>
      <c r="E36" s="254"/>
      <c r="F36" s="252"/>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c r="BY36" s="199"/>
      <c r="BZ36" s="199"/>
      <c r="CA36" s="199"/>
      <c r="CB36" s="199"/>
      <c r="CC36" s="199"/>
      <c r="CD36" s="199"/>
      <c r="CE36" s="199"/>
      <c r="CF36" s="199"/>
      <c r="CG36" s="199"/>
      <c r="CH36" s="199"/>
      <c r="CI36" s="199"/>
      <c r="CJ36" s="199"/>
      <c r="CK36" s="199"/>
      <c r="CL36" s="199"/>
      <c r="CM36" s="199"/>
      <c r="CN36" s="199"/>
      <c r="CO36" s="199"/>
      <c r="CP36" s="199"/>
      <c r="CQ36" s="199"/>
      <c r="CR36" s="199"/>
      <c r="CS36" s="199"/>
      <c r="CT36" s="199"/>
      <c r="CU36" s="199"/>
      <c r="CV36" s="199"/>
      <c r="CW36" s="199"/>
      <c r="CX36" s="199"/>
      <c r="CY36" s="199"/>
      <c r="CZ36" s="199"/>
      <c r="DA36" s="199"/>
      <c r="DB36" s="199"/>
      <c r="DC36" s="199"/>
      <c r="DD36" s="199"/>
      <c r="DE36" s="199"/>
      <c r="DF36" s="199"/>
      <c r="DG36" s="199"/>
      <c r="DH36" s="199"/>
      <c r="DI36" s="199"/>
      <c r="DJ36" s="199"/>
      <c r="DK36" s="199"/>
      <c r="DL36" s="199"/>
      <c r="DM36" s="199"/>
      <c r="DN36" s="199"/>
      <c r="DO36" s="199"/>
      <c r="DP36" s="199"/>
      <c r="DQ36" s="199"/>
      <c r="DR36" s="199"/>
      <c r="DS36" s="199"/>
      <c r="DT36" s="199"/>
      <c r="DU36" s="199"/>
      <c r="DV36" s="199"/>
      <c r="DW36" s="199"/>
      <c r="DX36" s="199"/>
      <c r="DY36" s="199"/>
      <c r="DZ36" s="199"/>
      <c r="EA36" s="199"/>
      <c r="EB36" s="199"/>
      <c r="EC36" s="199"/>
      <c r="ED36" s="199"/>
      <c r="EE36" s="199"/>
      <c r="EF36" s="199"/>
      <c r="EG36" s="199"/>
      <c r="EH36" s="199"/>
      <c r="EI36" s="199"/>
      <c r="EJ36" s="199"/>
      <c r="EK36" s="199"/>
      <c r="EL36" s="199"/>
      <c r="EM36" s="199"/>
      <c r="EN36" s="199"/>
      <c r="EO36" s="199"/>
      <c r="EP36" s="199"/>
      <c r="EQ36" s="199"/>
      <c r="ER36" s="199"/>
      <c r="ES36" s="199"/>
      <c r="ET36" s="199"/>
      <c r="EU36" s="199"/>
      <c r="EV36" s="199"/>
      <c r="EW36" s="199"/>
      <c r="EX36" s="199"/>
      <c r="EY36" s="199"/>
      <c r="EZ36" s="199"/>
      <c r="FA36" s="199"/>
      <c r="FB36" s="199"/>
      <c r="FC36" s="199"/>
      <c r="FD36" s="199"/>
      <c r="FE36" s="199"/>
      <c r="FF36" s="199"/>
      <c r="FG36" s="199"/>
      <c r="FH36" s="199"/>
      <c r="FI36" s="199"/>
      <c r="FJ36" s="199"/>
      <c r="FK36" s="199"/>
      <c r="FL36" s="199"/>
      <c r="FM36" s="199"/>
      <c r="FN36" s="199"/>
      <c r="FO36" s="199"/>
      <c r="FP36" s="199"/>
      <c r="FQ36" s="199"/>
      <c r="FR36" s="199"/>
      <c r="FS36" s="199"/>
      <c r="FT36" s="199"/>
      <c r="FU36" s="199"/>
      <c r="FV36" s="199"/>
      <c r="FW36" s="199"/>
      <c r="FX36" s="199"/>
      <c r="FY36" s="199"/>
      <c r="FZ36" s="199"/>
      <c r="GA36" s="199"/>
      <c r="GB36" s="199"/>
      <c r="GC36" s="199"/>
      <c r="GD36" s="199"/>
      <c r="GE36" s="199"/>
      <c r="GF36" s="199"/>
      <c r="GG36" s="199"/>
      <c r="GH36" s="199"/>
      <c r="GI36" s="199"/>
      <c r="GJ36" s="199"/>
      <c r="GK36" s="199"/>
      <c r="GL36" s="199"/>
      <c r="GM36" s="199"/>
      <c r="GN36" s="199"/>
      <c r="GO36" s="199"/>
      <c r="GP36" s="199"/>
      <c r="GQ36" s="199"/>
      <c r="GR36" s="199"/>
      <c r="GS36" s="199"/>
      <c r="GT36" s="199"/>
      <c r="GU36" s="199"/>
      <c r="GV36" s="199"/>
      <c r="GW36" s="199"/>
      <c r="GX36" s="199"/>
      <c r="GY36" s="199"/>
      <c r="GZ36" s="199"/>
      <c r="HA36" s="199"/>
      <c r="HB36" s="199"/>
      <c r="HC36" s="199"/>
      <c r="HD36" s="199"/>
      <c r="HE36" s="199"/>
      <c r="HF36" s="199"/>
      <c r="HG36" s="199"/>
      <c r="HH36" s="199"/>
      <c r="HI36" s="199"/>
      <c r="HJ36" s="199"/>
      <c r="HK36" s="199"/>
      <c r="HL36" s="199"/>
      <c r="HM36" s="199"/>
      <c r="HN36" s="199"/>
      <c r="HO36" s="199"/>
      <c r="HP36" s="199"/>
      <c r="HQ36" s="199"/>
      <c r="HR36" s="199"/>
      <c r="HS36" s="199"/>
      <c r="HT36" s="199"/>
      <c r="HU36" s="199"/>
      <c r="HV36" s="199"/>
      <c r="HW36" s="199"/>
      <c r="HX36" s="199"/>
      <c r="HY36" s="199"/>
      <c r="HZ36" s="199"/>
      <c r="IA36" s="199"/>
      <c r="IB36" s="199"/>
      <c r="IC36" s="199"/>
      <c r="ID36" s="199"/>
      <c r="IE36" s="199"/>
      <c r="IF36" s="199"/>
      <c r="IG36" s="199"/>
      <c r="IH36" s="199"/>
      <c r="II36" s="199"/>
      <c r="IJ36" s="199"/>
      <c r="IK36" s="199"/>
      <c r="IL36" s="199"/>
      <c r="IM36" s="199"/>
      <c r="IN36" s="199"/>
      <c r="IO36" s="199"/>
      <c r="IP36" s="199"/>
      <c r="IQ36" s="199"/>
      <c r="IR36" s="199"/>
      <c r="IS36" s="199"/>
      <c r="IT36" s="199"/>
      <c r="IU36" s="199"/>
      <c r="IV36" s="199"/>
    </row>
    <row r="37" spans="1:256" s="245" customFormat="1" ht="13" x14ac:dyDescent="0.25">
      <c r="A37" s="203"/>
      <c r="B37" s="205"/>
      <c r="C37" s="206"/>
      <c r="D37" s="206"/>
      <c r="E37" s="254"/>
      <c r="F37" s="252"/>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c r="BV37" s="199"/>
      <c r="BW37" s="199"/>
      <c r="BX37" s="199"/>
      <c r="BY37" s="199"/>
      <c r="BZ37" s="199"/>
      <c r="CA37" s="199"/>
      <c r="CB37" s="199"/>
      <c r="CC37" s="199"/>
      <c r="CD37" s="199"/>
      <c r="CE37" s="199"/>
      <c r="CF37" s="199"/>
      <c r="CG37" s="199"/>
      <c r="CH37" s="199"/>
      <c r="CI37" s="199"/>
      <c r="CJ37" s="199"/>
      <c r="CK37" s="199"/>
      <c r="CL37" s="199"/>
      <c r="CM37" s="199"/>
      <c r="CN37" s="199"/>
      <c r="CO37" s="199"/>
      <c r="CP37" s="199"/>
      <c r="CQ37" s="199"/>
      <c r="CR37" s="199"/>
      <c r="CS37" s="199"/>
      <c r="CT37" s="199"/>
      <c r="CU37" s="199"/>
      <c r="CV37" s="199"/>
      <c r="CW37" s="199"/>
      <c r="CX37" s="199"/>
      <c r="CY37" s="199"/>
      <c r="CZ37" s="199"/>
      <c r="DA37" s="199"/>
      <c r="DB37" s="199"/>
      <c r="DC37" s="199"/>
      <c r="DD37" s="199"/>
      <c r="DE37" s="199"/>
      <c r="DF37" s="199"/>
      <c r="DG37" s="199"/>
      <c r="DH37" s="199"/>
      <c r="DI37" s="199"/>
      <c r="DJ37" s="199"/>
      <c r="DK37" s="199"/>
      <c r="DL37" s="199"/>
      <c r="DM37" s="199"/>
      <c r="DN37" s="199"/>
      <c r="DO37" s="199"/>
      <c r="DP37" s="199"/>
      <c r="DQ37" s="199"/>
      <c r="DR37" s="199"/>
      <c r="DS37" s="199"/>
      <c r="DT37" s="199"/>
      <c r="DU37" s="199"/>
      <c r="DV37" s="199"/>
      <c r="DW37" s="199"/>
      <c r="DX37" s="199"/>
      <c r="DY37" s="199"/>
      <c r="DZ37" s="199"/>
      <c r="EA37" s="199"/>
      <c r="EB37" s="199"/>
      <c r="EC37" s="199"/>
      <c r="ED37" s="199"/>
      <c r="EE37" s="199"/>
      <c r="EF37" s="199"/>
      <c r="EG37" s="199"/>
      <c r="EH37" s="199"/>
      <c r="EI37" s="199"/>
      <c r="EJ37" s="199"/>
      <c r="EK37" s="199"/>
      <c r="EL37" s="199"/>
      <c r="EM37" s="199"/>
      <c r="EN37" s="199"/>
      <c r="EO37" s="199"/>
      <c r="EP37" s="199"/>
      <c r="EQ37" s="199"/>
      <c r="ER37" s="199"/>
      <c r="ES37" s="199"/>
      <c r="ET37" s="199"/>
      <c r="EU37" s="199"/>
      <c r="EV37" s="199"/>
      <c r="EW37" s="199"/>
      <c r="EX37" s="199"/>
      <c r="EY37" s="199"/>
      <c r="EZ37" s="199"/>
      <c r="FA37" s="199"/>
      <c r="FB37" s="199"/>
      <c r="FC37" s="199"/>
      <c r="FD37" s="199"/>
      <c r="FE37" s="199"/>
      <c r="FF37" s="199"/>
      <c r="FG37" s="199"/>
      <c r="FH37" s="199"/>
      <c r="FI37" s="199"/>
      <c r="FJ37" s="199"/>
      <c r="FK37" s="199"/>
      <c r="FL37" s="199"/>
      <c r="FM37" s="199"/>
      <c r="FN37" s="199"/>
      <c r="FO37" s="199"/>
      <c r="FP37" s="199"/>
      <c r="FQ37" s="199"/>
      <c r="FR37" s="199"/>
      <c r="FS37" s="199"/>
      <c r="FT37" s="199"/>
      <c r="FU37" s="199"/>
      <c r="FV37" s="199"/>
      <c r="FW37" s="199"/>
      <c r="FX37" s="199"/>
      <c r="FY37" s="199"/>
      <c r="FZ37" s="199"/>
      <c r="GA37" s="199"/>
      <c r="GB37" s="199"/>
      <c r="GC37" s="199"/>
      <c r="GD37" s="199"/>
      <c r="GE37" s="199"/>
      <c r="GF37" s="199"/>
      <c r="GG37" s="199"/>
      <c r="GH37" s="199"/>
      <c r="GI37" s="199"/>
      <c r="GJ37" s="199"/>
      <c r="GK37" s="199"/>
      <c r="GL37" s="199"/>
      <c r="GM37" s="199"/>
      <c r="GN37" s="199"/>
      <c r="GO37" s="199"/>
      <c r="GP37" s="199"/>
      <c r="GQ37" s="199"/>
      <c r="GR37" s="199"/>
      <c r="GS37" s="199"/>
      <c r="GT37" s="199"/>
      <c r="GU37" s="199"/>
      <c r="GV37" s="199"/>
      <c r="GW37" s="199"/>
      <c r="GX37" s="199"/>
      <c r="GY37" s="199"/>
      <c r="GZ37" s="199"/>
      <c r="HA37" s="199"/>
      <c r="HB37" s="199"/>
      <c r="HC37" s="199"/>
      <c r="HD37" s="199"/>
      <c r="HE37" s="199"/>
      <c r="HF37" s="199"/>
      <c r="HG37" s="199"/>
      <c r="HH37" s="199"/>
      <c r="HI37" s="199"/>
      <c r="HJ37" s="199"/>
      <c r="HK37" s="199"/>
      <c r="HL37" s="199"/>
      <c r="HM37" s="199"/>
      <c r="HN37" s="199"/>
      <c r="HO37" s="199"/>
      <c r="HP37" s="199"/>
      <c r="HQ37" s="199"/>
      <c r="HR37" s="199"/>
      <c r="HS37" s="199"/>
      <c r="HT37" s="199"/>
      <c r="HU37" s="199"/>
      <c r="HV37" s="199"/>
      <c r="HW37" s="199"/>
      <c r="HX37" s="199"/>
      <c r="HY37" s="199"/>
      <c r="HZ37" s="199"/>
      <c r="IA37" s="199"/>
      <c r="IB37" s="199"/>
      <c r="IC37" s="199"/>
      <c r="ID37" s="199"/>
      <c r="IE37" s="199"/>
      <c r="IF37" s="199"/>
      <c r="IG37" s="199"/>
      <c r="IH37" s="199"/>
      <c r="II37" s="199"/>
      <c r="IJ37" s="199"/>
      <c r="IK37" s="199"/>
      <c r="IL37" s="199"/>
      <c r="IM37" s="199"/>
      <c r="IN37" s="199"/>
      <c r="IO37" s="199"/>
      <c r="IP37" s="199"/>
      <c r="IQ37" s="199"/>
      <c r="IR37" s="199"/>
      <c r="IS37" s="199"/>
      <c r="IT37" s="199"/>
      <c r="IU37" s="199"/>
      <c r="IV37" s="199"/>
    </row>
    <row r="38" spans="1:256" s="245" customFormat="1" ht="13" x14ac:dyDescent="0.25">
      <c r="A38" s="203"/>
      <c r="B38" s="205" t="s">
        <v>95</v>
      </c>
      <c r="C38" s="206"/>
      <c r="D38" s="206"/>
      <c r="E38" s="254"/>
      <c r="F38" s="252"/>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c r="BY38" s="199"/>
      <c r="BZ38" s="199"/>
      <c r="CA38" s="199"/>
      <c r="CB38" s="199"/>
      <c r="CC38" s="199"/>
      <c r="CD38" s="199"/>
      <c r="CE38" s="199"/>
      <c r="CF38" s="199"/>
      <c r="CG38" s="199"/>
      <c r="CH38" s="199"/>
      <c r="CI38" s="199"/>
      <c r="CJ38" s="199"/>
      <c r="CK38" s="199"/>
      <c r="CL38" s="199"/>
      <c r="CM38" s="199"/>
      <c r="CN38" s="199"/>
      <c r="CO38" s="199"/>
      <c r="CP38" s="199"/>
      <c r="CQ38" s="199"/>
      <c r="CR38" s="199"/>
      <c r="CS38" s="199"/>
      <c r="CT38" s="199"/>
      <c r="CU38" s="199"/>
      <c r="CV38" s="199"/>
      <c r="CW38" s="199"/>
      <c r="CX38" s="199"/>
      <c r="CY38" s="199"/>
      <c r="CZ38" s="199"/>
      <c r="DA38" s="199"/>
      <c r="DB38" s="199"/>
      <c r="DC38" s="199"/>
      <c r="DD38" s="199"/>
      <c r="DE38" s="199"/>
      <c r="DF38" s="199"/>
      <c r="DG38" s="199"/>
      <c r="DH38" s="199"/>
      <c r="DI38" s="199"/>
      <c r="DJ38" s="199"/>
      <c r="DK38" s="199"/>
      <c r="DL38" s="199"/>
      <c r="DM38" s="199"/>
      <c r="DN38" s="199"/>
      <c r="DO38" s="199"/>
      <c r="DP38" s="199"/>
      <c r="DQ38" s="199"/>
      <c r="DR38" s="199"/>
      <c r="DS38" s="199"/>
      <c r="DT38" s="199"/>
      <c r="DU38" s="199"/>
      <c r="DV38" s="199"/>
      <c r="DW38" s="199"/>
      <c r="DX38" s="199"/>
      <c r="DY38" s="199"/>
      <c r="DZ38" s="199"/>
      <c r="EA38" s="199"/>
      <c r="EB38" s="199"/>
      <c r="EC38" s="199"/>
      <c r="ED38" s="199"/>
      <c r="EE38" s="199"/>
      <c r="EF38" s="199"/>
      <c r="EG38" s="199"/>
      <c r="EH38" s="199"/>
      <c r="EI38" s="199"/>
      <c r="EJ38" s="199"/>
      <c r="EK38" s="199"/>
      <c r="EL38" s="199"/>
      <c r="EM38" s="199"/>
      <c r="EN38" s="199"/>
      <c r="EO38" s="199"/>
      <c r="EP38" s="199"/>
      <c r="EQ38" s="199"/>
      <c r="ER38" s="199"/>
      <c r="ES38" s="199"/>
      <c r="ET38" s="199"/>
      <c r="EU38" s="199"/>
      <c r="EV38" s="199"/>
      <c r="EW38" s="199"/>
      <c r="EX38" s="199"/>
      <c r="EY38" s="199"/>
      <c r="EZ38" s="199"/>
      <c r="FA38" s="199"/>
      <c r="FB38" s="199"/>
      <c r="FC38" s="199"/>
      <c r="FD38" s="199"/>
      <c r="FE38" s="199"/>
      <c r="FF38" s="199"/>
      <c r="FG38" s="199"/>
      <c r="FH38" s="199"/>
      <c r="FI38" s="199"/>
      <c r="FJ38" s="199"/>
      <c r="FK38" s="199"/>
      <c r="FL38" s="199"/>
      <c r="FM38" s="199"/>
      <c r="FN38" s="199"/>
      <c r="FO38" s="199"/>
      <c r="FP38" s="199"/>
      <c r="FQ38" s="199"/>
      <c r="FR38" s="199"/>
      <c r="FS38" s="199"/>
      <c r="FT38" s="199"/>
      <c r="FU38" s="199"/>
      <c r="FV38" s="199"/>
      <c r="FW38" s="199"/>
      <c r="FX38" s="199"/>
      <c r="FY38" s="199"/>
      <c r="FZ38" s="199"/>
      <c r="GA38" s="199"/>
      <c r="GB38" s="199"/>
      <c r="GC38" s="199"/>
      <c r="GD38" s="199"/>
      <c r="GE38" s="199"/>
      <c r="GF38" s="199"/>
      <c r="GG38" s="199"/>
      <c r="GH38" s="199"/>
      <c r="GI38" s="199"/>
      <c r="GJ38" s="199"/>
      <c r="GK38" s="199"/>
      <c r="GL38" s="199"/>
      <c r="GM38" s="199"/>
      <c r="GN38" s="199"/>
      <c r="GO38" s="199"/>
      <c r="GP38" s="199"/>
      <c r="GQ38" s="199"/>
      <c r="GR38" s="199"/>
      <c r="GS38" s="199"/>
      <c r="GT38" s="199"/>
      <c r="GU38" s="199"/>
      <c r="GV38" s="199"/>
      <c r="GW38" s="199"/>
      <c r="GX38" s="199"/>
      <c r="GY38" s="199"/>
      <c r="GZ38" s="199"/>
      <c r="HA38" s="199"/>
      <c r="HB38" s="199"/>
      <c r="HC38" s="199"/>
      <c r="HD38" s="199"/>
      <c r="HE38" s="199"/>
      <c r="HF38" s="199"/>
      <c r="HG38" s="199"/>
      <c r="HH38" s="199"/>
      <c r="HI38" s="199"/>
      <c r="HJ38" s="199"/>
      <c r="HK38" s="199"/>
      <c r="HL38" s="199"/>
      <c r="HM38" s="199"/>
      <c r="HN38" s="199"/>
      <c r="HO38" s="199"/>
      <c r="HP38" s="199"/>
      <c r="HQ38" s="199"/>
      <c r="HR38" s="199"/>
      <c r="HS38" s="199"/>
      <c r="HT38" s="199"/>
      <c r="HU38" s="199"/>
      <c r="HV38" s="199"/>
      <c r="HW38" s="199"/>
      <c r="HX38" s="199"/>
      <c r="HY38" s="199"/>
      <c r="HZ38" s="199"/>
      <c r="IA38" s="199"/>
      <c r="IB38" s="199"/>
      <c r="IC38" s="199"/>
      <c r="ID38" s="199"/>
      <c r="IE38" s="199"/>
      <c r="IF38" s="199"/>
      <c r="IG38" s="199"/>
      <c r="IH38" s="199"/>
      <c r="II38" s="199"/>
      <c r="IJ38" s="199"/>
      <c r="IK38" s="199"/>
      <c r="IL38" s="199"/>
      <c r="IM38" s="199"/>
      <c r="IN38" s="199"/>
      <c r="IO38" s="199"/>
      <c r="IP38" s="199"/>
      <c r="IQ38" s="199"/>
      <c r="IR38" s="199"/>
      <c r="IS38" s="199"/>
      <c r="IT38" s="199"/>
      <c r="IU38" s="199"/>
      <c r="IV38" s="199"/>
    </row>
    <row r="39" spans="1:256" s="245" customFormat="1" ht="25" x14ac:dyDescent="0.25">
      <c r="A39" s="203"/>
      <c r="B39" s="212" t="s">
        <v>96</v>
      </c>
      <c r="C39" s="206"/>
      <c r="D39" s="206"/>
      <c r="E39" s="254"/>
      <c r="F39" s="252"/>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c r="BV39" s="199"/>
      <c r="BW39" s="199"/>
      <c r="BX39" s="199"/>
      <c r="BY39" s="199"/>
      <c r="BZ39" s="199"/>
      <c r="CA39" s="199"/>
      <c r="CB39" s="199"/>
      <c r="CC39" s="199"/>
      <c r="CD39" s="199"/>
      <c r="CE39" s="199"/>
      <c r="CF39" s="199"/>
      <c r="CG39" s="199"/>
      <c r="CH39" s="199"/>
      <c r="CI39" s="199"/>
      <c r="CJ39" s="199"/>
      <c r="CK39" s="199"/>
      <c r="CL39" s="199"/>
      <c r="CM39" s="199"/>
      <c r="CN39" s="199"/>
      <c r="CO39" s="199"/>
      <c r="CP39" s="199"/>
      <c r="CQ39" s="199"/>
      <c r="CR39" s="199"/>
      <c r="CS39" s="199"/>
      <c r="CT39" s="199"/>
      <c r="CU39" s="199"/>
      <c r="CV39" s="199"/>
      <c r="CW39" s="199"/>
      <c r="CX39" s="199"/>
      <c r="CY39" s="199"/>
      <c r="CZ39" s="199"/>
      <c r="DA39" s="199"/>
      <c r="DB39" s="199"/>
      <c r="DC39" s="199"/>
      <c r="DD39" s="199"/>
      <c r="DE39" s="199"/>
      <c r="DF39" s="199"/>
      <c r="DG39" s="199"/>
      <c r="DH39" s="199"/>
      <c r="DI39" s="199"/>
      <c r="DJ39" s="199"/>
      <c r="DK39" s="199"/>
      <c r="DL39" s="199"/>
      <c r="DM39" s="199"/>
      <c r="DN39" s="199"/>
      <c r="DO39" s="199"/>
      <c r="DP39" s="199"/>
      <c r="DQ39" s="199"/>
      <c r="DR39" s="199"/>
      <c r="DS39" s="199"/>
      <c r="DT39" s="199"/>
      <c r="DU39" s="199"/>
      <c r="DV39" s="199"/>
      <c r="DW39" s="199"/>
      <c r="DX39" s="199"/>
      <c r="DY39" s="199"/>
      <c r="DZ39" s="199"/>
      <c r="EA39" s="199"/>
      <c r="EB39" s="199"/>
      <c r="EC39" s="199"/>
      <c r="ED39" s="199"/>
      <c r="EE39" s="199"/>
      <c r="EF39" s="199"/>
      <c r="EG39" s="199"/>
      <c r="EH39" s="199"/>
      <c r="EI39" s="199"/>
      <c r="EJ39" s="199"/>
      <c r="EK39" s="199"/>
      <c r="EL39" s="199"/>
      <c r="EM39" s="199"/>
      <c r="EN39" s="199"/>
      <c r="EO39" s="199"/>
      <c r="EP39" s="199"/>
      <c r="EQ39" s="199"/>
      <c r="ER39" s="199"/>
      <c r="ES39" s="199"/>
      <c r="ET39" s="199"/>
      <c r="EU39" s="199"/>
      <c r="EV39" s="199"/>
      <c r="EW39" s="199"/>
      <c r="EX39" s="199"/>
      <c r="EY39" s="199"/>
      <c r="EZ39" s="199"/>
      <c r="FA39" s="199"/>
      <c r="FB39" s="199"/>
      <c r="FC39" s="199"/>
      <c r="FD39" s="199"/>
      <c r="FE39" s="199"/>
      <c r="FF39" s="199"/>
      <c r="FG39" s="199"/>
      <c r="FH39" s="199"/>
      <c r="FI39" s="199"/>
      <c r="FJ39" s="199"/>
      <c r="FK39" s="199"/>
      <c r="FL39" s="199"/>
      <c r="FM39" s="199"/>
      <c r="FN39" s="199"/>
      <c r="FO39" s="199"/>
      <c r="FP39" s="199"/>
      <c r="FQ39" s="199"/>
      <c r="FR39" s="199"/>
      <c r="FS39" s="199"/>
      <c r="FT39" s="199"/>
      <c r="FU39" s="199"/>
      <c r="FV39" s="199"/>
      <c r="FW39" s="199"/>
      <c r="FX39" s="199"/>
      <c r="FY39" s="199"/>
      <c r="FZ39" s="199"/>
      <c r="GA39" s="199"/>
      <c r="GB39" s="199"/>
      <c r="GC39" s="199"/>
      <c r="GD39" s="199"/>
      <c r="GE39" s="199"/>
      <c r="GF39" s="199"/>
      <c r="GG39" s="199"/>
      <c r="GH39" s="199"/>
      <c r="GI39" s="199"/>
      <c r="GJ39" s="199"/>
      <c r="GK39" s="199"/>
      <c r="GL39" s="199"/>
      <c r="GM39" s="199"/>
      <c r="GN39" s="199"/>
      <c r="GO39" s="199"/>
      <c r="GP39" s="199"/>
      <c r="GQ39" s="199"/>
      <c r="GR39" s="199"/>
      <c r="GS39" s="199"/>
      <c r="GT39" s="199"/>
      <c r="GU39" s="199"/>
      <c r="GV39" s="199"/>
      <c r="GW39" s="199"/>
      <c r="GX39" s="199"/>
      <c r="GY39" s="199"/>
      <c r="GZ39" s="199"/>
      <c r="HA39" s="199"/>
      <c r="HB39" s="199"/>
      <c r="HC39" s="199"/>
      <c r="HD39" s="199"/>
      <c r="HE39" s="199"/>
      <c r="HF39" s="199"/>
      <c r="HG39" s="199"/>
      <c r="HH39" s="199"/>
      <c r="HI39" s="199"/>
      <c r="HJ39" s="199"/>
      <c r="HK39" s="199"/>
      <c r="HL39" s="199"/>
      <c r="HM39" s="199"/>
      <c r="HN39" s="199"/>
      <c r="HO39" s="199"/>
      <c r="HP39" s="199"/>
      <c r="HQ39" s="199"/>
      <c r="HR39" s="199"/>
      <c r="HS39" s="199"/>
      <c r="HT39" s="199"/>
      <c r="HU39" s="199"/>
      <c r="HV39" s="199"/>
      <c r="HW39" s="199"/>
      <c r="HX39" s="199"/>
      <c r="HY39" s="199"/>
      <c r="HZ39" s="199"/>
      <c r="IA39" s="199"/>
      <c r="IB39" s="199"/>
      <c r="IC39" s="199"/>
      <c r="ID39" s="199"/>
      <c r="IE39" s="199"/>
      <c r="IF39" s="199"/>
      <c r="IG39" s="199"/>
      <c r="IH39" s="199"/>
      <c r="II39" s="199"/>
      <c r="IJ39" s="199"/>
      <c r="IK39" s="199"/>
      <c r="IL39" s="199"/>
      <c r="IM39" s="199"/>
      <c r="IN39" s="199"/>
      <c r="IO39" s="199"/>
      <c r="IP39" s="199"/>
      <c r="IQ39" s="199"/>
      <c r="IR39" s="199"/>
      <c r="IS39" s="199"/>
      <c r="IT39" s="199"/>
      <c r="IU39" s="199"/>
      <c r="IV39" s="199"/>
    </row>
    <row r="40" spans="1:256" s="245" customFormat="1" ht="14.5" x14ac:dyDescent="0.25">
      <c r="A40" s="203" t="s">
        <v>833</v>
      </c>
      <c r="B40" s="212" t="s">
        <v>98</v>
      </c>
      <c r="C40" s="206" t="s">
        <v>384</v>
      </c>
      <c r="D40" s="225">
        <v>0.8</v>
      </c>
      <c r="E40" s="254"/>
      <c r="F40" s="252">
        <f>D40*E40</f>
        <v>0</v>
      </c>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c r="CE40" s="199"/>
      <c r="CF40" s="199"/>
      <c r="CG40" s="199"/>
      <c r="CH40" s="199"/>
      <c r="CI40" s="199"/>
      <c r="CJ40" s="199"/>
      <c r="CK40" s="199"/>
      <c r="CL40" s="199"/>
      <c r="CM40" s="199"/>
      <c r="CN40" s="199"/>
      <c r="CO40" s="199"/>
      <c r="CP40" s="199"/>
      <c r="CQ40" s="199"/>
      <c r="CR40" s="199"/>
      <c r="CS40" s="199"/>
      <c r="CT40" s="199"/>
      <c r="CU40" s="199"/>
      <c r="CV40" s="199"/>
      <c r="CW40" s="199"/>
      <c r="CX40" s="199"/>
      <c r="CY40" s="199"/>
      <c r="CZ40" s="199"/>
      <c r="DA40" s="199"/>
      <c r="DB40" s="199"/>
      <c r="DC40" s="199"/>
      <c r="DD40" s="199"/>
      <c r="DE40" s="199"/>
      <c r="DF40" s="199"/>
      <c r="DG40" s="199"/>
      <c r="DH40" s="199"/>
      <c r="DI40" s="199"/>
      <c r="DJ40" s="199"/>
      <c r="DK40" s="199"/>
      <c r="DL40" s="199"/>
      <c r="DM40" s="199"/>
      <c r="DN40" s="199"/>
      <c r="DO40" s="199"/>
      <c r="DP40" s="199"/>
      <c r="DQ40" s="199"/>
      <c r="DR40" s="199"/>
      <c r="DS40" s="199"/>
      <c r="DT40" s="199"/>
      <c r="DU40" s="199"/>
      <c r="DV40" s="199"/>
      <c r="DW40" s="199"/>
      <c r="DX40" s="199"/>
      <c r="DY40" s="199"/>
      <c r="DZ40" s="199"/>
      <c r="EA40" s="199"/>
      <c r="EB40" s="199"/>
      <c r="EC40" s="199"/>
      <c r="ED40" s="199"/>
      <c r="EE40" s="199"/>
      <c r="EF40" s="199"/>
      <c r="EG40" s="199"/>
      <c r="EH40" s="199"/>
      <c r="EI40" s="199"/>
      <c r="EJ40" s="199"/>
      <c r="EK40" s="199"/>
      <c r="EL40" s="199"/>
      <c r="EM40" s="199"/>
      <c r="EN40" s="199"/>
      <c r="EO40" s="199"/>
      <c r="EP40" s="199"/>
      <c r="EQ40" s="199"/>
      <c r="ER40" s="199"/>
      <c r="ES40" s="199"/>
      <c r="ET40" s="199"/>
      <c r="EU40" s="199"/>
      <c r="EV40" s="199"/>
      <c r="EW40" s="199"/>
      <c r="EX40" s="199"/>
      <c r="EY40" s="199"/>
      <c r="EZ40" s="199"/>
      <c r="FA40" s="199"/>
      <c r="FB40" s="199"/>
      <c r="FC40" s="199"/>
      <c r="FD40" s="199"/>
      <c r="FE40" s="199"/>
      <c r="FF40" s="199"/>
      <c r="FG40" s="199"/>
      <c r="FH40" s="199"/>
      <c r="FI40" s="199"/>
      <c r="FJ40" s="199"/>
      <c r="FK40" s="199"/>
      <c r="FL40" s="199"/>
      <c r="FM40" s="199"/>
      <c r="FN40" s="199"/>
      <c r="FO40" s="199"/>
      <c r="FP40" s="199"/>
      <c r="FQ40" s="199"/>
      <c r="FR40" s="199"/>
      <c r="FS40" s="199"/>
      <c r="FT40" s="199"/>
      <c r="FU40" s="199"/>
      <c r="FV40" s="199"/>
      <c r="FW40" s="199"/>
      <c r="FX40" s="199"/>
      <c r="FY40" s="199"/>
      <c r="FZ40" s="199"/>
      <c r="GA40" s="199"/>
      <c r="GB40" s="199"/>
      <c r="GC40" s="199"/>
      <c r="GD40" s="199"/>
      <c r="GE40" s="199"/>
      <c r="GF40" s="199"/>
      <c r="GG40" s="199"/>
      <c r="GH40" s="199"/>
      <c r="GI40" s="199"/>
      <c r="GJ40" s="199"/>
      <c r="GK40" s="199"/>
      <c r="GL40" s="199"/>
      <c r="GM40" s="199"/>
      <c r="GN40" s="199"/>
      <c r="GO40" s="199"/>
      <c r="GP40" s="199"/>
      <c r="GQ40" s="199"/>
      <c r="GR40" s="199"/>
      <c r="GS40" s="199"/>
      <c r="GT40" s="199"/>
      <c r="GU40" s="199"/>
      <c r="GV40" s="199"/>
      <c r="GW40" s="199"/>
      <c r="GX40" s="199"/>
      <c r="GY40" s="199"/>
      <c r="GZ40" s="199"/>
      <c r="HA40" s="199"/>
      <c r="HB40" s="199"/>
      <c r="HC40" s="199"/>
      <c r="HD40" s="199"/>
      <c r="HE40" s="199"/>
      <c r="HF40" s="199"/>
      <c r="HG40" s="199"/>
      <c r="HH40" s="199"/>
      <c r="HI40" s="199"/>
      <c r="HJ40" s="199"/>
      <c r="HK40" s="199"/>
      <c r="HL40" s="199"/>
      <c r="HM40" s="199"/>
      <c r="HN40" s="199"/>
      <c r="HO40" s="199"/>
      <c r="HP40" s="199"/>
      <c r="HQ40" s="199"/>
      <c r="HR40" s="199"/>
      <c r="HS40" s="199"/>
      <c r="HT40" s="199"/>
      <c r="HU40" s="199"/>
      <c r="HV40" s="199"/>
      <c r="HW40" s="199"/>
      <c r="HX40" s="199"/>
      <c r="HY40" s="199"/>
      <c r="HZ40" s="199"/>
      <c r="IA40" s="199"/>
      <c r="IB40" s="199"/>
      <c r="IC40" s="199"/>
      <c r="ID40" s="199"/>
      <c r="IE40" s="199"/>
      <c r="IF40" s="199"/>
      <c r="IG40" s="199"/>
      <c r="IH40" s="199"/>
      <c r="II40" s="199"/>
      <c r="IJ40" s="199"/>
      <c r="IK40" s="199"/>
      <c r="IL40" s="199"/>
      <c r="IM40" s="199"/>
      <c r="IN40" s="199"/>
      <c r="IO40" s="199"/>
      <c r="IP40" s="199"/>
      <c r="IQ40" s="199"/>
      <c r="IR40" s="199"/>
      <c r="IS40" s="199"/>
      <c r="IT40" s="199"/>
      <c r="IU40" s="199"/>
      <c r="IV40" s="199"/>
    </row>
    <row r="41" spans="1:256" s="245" customFormat="1" ht="13" x14ac:dyDescent="0.25">
      <c r="A41" s="203"/>
      <c r="B41" s="205"/>
      <c r="C41" s="206"/>
      <c r="D41" s="219"/>
      <c r="E41" s="254"/>
      <c r="F41" s="252"/>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c r="BV41" s="199"/>
      <c r="BW41" s="199"/>
      <c r="BX41" s="199"/>
      <c r="BY41" s="199"/>
      <c r="BZ41" s="199"/>
      <c r="CA41" s="199"/>
      <c r="CB41" s="199"/>
      <c r="CC41" s="199"/>
      <c r="CD41" s="199"/>
      <c r="CE41" s="199"/>
      <c r="CF41" s="199"/>
      <c r="CG41" s="199"/>
      <c r="CH41" s="199"/>
      <c r="CI41" s="199"/>
      <c r="CJ41" s="199"/>
      <c r="CK41" s="199"/>
      <c r="CL41" s="199"/>
      <c r="CM41" s="199"/>
      <c r="CN41" s="199"/>
      <c r="CO41" s="199"/>
      <c r="CP41" s="199"/>
      <c r="CQ41" s="199"/>
      <c r="CR41" s="199"/>
      <c r="CS41" s="199"/>
      <c r="CT41" s="199"/>
      <c r="CU41" s="199"/>
      <c r="CV41" s="199"/>
      <c r="CW41" s="199"/>
      <c r="CX41" s="199"/>
      <c r="CY41" s="199"/>
      <c r="CZ41" s="199"/>
      <c r="DA41" s="199"/>
      <c r="DB41" s="199"/>
      <c r="DC41" s="199"/>
      <c r="DD41" s="199"/>
      <c r="DE41" s="199"/>
      <c r="DF41" s="199"/>
      <c r="DG41" s="199"/>
      <c r="DH41" s="199"/>
      <c r="DI41" s="199"/>
      <c r="DJ41" s="199"/>
      <c r="DK41" s="199"/>
      <c r="DL41" s="199"/>
      <c r="DM41" s="199"/>
      <c r="DN41" s="199"/>
      <c r="DO41" s="199"/>
      <c r="DP41" s="199"/>
      <c r="DQ41" s="199"/>
      <c r="DR41" s="199"/>
      <c r="DS41" s="199"/>
      <c r="DT41" s="199"/>
      <c r="DU41" s="199"/>
      <c r="DV41" s="199"/>
      <c r="DW41" s="199"/>
      <c r="DX41" s="199"/>
      <c r="DY41" s="199"/>
      <c r="DZ41" s="199"/>
      <c r="EA41" s="199"/>
      <c r="EB41" s="199"/>
      <c r="EC41" s="199"/>
      <c r="ED41" s="199"/>
      <c r="EE41" s="199"/>
      <c r="EF41" s="199"/>
      <c r="EG41" s="199"/>
      <c r="EH41" s="199"/>
      <c r="EI41" s="199"/>
      <c r="EJ41" s="199"/>
      <c r="EK41" s="199"/>
      <c r="EL41" s="199"/>
      <c r="EM41" s="199"/>
      <c r="EN41" s="199"/>
      <c r="EO41" s="199"/>
      <c r="EP41" s="199"/>
      <c r="EQ41" s="199"/>
      <c r="ER41" s="199"/>
      <c r="ES41" s="199"/>
      <c r="ET41" s="199"/>
      <c r="EU41" s="199"/>
      <c r="EV41" s="199"/>
      <c r="EW41" s="199"/>
      <c r="EX41" s="199"/>
      <c r="EY41" s="199"/>
      <c r="EZ41" s="199"/>
      <c r="FA41" s="199"/>
      <c r="FB41" s="199"/>
      <c r="FC41" s="199"/>
      <c r="FD41" s="199"/>
      <c r="FE41" s="199"/>
      <c r="FF41" s="199"/>
      <c r="FG41" s="199"/>
      <c r="FH41" s="199"/>
      <c r="FI41" s="199"/>
      <c r="FJ41" s="199"/>
      <c r="FK41" s="199"/>
      <c r="FL41" s="199"/>
      <c r="FM41" s="199"/>
      <c r="FN41" s="199"/>
      <c r="FO41" s="199"/>
      <c r="FP41" s="199"/>
      <c r="FQ41" s="199"/>
      <c r="FR41" s="199"/>
      <c r="FS41" s="199"/>
      <c r="FT41" s="199"/>
      <c r="FU41" s="199"/>
      <c r="FV41" s="199"/>
      <c r="FW41" s="199"/>
      <c r="FX41" s="199"/>
      <c r="FY41" s="199"/>
      <c r="FZ41" s="199"/>
      <c r="GA41" s="199"/>
      <c r="GB41" s="199"/>
      <c r="GC41" s="199"/>
      <c r="GD41" s="199"/>
      <c r="GE41" s="199"/>
      <c r="GF41" s="199"/>
      <c r="GG41" s="199"/>
      <c r="GH41" s="199"/>
      <c r="GI41" s="199"/>
      <c r="GJ41" s="199"/>
      <c r="GK41" s="199"/>
      <c r="GL41" s="199"/>
      <c r="GM41" s="199"/>
      <c r="GN41" s="199"/>
      <c r="GO41" s="199"/>
      <c r="GP41" s="199"/>
      <c r="GQ41" s="199"/>
      <c r="GR41" s="199"/>
      <c r="GS41" s="199"/>
      <c r="GT41" s="199"/>
      <c r="GU41" s="199"/>
      <c r="GV41" s="199"/>
      <c r="GW41" s="199"/>
      <c r="GX41" s="199"/>
      <c r="GY41" s="199"/>
      <c r="GZ41" s="199"/>
      <c r="HA41" s="199"/>
      <c r="HB41" s="199"/>
      <c r="HC41" s="199"/>
      <c r="HD41" s="199"/>
      <c r="HE41" s="199"/>
      <c r="HF41" s="199"/>
      <c r="HG41" s="199"/>
      <c r="HH41" s="199"/>
      <c r="HI41" s="199"/>
      <c r="HJ41" s="199"/>
      <c r="HK41" s="199"/>
      <c r="HL41" s="199"/>
      <c r="HM41" s="199"/>
      <c r="HN41" s="199"/>
      <c r="HO41" s="199"/>
      <c r="HP41" s="199"/>
      <c r="HQ41" s="199"/>
      <c r="HR41" s="199"/>
      <c r="HS41" s="199"/>
      <c r="HT41" s="199"/>
      <c r="HU41" s="199"/>
      <c r="HV41" s="199"/>
      <c r="HW41" s="199"/>
      <c r="HX41" s="199"/>
      <c r="HY41" s="199"/>
      <c r="HZ41" s="199"/>
      <c r="IA41" s="199"/>
      <c r="IB41" s="199"/>
      <c r="IC41" s="199"/>
      <c r="ID41" s="199"/>
      <c r="IE41" s="199"/>
      <c r="IF41" s="199"/>
      <c r="IG41" s="199"/>
      <c r="IH41" s="199"/>
      <c r="II41" s="199"/>
      <c r="IJ41" s="199"/>
      <c r="IK41" s="199"/>
      <c r="IL41" s="199"/>
      <c r="IM41" s="199"/>
      <c r="IN41" s="199"/>
      <c r="IO41" s="199"/>
      <c r="IP41" s="199"/>
      <c r="IQ41" s="199"/>
      <c r="IR41" s="199"/>
      <c r="IS41" s="199"/>
      <c r="IT41" s="199"/>
      <c r="IU41" s="199"/>
      <c r="IV41" s="199"/>
    </row>
    <row r="42" spans="1:256" s="245" customFormat="1" ht="13" x14ac:dyDescent="0.25">
      <c r="A42" s="203"/>
      <c r="B42" s="205" t="s">
        <v>802</v>
      </c>
      <c r="C42" s="206"/>
      <c r="D42" s="206"/>
      <c r="E42" s="251"/>
      <c r="F42" s="252"/>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c r="BV42" s="199"/>
      <c r="BW42" s="199"/>
      <c r="BX42" s="199"/>
      <c r="BY42" s="199"/>
      <c r="BZ42" s="199"/>
      <c r="CA42" s="199"/>
      <c r="CB42" s="199"/>
      <c r="CC42" s="199"/>
      <c r="CD42" s="199"/>
      <c r="CE42" s="199"/>
      <c r="CF42" s="199"/>
      <c r="CG42" s="199"/>
      <c r="CH42" s="199"/>
      <c r="CI42" s="199"/>
      <c r="CJ42" s="199"/>
      <c r="CK42" s="199"/>
      <c r="CL42" s="199"/>
      <c r="CM42" s="199"/>
      <c r="CN42" s="199"/>
      <c r="CO42" s="199"/>
      <c r="CP42" s="199"/>
      <c r="CQ42" s="199"/>
      <c r="CR42" s="199"/>
      <c r="CS42" s="199"/>
      <c r="CT42" s="199"/>
      <c r="CU42" s="199"/>
      <c r="CV42" s="199"/>
      <c r="CW42" s="199"/>
      <c r="CX42" s="199"/>
      <c r="CY42" s="199"/>
      <c r="CZ42" s="199"/>
      <c r="DA42" s="199"/>
      <c r="DB42" s="199"/>
      <c r="DC42" s="199"/>
      <c r="DD42" s="199"/>
      <c r="DE42" s="199"/>
      <c r="DF42" s="199"/>
      <c r="DG42" s="199"/>
      <c r="DH42" s="199"/>
      <c r="DI42" s="199"/>
      <c r="DJ42" s="199"/>
      <c r="DK42" s="199"/>
      <c r="DL42" s="199"/>
      <c r="DM42" s="199"/>
      <c r="DN42" s="199"/>
      <c r="DO42" s="199"/>
      <c r="DP42" s="199"/>
      <c r="DQ42" s="199"/>
      <c r="DR42" s="199"/>
      <c r="DS42" s="199"/>
      <c r="DT42" s="199"/>
      <c r="DU42" s="199"/>
      <c r="DV42" s="199"/>
      <c r="DW42" s="199"/>
      <c r="DX42" s="199"/>
      <c r="DY42" s="199"/>
      <c r="DZ42" s="199"/>
      <c r="EA42" s="199"/>
      <c r="EB42" s="199"/>
      <c r="EC42" s="199"/>
      <c r="ED42" s="199"/>
      <c r="EE42" s="199"/>
      <c r="EF42" s="199"/>
      <c r="EG42" s="199"/>
      <c r="EH42" s="199"/>
      <c r="EI42" s="199"/>
      <c r="EJ42" s="199"/>
      <c r="EK42" s="199"/>
      <c r="EL42" s="199"/>
      <c r="EM42" s="199"/>
      <c r="EN42" s="199"/>
      <c r="EO42" s="199"/>
      <c r="EP42" s="199"/>
      <c r="EQ42" s="199"/>
      <c r="ER42" s="199"/>
      <c r="ES42" s="199"/>
      <c r="ET42" s="199"/>
      <c r="EU42" s="199"/>
      <c r="EV42" s="199"/>
      <c r="EW42" s="199"/>
      <c r="EX42" s="199"/>
      <c r="EY42" s="199"/>
      <c r="EZ42" s="199"/>
      <c r="FA42" s="199"/>
      <c r="FB42" s="199"/>
      <c r="FC42" s="199"/>
      <c r="FD42" s="199"/>
      <c r="FE42" s="199"/>
      <c r="FF42" s="199"/>
      <c r="FG42" s="199"/>
      <c r="FH42" s="199"/>
      <c r="FI42" s="199"/>
      <c r="FJ42" s="199"/>
      <c r="FK42" s="199"/>
      <c r="FL42" s="199"/>
      <c r="FM42" s="199"/>
      <c r="FN42" s="199"/>
      <c r="FO42" s="199"/>
      <c r="FP42" s="199"/>
      <c r="FQ42" s="199"/>
      <c r="FR42" s="199"/>
      <c r="FS42" s="199"/>
      <c r="FT42" s="199"/>
      <c r="FU42" s="199"/>
      <c r="FV42" s="199"/>
      <c r="FW42" s="199"/>
      <c r="FX42" s="199"/>
      <c r="FY42" s="199"/>
      <c r="FZ42" s="199"/>
      <c r="GA42" s="199"/>
      <c r="GB42" s="199"/>
      <c r="GC42" s="199"/>
      <c r="GD42" s="199"/>
      <c r="GE42" s="199"/>
      <c r="GF42" s="199"/>
      <c r="GG42" s="199"/>
      <c r="GH42" s="199"/>
      <c r="GI42" s="199"/>
      <c r="GJ42" s="199"/>
      <c r="GK42" s="199"/>
      <c r="GL42" s="199"/>
      <c r="GM42" s="199"/>
      <c r="GN42" s="199"/>
      <c r="GO42" s="199"/>
      <c r="GP42" s="199"/>
      <c r="GQ42" s="199"/>
      <c r="GR42" s="199"/>
      <c r="GS42" s="199"/>
      <c r="GT42" s="199"/>
      <c r="GU42" s="199"/>
      <c r="GV42" s="199"/>
      <c r="GW42" s="199"/>
      <c r="GX42" s="199"/>
      <c r="GY42" s="199"/>
      <c r="GZ42" s="199"/>
      <c r="HA42" s="199"/>
      <c r="HB42" s="199"/>
      <c r="HC42" s="199"/>
      <c r="HD42" s="199"/>
      <c r="HE42" s="199"/>
      <c r="HF42" s="199"/>
      <c r="HG42" s="199"/>
      <c r="HH42" s="199"/>
      <c r="HI42" s="199"/>
      <c r="HJ42" s="199"/>
      <c r="HK42" s="199"/>
      <c r="HL42" s="199"/>
      <c r="HM42" s="199"/>
      <c r="HN42" s="199"/>
      <c r="HO42" s="199"/>
      <c r="HP42" s="199"/>
      <c r="HQ42" s="199"/>
      <c r="HR42" s="199"/>
      <c r="HS42" s="199"/>
      <c r="HT42" s="199"/>
      <c r="HU42" s="199"/>
      <c r="HV42" s="199"/>
      <c r="HW42" s="199"/>
      <c r="HX42" s="199"/>
      <c r="HY42" s="199"/>
      <c r="HZ42" s="199"/>
      <c r="IA42" s="199"/>
      <c r="IB42" s="199"/>
      <c r="IC42" s="199"/>
      <c r="ID42" s="199"/>
      <c r="IE42" s="199"/>
      <c r="IF42" s="199"/>
      <c r="IG42" s="199"/>
      <c r="IH42" s="199"/>
      <c r="II42" s="199"/>
      <c r="IJ42" s="199"/>
      <c r="IK42" s="199"/>
      <c r="IL42" s="199"/>
      <c r="IM42" s="199"/>
      <c r="IN42" s="199"/>
      <c r="IO42" s="199"/>
      <c r="IP42" s="199"/>
      <c r="IQ42" s="199"/>
      <c r="IR42" s="199"/>
      <c r="IS42" s="199"/>
      <c r="IT42" s="199"/>
      <c r="IU42" s="199"/>
      <c r="IV42" s="199"/>
    </row>
    <row r="43" spans="1:256" s="245" customFormat="1" x14ac:dyDescent="0.25">
      <c r="A43" s="203"/>
      <c r="B43" s="204"/>
      <c r="C43" s="206"/>
      <c r="D43" s="206"/>
      <c r="E43" s="253"/>
      <c r="F43" s="252"/>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c r="CE43" s="199"/>
      <c r="CF43" s="199"/>
      <c r="CG43" s="199"/>
      <c r="CH43" s="199"/>
      <c r="CI43" s="199"/>
      <c r="CJ43" s="199"/>
      <c r="CK43" s="199"/>
      <c r="CL43" s="199"/>
      <c r="CM43" s="199"/>
      <c r="CN43" s="199"/>
      <c r="CO43" s="199"/>
      <c r="CP43" s="199"/>
      <c r="CQ43" s="199"/>
      <c r="CR43" s="199"/>
      <c r="CS43" s="199"/>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c r="DP43" s="199"/>
      <c r="DQ43" s="199"/>
      <c r="DR43" s="199"/>
      <c r="DS43" s="199"/>
      <c r="DT43" s="199"/>
      <c r="DU43" s="199"/>
      <c r="DV43" s="199"/>
      <c r="DW43" s="199"/>
      <c r="DX43" s="199"/>
      <c r="DY43" s="199"/>
      <c r="DZ43" s="199"/>
      <c r="EA43" s="199"/>
      <c r="EB43" s="199"/>
      <c r="EC43" s="199"/>
      <c r="ED43" s="199"/>
      <c r="EE43" s="199"/>
      <c r="EF43" s="199"/>
      <c r="EG43" s="199"/>
      <c r="EH43" s="199"/>
      <c r="EI43" s="199"/>
      <c r="EJ43" s="199"/>
      <c r="EK43" s="199"/>
      <c r="EL43" s="199"/>
      <c r="EM43" s="199"/>
      <c r="EN43" s="199"/>
      <c r="EO43" s="199"/>
      <c r="EP43" s="199"/>
      <c r="EQ43" s="199"/>
      <c r="ER43" s="199"/>
      <c r="ES43" s="199"/>
      <c r="ET43" s="199"/>
      <c r="EU43" s="199"/>
      <c r="EV43" s="199"/>
      <c r="EW43" s="199"/>
      <c r="EX43" s="199"/>
      <c r="EY43" s="199"/>
      <c r="EZ43" s="199"/>
      <c r="FA43" s="199"/>
      <c r="FB43" s="199"/>
      <c r="FC43" s="199"/>
      <c r="FD43" s="199"/>
      <c r="FE43" s="199"/>
      <c r="FF43" s="199"/>
      <c r="FG43" s="199"/>
      <c r="FH43" s="199"/>
      <c r="FI43" s="199"/>
      <c r="FJ43" s="199"/>
      <c r="FK43" s="199"/>
      <c r="FL43" s="199"/>
      <c r="FM43" s="199"/>
      <c r="FN43" s="199"/>
      <c r="FO43" s="199"/>
      <c r="FP43" s="199"/>
      <c r="FQ43" s="199"/>
      <c r="FR43" s="199"/>
      <c r="FS43" s="199"/>
      <c r="FT43" s="199"/>
      <c r="FU43" s="199"/>
      <c r="FV43" s="199"/>
      <c r="FW43" s="199"/>
      <c r="FX43" s="199"/>
      <c r="FY43" s="199"/>
      <c r="FZ43" s="199"/>
      <c r="GA43" s="199"/>
      <c r="GB43" s="199"/>
      <c r="GC43" s="199"/>
      <c r="GD43" s="199"/>
      <c r="GE43" s="199"/>
      <c r="GF43" s="199"/>
      <c r="GG43" s="199"/>
      <c r="GH43" s="199"/>
      <c r="GI43" s="199"/>
      <c r="GJ43" s="199"/>
      <c r="GK43" s="199"/>
      <c r="GL43" s="199"/>
      <c r="GM43" s="199"/>
      <c r="GN43" s="199"/>
      <c r="GO43" s="199"/>
      <c r="GP43" s="199"/>
      <c r="GQ43" s="199"/>
      <c r="GR43" s="199"/>
      <c r="GS43" s="199"/>
      <c r="GT43" s="199"/>
      <c r="GU43" s="199"/>
      <c r="GV43" s="199"/>
      <c r="GW43" s="199"/>
      <c r="GX43" s="199"/>
      <c r="GY43" s="199"/>
      <c r="GZ43" s="199"/>
      <c r="HA43" s="199"/>
      <c r="HB43" s="199"/>
      <c r="HC43" s="199"/>
      <c r="HD43" s="199"/>
      <c r="HE43" s="199"/>
      <c r="HF43" s="199"/>
      <c r="HG43" s="199"/>
      <c r="HH43" s="199"/>
      <c r="HI43" s="199"/>
      <c r="HJ43" s="199"/>
      <c r="HK43" s="199"/>
      <c r="HL43" s="199"/>
      <c r="HM43" s="199"/>
      <c r="HN43" s="199"/>
      <c r="HO43" s="199"/>
      <c r="HP43" s="199"/>
      <c r="HQ43" s="199"/>
      <c r="HR43" s="199"/>
      <c r="HS43" s="199"/>
      <c r="HT43" s="199"/>
      <c r="HU43" s="199"/>
      <c r="HV43" s="199"/>
      <c r="HW43" s="199"/>
      <c r="HX43" s="199"/>
      <c r="HY43" s="199"/>
      <c r="HZ43" s="199"/>
      <c r="IA43" s="199"/>
      <c r="IB43" s="199"/>
      <c r="IC43" s="199"/>
      <c r="ID43" s="199"/>
      <c r="IE43" s="199"/>
      <c r="IF43" s="199"/>
      <c r="IG43" s="199"/>
      <c r="IH43" s="199"/>
      <c r="II43" s="199"/>
      <c r="IJ43" s="199"/>
      <c r="IK43" s="199"/>
      <c r="IL43" s="199"/>
      <c r="IM43" s="199"/>
      <c r="IN43" s="199"/>
      <c r="IO43" s="199"/>
      <c r="IP43" s="199"/>
      <c r="IQ43" s="199"/>
      <c r="IR43" s="199"/>
      <c r="IS43" s="199"/>
      <c r="IT43" s="199"/>
      <c r="IU43" s="199"/>
      <c r="IV43" s="199"/>
    </row>
    <row r="44" spans="1:256" s="245" customFormat="1" ht="25" x14ac:dyDescent="0.25">
      <c r="A44" s="203"/>
      <c r="B44" s="210" t="s">
        <v>812</v>
      </c>
      <c r="C44" s="206"/>
      <c r="D44" s="206"/>
      <c r="E44" s="254"/>
      <c r="F44" s="252"/>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c r="IC44" s="199"/>
      <c r="ID44" s="199"/>
      <c r="IE44" s="199"/>
      <c r="IF44" s="199"/>
      <c r="IG44" s="199"/>
      <c r="IH44" s="199"/>
      <c r="II44" s="199"/>
      <c r="IJ44" s="199"/>
      <c r="IK44" s="199"/>
      <c r="IL44" s="199"/>
      <c r="IM44" s="199"/>
      <c r="IN44" s="199"/>
      <c r="IO44" s="199"/>
      <c r="IP44" s="199"/>
      <c r="IQ44" s="199"/>
      <c r="IR44" s="199"/>
      <c r="IS44" s="199"/>
      <c r="IT44" s="199"/>
      <c r="IU44" s="199"/>
      <c r="IV44" s="199"/>
    </row>
    <row r="45" spans="1:256" s="245" customFormat="1" ht="14.5" x14ac:dyDescent="0.25">
      <c r="A45" s="203" t="s">
        <v>834</v>
      </c>
      <c r="B45" s="204" t="s">
        <v>101</v>
      </c>
      <c r="C45" s="206" t="s">
        <v>384</v>
      </c>
      <c r="D45" s="225">
        <f>3.2+5.5+1.5</f>
        <v>10.199999999999999</v>
      </c>
      <c r="E45" s="254"/>
      <c r="F45" s="252">
        <f>D45*E45</f>
        <v>0</v>
      </c>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c r="EO45" s="199"/>
      <c r="EP45" s="199"/>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199"/>
      <c r="FY45" s="199"/>
      <c r="FZ45" s="199"/>
      <c r="GA45" s="199"/>
      <c r="GB45" s="199"/>
      <c r="GC45" s="199"/>
      <c r="GD45" s="199"/>
      <c r="GE45" s="199"/>
      <c r="GF45" s="199"/>
      <c r="GG45" s="199"/>
      <c r="GH45" s="199"/>
      <c r="GI45" s="199"/>
      <c r="GJ45" s="199"/>
      <c r="GK45" s="199"/>
      <c r="GL45" s="199"/>
      <c r="GM45" s="199"/>
      <c r="GN45" s="199"/>
      <c r="GO45" s="199"/>
      <c r="GP45" s="199"/>
      <c r="GQ45" s="199"/>
      <c r="GR45" s="199"/>
      <c r="GS45" s="199"/>
      <c r="GT45" s="199"/>
      <c r="GU45" s="199"/>
      <c r="GV45" s="199"/>
      <c r="GW45" s="199"/>
      <c r="GX45" s="199"/>
      <c r="GY45" s="199"/>
      <c r="GZ45" s="199"/>
      <c r="HA45" s="199"/>
      <c r="HB45" s="199"/>
      <c r="HC45" s="199"/>
      <c r="HD45" s="199"/>
      <c r="HE45" s="199"/>
      <c r="HF45" s="199"/>
      <c r="HG45" s="199"/>
      <c r="HH45" s="199"/>
      <c r="HI45" s="199"/>
      <c r="HJ45" s="199"/>
      <c r="HK45" s="199"/>
      <c r="HL45" s="199"/>
      <c r="HM45" s="199"/>
      <c r="HN45" s="199"/>
      <c r="HO45" s="199"/>
      <c r="HP45" s="199"/>
      <c r="HQ45" s="199"/>
      <c r="HR45" s="199"/>
      <c r="HS45" s="199"/>
      <c r="HT45" s="199"/>
      <c r="HU45" s="199"/>
      <c r="HV45" s="199"/>
      <c r="HW45" s="199"/>
      <c r="HX45" s="199"/>
      <c r="HY45" s="199"/>
      <c r="HZ45" s="199"/>
      <c r="IA45" s="199"/>
      <c r="IB45" s="199"/>
      <c r="IC45" s="199"/>
      <c r="ID45" s="199"/>
      <c r="IE45" s="199"/>
      <c r="IF45" s="199"/>
      <c r="IG45" s="199"/>
      <c r="IH45" s="199"/>
      <c r="II45" s="199"/>
      <c r="IJ45" s="199"/>
      <c r="IK45" s="199"/>
      <c r="IL45" s="199"/>
      <c r="IM45" s="199"/>
      <c r="IN45" s="199"/>
      <c r="IO45" s="199"/>
      <c r="IP45" s="199"/>
      <c r="IQ45" s="199"/>
      <c r="IR45" s="199"/>
      <c r="IS45" s="199"/>
      <c r="IT45" s="199"/>
      <c r="IU45" s="199"/>
      <c r="IV45" s="199"/>
    </row>
    <row r="46" spans="1:256" s="245" customFormat="1" x14ac:dyDescent="0.25">
      <c r="A46" s="203"/>
      <c r="B46" s="204"/>
      <c r="C46" s="206"/>
      <c r="D46" s="225"/>
      <c r="E46" s="254"/>
      <c r="F46" s="252"/>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c r="BV46" s="199"/>
      <c r="BW46" s="199"/>
      <c r="BX46" s="199"/>
      <c r="BY46" s="199"/>
      <c r="BZ46" s="199"/>
      <c r="CA46" s="199"/>
      <c r="CB46" s="199"/>
      <c r="CC46" s="199"/>
      <c r="CD46" s="199"/>
      <c r="CE46" s="199"/>
      <c r="CF46" s="199"/>
      <c r="CG46" s="199"/>
      <c r="CH46" s="199"/>
      <c r="CI46" s="199"/>
      <c r="CJ46" s="199"/>
      <c r="CK46" s="199"/>
      <c r="CL46" s="199"/>
      <c r="CM46" s="199"/>
      <c r="CN46" s="199"/>
      <c r="CO46" s="199"/>
      <c r="CP46" s="199"/>
      <c r="CQ46" s="199"/>
      <c r="CR46" s="199"/>
      <c r="CS46" s="199"/>
      <c r="CT46" s="199"/>
      <c r="CU46" s="199"/>
      <c r="CV46" s="199"/>
      <c r="CW46" s="199"/>
      <c r="CX46" s="199"/>
      <c r="CY46" s="199"/>
      <c r="CZ46" s="199"/>
      <c r="DA46" s="199"/>
      <c r="DB46" s="199"/>
      <c r="DC46" s="199"/>
      <c r="DD46" s="199"/>
      <c r="DE46" s="199"/>
      <c r="DF46" s="199"/>
      <c r="DG46" s="199"/>
      <c r="DH46" s="199"/>
      <c r="DI46" s="199"/>
      <c r="DJ46" s="199"/>
      <c r="DK46" s="199"/>
      <c r="DL46" s="199"/>
      <c r="DM46" s="199"/>
      <c r="DN46" s="199"/>
      <c r="DO46" s="199"/>
      <c r="DP46" s="199"/>
      <c r="DQ46" s="199"/>
      <c r="DR46" s="199"/>
      <c r="DS46" s="199"/>
      <c r="DT46" s="199"/>
      <c r="DU46" s="199"/>
      <c r="DV46" s="199"/>
      <c r="DW46" s="199"/>
      <c r="DX46" s="199"/>
      <c r="DY46" s="199"/>
      <c r="DZ46" s="199"/>
      <c r="EA46" s="199"/>
      <c r="EB46" s="199"/>
      <c r="EC46" s="199"/>
      <c r="ED46" s="199"/>
      <c r="EE46" s="199"/>
      <c r="EF46" s="199"/>
      <c r="EG46" s="199"/>
      <c r="EH46" s="199"/>
      <c r="EI46" s="199"/>
      <c r="EJ46" s="199"/>
      <c r="EK46" s="199"/>
      <c r="EL46" s="199"/>
      <c r="EM46" s="199"/>
      <c r="EN46" s="199"/>
      <c r="EO46" s="199"/>
      <c r="EP46" s="199"/>
      <c r="EQ46" s="199"/>
      <c r="ER46" s="199"/>
      <c r="ES46" s="199"/>
      <c r="ET46" s="199"/>
      <c r="EU46" s="199"/>
      <c r="EV46" s="199"/>
      <c r="EW46" s="199"/>
      <c r="EX46" s="199"/>
      <c r="EY46" s="199"/>
      <c r="EZ46" s="199"/>
      <c r="FA46" s="199"/>
      <c r="FB46" s="199"/>
      <c r="FC46" s="199"/>
      <c r="FD46" s="199"/>
      <c r="FE46" s="199"/>
      <c r="FF46" s="199"/>
      <c r="FG46" s="199"/>
      <c r="FH46" s="199"/>
      <c r="FI46" s="199"/>
      <c r="FJ46" s="199"/>
      <c r="FK46" s="199"/>
      <c r="FL46" s="199"/>
      <c r="FM46" s="199"/>
      <c r="FN46" s="199"/>
      <c r="FO46" s="199"/>
      <c r="FP46" s="199"/>
      <c r="FQ46" s="199"/>
      <c r="FR46" s="199"/>
      <c r="FS46" s="199"/>
      <c r="FT46" s="199"/>
      <c r="FU46" s="199"/>
      <c r="FV46" s="199"/>
      <c r="FW46" s="199"/>
      <c r="FX46" s="199"/>
      <c r="FY46" s="199"/>
      <c r="FZ46" s="199"/>
      <c r="GA46" s="199"/>
      <c r="GB46" s="199"/>
      <c r="GC46" s="199"/>
      <c r="GD46" s="199"/>
      <c r="GE46" s="199"/>
      <c r="GF46" s="199"/>
      <c r="GG46" s="199"/>
      <c r="GH46" s="199"/>
      <c r="GI46" s="199"/>
      <c r="GJ46" s="199"/>
      <c r="GK46" s="199"/>
      <c r="GL46" s="199"/>
      <c r="GM46" s="199"/>
      <c r="GN46" s="199"/>
      <c r="GO46" s="199"/>
      <c r="GP46" s="199"/>
      <c r="GQ46" s="199"/>
      <c r="GR46" s="199"/>
      <c r="GS46" s="199"/>
      <c r="GT46" s="199"/>
      <c r="GU46" s="199"/>
      <c r="GV46" s="199"/>
      <c r="GW46" s="199"/>
      <c r="GX46" s="199"/>
      <c r="GY46" s="199"/>
      <c r="GZ46" s="199"/>
      <c r="HA46" s="199"/>
      <c r="HB46" s="199"/>
      <c r="HC46" s="199"/>
      <c r="HD46" s="199"/>
      <c r="HE46" s="199"/>
      <c r="HF46" s="199"/>
      <c r="HG46" s="199"/>
      <c r="HH46" s="199"/>
      <c r="HI46" s="199"/>
      <c r="HJ46" s="199"/>
      <c r="HK46" s="199"/>
      <c r="HL46" s="199"/>
      <c r="HM46" s="199"/>
      <c r="HN46" s="199"/>
      <c r="HO46" s="199"/>
      <c r="HP46" s="199"/>
      <c r="HQ46" s="199"/>
      <c r="HR46" s="199"/>
      <c r="HS46" s="199"/>
      <c r="HT46" s="199"/>
      <c r="HU46" s="199"/>
      <c r="HV46" s="199"/>
      <c r="HW46" s="199"/>
      <c r="HX46" s="199"/>
      <c r="HY46" s="199"/>
      <c r="HZ46" s="199"/>
      <c r="IA46" s="199"/>
      <c r="IB46" s="199"/>
      <c r="IC46" s="199"/>
      <c r="ID46" s="199"/>
      <c r="IE46" s="199"/>
      <c r="IF46" s="199"/>
      <c r="IG46" s="199"/>
      <c r="IH46" s="199"/>
      <c r="II46" s="199"/>
      <c r="IJ46" s="199"/>
      <c r="IK46" s="199"/>
      <c r="IL46" s="199"/>
      <c r="IM46" s="199"/>
      <c r="IN46" s="199"/>
      <c r="IO46" s="199"/>
      <c r="IP46" s="199"/>
      <c r="IQ46" s="199"/>
      <c r="IR46" s="199"/>
      <c r="IS46" s="199"/>
      <c r="IT46" s="199"/>
      <c r="IU46" s="199"/>
      <c r="IV46" s="199"/>
    </row>
    <row r="47" spans="1:256" s="245" customFormat="1" ht="13" x14ac:dyDescent="0.25">
      <c r="A47" s="203"/>
      <c r="B47" s="205" t="s">
        <v>103</v>
      </c>
      <c r="C47" s="206"/>
      <c r="D47" s="225"/>
      <c r="E47" s="254"/>
      <c r="F47" s="252"/>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c r="BY47" s="199"/>
      <c r="BZ47" s="199"/>
      <c r="CA47" s="199"/>
      <c r="CB47" s="199"/>
      <c r="CC47" s="199"/>
      <c r="CD47" s="199"/>
      <c r="CE47" s="199"/>
      <c r="CF47" s="199"/>
      <c r="CG47" s="199"/>
      <c r="CH47" s="199"/>
      <c r="CI47" s="199"/>
      <c r="CJ47" s="199"/>
      <c r="CK47" s="199"/>
      <c r="CL47" s="199"/>
      <c r="CM47" s="199"/>
      <c r="CN47" s="199"/>
      <c r="CO47" s="199"/>
      <c r="CP47" s="199"/>
      <c r="CQ47" s="199"/>
      <c r="CR47" s="199"/>
      <c r="CS47" s="199"/>
      <c r="CT47" s="199"/>
      <c r="CU47" s="199"/>
      <c r="CV47" s="199"/>
      <c r="CW47" s="199"/>
      <c r="CX47" s="199"/>
      <c r="CY47" s="199"/>
      <c r="CZ47" s="199"/>
      <c r="DA47" s="199"/>
      <c r="DB47" s="199"/>
      <c r="DC47" s="199"/>
      <c r="DD47" s="199"/>
      <c r="DE47" s="199"/>
      <c r="DF47" s="199"/>
      <c r="DG47" s="199"/>
      <c r="DH47" s="199"/>
      <c r="DI47" s="199"/>
      <c r="DJ47" s="199"/>
      <c r="DK47" s="199"/>
      <c r="DL47" s="199"/>
      <c r="DM47" s="199"/>
      <c r="DN47" s="199"/>
      <c r="DO47" s="199"/>
      <c r="DP47" s="199"/>
      <c r="DQ47" s="199"/>
      <c r="DR47" s="199"/>
      <c r="DS47" s="199"/>
      <c r="DT47" s="199"/>
      <c r="DU47" s="199"/>
      <c r="DV47" s="199"/>
      <c r="DW47" s="199"/>
      <c r="DX47" s="199"/>
      <c r="DY47" s="199"/>
      <c r="DZ47" s="199"/>
      <c r="EA47" s="199"/>
      <c r="EB47" s="199"/>
      <c r="EC47" s="199"/>
      <c r="ED47" s="199"/>
      <c r="EE47" s="199"/>
      <c r="EF47" s="199"/>
      <c r="EG47" s="199"/>
      <c r="EH47" s="199"/>
      <c r="EI47" s="199"/>
      <c r="EJ47" s="199"/>
      <c r="EK47" s="199"/>
      <c r="EL47" s="199"/>
      <c r="EM47" s="199"/>
      <c r="EN47" s="199"/>
      <c r="EO47" s="199"/>
      <c r="EP47" s="199"/>
      <c r="EQ47" s="199"/>
      <c r="ER47" s="199"/>
      <c r="ES47" s="199"/>
      <c r="ET47" s="199"/>
      <c r="EU47" s="199"/>
      <c r="EV47" s="199"/>
      <c r="EW47" s="199"/>
      <c r="EX47" s="199"/>
      <c r="EY47" s="199"/>
      <c r="EZ47" s="199"/>
      <c r="FA47" s="199"/>
      <c r="FB47" s="199"/>
      <c r="FC47" s="199"/>
      <c r="FD47" s="199"/>
      <c r="FE47" s="199"/>
      <c r="FF47" s="199"/>
      <c r="FG47" s="199"/>
      <c r="FH47" s="199"/>
      <c r="FI47" s="199"/>
      <c r="FJ47" s="199"/>
      <c r="FK47" s="199"/>
      <c r="FL47" s="199"/>
      <c r="FM47" s="199"/>
      <c r="FN47" s="199"/>
      <c r="FO47" s="199"/>
      <c r="FP47" s="199"/>
      <c r="FQ47" s="199"/>
      <c r="FR47" s="199"/>
      <c r="FS47" s="199"/>
      <c r="FT47" s="199"/>
      <c r="FU47" s="199"/>
      <c r="FV47" s="199"/>
      <c r="FW47" s="199"/>
      <c r="FX47" s="199"/>
      <c r="FY47" s="199"/>
      <c r="FZ47" s="199"/>
      <c r="GA47" s="199"/>
      <c r="GB47" s="199"/>
      <c r="GC47" s="199"/>
      <c r="GD47" s="199"/>
      <c r="GE47" s="199"/>
      <c r="GF47" s="199"/>
      <c r="GG47" s="199"/>
      <c r="GH47" s="199"/>
      <c r="GI47" s="199"/>
      <c r="GJ47" s="199"/>
      <c r="GK47" s="199"/>
      <c r="GL47" s="199"/>
      <c r="GM47" s="199"/>
      <c r="GN47" s="199"/>
      <c r="GO47" s="199"/>
      <c r="GP47" s="199"/>
      <c r="GQ47" s="199"/>
      <c r="GR47" s="199"/>
      <c r="GS47" s="199"/>
      <c r="GT47" s="199"/>
      <c r="GU47" s="199"/>
      <c r="GV47" s="199"/>
      <c r="GW47" s="199"/>
      <c r="GX47" s="199"/>
      <c r="GY47" s="199"/>
      <c r="GZ47" s="199"/>
      <c r="HA47" s="199"/>
      <c r="HB47" s="199"/>
      <c r="HC47" s="199"/>
      <c r="HD47" s="199"/>
      <c r="HE47" s="199"/>
      <c r="HF47" s="199"/>
      <c r="HG47" s="199"/>
      <c r="HH47" s="199"/>
      <c r="HI47" s="199"/>
      <c r="HJ47" s="199"/>
      <c r="HK47" s="199"/>
      <c r="HL47" s="199"/>
      <c r="HM47" s="199"/>
      <c r="HN47" s="199"/>
      <c r="HO47" s="199"/>
      <c r="HP47" s="199"/>
      <c r="HQ47" s="199"/>
      <c r="HR47" s="199"/>
      <c r="HS47" s="199"/>
      <c r="HT47" s="199"/>
      <c r="HU47" s="199"/>
      <c r="HV47" s="199"/>
      <c r="HW47" s="199"/>
      <c r="HX47" s="199"/>
      <c r="HY47" s="199"/>
      <c r="HZ47" s="199"/>
      <c r="IA47" s="199"/>
      <c r="IB47" s="199"/>
      <c r="IC47" s="199"/>
      <c r="ID47" s="199"/>
      <c r="IE47" s="199"/>
      <c r="IF47" s="199"/>
      <c r="IG47" s="199"/>
      <c r="IH47" s="199"/>
      <c r="II47" s="199"/>
      <c r="IJ47" s="199"/>
      <c r="IK47" s="199"/>
      <c r="IL47" s="199"/>
      <c r="IM47" s="199"/>
      <c r="IN47" s="199"/>
      <c r="IO47" s="199"/>
      <c r="IP47" s="199"/>
      <c r="IQ47" s="199"/>
      <c r="IR47" s="199"/>
      <c r="IS47" s="199"/>
      <c r="IT47" s="199"/>
      <c r="IU47" s="199"/>
      <c r="IV47" s="199"/>
    </row>
    <row r="48" spans="1:256" s="245" customFormat="1" x14ac:dyDescent="0.25">
      <c r="A48" s="203"/>
      <c r="B48" s="210"/>
      <c r="C48" s="206"/>
      <c r="D48" s="225"/>
      <c r="E48" s="254"/>
      <c r="F48" s="252"/>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c r="BV48" s="199"/>
      <c r="BW48" s="199"/>
      <c r="BX48" s="199"/>
      <c r="BY48" s="199"/>
      <c r="BZ48" s="199"/>
      <c r="CA48" s="199"/>
      <c r="CB48" s="199"/>
      <c r="CC48" s="199"/>
      <c r="CD48" s="199"/>
      <c r="CE48" s="199"/>
      <c r="CF48" s="199"/>
      <c r="CG48" s="199"/>
      <c r="CH48" s="199"/>
      <c r="CI48" s="199"/>
      <c r="CJ48" s="199"/>
      <c r="CK48" s="199"/>
      <c r="CL48" s="199"/>
      <c r="CM48" s="199"/>
      <c r="CN48" s="199"/>
      <c r="CO48" s="199"/>
      <c r="CP48" s="199"/>
      <c r="CQ48" s="199"/>
      <c r="CR48" s="199"/>
      <c r="CS48" s="199"/>
      <c r="CT48" s="199"/>
      <c r="CU48" s="199"/>
      <c r="CV48" s="199"/>
      <c r="CW48" s="199"/>
      <c r="CX48" s="199"/>
      <c r="CY48" s="199"/>
      <c r="CZ48" s="199"/>
      <c r="DA48" s="199"/>
      <c r="DB48" s="199"/>
      <c r="DC48" s="199"/>
      <c r="DD48" s="199"/>
      <c r="DE48" s="199"/>
      <c r="DF48" s="199"/>
      <c r="DG48" s="199"/>
      <c r="DH48" s="199"/>
      <c r="DI48" s="199"/>
      <c r="DJ48" s="199"/>
      <c r="DK48" s="199"/>
      <c r="DL48" s="199"/>
      <c r="DM48" s="199"/>
      <c r="DN48" s="199"/>
      <c r="DO48" s="199"/>
      <c r="DP48" s="199"/>
      <c r="DQ48" s="199"/>
      <c r="DR48" s="199"/>
      <c r="DS48" s="199"/>
      <c r="DT48" s="199"/>
      <c r="DU48" s="199"/>
      <c r="DV48" s="199"/>
      <c r="DW48" s="199"/>
      <c r="DX48" s="199"/>
      <c r="DY48" s="199"/>
      <c r="DZ48" s="199"/>
      <c r="EA48" s="199"/>
      <c r="EB48" s="199"/>
      <c r="EC48" s="199"/>
      <c r="ED48" s="199"/>
      <c r="EE48" s="199"/>
      <c r="EF48" s="199"/>
      <c r="EG48" s="199"/>
      <c r="EH48" s="199"/>
      <c r="EI48" s="199"/>
      <c r="EJ48" s="199"/>
      <c r="EK48" s="199"/>
      <c r="EL48" s="199"/>
      <c r="EM48" s="199"/>
      <c r="EN48" s="199"/>
      <c r="EO48" s="199"/>
      <c r="EP48" s="199"/>
      <c r="EQ48" s="199"/>
      <c r="ER48" s="199"/>
      <c r="ES48" s="199"/>
      <c r="ET48" s="199"/>
      <c r="EU48" s="199"/>
      <c r="EV48" s="199"/>
      <c r="EW48" s="199"/>
      <c r="EX48" s="199"/>
      <c r="EY48" s="199"/>
      <c r="EZ48" s="199"/>
      <c r="FA48" s="199"/>
      <c r="FB48" s="199"/>
      <c r="FC48" s="199"/>
      <c r="FD48" s="199"/>
      <c r="FE48" s="199"/>
      <c r="FF48" s="199"/>
      <c r="FG48" s="199"/>
      <c r="FH48" s="199"/>
      <c r="FI48" s="199"/>
      <c r="FJ48" s="199"/>
      <c r="FK48" s="199"/>
      <c r="FL48" s="199"/>
      <c r="FM48" s="199"/>
      <c r="FN48" s="199"/>
      <c r="FO48" s="199"/>
      <c r="FP48" s="199"/>
      <c r="FQ48" s="199"/>
      <c r="FR48" s="199"/>
      <c r="FS48" s="199"/>
      <c r="FT48" s="199"/>
      <c r="FU48" s="199"/>
      <c r="FV48" s="199"/>
      <c r="FW48" s="199"/>
      <c r="FX48" s="199"/>
      <c r="FY48" s="199"/>
      <c r="FZ48" s="199"/>
      <c r="GA48" s="199"/>
      <c r="GB48" s="199"/>
      <c r="GC48" s="199"/>
      <c r="GD48" s="199"/>
      <c r="GE48" s="199"/>
      <c r="GF48" s="199"/>
      <c r="GG48" s="199"/>
      <c r="GH48" s="199"/>
      <c r="GI48" s="199"/>
      <c r="GJ48" s="199"/>
      <c r="GK48" s="199"/>
      <c r="GL48" s="199"/>
      <c r="GM48" s="199"/>
      <c r="GN48" s="199"/>
      <c r="GO48" s="199"/>
      <c r="GP48" s="199"/>
      <c r="GQ48" s="199"/>
      <c r="GR48" s="199"/>
      <c r="GS48" s="199"/>
      <c r="GT48" s="199"/>
      <c r="GU48" s="199"/>
      <c r="GV48" s="199"/>
      <c r="GW48" s="199"/>
      <c r="GX48" s="199"/>
      <c r="GY48" s="199"/>
      <c r="GZ48" s="199"/>
      <c r="HA48" s="199"/>
      <c r="HB48" s="199"/>
      <c r="HC48" s="199"/>
      <c r="HD48" s="199"/>
      <c r="HE48" s="199"/>
      <c r="HF48" s="199"/>
      <c r="HG48" s="199"/>
      <c r="HH48" s="199"/>
      <c r="HI48" s="199"/>
      <c r="HJ48" s="199"/>
      <c r="HK48" s="199"/>
      <c r="HL48" s="199"/>
      <c r="HM48" s="199"/>
      <c r="HN48" s="199"/>
      <c r="HO48" s="199"/>
      <c r="HP48" s="199"/>
      <c r="HQ48" s="199"/>
      <c r="HR48" s="199"/>
      <c r="HS48" s="199"/>
      <c r="HT48" s="199"/>
      <c r="HU48" s="199"/>
      <c r="HV48" s="199"/>
      <c r="HW48" s="199"/>
      <c r="HX48" s="199"/>
      <c r="HY48" s="199"/>
      <c r="HZ48" s="199"/>
      <c r="IA48" s="199"/>
      <c r="IB48" s="199"/>
      <c r="IC48" s="199"/>
      <c r="ID48" s="199"/>
      <c r="IE48" s="199"/>
      <c r="IF48" s="199"/>
      <c r="IG48" s="199"/>
      <c r="IH48" s="199"/>
      <c r="II48" s="199"/>
      <c r="IJ48" s="199"/>
      <c r="IK48" s="199"/>
      <c r="IL48" s="199"/>
      <c r="IM48" s="199"/>
      <c r="IN48" s="199"/>
      <c r="IO48" s="199"/>
      <c r="IP48" s="199"/>
      <c r="IQ48" s="199"/>
      <c r="IR48" s="199"/>
      <c r="IS48" s="199"/>
      <c r="IT48" s="199"/>
      <c r="IU48" s="199"/>
      <c r="IV48" s="199"/>
    </row>
    <row r="49" spans="1:256" s="245" customFormat="1" ht="13" x14ac:dyDescent="0.25">
      <c r="A49" s="203"/>
      <c r="B49" s="205" t="s">
        <v>104</v>
      </c>
      <c r="C49" s="206"/>
      <c r="D49" s="225"/>
      <c r="E49" s="256"/>
      <c r="F49" s="252"/>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c r="BV49" s="199"/>
      <c r="BW49" s="199"/>
      <c r="BX49" s="199"/>
      <c r="BY49" s="199"/>
      <c r="BZ49" s="199"/>
      <c r="CA49" s="199"/>
      <c r="CB49" s="199"/>
      <c r="CC49" s="199"/>
      <c r="CD49" s="199"/>
      <c r="CE49" s="199"/>
      <c r="CF49" s="199"/>
      <c r="CG49" s="199"/>
      <c r="CH49" s="199"/>
      <c r="CI49" s="199"/>
      <c r="CJ49" s="199"/>
      <c r="CK49" s="199"/>
      <c r="CL49" s="199"/>
      <c r="CM49" s="199"/>
      <c r="CN49" s="199"/>
      <c r="CO49" s="199"/>
      <c r="CP49" s="199"/>
      <c r="CQ49" s="199"/>
      <c r="CR49" s="199"/>
      <c r="CS49" s="199"/>
      <c r="CT49" s="199"/>
      <c r="CU49" s="199"/>
      <c r="CV49" s="199"/>
      <c r="CW49" s="199"/>
      <c r="CX49" s="199"/>
      <c r="CY49" s="199"/>
      <c r="CZ49" s="199"/>
      <c r="DA49" s="199"/>
      <c r="DB49" s="199"/>
      <c r="DC49" s="199"/>
      <c r="DD49" s="199"/>
      <c r="DE49" s="199"/>
      <c r="DF49" s="199"/>
      <c r="DG49" s="199"/>
      <c r="DH49" s="199"/>
      <c r="DI49" s="199"/>
      <c r="DJ49" s="199"/>
      <c r="DK49" s="199"/>
      <c r="DL49" s="199"/>
      <c r="DM49" s="199"/>
      <c r="DN49" s="199"/>
      <c r="DO49" s="199"/>
      <c r="DP49" s="199"/>
      <c r="DQ49" s="199"/>
      <c r="DR49" s="199"/>
      <c r="DS49" s="199"/>
      <c r="DT49" s="199"/>
      <c r="DU49" s="199"/>
      <c r="DV49" s="199"/>
      <c r="DW49" s="199"/>
      <c r="DX49" s="199"/>
      <c r="DY49" s="199"/>
      <c r="DZ49" s="199"/>
      <c r="EA49" s="199"/>
      <c r="EB49" s="199"/>
      <c r="EC49" s="199"/>
      <c r="ED49" s="199"/>
      <c r="EE49" s="199"/>
      <c r="EF49" s="199"/>
      <c r="EG49" s="199"/>
      <c r="EH49" s="199"/>
      <c r="EI49" s="199"/>
      <c r="EJ49" s="199"/>
      <c r="EK49" s="199"/>
      <c r="EL49" s="199"/>
      <c r="EM49" s="199"/>
      <c r="EN49" s="199"/>
      <c r="EO49" s="199"/>
      <c r="EP49" s="199"/>
      <c r="EQ49" s="199"/>
      <c r="ER49" s="199"/>
      <c r="ES49" s="199"/>
      <c r="ET49" s="199"/>
      <c r="EU49" s="199"/>
      <c r="EV49" s="199"/>
      <c r="EW49" s="199"/>
      <c r="EX49" s="199"/>
      <c r="EY49" s="199"/>
      <c r="EZ49" s="199"/>
      <c r="FA49" s="199"/>
      <c r="FB49" s="199"/>
      <c r="FC49" s="199"/>
      <c r="FD49" s="199"/>
      <c r="FE49" s="199"/>
      <c r="FF49" s="199"/>
      <c r="FG49" s="199"/>
      <c r="FH49" s="199"/>
      <c r="FI49" s="199"/>
      <c r="FJ49" s="199"/>
      <c r="FK49" s="199"/>
      <c r="FL49" s="199"/>
      <c r="FM49" s="199"/>
      <c r="FN49" s="199"/>
      <c r="FO49" s="199"/>
      <c r="FP49" s="199"/>
      <c r="FQ49" s="199"/>
      <c r="FR49" s="199"/>
      <c r="FS49" s="199"/>
      <c r="FT49" s="199"/>
      <c r="FU49" s="199"/>
      <c r="FV49" s="199"/>
      <c r="FW49" s="199"/>
      <c r="FX49" s="199"/>
      <c r="FY49" s="199"/>
      <c r="FZ49" s="199"/>
      <c r="GA49" s="199"/>
      <c r="GB49" s="199"/>
      <c r="GC49" s="199"/>
      <c r="GD49" s="199"/>
      <c r="GE49" s="199"/>
      <c r="GF49" s="199"/>
      <c r="GG49" s="199"/>
      <c r="GH49" s="199"/>
      <c r="GI49" s="199"/>
      <c r="GJ49" s="199"/>
      <c r="GK49" s="199"/>
      <c r="GL49" s="199"/>
      <c r="GM49" s="199"/>
      <c r="GN49" s="199"/>
      <c r="GO49" s="199"/>
      <c r="GP49" s="199"/>
      <c r="GQ49" s="199"/>
      <c r="GR49" s="199"/>
      <c r="GS49" s="199"/>
      <c r="GT49" s="199"/>
      <c r="GU49" s="199"/>
      <c r="GV49" s="199"/>
      <c r="GW49" s="199"/>
      <c r="GX49" s="199"/>
      <c r="GY49" s="199"/>
      <c r="GZ49" s="199"/>
      <c r="HA49" s="199"/>
      <c r="HB49" s="199"/>
      <c r="HC49" s="199"/>
      <c r="HD49" s="199"/>
      <c r="HE49" s="199"/>
      <c r="HF49" s="199"/>
      <c r="HG49" s="199"/>
      <c r="HH49" s="199"/>
      <c r="HI49" s="199"/>
      <c r="HJ49" s="199"/>
      <c r="HK49" s="199"/>
      <c r="HL49" s="199"/>
      <c r="HM49" s="199"/>
      <c r="HN49" s="199"/>
      <c r="HO49" s="199"/>
      <c r="HP49" s="199"/>
      <c r="HQ49" s="199"/>
      <c r="HR49" s="199"/>
      <c r="HS49" s="199"/>
      <c r="HT49" s="199"/>
      <c r="HU49" s="199"/>
      <c r="HV49" s="199"/>
      <c r="HW49" s="199"/>
      <c r="HX49" s="199"/>
      <c r="HY49" s="199"/>
      <c r="HZ49" s="199"/>
      <c r="IA49" s="199"/>
      <c r="IB49" s="199"/>
      <c r="IC49" s="199"/>
      <c r="ID49" s="199"/>
      <c r="IE49" s="199"/>
      <c r="IF49" s="199"/>
      <c r="IG49" s="199"/>
      <c r="IH49" s="199"/>
      <c r="II49" s="199"/>
      <c r="IJ49" s="199"/>
      <c r="IK49" s="199"/>
      <c r="IL49" s="199"/>
      <c r="IM49" s="199"/>
      <c r="IN49" s="199"/>
      <c r="IO49" s="199"/>
      <c r="IP49" s="199"/>
      <c r="IQ49" s="199"/>
      <c r="IR49" s="199"/>
      <c r="IS49" s="199"/>
      <c r="IT49" s="199"/>
      <c r="IU49" s="199"/>
      <c r="IV49" s="199"/>
    </row>
    <row r="50" spans="1:256" s="245" customFormat="1" x14ac:dyDescent="0.25">
      <c r="A50" s="203"/>
      <c r="B50" s="204"/>
      <c r="C50" s="206"/>
      <c r="D50" s="225"/>
      <c r="E50" s="256"/>
      <c r="F50" s="252"/>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c r="BY50" s="199"/>
      <c r="BZ50" s="199"/>
      <c r="CA50" s="199"/>
      <c r="CB50" s="199"/>
      <c r="CC50" s="199"/>
      <c r="CD50" s="199"/>
      <c r="CE50" s="199"/>
      <c r="CF50" s="199"/>
      <c r="CG50" s="199"/>
      <c r="CH50" s="199"/>
      <c r="CI50" s="199"/>
      <c r="CJ50" s="199"/>
      <c r="CK50" s="199"/>
      <c r="CL50" s="199"/>
      <c r="CM50" s="199"/>
      <c r="CN50" s="199"/>
      <c r="CO50" s="199"/>
      <c r="CP50" s="199"/>
      <c r="CQ50" s="199"/>
      <c r="CR50" s="199"/>
      <c r="CS50" s="199"/>
      <c r="CT50" s="199"/>
      <c r="CU50" s="199"/>
      <c r="CV50" s="199"/>
      <c r="CW50" s="199"/>
      <c r="CX50" s="199"/>
      <c r="CY50" s="199"/>
      <c r="CZ50" s="199"/>
      <c r="DA50" s="199"/>
      <c r="DB50" s="199"/>
      <c r="DC50" s="199"/>
      <c r="DD50" s="199"/>
      <c r="DE50" s="199"/>
      <c r="DF50" s="199"/>
      <c r="DG50" s="199"/>
      <c r="DH50" s="199"/>
      <c r="DI50" s="199"/>
      <c r="DJ50" s="199"/>
      <c r="DK50" s="199"/>
      <c r="DL50" s="199"/>
      <c r="DM50" s="199"/>
      <c r="DN50" s="199"/>
      <c r="DO50" s="199"/>
      <c r="DP50" s="199"/>
      <c r="DQ50" s="199"/>
      <c r="DR50" s="199"/>
      <c r="DS50" s="199"/>
      <c r="DT50" s="199"/>
      <c r="DU50" s="199"/>
      <c r="DV50" s="199"/>
      <c r="DW50" s="199"/>
      <c r="DX50" s="199"/>
      <c r="DY50" s="199"/>
      <c r="DZ50" s="199"/>
      <c r="EA50" s="199"/>
      <c r="EB50" s="199"/>
      <c r="EC50" s="199"/>
      <c r="ED50" s="199"/>
      <c r="EE50" s="199"/>
      <c r="EF50" s="199"/>
      <c r="EG50" s="199"/>
      <c r="EH50" s="199"/>
      <c r="EI50" s="199"/>
      <c r="EJ50" s="199"/>
      <c r="EK50" s="199"/>
      <c r="EL50" s="199"/>
      <c r="EM50" s="199"/>
      <c r="EN50" s="199"/>
      <c r="EO50" s="199"/>
      <c r="EP50" s="199"/>
      <c r="EQ50" s="199"/>
      <c r="ER50" s="199"/>
      <c r="ES50" s="199"/>
      <c r="ET50" s="199"/>
      <c r="EU50" s="199"/>
      <c r="EV50" s="199"/>
      <c r="EW50" s="199"/>
      <c r="EX50" s="199"/>
      <c r="EY50" s="199"/>
      <c r="EZ50" s="199"/>
      <c r="FA50" s="199"/>
      <c r="FB50" s="199"/>
      <c r="FC50" s="199"/>
      <c r="FD50" s="199"/>
      <c r="FE50" s="199"/>
      <c r="FF50" s="199"/>
      <c r="FG50" s="199"/>
      <c r="FH50" s="199"/>
      <c r="FI50" s="199"/>
      <c r="FJ50" s="199"/>
      <c r="FK50" s="199"/>
      <c r="FL50" s="199"/>
      <c r="FM50" s="199"/>
      <c r="FN50" s="199"/>
      <c r="FO50" s="199"/>
      <c r="FP50" s="199"/>
      <c r="FQ50" s="199"/>
      <c r="FR50" s="199"/>
      <c r="FS50" s="199"/>
      <c r="FT50" s="199"/>
      <c r="FU50" s="199"/>
      <c r="FV50" s="199"/>
      <c r="FW50" s="199"/>
      <c r="FX50" s="199"/>
      <c r="FY50" s="199"/>
      <c r="FZ50" s="199"/>
      <c r="GA50" s="199"/>
      <c r="GB50" s="199"/>
      <c r="GC50" s="199"/>
      <c r="GD50" s="199"/>
      <c r="GE50" s="199"/>
      <c r="GF50" s="199"/>
      <c r="GG50" s="199"/>
      <c r="GH50" s="199"/>
      <c r="GI50" s="199"/>
      <c r="GJ50" s="199"/>
      <c r="GK50" s="199"/>
      <c r="GL50" s="199"/>
      <c r="GM50" s="199"/>
      <c r="GN50" s="199"/>
      <c r="GO50" s="199"/>
      <c r="GP50" s="199"/>
      <c r="GQ50" s="199"/>
      <c r="GR50" s="199"/>
      <c r="GS50" s="199"/>
      <c r="GT50" s="199"/>
      <c r="GU50" s="199"/>
      <c r="GV50" s="199"/>
      <c r="GW50" s="199"/>
      <c r="GX50" s="199"/>
      <c r="GY50" s="199"/>
      <c r="GZ50" s="199"/>
      <c r="HA50" s="199"/>
      <c r="HB50" s="199"/>
      <c r="HC50" s="199"/>
      <c r="HD50" s="199"/>
      <c r="HE50" s="199"/>
      <c r="HF50" s="199"/>
      <c r="HG50" s="199"/>
      <c r="HH50" s="199"/>
      <c r="HI50" s="199"/>
      <c r="HJ50" s="199"/>
      <c r="HK50" s="199"/>
      <c r="HL50" s="199"/>
      <c r="HM50" s="199"/>
      <c r="HN50" s="199"/>
      <c r="HO50" s="199"/>
      <c r="HP50" s="199"/>
      <c r="HQ50" s="199"/>
      <c r="HR50" s="199"/>
      <c r="HS50" s="199"/>
      <c r="HT50" s="199"/>
      <c r="HU50" s="199"/>
      <c r="HV50" s="199"/>
      <c r="HW50" s="199"/>
      <c r="HX50" s="199"/>
      <c r="HY50" s="199"/>
      <c r="HZ50" s="199"/>
      <c r="IA50" s="199"/>
      <c r="IB50" s="199"/>
      <c r="IC50" s="199"/>
      <c r="ID50" s="199"/>
      <c r="IE50" s="199"/>
      <c r="IF50" s="199"/>
      <c r="IG50" s="199"/>
      <c r="IH50" s="199"/>
      <c r="II50" s="199"/>
      <c r="IJ50" s="199"/>
      <c r="IK50" s="199"/>
      <c r="IL50" s="199"/>
      <c r="IM50" s="199"/>
      <c r="IN50" s="199"/>
      <c r="IO50" s="199"/>
      <c r="IP50" s="199"/>
      <c r="IQ50" s="199"/>
      <c r="IR50" s="199"/>
      <c r="IS50" s="199"/>
      <c r="IT50" s="199"/>
      <c r="IU50" s="199"/>
      <c r="IV50" s="199"/>
    </row>
    <row r="51" spans="1:256" s="245" customFormat="1" x14ac:dyDescent="0.25">
      <c r="A51" s="203"/>
      <c r="B51" s="210" t="s">
        <v>105</v>
      </c>
      <c r="C51" s="206"/>
      <c r="D51" s="225"/>
      <c r="E51" s="256"/>
      <c r="F51" s="252"/>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c r="BU51" s="199"/>
      <c r="BV51" s="199"/>
      <c r="BW51" s="199"/>
      <c r="BX51" s="199"/>
      <c r="BY51" s="199"/>
      <c r="BZ51" s="199"/>
      <c r="CA51" s="199"/>
      <c r="CB51" s="199"/>
      <c r="CC51" s="199"/>
      <c r="CD51" s="199"/>
      <c r="CE51" s="199"/>
      <c r="CF51" s="199"/>
      <c r="CG51" s="199"/>
      <c r="CH51" s="199"/>
      <c r="CI51" s="199"/>
      <c r="CJ51" s="199"/>
      <c r="CK51" s="199"/>
      <c r="CL51" s="199"/>
      <c r="CM51" s="199"/>
      <c r="CN51" s="199"/>
      <c r="CO51" s="199"/>
      <c r="CP51" s="199"/>
      <c r="CQ51" s="199"/>
      <c r="CR51" s="199"/>
      <c r="CS51" s="199"/>
      <c r="CT51" s="199"/>
      <c r="CU51" s="199"/>
      <c r="CV51" s="199"/>
      <c r="CW51" s="199"/>
      <c r="CX51" s="199"/>
      <c r="CY51" s="199"/>
      <c r="CZ51" s="199"/>
      <c r="DA51" s="199"/>
      <c r="DB51" s="199"/>
      <c r="DC51" s="199"/>
      <c r="DD51" s="199"/>
      <c r="DE51" s="199"/>
      <c r="DF51" s="199"/>
      <c r="DG51" s="199"/>
      <c r="DH51" s="199"/>
      <c r="DI51" s="199"/>
      <c r="DJ51" s="199"/>
      <c r="DK51" s="199"/>
      <c r="DL51" s="199"/>
      <c r="DM51" s="199"/>
      <c r="DN51" s="199"/>
      <c r="DO51" s="199"/>
      <c r="DP51" s="199"/>
      <c r="DQ51" s="199"/>
      <c r="DR51" s="199"/>
      <c r="DS51" s="199"/>
      <c r="DT51" s="199"/>
      <c r="DU51" s="199"/>
      <c r="DV51" s="199"/>
      <c r="DW51" s="199"/>
      <c r="DX51" s="199"/>
      <c r="DY51" s="199"/>
      <c r="DZ51" s="199"/>
      <c r="EA51" s="199"/>
      <c r="EB51" s="199"/>
      <c r="EC51" s="199"/>
      <c r="ED51" s="199"/>
      <c r="EE51" s="199"/>
      <c r="EF51" s="199"/>
      <c r="EG51" s="199"/>
      <c r="EH51" s="199"/>
      <c r="EI51" s="199"/>
      <c r="EJ51" s="199"/>
      <c r="EK51" s="199"/>
      <c r="EL51" s="199"/>
      <c r="EM51" s="199"/>
      <c r="EN51" s="199"/>
      <c r="EO51" s="199"/>
      <c r="EP51" s="199"/>
      <c r="EQ51" s="199"/>
      <c r="ER51" s="199"/>
      <c r="ES51" s="199"/>
      <c r="ET51" s="199"/>
      <c r="EU51" s="199"/>
      <c r="EV51" s="199"/>
      <c r="EW51" s="199"/>
      <c r="EX51" s="199"/>
      <c r="EY51" s="199"/>
      <c r="EZ51" s="199"/>
      <c r="FA51" s="199"/>
      <c r="FB51" s="199"/>
      <c r="FC51" s="199"/>
      <c r="FD51" s="199"/>
      <c r="FE51" s="199"/>
      <c r="FF51" s="199"/>
      <c r="FG51" s="199"/>
      <c r="FH51" s="199"/>
      <c r="FI51" s="199"/>
      <c r="FJ51" s="199"/>
      <c r="FK51" s="199"/>
      <c r="FL51" s="199"/>
      <c r="FM51" s="199"/>
      <c r="FN51" s="199"/>
      <c r="FO51" s="199"/>
      <c r="FP51" s="199"/>
      <c r="FQ51" s="199"/>
      <c r="FR51" s="199"/>
      <c r="FS51" s="199"/>
      <c r="FT51" s="199"/>
      <c r="FU51" s="199"/>
      <c r="FV51" s="199"/>
      <c r="FW51" s="199"/>
      <c r="FX51" s="199"/>
      <c r="FY51" s="199"/>
      <c r="FZ51" s="199"/>
      <c r="GA51" s="199"/>
      <c r="GB51" s="199"/>
      <c r="GC51" s="199"/>
      <c r="GD51" s="199"/>
      <c r="GE51" s="199"/>
      <c r="GF51" s="199"/>
      <c r="GG51" s="199"/>
      <c r="GH51" s="199"/>
      <c r="GI51" s="199"/>
      <c r="GJ51" s="199"/>
      <c r="GK51" s="199"/>
      <c r="GL51" s="199"/>
      <c r="GM51" s="199"/>
      <c r="GN51" s="199"/>
      <c r="GO51" s="199"/>
      <c r="GP51" s="199"/>
      <c r="GQ51" s="199"/>
      <c r="GR51" s="199"/>
      <c r="GS51" s="199"/>
      <c r="GT51" s="199"/>
      <c r="GU51" s="199"/>
      <c r="GV51" s="199"/>
      <c r="GW51" s="199"/>
      <c r="GX51" s="199"/>
      <c r="GY51" s="199"/>
      <c r="GZ51" s="199"/>
      <c r="HA51" s="199"/>
      <c r="HB51" s="199"/>
      <c r="HC51" s="199"/>
      <c r="HD51" s="199"/>
      <c r="HE51" s="199"/>
      <c r="HF51" s="199"/>
      <c r="HG51" s="199"/>
      <c r="HH51" s="199"/>
      <c r="HI51" s="199"/>
      <c r="HJ51" s="199"/>
      <c r="HK51" s="199"/>
      <c r="HL51" s="199"/>
      <c r="HM51" s="199"/>
      <c r="HN51" s="199"/>
      <c r="HO51" s="199"/>
      <c r="HP51" s="199"/>
      <c r="HQ51" s="199"/>
      <c r="HR51" s="199"/>
      <c r="HS51" s="199"/>
      <c r="HT51" s="199"/>
      <c r="HU51" s="199"/>
      <c r="HV51" s="199"/>
      <c r="HW51" s="199"/>
      <c r="HX51" s="199"/>
      <c r="HY51" s="199"/>
      <c r="HZ51" s="199"/>
      <c r="IA51" s="199"/>
      <c r="IB51" s="199"/>
      <c r="IC51" s="199"/>
      <c r="ID51" s="199"/>
      <c r="IE51" s="199"/>
      <c r="IF51" s="199"/>
      <c r="IG51" s="199"/>
      <c r="IH51" s="199"/>
      <c r="II51" s="199"/>
      <c r="IJ51" s="199"/>
      <c r="IK51" s="199"/>
      <c r="IL51" s="199"/>
      <c r="IM51" s="199"/>
      <c r="IN51" s="199"/>
      <c r="IO51" s="199"/>
      <c r="IP51" s="199"/>
      <c r="IQ51" s="199"/>
      <c r="IR51" s="199"/>
      <c r="IS51" s="199"/>
      <c r="IT51" s="199"/>
      <c r="IU51" s="199"/>
      <c r="IV51" s="199"/>
    </row>
    <row r="52" spans="1:256" s="245" customFormat="1" ht="14.5" x14ac:dyDescent="0.25">
      <c r="A52" s="203" t="s">
        <v>304</v>
      </c>
      <c r="B52" s="204" t="s">
        <v>190</v>
      </c>
      <c r="C52" s="206" t="s">
        <v>384</v>
      </c>
      <c r="D52" s="225">
        <f>D40</f>
        <v>0.8</v>
      </c>
      <c r="E52" s="256"/>
      <c r="F52" s="252">
        <f>D52*E52</f>
        <v>0</v>
      </c>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c r="BU52" s="199"/>
      <c r="BV52" s="199"/>
      <c r="BW52" s="199"/>
      <c r="BX52" s="199"/>
      <c r="BY52" s="199"/>
      <c r="BZ52" s="199"/>
      <c r="CA52" s="199"/>
      <c r="CB52" s="199"/>
      <c r="CC52" s="199"/>
      <c r="CD52" s="199"/>
      <c r="CE52" s="199"/>
      <c r="CF52" s="199"/>
      <c r="CG52" s="199"/>
      <c r="CH52" s="199"/>
      <c r="CI52" s="199"/>
      <c r="CJ52" s="199"/>
      <c r="CK52" s="199"/>
      <c r="CL52" s="199"/>
      <c r="CM52" s="199"/>
      <c r="CN52" s="199"/>
      <c r="CO52" s="199"/>
      <c r="CP52" s="199"/>
      <c r="CQ52" s="199"/>
      <c r="CR52" s="199"/>
      <c r="CS52" s="199"/>
      <c r="CT52" s="199"/>
      <c r="CU52" s="199"/>
      <c r="CV52" s="199"/>
      <c r="CW52" s="199"/>
      <c r="CX52" s="199"/>
      <c r="CY52" s="199"/>
      <c r="CZ52" s="199"/>
      <c r="DA52" s="199"/>
      <c r="DB52" s="199"/>
      <c r="DC52" s="199"/>
      <c r="DD52" s="199"/>
      <c r="DE52" s="199"/>
      <c r="DF52" s="199"/>
      <c r="DG52" s="199"/>
      <c r="DH52" s="199"/>
      <c r="DI52" s="199"/>
      <c r="DJ52" s="199"/>
      <c r="DK52" s="199"/>
      <c r="DL52" s="199"/>
      <c r="DM52" s="199"/>
      <c r="DN52" s="199"/>
      <c r="DO52" s="199"/>
      <c r="DP52" s="199"/>
      <c r="DQ52" s="199"/>
      <c r="DR52" s="199"/>
      <c r="DS52" s="199"/>
      <c r="DT52" s="199"/>
      <c r="DU52" s="199"/>
      <c r="DV52" s="199"/>
      <c r="DW52" s="199"/>
      <c r="DX52" s="199"/>
      <c r="DY52" s="199"/>
      <c r="DZ52" s="199"/>
      <c r="EA52" s="199"/>
      <c r="EB52" s="199"/>
      <c r="EC52" s="199"/>
      <c r="ED52" s="199"/>
      <c r="EE52" s="199"/>
      <c r="EF52" s="199"/>
      <c r="EG52" s="199"/>
      <c r="EH52" s="199"/>
      <c r="EI52" s="199"/>
      <c r="EJ52" s="199"/>
      <c r="EK52" s="199"/>
      <c r="EL52" s="199"/>
      <c r="EM52" s="199"/>
      <c r="EN52" s="199"/>
      <c r="EO52" s="199"/>
      <c r="EP52" s="199"/>
      <c r="EQ52" s="199"/>
      <c r="ER52" s="199"/>
      <c r="ES52" s="199"/>
      <c r="ET52" s="199"/>
      <c r="EU52" s="199"/>
      <c r="EV52" s="199"/>
      <c r="EW52" s="199"/>
      <c r="EX52" s="199"/>
      <c r="EY52" s="199"/>
      <c r="EZ52" s="199"/>
      <c r="FA52" s="199"/>
      <c r="FB52" s="199"/>
      <c r="FC52" s="199"/>
      <c r="FD52" s="199"/>
      <c r="FE52" s="199"/>
      <c r="FF52" s="199"/>
      <c r="FG52" s="199"/>
      <c r="FH52" s="199"/>
      <c r="FI52" s="199"/>
      <c r="FJ52" s="199"/>
      <c r="FK52" s="199"/>
      <c r="FL52" s="199"/>
      <c r="FM52" s="199"/>
      <c r="FN52" s="199"/>
      <c r="FO52" s="199"/>
      <c r="FP52" s="199"/>
      <c r="FQ52" s="199"/>
      <c r="FR52" s="199"/>
      <c r="FS52" s="199"/>
      <c r="FT52" s="199"/>
      <c r="FU52" s="199"/>
      <c r="FV52" s="199"/>
      <c r="FW52" s="199"/>
      <c r="FX52" s="199"/>
      <c r="FY52" s="199"/>
      <c r="FZ52" s="199"/>
      <c r="GA52" s="199"/>
      <c r="GB52" s="199"/>
      <c r="GC52" s="199"/>
      <c r="GD52" s="199"/>
      <c r="GE52" s="199"/>
      <c r="GF52" s="199"/>
      <c r="GG52" s="199"/>
      <c r="GH52" s="199"/>
      <c r="GI52" s="199"/>
      <c r="GJ52" s="199"/>
      <c r="GK52" s="199"/>
      <c r="GL52" s="199"/>
      <c r="GM52" s="199"/>
      <c r="GN52" s="199"/>
      <c r="GO52" s="199"/>
      <c r="GP52" s="199"/>
      <c r="GQ52" s="199"/>
      <c r="GR52" s="199"/>
      <c r="GS52" s="199"/>
      <c r="GT52" s="199"/>
      <c r="GU52" s="199"/>
      <c r="GV52" s="199"/>
      <c r="GW52" s="199"/>
      <c r="GX52" s="199"/>
      <c r="GY52" s="199"/>
      <c r="GZ52" s="199"/>
      <c r="HA52" s="199"/>
      <c r="HB52" s="199"/>
      <c r="HC52" s="199"/>
      <c r="HD52" s="199"/>
      <c r="HE52" s="199"/>
      <c r="HF52" s="199"/>
      <c r="HG52" s="199"/>
      <c r="HH52" s="199"/>
      <c r="HI52" s="199"/>
      <c r="HJ52" s="199"/>
      <c r="HK52" s="199"/>
      <c r="HL52" s="199"/>
      <c r="HM52" s="199"/>
      <c r="HN52" s="199"/>
      <c r="HO52" s="199"/>
      <c r="HP52" s="199"/>
      <c r="HQ52" s="199"/>
      <c r="HR52" s="199"/>
      <c r="HS52" s="199"/>
      <c r="HT52" s="199"/>
      <c r="HU52" s="199"/>
      <c r="HV52" s="199"/>
      <c r="HW52" s="199"/>
      <c r="HX52" s="199"/>
      <c r="HY52" s="199"/>
      <c r="HZ52" s="199"/>
      <c r="IA52" s="199"/>
      <c r="IB52" s="199"/>
      <c r="IC52" s="199"/>
      <c r="ID52" s="199"/>
      <c r="IE52" s="199"/>
      <c r="IF52" s="199"/>
      <c r="IG52" s="199"/>
      <c r="IH52" s="199"/>
      <c r="II52" s="199"/>
      <c r="IJ52" s="199"/>
      <c r="IK52" s="199"/>
      <c r="IL52" s="199"/>
      <c r="IM52" s="199"/>
      <c r="IN52" s="199"/>
      <c r="IO52" s="199"/>
      <c r="IP52" s="199"/>
      <c r="IQ52" s="199"/>
      <c r="IR52" s="199"/>
      <c r="IS52" s="199"/>
      <c r="IT52" s="199"/>
      <c r="IU52" s="199"/>
      <c r="IV52" s="199"/>
    </row>
    <row r="53" spans="1:256" s="245" customFormat="1" ht="13" x14ac:dyDescent="0.25">
      <c r="A53" s="203"/>
      <c r="B53" s="209"/>
      <c r="C53" s="206"/>
      <c r="D53" s="219"/>
      <c r="E53" s="256"/>
      <c r="F53" s="252"/>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c r="BV53" s="199"/>
      <c r="BW53" s="199"/>
      <c r="BX53" s="199"/>
      <c r="BY53" s="199"/>
      <c r="BZ53" s="199"/>
      <c r="CA53" s="199"/>
      <c r="CB53" s="199"/>
      <c r="CC53" s="199"/>
      <c r="CD53" s="199"/>
      <c r="CE53" s="199"/>
      <c r="CF53" s="199"/>
      <c r="CG53" s="199"/>
      <c r="CH53" s="199"/>
      <c r="CI53" s="199"/>
      <c r="CJ53" s="199"/>
      <c r="CK53" s="199"/>
      <c r="CL53" s="199"/>
      <c r="CM53" s="199"/>
      <c r="CN53" s="199"/>
      <c r="CO53" s="199"/>
      <c r="CP53" s="199"/>
      <c r="CQ53" s="199"/>
      <c r="CR53" s="199"/>
      <c r="CS53" s="199"/>
      <c r="CT53" s="199"/>
      <c r="CU53" s="199"/>
      <c r="CV53" s="199"/>
      <c r="CW53" s="199"/>
      <c r="CX53" s="199"/>
      <c r="CY53" s="199"/>
      <c r="CZ53" s="199"/>
      <c r="DA53" s="199"/>
      <c r="DB53" s="199"/>
      <c r="DC53" s="199"/>
      <c r="DD53" s="199"/>
      <c r="DE53" s="199"/>
      <c r="DF53" s="199"/>
      <c r="DG53" s="199"/>
      <c r="DH53" s="199"/>
      <c r="DI53" s="199"/>
      <c r="DJ53" s="199"/>
      <c r="DK53" s="199"/>
      <c r="DL53" s="199"/>
      <c r="DM53" s="199"/>
      <c r="DN53" s="199"/>
      <c r="DO53" s="199"/>
      <c r="DP53" s="199"/>
      <c r="DQ53" s="199"/>
      <c r="DR53" s="199"/>
      <c r="DS53" s="199"/>
      <c r="DT53" s="199"/>
      <c r="DU53" s="199"/>
      <c r="DV53" s="199"/>
      <c r="DW53" s="199"/>
      <c r="DX53" s="199"/>
      <c r="DY53" s="199"/>
      <c r="DZ53" s="199"/>
      <c r="EA53" s="199"/>
      <c r="EB53" s="199"/>
      <c r="EC53" s="199"/>
      <c r="ED53" s="199"/>
      <c r="EE53" s="199"/>
      <c r="EF53" s="199"/>
      <c r="EG53" s="199"/>
      <c r="EH53" s="199"/>
      <c r="EI53" s="199"/>
      <c r="EJ53" s="199"/>
      <c r="EK53" s="199"/>
      <c r="EL53" s="199"/>
      <c r="EM53" s="199"/>
      <c r="EN53" s="199"/>
      <c r="EO53" s="199"/>
      <c r="EP53" s="199"/>
      <c r="EQ53" s="199"/>
      <c r="ER53" s="199"/>
      <c r="ES53" s="199"/>
      <c r="ET53" s="199"/>
      <c r="EU53" s="199"/>
      <c r="EV53" s="199"/>
      <c r="EW53" s="199"/>
      <c r="EX53" s="199"/>
      <c r="EY53" s="199"/>
      <c r="EZ53" s="199"/>
      <c r="FA53" s="199"/>
      <c r="FB53" s="199"/>
      <c r="FC53" s="199"/>
      <c r="FD53" s="199"/>
      <c r="FE53" s="199"/>
      <c r="FF53" s="199"/>
      <c r="FG53" s="199"/>
      <c r="FH53" s="199"/>
      <c r="FI53" s="199"/>
      <c r="FJ53" s="199"/>
      <c r="FK53" s="199"/>
      <c r="FL53" s="199"/>
      <c r="FM53" s="199"/>
      <c r="FN53" s="199"/>
      <c r="FO53" s="199"/>
      <c r="FP53" s="199"/>
      <c r="FQ53" s="199"/>
      <c r="FR53" s="199"/>
      <c r="FS53" s="199"/>
      <c r="FT53" s="199"/>
      <c r="FU53" s="199"/>
      <c r="FV53" s="199"/>
      <c r="FW53" s="199"/>
      <c r="FX53" s="199"/>
      <c r="FY53" s="199"/>
      <c r="FZ53" s="199"/>
      <c r="GA53" s="199"/>
      <c r="GB53" s="199"/>
      <c r="GC53" s="199"/>
      <c r="GD53" s="199"/>
      <c r="GE53" s="199"/>
      <c r="GF53" s="199"/>
      <c r="GG53" s="199"/>
      <c r="GH53" s="199"/>
      <c r="GI53" s="199"/>
      <c r="GJ53" s="199"/>
      <c r="GK53" s="199"/>
      <c r="GL53" s="199"/>
      <c r="GM53" s="199"/>
      <c r="GN53" s="199"/>
      <c r="GO53" s="199"/>
      <c r="GP53" s="199"/>
      <c r="GQ53" s="199"/>
      <c r="GR53" s="199"/>
      <c r="GS53" s="199"/>
      <c r="GT53" s="199"/>
      <c r="GU53" s="199"/>
      <c r="GV53" s="199"/>
      <c r="GW53" s="199"/>
      <c r="GX53" s="199"/>
      <c r="GY53" s="199"/>
      <c r="GZ53" s="199"/>
      <c r="HA53" s="199"/>
      <c r="HB53" s="199"/>
      <c r="HC53" s="199"/>
      <c r="HD53" s="199"/>
      <c r="HE53" s="199"/>
      <c r="HF53" s="199"/>
      <c r="HG53" s="199"/>
      <c r="HH53" s="199"/>
      <c r="HI53" s="199"/>
      <c r="HJ53" s="199"/>
      <c r="HK53" s="199"/>
      <c r="HL53" s="199"/>
      <c r="HM53" s="199"/>
      <c r="HN53" s="199"/>
      <c r="HO53" s="199"/>
      <c r="HP53" s="199"/>
      <c r="HQ53" s="199"/>
      <c r="HR53" s="199"/>
      <c r="HS53" s="199"/>
      <c r="HT53" s="199"/>
      <c r="HU53" s="199"/>
      <c r="HV53" s="199"/>
      <c r="HW53" s="199"/>
      <c r="HX53" s="199"/>
      <c r="HY53" s="199"/>
      <c r="HZ53" s="199"/>
      <c r="IA53" s="199"/>
      <c r="IB53" s="199"/>
      <c r="IC53" s="199"/>
      <c r="ID53" s="199"/>
      <c r="IE53" s="199"/>
      <c r="IF53" s="199"/>
      <c r="IG53" s="199"/>
      <c r="IH53" s="199"/>
      <c r="II53" s="199"/>
      <c r="IJ53" s="199"/>
      <c r="IK53" s="199"/>
      <c r="IL53" s="199"/>
      <c r="IM53" s="199"/>
      <c r="IN53" s="199"/>
      <c r="IO53" s="199"/>
      <c r="IP53" s="199"/>
      <c r="IQ53" s="199"/>
      <c r="IR53" s="199"/>
      <c r="IS53" s="199"/>
      <c r="IT53" s="199"/>
      <c r="IU53" s="199"/>
      <c r="IV53" s="199"/>
    </row>
    <row r="54" spans="1:256" s="245" customFormat="1" ht="13" x14ac:dyDescent="0.25">
      <c r="A54" s="203"/>
      <c r="B54" s="205" t="s">
        <v>108</v>
      </c>
      <c r="C54" s="206"/>
      <c r="D54" s="219"/>
      <c r="E54" s="256"/>
      <c r="F54" s="252"/>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c r="BU54" s="199"/>
      <c r="BV54" s="199"/>
      <c r="BW54" s="199"/>
      <c r="BX54" s="199"/>
      <c r="BY54" s="199"/>
      <c r="BZ54" s="199"/>
      <c r="CA54" s="199"/>
      <c r="CB54" s="199"/>
      <c r="CC54" s="199"/>
      <c r="CD54" s="199"/>
      <c r="CE54" s="199"/>
      <c r="CF54" s="199"/>
      <c r="CG54" s="199"/>
      <c r="CH54" s="199"/>
      <c r="CI54" s="199"/>
      <c r="CJ54" s="199"/>
      <c r="CK54" s="199"/>
      <c r="CL54" s="199"/>
      <c r="CM54" s="199"/>
      <c r="CN54" s="199"/>
      <c r="CO54" s="199"/>
      <c r="CP54" s="199"/>
      <c r="CQ54" s="199"/>
      <c r="CR54" s="199"/>
      <c r="CS54" s="199"/>
      <c r="CT54" s="199"/>
      <c r="CU54" s="199"/>
      <c r="CV54" s="199"/>
      <c r="CW54" s="199"/>
      <c r="CX54" s="199"/>
      <c r="CY54" s="199"/>
      <c r="CZ54" s="199"/>
      <c r="DA54" s="199"/>
      <c r="DB54" s="199"/>
      <c r="DC54" s="199"/>
      <c r="DD54" s="199"/>
      <c r="DE54" s="199"/>
      <c r="DF54" s="199"/>
      <c r="DG54" s="199"/>
      <c r="DH54" s="199"/>
      <c r="DI54" s="199"/>
      <c r="DJ54" s="199"/>
      <c r="DK54" s="199"/>
      <c r="DL54" s="199"/>
      <c r="DM54" s="199"/>
      <c r="DN54" s="199"/>
      <c r="DO54" s="199"/>
      <c r="DP54" s="199"/>
      <c r="DQ54" s="199"/>
      <c r="DR54" s="199"/>
      <c r="DS54" s="199"/>
      <c r="DT54" s="199"/>
      <c r="DU54" s="199"/>
      <c r="DV54" s="199"/>
      <c r="DW54" s="199"/>
      <c r="DX54" s="199"/>
      <c r="DY54" s="199"/>
      <c r="DZ54" s="199"/>
      <c r="EA54" s="199"/>
      <c r="EB54" s="199"/>
      <c r="EC54" s="199"/>
      <c r="ED54" s="199"/>
      <c r="EE54" s="199"/>
      <c r="EF54" s="199"/>
      <c r="EG54" s="199"/>
      <c r="EH54" s="199"/>
      <c r="EI54" s="199"/>
      <c r="EJ54" s="199"/>
      <c r="EK54" s="199"/>
      <c r="EL54" s="199"/>
      <c r="EM54" s="199"/>
      <c r="EN54" s="199"/>
      <c r="EO54" s="199"/>
      <c r="EP54" s="199"/>
      <c r="EQ54" s="199"/>
      <c r="ER54" s="199"/>
      <c r="ES54" s="199"/>
      <c r="ET54" s="199"/>
      <c r="EU54" s="199"/>
      <c r="EV54" s="199"/>
      <c r="EW54" s="199"/>
      <c r="EX54" s="199"/>
      <c r="EY54" s="199"/>
      <c r="EZ54" s="199"/>
      <c r="FA54" s="199"/>
      <c r="FB54" s="199"/>
      <c r="FC54" s="199"/>
      <c r="FD54" s="199"/>
      <c r="FE54" s="199"/>
      <c r="FF54" s="199"/>
      <c r="FG54" s="199"/>
      <c r="FH54" s="199"/>
      <c r="FI54" s="199"/>
      <c r="FJ54" s="199"/>
      <c r="FK54" s="199"/>
      <c r="FL54" s="199"/>
      <c r="FM54" s="199"/>
      <c r="FN54" s="199"/>
      <c r="FO54" s="199"/>
      <c r="FP54" s="199"/>
      <c r="FQ54" s="199"/>
      <c r="FR54" s="199"/>
      <c r="FS54" s="199"/>
      <c r="FT54" s="199"/>
      <c r="FU54" s="199"/>
      <c r="FV54" s="199"/>
      <c r="FW54" s="199"/>
      <c r="FX54" s="199"/>
      <c r="FY54" s="199"/>
      <c r="FZ54" s="199"/>
      <c r="GA54" s="199"/>
      <c r="GB54" s="199"/>
      <c r="GC54" s="199"/>
      <c r="GD54" s="199"/>
      <c r="GE54" s="199"/>
      <c r="GF54" s="199"/>
      <c r="GG54" s="199"/>
      <c r="GH54" s="199"/>
      <c r="GI54" s="199"/>
      <c r="GJ54" s="199"/>
      <c r="GK54" s="199"/>
      <c r="GL54" s="199"/>
      <c r="GM54" s="199"/>
      <c r="GN54" s="199"/>
      <c r="GO54" s="199"/>
      <c r="GP54" s="199"/>
      <c r="GQ54" s="199"/>
      <c r="GR54" s="199"/>
      <c r="GS54" s="199"/>
      <c r="GT54" s="199"/>
      <c r="GU54" s="199"/>
      <c r="GV54" s="199"/>
      <c r="GW54" s="199"/>
      <c r="GX54" s="199"/>
      <c r="GY54" s="199"/>
      <c r="GZ54" s="199"/>
      <c r="HA54" s="199"/>
      <c r="HB54" s="199"/>
      <c r="HC54" s="199"/>
      <c r="HD54" s="199"/>
      <c r="HE54" s="199"/>
      <c r="HF54" s="199"/>
      <c r="HG54" s="199"/>
      <c r="HH54" s="199"/>
      <c r="HI54" s="199"/>
      <c r="HJ54" s="199"/>
      <c r="HK54" s="199"/>
      <c r="HL54" s="199"/>
      <c r="HM54" s="199"/>
      <c r="HN54" s="199"/>
      <c r="HO54" s="199"/>
      <c r="HP54" s="199"/>
      <c r="HQ54" s="199"/>
      <c r="HR54" s="199"/>
      <c r="HS54" s="199"/>
      <c r="HT54" s="199"/>
      <c r="HU54" s="199"/>
      <c r="HV54" s="199"/>
      <c r="HW54" s="199"/>
      <c r="HX54" s="199"/>
      <c r="HY54" s="199"/>
      <c r="HZ54" s="199"/>
      <c r="IA54" s="199"/>
      <c r="IB54" s="199"/>
      <c r="IC54" s="199"/>
      <c r="ID54" s="199"/>
      <c r="IE54" s="199"/>
      <c r="IF54" s="199"/>
      <c r="IG54" s="199"/>
      <c r="IH54" s="199"/>
      <c r="II54" s="199"/>
      <c r="IJ54" s="199"/>
      <c r="IK54" s="199"/>
      <c r="IL54" s="199"/>
      <c r="IM54" s="199"/>
      <c r="IN54" s="199"/>
      <c r="IO54" s="199"/>
      <c r="IP54" s="199"/>
      <c r="IQ54" s="199"/>
      <c r="IR54" s="199"/>
      <c r="IS54" s="199"/>
      <c r="IT54" s="199"/>
      <c r="IU54" s="199"/>
      <c r="IV54" s="199"/>
    </row>
    <row r="55" spans="1:256" s="245" customFormat="1" ht="13" x14ac:dyDescent="0.25">
      <c r="A55" s="203"/>
      <c r="B55" s="209"/>
      <c r="C55" s="206"/>
      <c r="D55" s="219"/>
      <c r="E55" s="256"/>
      <c r="F55" s="252"/>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c r="BV55" s="199"/>
      <c r="BW55" s="199"/>
      <c r="BX55" s="199"/>
      <c r="BY55" s="199"/>
      <c r="BZ55" s="199"/>
      <c r="CA55" s="199"/>
      <c r="CB55" s="199"/>
      <c r="CC55" s="199"/>
      <c r="CD55" s="199"/>
      <c r="CE55" s="199"/>
      <c r="CF55" s="199"/>
      <c r="CG55" s="199"/>
      <c r="CH55" s="199"/>
      <c r="CI55" s="199"/>
      <c r="CJ55" s="199"/>
      <c r="CK55" s="199"/>
      <c r="CL55" s="199"/>
      <c r="CM55" s="199"/>
      <c r="CN55" s="199"/>
      <c r="CO55" s="199"/>
      <c r="CP55" s="199"/>
      <c r="CQ55" s="199"/>
      <c r="CR55" s="199"/>
      <c r="CS55" s="199"/>
      <c r="CT55" s="199"/>
      <c r="CU55" s="199"/>
      <c r="CV55" s="199"/>
      <c r="CW55" s="199"/>
      <c r="CX55" s="199"/>
      <c r="CY55" s="199"/>
      <c r="CZ55" s="199"/>
      <c r="DA55" s="199"/>
      <c r="DB55" s="199"/>
      <c r="DC55" s="199"/>
      <c r="DD55" s="199"/>
      <c r="DE55" s="199"/>
      <c r="DF55" s="199"/>
      <c r="DG55" s="199"/>
      <c r="DH55" s="199"/>
      <c r="DI55" s="199"/>
      <c r="DJ55" s="199"/>
      <c r="DK55" s="199"/>
      <c r="DL55" s="199"/>
      <c r="DM55" s="199"/>
      <c r="DN55" s="199"/>
      <c r="DO55" s="199"/>
      <c r="DP55" s="199"/>
      <c r="DQ55" s="199"/>
      <c r="DR55" s="199"/>
      <c r="DS55" s="199"/>
      <c r="DT55" s="199"/>
      <c r="DU55" s="199"/>
      <c r="DV55" s="199"/>
      <c r="DW55" s="199"/>
      <c r="DX55" s="199"/>
      <c r="DY55" s="199"/>
      <c r="DZ55" s="199"/>
      <c r="EA55" s="199"/>
      <c r="EB55" s="199"/>
      <c r="EC55" s="199"/>
      <c r="ED55" s="199"/>
      <c r="EE55" s="199"/>
      <c r="EF55" s="199"/>
      <c r="EG55" s="199"/>
      <c r="EH55" s="199"/>
      <c r="EI55" s="199"/>
      <c r="EJ55" s="199"/>
      <c r="EK55" s="199"/>
      <c r="EL55" s="199"/>
      <c r="EM55" s="199"/>
      <c r="EN55" s="199"/>
      <c r="EO55" s="199"/>
      <c r="EP55" s="199"/>
      <c r="EQ55" s="199"/>
      <c r="ER55" s="199"/>
      <c r="ES55" s="199"/>
      <c r="ET55" s="199"/>
      <c r="EU55" s="199"/>
      <c r="EV55" s="199"/>
      <c r="EW55" s="199"/>
      <c r="EX55" s="199"/>
      <c r="EY55" s="199"/>
      <c r="EZ55" s="199"/>
      <c r="FA55" s="199"/>
      <c r="FB55" s="199"/>
      <c r="FC55" s="199"/>
      <c r="FD55" s="199"/>
      <c r="FE55" s="199"/>
      <c r="FF55" s="199"/>
      <c r="FG55" s="199"/>
      <c r="FH55" s="199"/>
      <c r="FI55" s="199"/>
      <c r="FJ55" s="199"/>
      <c r="FK55" s="199"/>
      <c r="FL55" s="199"/>
      <c r="FM55" s="199"/>
      <c r="FN55" s="199"/>
      <c r="FO55" s="199"/>
      <c r="FP55" s="199"/>
      <c r="FQ55" s="199"/>
      <c r="FR55" s="199"/>
      <c r="FS55" s="199"/>
      <c r="FT55" s="199"/>
      <c r="FU55" s="199"/>
      <c r="FV55" s="199"/>
      <c r="FW55" s="199"/>
      <c r="FX55" s="199"/>
      <c r="FY55" s="199"/>
      <c r="FZ55" s="199"/>
      <c r="GA55" s="199"/>
      <c r="GB55" s="199"/>
      <c r="GC55" s="199"/>
      <c r="GD55" s="199"/>
      <c r="GE55" s="199"/>
      <c r="GF55" s="199"/>
      <c r="GG55" s="199"/>
      <c r="GH55" s="199"/>
      <c r="GI55" s="199"/>
      <c r="GJ55" s="199"/>
      <c r="GK55" s="199"/>
      <c r="GL55" s="199"/>
      <c r="GM55" s="199"/>
      <c r="GN55" s="199"/>
      <c r="GO55" s="199"/>
      <c r="GP55" s="199"/>
      <c r="GQ55" s="199"/>
      <c r="GR55" s="199"/>
      <c r="GS55" s="199"/>
      <c r="GT55" s="199"/>
      <c r="GU55" s="199"/>
      <c r="GV55" s="199"/>
      <c r="GW55" s="199"/>
      <c r="GX55" s="199"/>
      <c r="GY55" s="199"/>
      <c r="GZ55" s="199"/>
      <c r="HA55" s="199"/>
      <c r="HB55" s="199"/>
      <c r="HC55" s="199"/>
      <c r="HD55" s="199"/>
      <c r="HE55" s="199"/>
      <c r="HF55" s="199"/>
      <c r="HG55" s="199"/>
      <c r="HH55" s="199"/>
      <c r="HI55" s="199"/>
      <c r="HJ55" s="199"/>
      <c r="HK55" s="199"/>
      <c r="HL55" s="199"/>
      <c r="HM55" s="199"/>
      <c r="HN55" s="199"/>
      <c r="HO55" s="199"/>
      <c r="HP55" s="199"/>
      <c r="HQ55" s="199"/>
      <c r="HR55" s="199"/>
      <c r="HS55" s="199"/>
      <c r="HT55" s="199"/>
      <c r="HU55" s="199"/>
      <c r="HV55" s="199"/>
      <c r="HW55" s="199"/>
      <c r="HX55" s="199"/>
      <c r="HY55" s="199"/>
      <c r="HZ55" s="199"/>
      <c r="IA55" s="199"/>
      <c r="IB55" s="199"/>
      <c r="IC55" s="199"/>
      <c r="ID55" s="199"/>
      <c r="IE55" s="199"/>
      <c r="IF55" s="199"/>
      <c r="IG55" s="199"/>
      <c r="IH55" s="199"/>
      <c r="II55" s="199"/>
      <c r="IJ55" s="199"/>
      <c r="IK55" s="199"/>
      <c r="IL55" s="199"/>
      <c r="IM55" s="199"/>
      <c r="IN55" s="199"/>
      <c r="IO55" s="199"/>
      <c r="IP55" s="199"/>
      <c r="IQ55" s="199"/>
      <c r="IR55" s="199"/>
      <c r="IS55" s="199"/>
      <c r="IT55" s="199"/>
      <c r="IU55" s="199"/>
      <c r="IV55" s="199"/>
    </row>
    <row r="56" spans="1:256" s="245" customFormat="1" ht="25" x14ac:dyDescent="0.25">
      <c r="A56" s="203"/>
      <c r="B56" s="210" t="s">
        <v>813</v>
      </c>
      <c r="C56" s="206"/>
      <c r="D56" s="219"/>
      <c r="E56" s="256"/>
      <c r="F56" s="252"/>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c r="BV56" s="199"/>
      <c r="BW56" s="199"/>
      <c r="BX56" s="199"/>
      <c r="BY56" s="199"/>
      <c r="BZ56" s="199"/>
      <c r="CA56" s="199"/>
      <c r="CB56" s="199"/>
      <c r="CC56" s="199"/>
      <c r="CD56" s="199"/>
      <c r="CE56" s="199"/>
      <c r="CF56" s="199"/>
      <c r="CG56" s="199"/>
      <c r="CH56" s="199"/>
      <c r="CI56" s="199"/>
      <c r="CJ56" s="199"/>
      <c r="CK56" s="199"/>
      <c r="CL56" s="199"/>
      <c r="CM56" s="199"/>
      <c r="CN56" s="199"/>
      <c r="CO56" s="199"/>
      <c r="CP56" s="199"/>
      <c r="CQ56" s="199"/>
      <c r="CR56" s="199"/>
      <c r="CS56" s="199"/>
      <c r="CT56" s="199"/>
      <c r="CU56" s="199"/>
      <c r="CV56" s="199"/>
      <c r="CW56" s="199"/>
      <c r="CX56" s="199"/>
      <c r="CY56" s="199"/>
      <c r="CZ56" s="199"/>
      <c r="DA56" s="199"/>
      <c r="DB56" s="199"/>
      <c r="DC56" s="199"/>
      <c r="DD56" s="199"/>
      <c r="DE56" s="199"/>
      <c r="DF56" s="199"/>
      <c r="DG56" s="199"/>
      <c r="DH56" s="199"/>
      <c r="DI56" s="199"/>
      <c r="DJ56" s="199"/>
      <c r="DK56" s="199"/>
      <c r="DL56" s="199"/>
      <c r="DM56" s="199"/>
      <c r="DN56" s="199"/>
      <c r="DO56" s="199"/>
      <c r="DP56" s="199"/>
      <c r="DQ56" s="199"/>
      <c r="DR56" s="199"/>
      <c r="DS56" s="199"/>
      <c r="DT56" s="199"/>
      <c r="DU56" s="199"/>
      <c r="DV56" s="199"/>
      <c r="DW56" s="199"/>
      <c r="DX56" s="199"/>
      <c r="DY56" s="199"/>
      <c r="DZ56" s="199"/>
      <c r="EA56" s="199"/>
      <c r="EB56" s="199"/>
      <c r="EC56" s="199"/>
      <c r="ED56" s="199"/>
      <c r="EE56" s="199"/>
      <c r="EF56" s="199"/>
      <c r="EG56" s="199"/>
      <c r="EH56" s="199"/>
      <c r="EI56" s="199"/>
      <c r="EJ56" s="199"/>
      <c r="EK56" s="199"/>
      <c r="EL56" s="199"/>
      <c r="EM56" s="199"/>
      <c r="EN56" s="199"/>
      <c r="EO56" s="199"/>
      <c r="EP56" s="199"/>
      <c r="EQ56" s="199"/>
      <c r="ER56" s="199"/>
      <c r="ES56" s="199"/>
      <c r="ET56" s="199"/>
      <c r="EU56" s="199"/>
      <c r="EV56" s="199"/>
      <c r="EW56" s="199"/>
      <c r="EX56" s="199"/>
      <c r="EY56" s="199"/>
      <c r="EZ56" s="199"/>
      <c r="FA56" s="199"/>
      <c r="FB56" s="199"/>
      <c r="FC56" s="199"/>
      <c r="FD56" s="199"/>
      <c r="FE56" s="199"/>
      <c r="FF56" s="199"/>
      <c r="FG56" s="199"/>
      <c r="FH56" s="199"/>
      <c r="FI56" s="199"/>
      <c r="FJ56" s="199"/>
      <c r="FK56" s="199"/>
      <c r="FL56" s="199"/>
      <c r="FM56" s="199"/>
      <c r="FN56" s="199"/>
      <c r="FO56" s="199"/>
      <c r="FP56" s="199"/>
      <c r="FQ56" s="199"/>
      <c r="FR56" s="199"/>
      <c r="FS56" s="199"/>
      <c r="FT56" s="199"/>
      <c r="FU56" s="199"/>
      <c r="FV56" s="199"/>
      <c r="FW56" s="199"/>
      <c r="FX56" s="199"/>
      <c r="FY56" s="199"/>
      <c r="FZ56" s="199"/>
      <c r="GA56" s="199"/>
      <c r="GB56" s="199"/>
      <c r="GC56" s="199"/>
      <c r="GD56" s="199"/>
      <c r="GE56" s="199"/>
      <c r="GF56" s="199"/>
      <c r="GG56" s="199"/>
      <c r="GH56" s="199"/>
      <c r="GI56" s="199"/>
      <c r="GJ56" s="199"/>
      <c r="GK56" s="199"/>
      <c r="GL56" s="199"/>
      <c r="GM56" s="199"/>
      <c r="GN56" s="199"/>
      <c r="GO56" s="199"/>
      <c r="GP56" s="199"/>
      <c r="GQ56" s="199"/>
      <c r="GR56" s="199"/>
      <c r="GS56" s="199"/>
      <c r="GT56" s="199"/>
      <c r="GU56" s="199"/>
      <c r="GV56" s="199"/>
      <c r="GW56" s="199"/>
      <c r="GX56" s="199"/>
      <c r="GY56" s="199"/>
      <c r="GZ56" s="199"/>
      <c r="HA56" s="199"/>
      <c r="HB56" s="199"/>
      <c r="HC56" s="199"/>
      <c r="HD56" s="199"/>
      <c r="HE56" s="199"/>
      <c r="HF56" s="199"/>
      <c r="HG56" s="199"/>
      <c r="HH56" s="199"/>
      <c r="HI56" s="199"/>
      <c r="HJ56" s="199"/>
      <c r="HK56" s="199"/>
      <c r="HL56" s="199"/>
      <c r="HM56" s="199"/>
      <c r="HN56" s="199"/>
      <c r="HO56" s="199"/>
      <c r="HP56" s="199"/>
      <c r="HQ56" s="199"/>
      <c r="HR56" s="199"/>
      <c r="HS56" s="199"/>
      <c r="HT56" s="199"/>
      <c r="HU56" s="199"/>
      <c r="HV56" s="199"/>
      <c r="HW56" s="199"/>
      <c r="HX56" s="199"/>
      <c r="HY56" s="199"/>
      <c r="HZ56" s="199"/>
      <c r="IA56" s="199"/>
      <c r="IB56" s="199"/>
      <c r="IC56" s="199"/>
      <c r="ID56" s="199"/>
      <c r="IE56" s="199"/>
      <c r="IF56" s="199"/>
      <c r="IG56" s="199"/>
      <c r="IH56" s="199"/>
      <c r="II56" s="199"/>
      <c r="IJ56" s="199"/>
      <c r="IK56" s="199"/>
      <c r="IL56" s="199"/>
      <c r="IM56" s="199"/>
      <c r="IN56" s="199"/>
      <c r="IO56" s="199"/>
      <c r="IP56" s="199"/>
      <c r="IQ56" s="199"/>
      <c r="IR56" s="199"/>
      <c r="IS56" s="199"/>
      <c r="IT56" s="199"/>
      <c r="IU56" s="199"/>
      <c r="IV56" s="199"/>
    </row>
    <row r="57" spans="1:256" s="245" customFormat="1" x14ac:dyDescent="0.25">
      <c r="A57" s="203"/>
      <c r="B57" s="204"/>
      <c r="C57" s="206"/>
      <c r="D57" s="219"/>
      <c r="E57" s="256"/>
      <c r="F57" s="252"/>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c r="BV57" s="199"/>
      <c r="BW57" s="199"/>
      <c r="BX57" s="199"/>
      <c r="BY57" s="199"/>
      <c r="BZ57" s="199"/>
      <c r="CA57" s="199"/>
      <c r="CB57" s="199"/>
      <c r="CC57" s="199"/>
      <c r="CD57" s="199"/>
      <c r="CE57" s="199"/>
      <c r="CF57" s="199"/>
      <c r="CG57" s="199"/>
      <c r="CH57" s="199"/>
      <c r="CI57" s="199"/>
      <c r="CJ57" s="199"/>
      <c r="CK57" s="199"/>
      <c r="CL57" s="199"/>
      <c r="CM57" s="199"/>
      <c r="CN57" s="199"/>
      <c r="CO57" s="199"/>
      <c r="CP57" s="199"/>
      <c r="CQ57" s="199"/>
      <c r="CR57" s="199"/>
      <c r="CS57" s="199"/>
      <c r="CT57" s="199"/>
      <c r="CU57" s="199"/>
      <c r="CV57" s="199"/>
      <c r="CW57" s="199"/>
      <c r="CX57" s="199"/>
      <c r="CY57" s="199"/>
      <c r="CZ57" s="199"/>
      <c r="DA57" s="199"/>
      <c r="DB57" s="199"/>
      <c r="DC57" s="199"/>
      <c r="DD57" s="199"/>
      <c r="DE57" s="199"/>
      <c r="DF57" s="199"/>
      <c r="DG57" s="199"/>
      <c r="DH57" s="199"/>
      <c r="DI57" s="199"/>
      <c r="DJ57" s="199"/>
      <c r="DK57" s="199"/>
      <c r="DL57" s="199"/>
      <c r="DM57" s="199"/>
      <c r="DN57" s="199"/>
      <c r="DO57" s="199"/>
      <c r="DP57" s="199"/>
      <c r="DQ57" s="199"/>
      <c r="DR57" s="199"/>
      <c r="DS57" s="199"/>
      <c r="DT57" s="199"/>
      <c r="DU57" s="199"/>
      <c r="DV57" s="199"/>
      <c r="DW57" s="199"/>
      <c r="DX57" s="199"/>
      <c r="DY57" s="199"/>
      <c r="DZ57" s="199"/>
      <c r="EA57" s="199"/>
      <c r="EB57" s="199"/>
      <c r="EC57" s="199"/>
      <c r="ED57" s="199"/>
      <c r="EE57" s="199"/>
      <c r="EF57" s="199"/>
      <c r="EG57" s="199"/>
      <c r="EH57" s="199"/>
      <c r="EI57" s="199"/>
      <c r="EJ57" s="199"/>
      <c r="EK57" s="199"/>
      <c r="EL57" s="199"/>
      <c r="EM57" s="199"/>
      <c r="EN57" s="199"/>
      <c r="EO57" s="199"/>
      <c r="EP57" s="199"/>
      <c r="EQ57" s="199"/>
      <c r="ER57" s="199"/>
      <c r="ES57" s="199"/>
      <c r="ET57" s="199"/>
      <c r="EU57" s="199"/>
      <c r="EV57" s="199"/>
      <c r="EW57" s="199"/>
      <c r="EX57" s="199"/>
      <c r="EY57" s="199"/>
      <c r="EZ57" s="199"/>
      <c r="FA57" s="199"/>
      <c r="FB57" s="199"/>
      <c r="FC57" s="199"/>
      <c r="FD57" s="199"/>
      <c r="FE57" s="199"/>
      <c r="FF57" s="199"/>
      <c r="FG57" s="199"/>
      <c r="FH57" s="199"/>
      <c r="FI57" s="199"/>
      <c r="FJ57" s="199"/>
      <c r="FK57" s="199"/>
      <c r="FL57" s="199"/>
      <c r="FM57" s="199"/>
      <c r="FN57" s="199"/>
      <c r="FO57" s="199"/>
      <c r="FP57" s="199"/>
      <c r="FQ57" s="199"/>
      <c r="FR57" s="199"/>
      <c r="FS57" s="199"/>
      <c r="FT57" s="199"/>
      <c r="FU57" s="199"/>
      <c r="FV57" s="199"/>
      <c r="FW57" s="199"/>
      <c r="FX57" s="199"/>
      <c r="FY57" s="199"/>
      <c r="FZ57" s="199"/>
      <c r="GA57" s="199"/>
      <c r="GB57" s="199"/>
      <c r="GC57" s="199"/>
      <c r="GD57" s="199"/>
      <c r="GE57" s="199"/>
      <c r="GF57" s="199"/>
      <c r="GG57" s="199"/>
      <c r="GH57" s="199"/>
      <c r="GI57" s="199"/>
      <c r="GJ57" s="199"/>
      <c r="GK57" s="199"/>
      <c r="GL57" s="199"/>
      <c r="GM57" s="199"/>
      <c r="GN57" s="199"/>
      <c r="GO57" s="199"/>
      <c r="GP57" s="199"/>
      <c r="GQ57" s="199"/>
      <c r="GR57" s="199"/>
      <c r="GS57" s="199"/>
      <c r="GT57" s="199"/>
      <c r="GU57" s="199"/>
      <c r="GV57" s="199"/>
      <c r="GW57" s="199"/>
      <c r="GX57" s="199"/>
      <c r="GY57" s="199"/>
      <c r="GZ57" s="199"/>
      <c r="HA57" s="199"/>
      <c r="HB57" s="199"/>
      <c r="HC57" s="199"/>
      <c r="HD57" s="199"/>
      <c r="HE57" s="199"/>
      <c r="HF57" s="199"/>
      <c r="HG57" s="199"/>
      <c r="HH57" s="199"/>
      <c r="HI57" s="199"/>
      <c r="HJ57" s="199"/>
      <c r="HK57" s="199"/>
      <c r="HL57" s="199"/>
      <c r="HM57" s="199"/>
      <c r="HN57" s="199"/>
      <c r="HO57" s="199"/>
      <c r="HP57" s="199"/>
      <c r="HQ57" s="199"/>
      <c r="HR57" s="199"/>
      <c r="HS57" s="199"/>
      <c r="HT57" s="199"/>
      <c r="HU57" s="199"/>
      <c r="HV57" s="199"/>
      <c r="HW57" s="199"/>
      <c r="HX57" s="199"/>
      <c r="HY57" s="199"/>
      <c r="HZ57" s="199"/>
      <c r="IA57" s="199"/>
      <c r="IB57" s="199"/>
      <c r="IC57" s="199"/>
      <c r="ID57" s="199"/>
      <c r="IE57" s="199"/>
      <c r="IF57" s="199"/>
      <c r="IG57" s="199"/>
      <c r="IH57" s="199"/>
      <c r="II57" s="199"/>
      <c r="IJ57" s="199"/>
      <c r="IK57" s="199"/>
      <c r="IL57" s="199"/>
      <c r="IM57" s="199"/>
      <c r="IN57" s="199"/>
      <c r="IO57" s="199"/>
      <c r="IP57" s="199"/>
      <c r="IQ57" s="199"/>
      <c r="IR57" s="199"/>
      <c r="IS57" s="199"/>
      <c r="IT57" s="199"/>
      <c r="IU57" s="199"/>
      <c r="IV57" s="199"/>
    </row>
    <row r="58" spans="1:256" s="245" customFormat="1" ht="14.5" x14ac:dyDescent="0.25">
      <c r="A58" s="203" t="s">
        <v>110</v>
      </c>
      <c r="B58" s="204" t="s">
        <v>191</v>
      </c>
      <c r="C58" s="206" t="s">
        <v>384</v>
      </c>
      <c r="D58" s="225">
        <v>3.2</v>
      </c>
      <c r="E58" s="256"/>
      <c r="F58" s="252">
        <f>D58*E58</f>
        <v>0</v>
      </c>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c r="BV58" s="199"/>
      <c r="BW58" s="199"/>
      <c r="BX58" s="199"/>
      <c r="BY58" s="199"/>
      <c r="BZ58" s="199"/>
      <c r="CA58" s="199"/>
      <c r="CB58" s="199"/>
      <c r="CC58" s="199"/>
      <c r="CD58" s="199"/>
      <c r="CE58" s="199"/>
      <c r="CF58" s="199"/>
      <c r="CG58" s="199"/>
      <c r="CH58" s="199"/>
      <c r="CI58" s="199"/>
      <c r="CJ58" s="199"/>
      <c r="CK58" s="199"/>
      <c r="CL58" s="199"/>
      <c r="CM58" s="199"/>
      <c r="CN58" s="199"/>
      <c r="CO58" s="199"/>
      <c r="CP58" s="199"/>
      <c r="CQ58" s="199"/>
      <c r="CR58" s="199"/>
      <c r="CS58" s="199"/>
      <c r="CT58" s="199"/>
      <c r="CU58" s="199"/>
      <c r="CV58" s="199"/>
      <c r="CW58" s="199"/>
      <c r="CX58" s="199"/>
      <c r="CY58" s="199"/>
      <c r="CZ58" s="199"/>
      <c r="DA58" s="199"/>
      <c r="DB58" s="199"/>
      <c r="DC58" s="199"/>
      <c r="DD58" s="199"/>
      <c r="DE58" s="199"/>
      <c r="DF58" s="199"/>
      <c r="DG58" s="199"/>
      <c r="DH58" s="199"/>
      <c r="DI58" s="199"/>
      <c r="DJ58" s="199"/>
      <c r="DK58" s="199"/>
      <c r="DL58" s="199"/>
      <c r="DM58" s="199"/>
      <c r="DN58" s="199"/>
      <c r="DO58" s="199"/>
      <c r="DP58" s="199"/>
      <c r="DQ58" s="199"/>
      <c r="DR58" s="199"/>
      <c r="DS58" s="199"/>
      <c r="DT58" s="199"/>
      <c r="DU58" s="199"/>
      <c r="DV58" s="199"/>
      <c r="DW58" s="199"/>
      <c r="DX58" s="199"/>
      <c r="DY58" s="199"/>
      <c r="DZ58" s="199"/>
      <c r="EA58" s="199"/>
      <c r="EB58" s="199"/>
      <c r="EC58" s="199"/>
      <c r="ED58" s="199"/>
      <c r="EE58" s="199"/>
      <c r="EF58" s="199"/>
      <c r="EG58" s="199"/>
      <c r="EH58" s="199"/>
      <c r="EI58" s="199"/>
      <c r="EJ58" s="199"/>
      <c r="EK58" s="199"/>
      <c r="EL58" s="199"/>
      <c r="EM58" s="199"/>
      <c r="EN58" s="199"/>
      <c r="EO58" s="199"/>
      <c r="EP58" s="199"/>
      <c r="EQ58" s="199"/>
      <c r="ER58" s="199"/>
      <c r="ES58" s="199"/>
      <c r="ET58" s="199"/>
      <c r="EU58" s="199"/>
      <c r="EV58" s="199"/>
      <c r="EW58" s="199"/>
      <c r="EX58" s="199"/>
      <c r="EY58" s="199"/>
      <c r="EZ58" s="199"/>
      <c r="FA58" s="199"/>
      <c r="FB58" s="199"/>
      <c r="FC58" s="199"/>
      <c r="FD58" s="199"/>
      <c r="FE58" s="199"/>
      <c r="FF58" s="199"/>
      <c r="FG58" s="199"/>
      <c r="FH58" s="199"/>
      <c r="FI58" s="199"/>
      <c r="FJ58" s="199"/>
      <c r="FK58" s="199"/>
      <c r="FL58" s="199"/>
      <c r="FM58" s="199"/>
      <c r="FN58" s="199"/>
      <c r="FO58" s="199"/>
      <c r="FP58" s="199"/>
      <c r="FQ58" s="199"/>
      <c r="FR58" s="199"/>
      <c r="FS58" s="199"/>
      <c r="FT58" s="199"/>
      <c r="FU58" s="199"/>
      <c r="FV58" s="199"/>
      <c r="FW58" s="199"/>
      <c r="FX58" s="199"/>
      <c r="FY58" s="199"/>
      <c r="FZ58" s="199"/>
      <c r="GA58" s="199"/>
      <c r="GB58" s="199"/>
      <c r="GC58" s="199"/>
      <c r="GD58" s="199"/>
      <c r="GE58" s="199"/>
      <c r="GF58" s="199"/>
      <c r="GG58" s="199"/>
      <c r="GH58" s="199"/>
      <c r="GI58" s="199"/>
      <c r="GJ58" s="199"/>
      <c r="GK58" s="199"/>
      <c r="GL58" s="199"/>
      <c r="GM58" s="199"/>
      <c r="GN58" s="199"/>
      <c r="GO58" s="199"/>
      <c r="GP58" s="199"/>
      <c r="GQ58" s="199"/>
      <c r="GR58" s="199"/>
      <c r="GS58" s="199"/>
      <c r="GT58" s="199"/>
      <c r="GU58" s="199"/>
      <c r="GV58" s="199"/>
      <c r="GW58" s="199"/>
      <c r="GX58" s="199"/>
      <c r="GY58" s="199"/>
      <c r="GZ58" s="199"/>
      <c r="HA58" s="199"/>
      <c r="HB58" s="199"/>
      <c r="HC58" s="199"/>
      <c r="HD58" s="199"/>
      <c r="HE58" s="199"/>
      <c r="HF58" s="199"/>
      <c r="HG58" s="199"/>
      <c r="HH58" s="199"/>
      <c r="HI58" s="199"/>
      <c r="HJ58" s="199"/>
      <c r="HK58" s="199"/>
      <c r="HL58" s="199"/>
      <c r="HM58" s="199"/>
      <c r="HN58" s="199"/>
      <c r="HO58" s="199"/>
      <c r="HP58" s="199"/>
      <c r="HQ58" s="199"/>
      <c r="HR58" s="199"/>
      <c r="HS58" s="199"/>
      <c r="HT58" s="199"/>
      <c r="HU58" s="199"/>
      <c r="HV58" s="199"/>
      <c r="HW58" s="199"/>
      <c r="HX58" s="199"/>
      <c r="HY58" s="199"/>
      <c r="HZ58" s="199"/>
      <c r="IA58" s="199"/>
      <c r="IB58" s="199"/>
      <c r="IC58" s="199"/>
      <c r="ID58" s="199"/>
      <c r="IE58" s="199"/>
      <c r="IF58" s="199"/>
      <c r="IG58" s="199"/>
      <c r="IH58" s="199"/>
      <c r="II58" s="199"/>
      <c r="IJ58" s="199"/>
      <c r="IK58" s="199"/>
      <c r="IL58" s="199"/>
      <c r="IM58" s="199"/>
      <c r="IN58" s="199"/>
      <c r="IO58" s="199"/>
      <c r="IP58" s="199"/>
      <c r="IQ58" s="199"/>
      <c r="IR58" s="199"/>
      <c r="IS58" s="199"/>
      <c r="IT58" s="199"/>
      <c r="IU58" s="199"/>
      <c r="IV58" s="199"/>
    </row>
    <row r="59" spans="1:256" s="245" customFormat="1" x14ac:dyDescent="0.25">
      <c r="A59" s="203"/>
      <c r="B59" s="257"/>
      <c r="C59" s="206"/>
      <c r="D59" s="219"/>
      <c r="E59" s="256"/>
      <c r="F59" s="252"/>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199"/>
      <c r="CC59" s="199"/>
      <c r="CD59" s="199"/>
      <c r="CE59" s="199"/>
      <c r="CF59" s="199"/>
      <c r="CG59" s="199"/>
      <c r="CH59" s="199"/>
      <c r="CI59" s="199"/>
      <c r="CJ59" s="199"/>
      <c r="CK59" s="199"/>
      <c r="CL59" s="199"/>
      <c r="CM59" s="199"/>
      <c r="CN59" s="199"/>
      <c r="CO59" s="199"/>
      <c r="CP59" s="199"/>
      <c r="CQ59" s="199"/>
      <c r="CR59" s="199"/>
      <c r="CS59" s="199"/>
      <c r="CT59" s="199"/>
      <c r="CU59" s="199"/>
      <c r="CV59" s="199"/>
      <c r="CW59" s="199"/>
      <c r="CX59" s="199"/>
      <c r="CY59" s="199"/>
      <c r="CZ59" s="199"/>
      <c r="DA59" s="199"/>
      <c r="DB59" s="199"/>
      <c r="DC59" s="199"/>
      <c r="DD59" s="199"/>
      <c r="DE59" s="199"/>
      <c r="DF59" s="199"/>
      <c r="DG59" s="199"/>
      <c r="DH59" s="199"/>
      <c r="DI59" s="199"/>
      <c r="DJ59" s="199"/>
      <c r="DK59" s="199"/>
      <c r="DL59" s="199"/>
      <c r="DM59" s="199"/>
      <c r="DN59" s="199"/>
      <c r="DO59" s="199"/>
      <c r="DP59" s="199"/>
      <c r="DQ59" s="199"/>
      <c r="DR59" s="199"/>
      <c r="DS59" s="199"/>
      <c r="DT59" s="199"/>
      <c r="DU59" s="199"/>
      <c r="DV59" s="199"/>
      <c r="DW59" s="199"/>
      <c r="DX59" s="199"/>
      <c r="DY59" s="199"/>
      <c r="DZ59" s="199"/>
      <c r="EA59" s="199"/>
      <c r="EB59" s="199"/>
      <c r="EC59" s="199"/>
      <c r="ED59" s="199"/>
      <c r="EE59" s="199"/>
      <c r="EF59" s="199"/>
      <c r="EG59" s="199"/>
      <c r="EH59" s="199"/>
      <c r="EI59" s="199"/>
      <c r="EJ59" s="199"/>
      <c r="EK59" s="199"/>
      <c r="EL59" s="199"/>
      <c r="EM59" s="199"/>
      <c r="EN59" s="199"/>
      <c r="EO59" s="199"/>
      <c r="EP59" s="199"/>
      <c r="EQ59" s="199"/>
      <c r="ER59" s="199"/>
      <c r="ES59" s="199"/>
      <c r="ET59" s="199"/>
      <c r="EU59" s="199"/>
      <c r="EV59" s="199"/>
      <c r="EW59" s="199"/>
      <c r="EX59" s="199"/>
      <c r="EY59" s="199"/>
      <c r="EZ59" s="199"/>
      <c r="FA59" s="199"/>
      <c r="FB59" s="199"/>
      <c r="FC59" s="199"/>
      <c r="FD59" s="199"/>
      <c r="FE59" s="199"/>
      <c r="FF59" s="199"/>
      <c r="FG59" s="199"/>
      <c r="FH59" s="199"/>
      <c r="FI59" s="199"/>
      <c r="FJ59" s="199"/>
      <c r="FK59" s="199"/>
      <c r="FL59" s="199"/>
      <c r="FM59" s="199"/>
      <c r="FN59" s="199"/>
      <c r="FO59" s="199"/>
      <c r="FP59" s="199"/>
      <c r="FQ59" s="199"/>
      <c r="FR59" s="199"/>
      <c r="FS59" s="199"/>
      <c r="FT59" s="199"/>
      <c r="FU59" s="199"/>
      <c r="FV59" s="199"/>
      <c r="FW59" s="199"/>
      <c r="FX59" s="199"/>
      <c r="FY59" s="199"/>
      <c r="FZ59" s="199"/>
      <c r="GA59" s="199"/>
      <c r="GB59" s="199"/>
      <c r="GC59" s="199"/>
      <c r="GD59" s="199"/>
      <c r="GE59" s="199"/>
      <c r="GF59" s="199"/>
      <c r="GG59" s="199"/>
      <c r="GH59" s="199"/>
      <c r="GI59" s="199"/>
      <c r="GJ59" s="199"/>
      <c r="GK59" s="199"/>
      <c r="GL59" s="199"/>
      <c r="GM59" s="199"/>
      <c r="GN59" s="199"/>
      <c r="GO59" s="199"/>
      <c r="GP59" s="199"/>
      <c r="GQ59" s="199"/>
      <c r="GR59" s="199"/>
      <c r="GS59" s="199"/>
      <c r="GT59" s="199"/>
      <c r="GU59" s="199"/>
      <c r="GV59" s="199"/>
      <c r="GW59" s="199"/>
      <c r="GX59" s="199"/>
      <c r="GY59" s="199"/>
      <c r="GZ59" s="199"/>
      <c r="HA59" s="199"/>
      <c r="HB59" s="199"/>
      <c r="HC59" s="199"/>
      <c r="HD59" s="199"/>
      <c r="HE59" s="199"/>
      <c r="HF59" s="199"/>
      <c r="HG59" s="199"/>
      <c r="HH59" s="199"/>
      <c r="HI59" s="199"/>
      <c r="HJ59" s="199"/>
      <c r="HK59" s="199"/>
      <c r="HL59" s="199"/>
      <c r="HM59" s="199"/>
      <c r="HN59" s="199"/>
      <c r="HO59" s="199"/>
      <c r="HP59" s="199"/>
      <c r="HQ59" s="199"/>
      <c r="HR59" s="199"/>
      <c r="HS59" s="199"/>
      <c r="HT59" s="199"/>
      <c r="HU59" s="199"/>
      <c r="HV59" s="199"/>
      <c r="HW59" s="199"/>
      <c r="HX59" s="199"/>
      <c r="HY59" s="199"/>
      <c r="HZ59" s="199"/>
      <c r="IA59" s="199"/>
      <c r="IB59" s="199"/>
      <c r="IC59" s="199"/>
      <c r="ID59" s="199"/>
      <c r="IE59" s="199"/>
      <c r="IF59" s="199"/>
      <c r="IG59" s="199"/>
      <c r="IH59" s="199"/>
      <c r="II59" s="199"/>
      <c r="IJ59" s="199"/>
      <c r="IK59" s="199"/>
      <c r="IL59" s="199"/>
      <c r="IM59" s="199"/>
      <c r="IN59" s="199"/>
      <c r="IO59" s="199"/>
      <c r="IP59" s="199"/>
      <c r="IQ59" s="199"/>
      <c r="IR59" s="199"/>
      <c r="IS59" s="199"/>
      <c r="IT59" s="199"/>
      <c r="IU59" s="199"/>
      <c r="IV59" s="199"/>
    </row>
    <row r="60" spans="1:256" s="245" customFormat="1" ht="25" x14ac:dyDescent="0.25">
      <c r="A60" s="215"/>
      <c r="B60" s="210" t="s">
        <v>818</v>
      </c>
      <c r="C60" s="206"/>
      <c r="D60" s="206"/>
      <c r="E60" s="256"/>
      <c r="F60" s="252"/>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c r="BU60" s="199"/>
      <c r="BV60" s="199"/>
      <c r="BW60" s="199"/>
      <c r="BX60" s="199"/>
      <c r="BY60" s="199"/>
      <c r="BZ60" s="199"/>
      <c r="CA60" s="199"/>
      <c r="CB60" s="199"/>
      <c r="CC60" s="199"/>
      <c r="CD60" s="199"/>
      <c r="CE60" s="199"/>
      <c r="CF60" s="199"/>
      <c r="CG60" s="199"/>
      <c r="CH60" s="199"/>
      <c r="CI60" s="199"/>
      <c r="CJ60" s="199"/>
      <c r="CK60" s="199"/>
      <c r="CL60" s="199"/>
      <c r="CM60" s="199"/>
      <c r="CN60" s="199"/>
      <c r="CO60" s="199"/>
      <c r="CP60" s="199"/>
      <c r="CQ60" s="199"/>
      <c r="CR60" s="199"/>
      <c r="CS60" s="199"/>
      <c r="CT60" s="199"/>
      <c r="CU60" s="199"/>
      <c r="CV60" s="199"/>
      <c r="CW60" s="199"/>
      <c r="CX60" s="199"/>
      <c r="CY60" s="199"/>
      <c r="CZ60" s="199"/>
      <c r="DA60" s="199"/>
      <c r="DB60" s="199"/>
      <c r="DC60" s="199"/>
      <c r="DD60" s="199"/>
      <c r="DE60" s="199"/>
      <c r="DF60" s="199"/>
      <c r="DG60" s="199"/>
      <c r="DH60" s="199"/>
      <c r="DI60" s="199"/>
      <c r="DJ60" s="199"/>
      <c r="DK60" s="199"/>
      <c r="DL60" s="199"/>
      <c r="DM60" s="199"/>
      <c r="DN60" s="199"/>
      <c r="DO60" s="199"/>
      <c r="DP60" s="199"/>
      <c r="DQ60" s="199"/>
      <c r="DR60" s="199"/>
      <c r="DS60" s="199"/>
      <c r="DT60" s="199"/>
      <c r="DU60" s="199"/>
      <c r="DV60" s="199"/>
      <c r="DW60" s="199"/>
      <c r="DX60" s="199"/>
      <c r="DY60" s="199"/>
      <c r="DZ60" s="199"/>
      <c r="EA60" s="199"/>
      <c r="EB60" s="199"/>
      <c r="EC60" s="199"/>
      <c r="ED60" s="199"/>
      <c r="EE60" s="199"/>
      <c r="EF60" s="199"/>
      <c r="EG60" s="199"/>
      <c r="EH60" s="199"/>
      <c r="EI60" s="199"/>
      <c r="EJ60" s="199"/>
      <c r="EK60" s="199"/>
      <c r="EL60" s="199"/>
      <c r="EM60" s="199"/>
      <c r="EN60" s="199"/>
      <c r="EO60" s="199"/>
      <c r="EP60" s="199"/>
      <c r="EQ60" s="199"/>
      <c r="ER60" s="199"/>
      <c r="ES60" s="199"/>
      <c r="ET60" s="199"/>
      <c r="EU60" s="199"/>
      <c r="EV60" s="199"/>
      <c r="EW60" s="199"/>
      <c r="EX60" s="199"/>
      <c r="EY60" s="199"/>
      <c r="EZ60" s="199"/>
      <c r="FA60" s="199"/>
      <c r="FB60" s="199"/>
      <c r="FC60" s="199"/>
      <c r="FD60" s="199"/>
      <c r="FE60" s="199"/>
      <c r="FF60" s="199"/>
      <c r="FG60" s="199"/>
      <c r="FH60" s="199"/>
      <c r="FI60" s="199"/>
      <c r="FJ60" s="199"/>
      <c r="FK60" s="199"/>
      <c r="FL60" s="199"/>
      <c r="FM60" s="199"/>
      <c r="FN60" s="199"/>
      <c r="FO60" s="199"/>
      <c r="FP60" s="199"/>
      <c r="FQ60" s="199"/>
      <c r="FR60" s="199"/>
      <c r="FS60" s="199"/>
      <c r="FT60" s="199"/>
      <c r="FU60" s="199"/>
      <c r="FV60" s="199"/>
      <c r="FW60" s="199"/>
      <c r="FX60" s="199"/>
      <c r="FY60" s="199"/>
      <c r="FZ60" s="199"/>
      <c r="GA60" s="199"/>
      <c r="GB60" s="199"/>
      <c r="GC60" s="199"/>
      <c r="GD60" s="199"/>
      <c r="GE60" s="199"/>
      <c r="GF60" s="199"/>
      <c r="GG60" s="199"/>
      <c r="GH60" s="199"/>
      <c r="GI60" s="199"/>
      <c r="GJ60" s="199"/>
      <c r="GK60" s="199"/>
      <c r="GL60" s="199"/>
      <c r="GM60" s="199"/>
      <c r="GN60" s="199"/>
      <c r="GO60" s="199"/>
      <c r="GP60" s="199"/>
      <c r="GQ60" s="199"/>
      <c r="GR60" s="199"/>
      <c r="GS60" s="199"/>
      <c r="GT60" s="199"/>
      <c r="GU60" s="199"/>
      <c r="GV60" s="199"/>
      <c r="GW60" s="199"/>
      <c r="GX60" s="199"/>
      <c r="GY60" s="199"/>
      <c r="GZ60" s="199"/>
      <c r="HA60" s="199"/>
      <c r="HB60" s="199"/>
      <c r="HC60" s="199"/>
      <c r="HD60" s="199"/>
      <c r="HE60" s="199"/>
      <c r="HF60" s="199"/>
      <c r="HG60" s="199"/>
      <c r="HH60" s="199"/>
      <c r="HI60" s="199"/>
      <c r="HJ60" s="199"/>
      <c r="HK60" s="199"/>
      <c r="HL60" s="199"/>
      <c r="HM60" s="199"/>
      <c r="HN60" s="199"/>
      <c r="HO60" s="199"/>
      <c r="HP60" s="199"/>
      <c r="HQ60" s="199"/>
      <c r="HR60" s="199"/>
      <c r="HS60" s="199"/>
      <c r="HT60" s="199"/>
      <c r="HU60" s="199"/>
      <c r="HV60" s="199"/>
      <c r="HW60" s="199"/>
      <c r="HX60" s="199"/>
      <c r="HY60" s="199"/>
      <c r="HZ60" s="199"/>
      <c r="IA60" s="199"/>
      <c r="IB60" s="199"/>
      <c r="IC60" s="199"/>
      <c r="ID60" s="199"/>
      <c r="IE60" s="199"/>
      <c r="IF60" s="199"/>
      <c r="IG60" s="199"/>
      <c r="IH60" s="199"/>
      <c r="II60" s="199"/>
      <c r="IJ60" s="199"/>
      <c r="IK60" s="199"/>
      <c r="IL60" s="199"/>
      <c r="IM60" s="199"/>
      <c r="IN60" s="199"/>
      <c r="IO60" s="199"/>
      <c r="IP60" s="199"/>
      <c r="IQ60" s="199"/>
      <c r="IR60" s="199"/>
      <c r="IS60" s="199"/>
      <c r="IT60" s="199"/>
      <c r="IU60" s="199"/>
      <c r="IV60" s="199"/>
    </row>
    <row r="61" spans="1:256" s="245" customFormat="1" x14ac:dyDescent="0.25">
      <c r="A61" s="217"/>
      <c r="B61" s="218"/>
      <c r="C61" s="206"/>
      <c r="D61" s="206"/>
      <c r="E61" s="256"/>
      <c r="F61" s="252"/>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c r="BV61" s="199"/>
      <c r="BW61" s="199"/>
      <c r="BX61" s="199"/>
      <c r="BY61" s="199"/>
      <c r="BZ61" s="199"/>
      <c r="CA61" s="199"/>
      <c r="CB61" s="199"/>
      <c r="CC61" s="199"/>
      <c r="CD61" s="199"/>
      <c r="CE61" s="199"/>
      <c r="CF61" s="199"/>
      <c r="CG61" s="199"/>
      <c r="CH61" s="199"/>
      <c r="CI61" s="199"/>
      <c r="CJ61" s="199"/>
      <c r="CK61" s="199"/>
      <c r="CL61" s="199"/>
      <c r="CM61" s="199"/>
      <c r="CN61" s="199"/>
      <c r="CO61" s="199"/>
      <c r="CP61" s="199"/>
      <c r="CQ61" s="199"/>
      <c r="CR61" s="199"/>
      <c r="CS61" s="199"/>
      <c r="CT61" s="199"/>
      <c r="CU61" s="199"/>
      <c r="CV61" s="199"/>
      <c r="CW61" s="199"/>
      <c r="CX61" s="199"/>
      <c r="CY61" s="199"/>
      <c r="CZ61" s="199"/>
      <c r="DA61" s="199"/>
      <c r="DB61" s="199"/>
      <c r="DC61" s="199"/>
      <c r="DD61" s="199"/>
      <c r="DE61" s="199"/>
      <c r="DF61" s="199"/>
      <c r="DG61" s="199"/>
      <c r="DH61" s="199"/>
      <c r="DI61" s="199"/>
      <c r="DJ61" s="199"/>
      <c r="DK61" s="199"/>
      <c r="DL61" s="199"/>
      <c r="DM61" s="199"/>
      <c r="DN61" s="199"/>
      <c r="DO61" s="199"/>
      <c r="DP61" s="199"/>
      <c r="DQ61" s="199"/>
      <c r="DR61" s="199"/>
      <c r="DS61" s="199"/>
      <c r="DT61" s="199"/>
      <c r="DU61" s="199"/>
      <c r="DV61" s="199"/>
      <c r="DW61" s="199"/>
      <c r="DX61" s="199"/>
      <c r="DY61" s="199"/>
      <c r="DZ61" s="199"/>
      <c r="EA61" s="199"/>
      <c r="EB61" s="199"/>
      <c r="EC61" s="199"/>
      <c r="ED61" s="199"/>
      <c r="EE61" s="199"/>
      <c r="EF61" s="199"/>
      <c r="EG61" s="199"/>
      <c r="EH61" s="199"/>
      <c r="EI61" s="199"/>
      <c r="EJ61" s="199"/>
      <c r="EK61" s="199"/>
      <c r="EL61" s="199"/>
      <c r="EM61" s="199"/>
      <c r="EN61" s="199"/>
      <c r="EO61" s="199"/>
      <c r="EP61" s="199"/>
      <c r="EQ61" s="199"/>
      <c r="ER61" s="199"/>
      <c r="ES61" s="199"/>
      <c r="ET61" s="199"/>
      <c r="EU61" s="199"/>
      <c r="EV61" s="199"/>
      <c r="EW61" s="199"/>
      <c r="EX61" s="199"/>
      <c r="EY61" s="199"/>
      <c r="EZ61" s="199"/>
      <c r="FA61" s="199"/>
      <c r="FB61" s="199"/>
      <c r="FC61" s="199"/>
      <c r="FD61" s="199"/>
      <c r="FE61" s="199"/>
      <c r="FF61" s="199"/>
      <c r="FG61" s="199"/>
      <c r="FH61" s="199"/>
      <c r="FI61" s="199"/>
      <c r="FJ61" s="199"/>
      <c r="FK61" s="199"/>
      <c r="FL61" s="199"/>
      <c r="FM61" s="199"/>
      <c r="FN61" s="199"/>
      <c r="FO61" s="199"/>
      <c r="FP61" s="199"/>
      <c r="FQ61" s="199"/>
      <c r="FR61" s="199"/>
      <c r="FS61" s="199"/>
      <c r="FT61" s="199"/>
      <c r="FU61" s="199"/>
      <c r="FV61" s="199"/>
      <c r="FW61" s="199"/>
      <c r="FX61" s="199"/>
      <c r="FY61" s="199"/>
      <c r="FZ61" s="199"/>
      <c r="GA61" s="199"/>
      <c r="GB61" s="199"/>
      <c r="GC61" s="199"/>
      <c r="GD61" s="199"/>
      <c r="GE61" s="199"/>
      <c r="GF61" s="199"/>
      <c r="GG61" s="199"/>
      <c r="GH61" s="199"/>
      <c r="GI61" s="199"/>
      <c r="GJ61" s="199"/>
      <c r="GK61" s="199"/>
      <c r="GL61" s="199"/>
      <c r="GM61" s="199"/>
      <c r="GN61" s="199"/>
      <c r="GO61" s="199"/>
      <c r="GP61" s="199"/>
      <c r="GQ61" s="199"/>
      <c r="GR61" s="199"/>
      <c r="GS61" s="199"/>
      <c r="GT61" s="199"/>
      <c r="GU61" s="199"/>
      <c r="GV61" s="199"/>
      <c r="GW61" s="199"/>
      <c r="GX61" s="199"/>
      <c r="GY61" s="199"/>
      <c r="GZ61" s="199"/>
      <c r="HA61" s="199"/>
      <c r="HB61" s="199"/>
      <c r="HC61" s="199"/>
      <c r="HD61" s="199"/>
      <c r="HE61" s="199"/>
      <c r="HF61" s="199"/>
      <c r="HG61" s="199"/>
      <c r="HH61" s="199"/>
      <c r="HI61" s="199"/>
      <c r="HJ61" s="199"/>
      <c r="HK61" s="199"/>
      <c r="HL61" s="199"/>
      <c r="HM61" s="199"/>
      <c r="HN61" s="199"/>
      <c r="HO61" s="199"/>
      <c r="HP61" s="199"/>
      <c r="HQ61" s="199"/>
      <c r="HR61" s="199"/>
      <c r="HS61" s="199"/>
      <c r="HT61" s="199"/>
      <c r="HU61" s="199"/>
      <c r="HV61" s="199"/>
      <c r="HW61" s="199"/>
      <c r="HX61" s="199"/>
      <c r="HY61" s="199"/>
      <c r="HZ61" s="199"/>
      <c r="IA61" s="199"/>
      <c r="IB61" s="199"/>
      <c r="IC61" s="199"/>
      <c r="ID61" s="199"/>
      <c r="IE61" s="199"/>
      <c r="IF61" s="199"/>
      <c r="IG61" s="199"/>
      <c r="IH61" s="199"/>
      <c r="II61" s="199"/>
      <c r="IJ61" s="199"/>
      <c r="IK61" s="199"/>
      <c r="IL61" s="199"/>
      <c r="IM61" s="199"/>
      <c r="IN61" s="199"/>
      <c r="IO61" s="199"/>
      <c r="IP61" s="199"/>
      <c r="IQ61" s="199"/>
      <c r="IR61" s="199"/>
      <c r="IS61" s="199"/>
      <c r="IT61" s="199"/>
      <c r="IU61" s="199"/>
      <c r="IV61" s="199"/>
    </row>
    <row r="62" spans="1:256" s="245" customFormat="1" ht="14.5" x14ac:dyDescent="0.25">
      <c r="A62" s="217" t="s">
        <v>839</v>
      </c>
      <c r="B62" s="218" t="s">
        <v>211</v>
      </c>
      <c r="C62" s="206" t="s">
        <v>384</v>
      </c>
      <c r="D62" s="206">
        <v>1.5</v>
      </c>
      <c r="E62" s="256"/>
      <c r="F62" s="252">
        <f>D62*E62</f>
        <v>0</v>
      </c>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c r="BV62" s="199"/>
      <c r="BW62" s="199"/>
      <c r="BX62" s="199"/>
      <c r="BY62" s="199"/>
      <c r="BZ62" s="199"/>
      <c r="CA62" s="199"/>
      <c r="CB62" s="199"/>
      <c r="CC62" s="199"/>
      <c r="CD62" s="199"/>
      <c r="CE62" s="199"/>
      <c r="CF62" s="199"/>
      <c r="CG62" s="199"/>
      <c r="CH62" s="199"/>
      <c r="CI62" s="199"/>
      <c r="CJ62" s="199"/>
      <c r="CK62" s="199"/>
      <c r="CL62" s="199"/>
      <c r="CM62" s="199"/>
      <c r="CN62" s="199"/>
      <c r="CO62" s="199"/>
      <c r="CP62" s="199"/>
      <c r="CQ62" s="199"/>
      <c r="CR62" s="199"/>
      <c r="CS62" s="199"/>
      <c r="CT62" s="199"/>
      <c r="CU62" s="199"/>
      <c r="CV62" s="199"/>
      <c r="CW62" s="199"/>
      <c r="CX62" s="199"/>
      <c r="CY62" s="199"/>
      <c r="CZ62" s="199"/>
      <c r="DA62" s="199"/>
      <c r="DB62" s="199"/>
      <c r="DC62" s="199"/>
      <c r="DD62" s="199"/>
      <c r="DE62" s="199"/>
      <c r="DF62" s="199"/>
      <c r="DG62" s="199"/>
      <c r="DH62" s="199"/>
      <c r="DI62" s="199"/>
      <c r="DJ62" s="199"/>
      <c r="DK62" s="199"/>
      <c r="DL62" s="199"/>
      <c r="DM62" s="199"/>
      <c r="DN62" s="199"/>
      <c r="DO62" s="199"/>
      <c r="DP62" s="199"/>
      <c r="DQ62" s="199"/>
      <c r="DR62" s="199"/>
      <c r="DS62" s="199"/>
      <c r="DT62" s="199"/>
      <c r="DU62" s="199"/>
      <c r="DV62" s="199"/>
      <c r="DW62" s="199"/>
      <c r="DX62" s="199"/>
      <c r="DY62" s="199"/>
      <c r="DZ62" s="199"/>
      <c r="EA62" s="199"/>
      <c r="EB62" s="199"/>
      <c r="EC62" s="199"/>
      <c r="ED62" s="199"/>
      <c r="EE62" s="199"/>
      <c r="EF62" s="199"/>
      <c r="EG62" s="199"/>
      <c r="EH62" s="199"/>
      <c r="EI62" s="199"/>
      <c r="EJ62" s="199"/>
      <c r="EK62" s="199"/>
      <c r="EL62" s="199"/>
      <c r="EM62" s="199"/>
      <c r="EN62" s="199"/>
      <c r="EO62" s="199"/>
      <c r="EP62" s="199"/>
      <c r="EQ62" s="199"/>
      <c r="ER62" s="199"/>
      <c r="ES62" s="199"/>
      <c r="ET62" s="199"/>
      <c r="EU62" s="199"/>
      <c r="EV62" s="199"/>
      <c r="EW62" s="199"/>
      <c r="EX62" s="199"/>
      <c r="EY62" s="199"/>
      <c r="EZ62" s="199"/>
      <c r="FA62" s="199"/>
      <c r="FB62" s="199"/>
      <c r="FC62" s="199"/>
      <c r="FD62" s="199"/>
      <c r="FE62" s="199"/>
      <c r="FF62" s="199"/>
      <c r="FG62" s="199"/>
      <c r="FH62" s="199"/>
      <c r="FI62" s="199"/>
      <c r="FJ62" s="199"/>
      <c r="FK62" s="199"/>
      <c r="FL62" s="199"/>
      <c r="FM62" s="199"/>
      <c r="FN62" s="199"/>
      <c r="FO62" s="199"/>
      <c r="FP62" s="199"/>
      <c r="FQ62" s="199"/>
      <c r="FR62" s="199"/>
      <c r="FS62" s="199"/>
      <c r="FT62" s="199"/>
      <c r="FU62" s="199"/>
      <c r="FV62" s="199"/>
      <c r="FW62" s="199"/>
      <c r="FX62" s="199"/>
      <c r="FY62" s="199"/>
      <c r="FZ62" s="199"/>
      <c r="GA62" s="199"/>
      <c r="GB62" s="199"/>
      <c r="GC62" s="199"/>
      <c r="GD62" s="199"/>
      <c r="GE62" s="199"/>
      <c r="GF62" s="199"/>
      <c r="GG62" s="199"/>
      <c r="GH62" s="199"/>
      <c r="GI62" s="199"/>
      <c r="GJ62" s="199"/>
      <c r="GK62" s="199"/>
      <c r="GL62" s="199"/>
      <c r="GM62" s="199"/>
      <c r="GN62" s="199"/>
      <c r="GO62" s="199"/>
      <c r="GP62" s="199"/>
      <c r="GQ62" s="199"/>
      <c r="GR62" s="199"/>
      <c r="GS62" s="199"/>
      <c r="GT62" s="199"/>
      <c r="GU62" s="199"/>
      <c r="GV62" s="199"/>
      <c r="GW62" s="199"/>
      <c r="GX62" s="199"/>
      <c r="GY62" s="199"/>
      <c r="GZ62" s="199"/>
      <c r="HA62" s="199"/>
      <c r="HB62" s="199"/>
      <c r="HC62" s="199"/>
      <c r="HD62" s="199"/>
      <c r="HE62" s="199"/>
      <c r="HF62" s="199"/>
      <c r="HG62" s="199"/>
      <c r="HH62" s="199"/>
      <c r="HI62" s="199"/>
      <c r="HJ62" s="199"/>
      <c r="HK62" s="199"/>
      <c r="HL62" s="199"/>
      <c r="HM62" s="199"/>
      <c r="HN62" s="199"/>
      <c r="HO62" s="199"/>
      <c r="HP62" s="199"/>
      <c r="HQ62" s="199"/>
      <c r="HR62" s="199"/>
      <c r="HS62" s="199"/>
      <c r="HT62" s="199"/>
      <c r="HU62" s="199"/>
      <c r="HV62" s="199"/>
      <c r="HW62" s="199"/>
      <c r="HX62" s="199"/>
      <c r="HY62" s="199"/>
      <c r="HZ62" s="199"/>
      <c r="IA62" s="199"/>
      <c r="IB62" s="199"/>
      <c r="IC62" s="199"/>
      <c r="ID62" s="199"/>
      <c r="IE62" s="199"/>
      <c r="IF62" s="199"/>
      <c r="IG62" s="199"/>
      <c r="IH62" s="199"/>
      <c r="II62" s="199"/>
      <c r="IJ62" s="199"/>
      <c r="IK62" s="199"/>
      <c r="IL62" s="199"/>
      <c r="IM62" s="199"/>
      <c r="IN62" s="199"/>
      <c r="IO62" s="199"/>
      <c r="IP62" s="199"/>
      <c r="IQ62" s="199"/>
      <c r="IR62" s="199"/>
      <c r="IS62" s="199"/>
      <c r="IT62" s="199"/>
      <c r="IU62" s="199"/>
      <c r="IV62" s="199"/>
    </row>
    <row r="63" spans="1:256" s="245" customFormat="1" x14ac:dyDescent="0.25">
      <c r="A63" s="203"/>
      <c r="B63" s="257"/>
      <c r="C63" s="206"/>
      <c r="D63" s="219"/>
      <c r="E63" s="256"/>
      <c r="F63" s="252"/>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c r="BV63" s="199"/>
      <c r="BW63" s="199"/>
      <c r="BX63" s="199"/>
      <c r="BY63" s="199"/>
      <c r="BZ63" s="199"/>
      <c r="CA63" s="199"/>
      <c r="CB63" s="199"/>
      <c r="CC63" s="199"/>
      <c r="CD63" s="199"/>
      <c r="CE63" s="199"/>
      <c r="CF63" s="199"/>
      <c r="CG63" s="199"/>
      <c r="CH63" s="199"/>
      <c r="CI63" s="199"/>
      <c r="CJ63" s="199"/>
      <c r="CK63" s="199"/>
      <c r="CL63" s="199"/>
      <c r="CM63" s="199"/>
      <c r="CN63" s="199"/>
      <c r="CO63" s="199"/>
      <c r="CP63" s="199"/>
      <c r="CQ63" s="199"/>
      <c r="CR63" s="199"/>
      <c r="CS63" s="199"/>
      <c r="CT63" s="199"/>
      <c r="CU63" s="199"/>
      <c r="CV63" s="199"/>
      <c r="CW63" s="199"/>
      <c r="CX63" s="199"/>
      <c r="CY63" s="199"/>
      <c r="CZ63" s="199"/>
      <c r="DA63" s="199"/>
      <c r="DB63" s="199"/>
      <c r="DC63" s="199"/>
      <c r="DD63" s="199"/>
      <c r="DE63" s="199"/>
      <c r="DF63" s="199"/>
      <c r="DG63" s="199"/>
      <c r="DH63" s="199"/>
      <c r="DI63" s="199"/>
      <c r="DJ63" s="199"/>
      <c r="DK63" s="199"/>
      <c r="DL63" s="199"/>
      <c r="DM63" s="199"/>
      <c r="DN63" s="199"/>
      <c r="DO63" s="199"/>
      <c r="DP63" s="199"/>
      <c r="DQ63" s="199"/>
      <c r="DR63" s="199"/>
      <c r="DS63" s="199"/>
      <c r="DT63" s="199"/>
      <c r="DU63" s="199"/>
      <c r="DV63" s="199"/>
      <c r="DW63" s="199"/>
      <c r="DX63" s="199"/>
      <c r="DY63" s="199"/>
      <c r="DZ63" s="199"/>
      <c r="EA63" s="199"/>
      <c r="EB63" s="199"/>
      <c r="EC63" s="199"/>
      <c r="ED63" s="199"/>
      <c r="EE63" s="199"/>
      <c r="EF63" s="199"/>
      <c r="EG63" s="199"/>
      <c r="EH63" s="199"/>
      <c r="EI63" s="199"/>
      <c r="EJ63" s="199"/>
      <c r="EK63" s="199"/>
      <c r="EL63" s="199"/>
      <c r="EM63" s="199"/>
      <c r="EN63" s="199"/>
      <c r="EO63" s="199"/>
      <c r="EP63" s="199"/>
      <c r="EQ63" s="199"/>
      <c r="ER63" s="199"/>
      <c r="ES63" s="199"/>
      <c r="ET63" s="199"/>
      <c r="EU63" s="199"/>
      <c r="EV63" s="199"/>
      <c r="EW63" s="199"/>
      <c r="EX63" s="199"/>
      <c r="EY63" s="199"/>
      <c r="EZ63" s="199"/>
      <c r="FA63" s="199"/>
      <c r="FB63" s="199"/>
      <c r="FC63" s="199"/>
      <c r="FD63" s="199"/>
      <c r="FE63" s="199"/>
      <c r="FF63" s="199"/>
      <c r="FG63" s="199"/>
      <c r="FH63" s="199"/>
      <c r="FI63" s="199"/>
      <c r="FJ63" s="199"/>
      <c r="FK63" s="199"/>
      <c r="FL63" s="199"/>
      <c r="FM63" s="199"/>
      <c r="FN63" s="199"/>
      <c r="FO63" s="199"/>
      <c r="FP63" s="199"/>
      <c r="FQ63" s="199"/>
      <c r="FR63" s="199"/>
      <c r="FS63" s="199"/>
      <c r="FT63" s="199"/>
      <c r="FU63" s="199"/>
      <c r="FV63" s="199"/>
      <c r="FW63" s="199"/>
      <c r="FX63" s="199"/>
      <c r="FY63" s="199"/>
      <c r="FZ63" s="199"/>
      <c r="GA63" s="199"/>
      <c r="GB63" s="199"/>
      <c r="GC63" s="199"/>
      <c r="GD63" s="199"/>
      <c r="GE63" s="199"/>
      <c r="GF63" s="199"/>
      <c r="GG63" s="199"/>
      <c r="GH63" s="199"/>
      <c r="GI63" s="199"/>
      <c r="GJ63" s="199"/>
      <c r="GK63" s="199"/>
      <c r="GL63" s="199"/>
      <c r="GM63" s="199"/>
      <c r="GN63" s="199"/>
      <c r="GO63" s="199"/>
      <c r="GP63" s="199"/>
      <c r="GQ63" s="199"/>
      <c r="GR63" s="199"/>
      <c r="GS63" s="199"/>
      <c r="GT63" s="199"/>
      <c r="GU63" s="199"/>
      <c r="GV63" s="199"/>
      <c r="GW63" s="199"/>
      <c r="GX63" s="199"/>
      <c r="GY63" s="199"/>
      <c r="GZ63" s="199"/>
      <c r="HA63" s="199"/>
      <c r="HB63" s="199"/>
      <c r="HC63" s="199"/>
      <c r="HD63" s="199"/>
      <c r="HE63" s="199"/>
      <c r="HF63" s="199"/>
      <c r="HG63" s="199"/>
      <c r="HH63" s="199"/>
      <c r="HI63" s="199"/>
      <c r="HJ63" s="199"/>
      <c r="HK63" s="199"/>
      <c r="HL63" s="199"/>
      <c r="HM63" s="199"/>
      <c r="HN63" s="199"/>
      <c r="HO63" s="199"/>
      <c r="HP63" s="199"/>
      <c r="HQ63" s="199"/>
      <c r="HR63" s="199"/>
      <c r="HS63" s="199"/>
      <c r="HT63" s="199"/>
      <c r="HU63" s="199"/>
      <c r="HV63" s="199"/>
      <c r="HW63" s="199"/>
      <c r="HX63" s="199"/>
      <c r="HY63" s="199"/>
      <c r="HZ63" s="199"/>
      <c r="IA63" s="199"/>
      <c r="IB63" s="199"/>
      <c r="IC63" s="199"/>
      <c r="ID63" s="199"/>
      <c r="IE63" s="199"/>
      <c r="IF63" s="199"/>
      <c r="IG63" s="199"/>
      <c r="IH63" s="199"/>
      <c r="II63" s="199"/>
      <c r="IJ63" s="199"/>
      <c r="IK63" s="199"/>
      <c r="IL63" s="199"/>
      <c r="IM63" s="199"/>
      <c r="IN63" s="199"/>
      <c r="IO63" s="199"/>
      <c r="IP63" s="199"/>
      <c r="IQ63" s="199"/>
      <c r="IR63" s="199"/>
      <c r="IS63" s="199"/>
      <c r="IT63" s="199"/>
      <c r="IU63" s="199"/>
      <c r="IV63" s="199"/>
    </row>
    <row r="64" spans="1:256" s="245" customFormat="1" ht="18.75" customHeight="1" thickBot="1" x14ac:dyDescent="0.3">
      <c r="A64" s="1093" t="s">
        <v>99</v>
      </c>
      <c r="B64" s="1094"/>
      <c r="C64" s="1094"/>
      <c r="D64" s="1094"/>
      <c r="E64" s="1094"/>
      <c r="F64" s="504">
        <f>SUM(F8:F63)</f>
        <v>0</v>
      </c>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c r="BU64" s="199"/>
      <c r="BV64" s="199"/>
      <c r="BW64" s="199"/>
      <c r="BX64" s="199"/>
      <c r="BY64" s="199"/>
      <c r="BZ64" s="199"/>
      <c r="CA64" s="199"/>
      <c r="CB64" s="199"/>
      <c r="CC64" s="199"/>
      <c r="CD64" s="199"/>
      <c r="CE64" s="199"/>
      <c r="CF64" s="199"/>
      <c r="CG64" s="199"/>
      <c r="CH64" s="199"/>
      <c r="CI64" s="199"/>
      <c r="CJ64" s="199"/>
      <c r="CK64" s="199"/>
      <c r="CL64" s="199"/>
      <c r="CM64" s="199"/>
      <c r="CN64" s="199"/>
      <c r="CO64" s="199"/>
      <c r="CP64" s="199"/>
      <c r="CQ64" s="199"/>
      <c r="CR64" s="199"/>
      <c r="CS64" s="199"/>
      <c r="CT64" s="199"/>
      <c r="CU64" s="199"/>
      <c r="CV64" s="199"/>
      <c r="CW64" s="199"/>
      <c r="CX64" s="199"/>
      <c r="CY64" s="199"/>
      <c r="CZ64" s="199"/>
      <c r="DA64" s="199"/>
      <c r="DB64" s="199"/>
      <c r="DC64" s="199"/>
      <c r="DD64" s="199"/>
      <c r="DE64" s="199"/>
      <c r="DF64" s="199"/>
      <c r="DG64" s="199"/>
      <c r="DH64" s="199"/>
      <c r="DI64" s="199"/>
      <c r="DJ64" s="199"/>
      <c r="DK64" s="199"/>
      <c r="DL64" s="199"/>
      <c r="DM64" s="199"/>
      <c r="DN64" s="199"/>
      <c r="DO64" s="199"/>
      <c r="DP64" s="199"/>
      <c r="DQ64" s="199"/>
      <c r="DR64" s="199"/>
      <c r="DS64" s="199"/>
      <c r="DT64" s="199"/>
      <c r="DU64" s="199"/>
      <c r="DV64" s="199"/>
      <c r="DW64" s="199"/>
      <c r="DX64" s="199"/>
      <c r="DY64" s="199"/>
      <c r="DZ64" s="199"/>
      <c r="EA64" s="199"/>
      <c r="EB64" s="199"/>
      <c r="EC64" s="199"/>
      <c r="ED64" s="199"/>
      <c r="EE64" s="199"/>
      <c r="EF64" s="199"/>
      <c r="EG64" s="199"/>
      <c r="EH64" s="199"/>
      <c r="EI64" s="199"/>
      <c r="EJ64" s="199"/>
      <c r="EK64" s="199"/>
      <c r="EL64" s="199"/>
      <c r="EM64" s="199"/>
      <c r="EN64" s="199"/>
      <c r="EO64" s="199"/>
      <c r="EP64" s="199"/>
      <c r="EQ64" s="199"/>
      <c r="ER64" s="199"/>
      <c r="ES64" s="199"/>
      <c r="ET64" s="199"/>
      <c r="EU64" s="199"/>
      <c r="EV64" s="199"/>
      <c r="EW64" s="199"/>
      <c r="EX64" s="199"/>
      <c r="EY64" s="199"/>
      <c r="EZ64" s="199"/>
      <c r="FA64" s="199"/>
      <c r="FB64" s="199"/>
      <c r="FC64" s="199"/>
      <c r="FD64" s="199"/>
      <c r="FE64" s="199"/>
      <c r="FF64" s="199"/>
      <c r="FG64" s="199"/>
      <c r="FH64" s="199"/>
      <c r="FI64" s="199"/>
      <c r="FJ64" s="199"/>
      <c r="FK64" s="199"/>
      <c r="FL64" s="199"/>
      <c r="FM64" s="199"/>
      <c r="FN64" s="199"/>
      <c r="FO64" s="199"/>
      <c r="FP64" s="199"/>
      <c r="FQ64" s="199"/>
      <c r="FR64" s="199"/>
      <c r="FS64" s="199"/>
      <c r="FT64" s="199"/>
      <c r="FU64" s="199"/>
      <c r="FV64" s="199"/>
      <c r="FW64" s="199"/>
      <c r="FX64" s="199"/>
      <c r="FY64" s="199"/>
      <c r="FZ64" s="199"/>
      <c r="GA64" s="199"/>
      <c r="GB64" s="199"/>
      <c r="GC64" s="199"/>
      <c r="GD64" s="199"/>
      <c r="GE64" s="199"/>
      <c r="GF64" s="199"/>
      <c r="GG64" s="199"/>
      <c r="GH64" s="199"/>
      <c r="GI64" s="199"/>
      <c r="GJ64" s="199"/>
      <c r="GK64" s="199"/>
      <c r="GL64" s="199"/>
      <c r="GM64" s="199"/>
      <c r="GN64" s="199"/>
      <c r="GO64" s="199"/>
      <c r="GP64" s="199"/>
      <c r="GQ64" s="199"/>
      <c r="GR64" s="199"/>
      <c r="GS64" s="199"/>
      <c r="GT64" s="199"/>
      <c r="GU64" s="199"/>
      <c r="GV64" s="199"/>
      <c r="GW64" s="199"/>
      <c r="GX64" s="199"/>
      <c r="GY64" s="199"/>
      <c r="GZ64" s="199"/>
      <c r="HA64" s="199"/>
      <c r="HB64" s="199"/>
      <c r="HC64" s="199"/>
      <c r="HD64" s="199"/>
      <c r="HE64" s="199"/>
      <c r="HF64" s="199"/>
      <c r="HG64" s="199"/>
      <c r="HH64" s="199"/>
      <c r="HI64" s="199"/>
      <c r="HJ64" s="199"/>
      <c r="HK64" s="199"/>
      <c r="HL64" s="199"/>
      <c r="HM64" s="199"/>
      <c r="HN64" s="199"/>
      <c r="HO64" s="199"/>
      <c r="HP64" s="199"/>
      <c r="HQ64" s="199"/>
      <c r="HR64" s="199"/>
      <c r="HS64" s="199"/>
      <c r="HT64" s="199"/>
      <c r="HU64" s="199"/>
      <c r="HV64" s="199"/>
      <c r="HW64" s="199"/>
      <c r="HX64" s="199"/>
      <c r="HY64" s="199"/>
      <c r="HZ64" s="199"/>
      <c r="IA64" s="199"/>
      <c r="IB64" s="199"/>
      <c r="IC64" s="199"/>
      <c r="ID64" s="199"/>
      <c r="IE64" s="199"/>
      <c r="IF64" s="199"/>
      <c r="IG64" s="199"/>
      <c r="IH64" s="199"/>
      <c r="II64" s="199"/>
      <c r="IJ64" s="199"/>
      <c r="IK64" s="199"/>
      <c r="IL64" s="199"/>
      <c r="IM64" s="199"/>
      <c r="IN64" s="199"/>
      <c r="IO64" s="199"/>
      <c r="IP64" s="199"/>
      <c r="IQ64" s="199"/>
      <c r="IR64" s="199"/>
      <c r="IS64" s="199"/>
      <c r="IT64" s="199"/>
      <c r="IU64" s="199"/>
      <c r="IV64" s="199"/>
    </row>
    <row r="65" spans="1:256" s="245" customFormat="1" ht="13" x14ac:dyDescent="0.25">
      <c r="A65" s="215"/>
      <c r="B65" s="210" t="s">
        <v>819</v>
      </c>
      <c r="C65" s="206"/>
      <c r="D65" s="206"/>
      <c r="E65" s="256"/>
      <c r="F65" s="252"/>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c r="BS65" s="199"/>
      <c r="BT65" s="199"/>
      <c r="BU65" s="199"/>
      <c r="BV65" s="199"/>
      <c r="BW65" s="199"/>
      <c r="BX65" s="199"/>
      <c r="BY65" s="199"/>
      <c r="BZ65" s="199"/>
      <c r="CA65" s="199"/>
      <c r="CB65" s="199"/>
      <c r="CC65" s="199"/>
      <c r="CD65" s="199"/>
      <c r="CE65" s="199"/>
      <c r="CF65" s="199"/>
      <c r="CG65" s="199"/>
      <c r="CH65" s="199"/>
      <c r="CI65" s="199"/>
      <c r="CJ65" s="199"/>
      <c r="CK65" s="199"/>
      <c r="CL65" s="199"/>
      <c r="CM65" s="199"/>
      <c r="CN65" s="199"/>
      <c r="CO65" s="199"/>
      <c r="CP65" s="199"/>
      <c r="CQ65" s="199"/>
      <c r="CR65" s="199"/>
      <c r="CS65" s="199"/>
      <c r="CT65" s="199"/>
      <c r="CU65" s="199"/>
      <c r="CV65" s="199"/>
      <c r="CW65" s="199"/>
      <c r="CX65" s="199"/>
      <c r="CY65" s="199"/>
      <c r="CZ65" s="199"/>
      <c r="DA65" s="199"/>
      <c r="DB65" s="199"/>
      <c r="DC65" s="199"/>
      <c r="DD65" s="199"/>
      <c r="DE65" s="199"/>
      <c r="DF65" s="199"/>
      <c r="DG65" s="199"/>
      <c r="DH65" s="199"/>
      <c r="DI65" s="199"/>
      <c r="DJ65" s="199"/>
      <c r="DK65" s="199"/>
      <c r="DL65" s="199"/>
      <c r="DM65" s="199"/>
      <c r="DN65" s="199"/>
      <c r="DO65" s="199"/>
      <c r="DP65" s="199"/>
      <c r="DQ65" s="199"/>
      <c r="DR65" s="199"/>
      <c r="DS65" s="199"/>
      <c r="DT65" s="199"/>
      <c r="DU65" s="199"/>
      <c r="DV65" s="199"/>
      <c r="DW65" s="199"/>
      <c r="DX65" s="199"/>
      <c r="DY65" s="199"/>
      <c r="DZ65" s="199"/>
      <c r="EA65" s="199"/>
      <c r="EB65" s="199"/>
      <c r="EC65" s="199"/>
      <c r="ED65" s="199"/>
      <c r="EE65" s="199"/>
      <c r="EF65" s="199"/>
      <c r="EG65" s="199"/>
      <c r="EH65" s="199"/>
      <c r="EI65" s="199"/>
      <c r="EJ65" s="199"/>
      <c r="EK65" s="199"/>
      <c r="EL65" s="199"/>
      <c r="EM65" s="199"/>
      <c r="EN65" s="199"/>
      <c r="EO65" s="199"/>
      <c r="EP65" s="199"/>
      <c r="EQ65" s="199"/>
      <c r="ER65" s="199"/>
      <c r="ES65" s="199"/>
      <c r="ET65" s="199"/>
      <c r="EU65" s="199"/>
      <c r="EV65" s="199"/>
      <c r="EW65" s="199"/>
      <c r="EX65" s="199"/>
      <c r="EY65" s="199"/>
      <c r="EZ65" s="199"/>
      <c r="FA65" s="199"/>
      <c r="FB65" s="199"/>
      <c r="FC65" s="199"/>
      <c r="FD65" s="199"/>
      <c r="FE65" s="199"/>
      <c r="FF65" s="199"/>
      <c r="FG65" s="199"/>
      <c r="FH65" s="199"/>
      <c r="FI65" s="199"/>
      <c r="FJ65" s="199"/>
      <c r="FK65" s="199"/>
      <c r="FL65" s="199"/>
      <c r="FM65" s="199"/>
      <c r="FN65" s="199"/>
      <c r="FO65" s="199"/>
      <c r="FP65" s="199"/>
      <c r="FQ65" s="199"/>
      <c r="FR65" s="199"/>
      <c r="FS65" s="199"/>
      <c r="FT65" s="199"/>
      <c r="FU65" s="199"/>
      <c r="FV65" s="199"/>
      <c r="FW65" s="199"/>
      <c r="FX65" s="199"/>
      <c r="FY65" s="199"/>
      <c r="FZ65" s="199"/>
      <c r="GA65" s="199"/>
      <c r="GB65" s="199"/>
      <c r="GC65" s="199"/>
      <c r="GD65" s="199"/>
      <c r="GE65" s="199"/>
      <c r="GF65" s="199"/>
      <c r="GG65" s="199"/>
      <c r="GH65" s="199"/>
      <c r="GI65" s="199"/>
      <c r="GJ65" s="199"/>
      <c r="GK65" s="199"/>
      <c r="GL65" s="199"/>
      <c r="GM65" s="199"/>
      <c r="GN65" s="199"/>
      <c r="GO65" s="199"/>
      <c r="GP65" s="199"/>
      <c r="GQ65" s="199"/>
      <c r="GR65" s="199"/>
      <c r="GS65" s="199"/>
      <c r="GT65" s="199"/>
      <c r="GU65" s="199"/>
      <c r="GV65" s="199"/>
      <c r="GW65" s="199"/>
      <c r="GX65" s="199"/>
      <c r="GY65" s="199"/>
      <c r="GZ65" s="199"/>
      <c r="HA65" s="199"/>
      <c r="HB65" s="199"/>
      <c r="HC65" s="199"/>
      <c r="HD65" s="199"/>
      <c r="HE65" s="199"/>
      <c r="HF65" s="199"/>
      <c r="HG65" s="199"/>
      <c r="HH65" s="199"/>
      <c r="HI65" s="199"/>
      <c r="HJ65" s="199"/>
      <c r="HK65" s="199"/>
      <c r="HL65" s="199"/>
      <c r="HM65" s="199"/>
      <c r="HN65" s="199"/>
      <c r="HO65" s="199"/>
      <c r="HP65" s="199"/>
      <c r="HQ65" s="199"/>
      <c r="HR65" s="199"/>
      <c r="HS65" s="199"/>
      <c r="HT65" s="199"/>
      <c r="HU65" s="199"/>
      <c r="HV65" s="199"/>
      <c r="HW65" s="199"/>
      <c r="HX65" s="199"/>
      <c r="HY65" s="199"/>
      <c r="HZ65" s="199"/>
      <c r="IA65" s="199"/>
      <c r="IB65" s="199"/>
      <c r="IC65" s="199"/>
      <c r="ID65" s="199"/>
      <c r="IE65" s="199"/>
      <c r="IF65" s="199"/>
      <c r="IG65" s="199"/>
      <c r="IH65" s="199"/>
      <c r="II65" s="199"/>
      <c r="IJ65" s="199"/>
      <c r="IK65" s="199"/>
      <c r="IL65" s="199"/>
      <c r="IM65" s="199"/>
      <c r="IN65" s="199"/>
      <c r="IO65" s="199"/>
      <c r="IP65" s="199"/>
      <c r="IQ65" s="199"/>
      <c r="IR65" s="199"/>
      <c r="IS65" s="199"/>
      <c r="IT65" s="199"/>
      <c r="IU65" s="199"/>
      <c r="IV65" s="199"/>
    </row>
    <row r="66" spans="1:256" s="245" customFormat="1" x14ac:dyDescent="0.25">
      <c r="A66" s="217"/>
      <c r="B66" s="218"/>
      <c r="C66" s="206"/>
      <c r="D66" s="206"/>
      <c r="E66" s="256"/>
      <c r="F66" s="252"/>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c r="BV66" s="199"/>
      <c r="BW66" s="199"/>
      <c r="BX66" s="199"/>
      <c r="BY66" s="199"/>
      <c r="BZ66" s="199"/>
      <c r="CA66" s="199"/>
      <c r="CB66" s="199"/>
      <c r="CC66" s="199"/>
      <c r="CD66" s="199"/>
      <c r="CE66" s="199"/>
      <c r="CF66" s="199"/>
      <c r="CG66" s="199"/>
      <c r="CH66" s="199"/>
      <c r="CI66" s="199"/>
      <c r="CJ66" s="199"/>
      <c r="CK66" s="199"/>
      <c r="CL66" s="199"/>
      <c r="CM66" s="199"/>
      <c r="CN66" s="199"/>
      <c r="CO66" s="199"/>
      <c r="CP66" s="199"/>
      <c r="CQ66" s="199"/>
      <c r="CR66" s="199"/>
      <c r="CS66" s="199"/>
      <c r="CT66" s="199"/>
      <c r="CU66" s="199"/>
      <c r="CV66" s="199"/>
      <c r="CW66" s="199"/>
      <c r="CX66" s="199"/>
      <c r="CY66" s="199"/>
      <c r="CZ66" s="199"/>
      <c r="DA66" s="199"/>
      <c r="DB66" s="199"/>
      <c r="DC66" s="199"/>
      <c r="DD66" s="199"/>
      <c r="DE66" s="199"/>
      <c r="DF66" s="199"/>
      <c r="DG66" s="199"/>
      <c r="DH66" s="199"/>
      <c r="DI66" s="199"/>
      <c r="DJ66" s="199"/>
      <c r="DK66" s="199"/>
      <c r="DL66" s="199"/>
      <c r="DM66" s="199"/>
      <c r="DN66" s="199"/>
      <c r="DO66" s="199"/>
      <c r="DP66" s="199"/>
      <c r="DQ66" s="199"/>
      <c r="DR66" s="199"/>
      <c r="DS66" s="199"/>
      <c r="DT66" s="199"/>
      <c r="DU66" s="199"/>
      <c r="DV66" s="199"/>
      <c r="DW66" s="199"/>
      <c r="DX66" s="199"/>
      <c r="DY66" s="199"/>
      <c r="DZ66" s="199"/>
      <c r="EA66" s="199"/>
      <c r="EB66" s="199"/>
      <c r="EC66" s="199"/>
      <c r="ED66" s="199"/>
      <c r="EE66" s="199"/>
      <c r="EF66" s="199"/>
      <c r="EG66" s="199"/>
      <c r="EH66" s="199"/>
      <c r="EI66" s="199"/>
      <c r="EJ66" s="199"/>
      <c r="EK66" s="199"/>
      <c r="EL66" s="199"/>
      <c r="EM66" s="199"/>
      <c r="EN66" s="199"/>
      <c r="EO66" s="199"/>
      <c r="EP66" s="199"/>
      <c r="EQ66" s="199"/>
      <c r="ER66" s="199"/>
      <c r="ES66" s="199"/>
      <c r="ET66" s="199"/>
      <c r="EU66" s="199"/>
      <c r="EV66" s="199"/>
      <c r="EW66" s="199"/>
      <c r="EX66" s="199"/>
      <c r="EY66" s="199"/>
      <c r="EZ66" s="199"/>
      <c r="FA66" s="199"/>
      <c r="FB66" s="199"/>
      <c r="FC66" s="199"/>
      <c r="FD66" s="199"/>
      <c r="FE66" s="199"/>
      <c r="FF66" s="199"/>
      <c r="FG66" s="199"/>
      <c r="FH66" s="199"/>
      <c r="FI66" s="199"/>
      <c r="FJ66" s="199"/>
      <c r="FK66" s="199"/>
      <c r="FL66" s="199"/>
      <c r="FM66" s="199"/>
      <c r="FN66" s="199"/>
      <c r="FO66" s="199"/>
      <c r="FP66" s="199"/>
      <c r="FQ66" s="199"/>
      <c r="FR66" s="199"/>
      <c r="FS66" s="199"/>
      <c r="FT66" s="199"/>
      <c r="FU66" s="199"/>
      <c r="FV66" s="199"/>
      <c r="FW66" s="199"/>
      <c r="FX66" s="199"/>
      <c r="FY66" s="199"/>
      <c r="FZ66" s="199"/>
      <c r="GA66" s="199"/>
      <c r="GB66" s="199"/>
      <c r="GC66" s="199"/>
      <c r="GD66" s="199"/>
      <c r="GE66" s="199"/>
      <c r="GF66" s="199"/>
      <c r="GG66" s="199"/>
      <c r="GH66" s="199"/>
      <c r="GI66" s="199"/>
      <c r="GJ66" s="199"/>
      <c r="GK66" s="199"/>
      <c r="GL66" s="199"/>
      <c r="GM66" s="199"/>
      <c r="GN66" s="199"/>
      <c r="GO66" s="199"/>
      <c r="GP66" s="199"/>
      <c r="GQ66" s="199"/>
      <c r="GR66" s="199"/>
      <c r="GS66" s="199"/>
      <c r="GT66" s="199"/>
      <c r="GU66" s="199"/>
      <c r="GV66" s="199"/>
      <c r="GW66" s="199"/>
      <c r="GX66" s="199"/>
      <c r="GY66" s="199"/>
      <c r="GZ66" s="199"/>
      <c r="HA66" s="199"/>
      <c r="HB66" s="199"/>
      <c r="HC66" s="199"/>
      <c r="HD66" s="199"/>
      <c r="HE66" s="199"/>
      <c r="HF66" s="199"/>
      <c r="HG66" s="199"/>
      <c r="HH66" s="199"/>
      <c r="HI66" s="199"/>
      <c r="HJ66" s="199"/>
      <c r="HK66" s="199"/>
      <c r="HL66" s="199"/>
      <c r="HM66" s="199"/>
      <c r="HN66" s="199"/>
      <c r="HO66" s="199"/>
      <c r="HP66" s="199"/>
      <c r="HQ66" s="199"/>
      <c r="HR66" s="199"/>
      <c r="HS66" s="199"/>
      <c r="HT66" s="199"/>
      <c r="HU66" s="199"/>
      <c r="HV66" s="199"/>
      <c r="HW66" s="199"/>
      <c r="HX66" s="199"/>
      <c r="HY66" s="199"/>
      <c r="HZ66" s="199"/>
      <c r="IA66" s="199"/>
      <c r="IB66" s="199"/>
      <c r="IC66" s="199"/>
      <c r="ID66" s="199"/>
      <c r="IE66" s="199"/>
      <c r="IF66" s="199"/>
      <c r="IG66" s="199"/>
      <c r="IH66" s="199"/>
      <c r="II66" s="199"/>
      <c r="IJ66" s="199"/>
      <c r="IK66" s="199"/>
      <c r="IL66" s="199"/>
      <c r="IM66" s="199"/>
      <c r="IN66" s="199"/>
      <c r="IO66" s="199"/>
      <c r="IP66" s="199"/>
      <c r="IQ66" s="199"/>
      <c r="IR66" s="199"/>
      <c r="IS66" s="199"/>
      <c r="IT66" s="199"/>
      <c r="IU66" s="199"/>
      <c r="IV66" s="199"/>
    </row>
    <row r="67" spans="1:256" s="245" customFormat="1" ht="14.5" x14ac:dyDescent="0.25">
      <c r="A67" s="217" t="s">
        <v>835</v>
      </c>
      <c r="B67" s="204" t="s">
        <v>191</v>
      </c>
      <c r="C67" s="206" t="s">
        <v>384</v>
      </c>
      <c r="D67" s="206">
        <v>5.5</v>
      </c>
      <c r="E67" s="256"/>
      <c r="F67" s="252">
        <f>D67*E67</f>
        <v>0</v>
      </c>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199"/>
      <c r="BZ67" s="199"/>
      <c r="CA67" s="199"/>
      <c r="CB67" s="199"/>
      <c r="CC67" s="199"/>
      <c r="CD67" s="199"/>
      <c r="CE67" s="199"/>
      <c r="CF67" s="199"/>
      <c r="CG67" s="199"/>
      <c r="CH67" s="199"/>
      <c r="CI67" s="199"/>
      <c r="CJ67" s="199"/>
      <c r="CK67" s="199"/>
      <c r="CL67" s="199"/>
      <c r="CM67" s="199"/>
      <c r="CN67" s="199"/>
      <c r="CO67" s="199"/>
      <c r="CP67" s="199"/>
      <c r="CQ67" s="199"/>
      <c r="CR67" s="199"/>
      <c r="CS67" s="199"/>
      <c r="CT67" s="199"/>
      <c r="CU67" s="199"/>
      <c r="CV67" s="199"/>
      <c r="CW67" s="199"/>
      <c r="CX67" s="199"/>
      <c r="CY67" s="199"/>
      <c r="CZ67" s="199"/>
      <c r="DA67" s="199"/>
      <c r="DB67" s="199"/>
      <c r="DC67" s="199"/>
      <c r="DD67" s="199"/>
      <c r="DE67" s="199"/>
      <c r="DF67" s="199"/>
      <c r="DG67" s="199"/>
      <c r="DH67" s="199"/>
      <c r="DI67" s="199"/>
      <c r="DJ67" s="199"/>
      <c r="DK67" s="199"/>
      <c r="DL67" s="199"/>
      <c r="DM67" s="199"/>
      <c r="DN67" s="199"/>
      <c r="DO67" s="199"/>
      <c r="DP67" s="199"/>
      <c r="DQ67" s="199"/>
      <c r="DR67" s="199"/>
      <c r="DS67" s="199"/>
      <c r="DT67" s="199"/>
      <c r="DU67" s="199"/>
      <c r="DV67" s="199"/>
      <c r="DW67" s="199"/>
      <c r="DX67" s="199"/>
      <c r="DY67" s="199"/>
      <c r="DZ67" s="199"/>
      <c r="EA67" s="199"/>
      <c r="EB67" s="199"/>
      <c r="EC67" s="199"/>
      <c r="ED67" s="199"/>
      <c r="EE67" s="199"/>
      <c r="EF67" s="199"/>
      <c r="EG67" s="199"/>
      <c r="EH67" s="199"/>
      <c r="EI67" s="199"/>
      <c r="EJ67" s="199"/>
      <c r="EK67" s="199"/>
      <c r="EL67" s="199"/>
      <c r="EM67" s="199"/>
      <c r="EN67" s="199"/>
      <c r="EO67" s="199"/>
      <c r="EP67" s="199"/>
      <c r="EQ67" s="199"/>
      <c r="ER67" s="199"/>
      <c r="ES67" s="199"/>
      <c r="ET67" s="199"/>
      <c r="EU67" s="199"/>
      <c r="EV67" s="199"/>
      <c r="EW67" s="199"/>
      <c r="EX67" s="199"/>
      <c r="EY67" s="199"/>
      <c r="EZ67" s="199"/>
      <c r="FA67" s="199"/>
      <c r="FB67" s="199"/>
      <c r="FC67" s="199"/>
      <c r="FD67" s="199"/>
      <c r="FE67" s="199"/>
      <c r="FF67" s="199"/>
      <c r="FG67" s="199"/>
      <c r="FH67" s="199"/>
      <c r="FI67" s="199"/>
      <c r="FJ67" s="199"/>
      <c r="FK67" s="199"/>
      <c r="FL67" s="199"/>
      <c r="FM67" s="199"/>
      <c r="FN67" s="199"/>
      <c r="FO67" s="199"/>
      <c r="FP67" s="199"/>
      <c r="FQ67" s="199"/>
      <c r="FR67" s="199"/>
      <c r="FS67" s="199"/>
      <c r="FT67" s="199"/>
      <c r="FU67" s="199"/>
      <c r="FV67" s="199"/>
      <c r="FW67" s="199"/>
      <c r="FX67" s="199"/>
      <c r="FY67" s="199"/>
      <c r="FZ67" s="199"/>
      <c r="GA67" s="199"/>
      <c r="GB67" s="199"/>
      <c r="GC67" s="199"/>
      <c r="GD67" s="199"/>
      <c r="GE67" s="199"/>
      <c r="GF67" s="199"/>
      <c r="GG67" s="199"/>
      <c r="GH67" s="199"/>
      <c r="GI67" s="199"/>
      <c r="GJ67" s="199"/>
      <c r="GK67" s="199"/>
      <c r="GL67" s="199"/>
      <c r="GM67" s="199"/>
      <c r="GN67" s="199"/>
      <c r="GO67" s="199"/>
      <c r="GP67" s="199"/>
      <c r="GQ67" s="199"/>
      <c r="GR67" s="199"/>
      <c r="GS67" s="199"/>
      <c r="GT67" s="199"/>
      <c r="GU67" s="199"/>
      <c r="GV67" s="199"/>
      <c r="GW67" s="199"/>
      <c r="GX67" s="199"/>
      <c r="GY67" s="199"/>
      <c r="GZ67" s="199"/>
      <c r="HA67" s="199"/>
      <c r="HB67" s="199"/>
      <c r="HC67" s="199"/>
      <c r="HD67" s="199"/>
      <c r="HE67" s="199"/>
      <c r="HF67" s="199"/>
      <c r="HG67" s="199"/>
      <c r="HH67" s="199"/>
      <c r="HI67" s="199"/>
      <c r="HJ67" s="199"/>
      <c r="HK67" s="199"/>
      <c r="HL67" s="199"/>
      <c r="HM67" s="199"/>
      <c r="HN67" s="199"/>
      <c r="HO67" s="199"/>
      <c r="HP67" s="199"/>
      <c r="HQ67" s="199"/>
      <c r="HR67" s="199"/>
      <c r="HS67" s="199"/>
      <c r="HT67" s="199"/>
      <c r="HU67" s="199"/>
      <c r="HV67" s="199"/>
      <c r="HW67" s="199"/>
      <c r="HX67" s="199"/>
      <c r="HY67" s="199"/>
      <c r="HZ67" s="199"/>
      <c r="IA67" s="199"/>
      <c r="IB67" s="199"/>
      <c r="IC67" s="199"/>
      <c r="ID67" s="199"/>
      <c r="IE67" s="199"/>
      <c r="IF67" s="199"/>
      <c r="IG67" s="199"/>
      <c r="IH67" s="199"/>
      <c r="II67" s="199"/>
      <c r="IJ67" s="199"/>
      <c r="IK67" s="199"/>
      <c r="IL67" s="199"/>
      <c r="IM67" s="199"/>
      <c r="IN67" s="199"/>
      <c r="IO67" s="199"/>
      <c r="IP67" s="199"/>
      <c r="IQ67" s="199"/>
      <c r="IR67" s="199"/>
      <c r="IS67" s="199"/>
      <c r="IT67" s="199"/>
      <c r="IU67" s="199"/>
      <c r="IV67" s="199"/>
    </row>
    <row r="68" spans="1:256" s="245" customFormat="1" x14ac:dyDescent="0.25">
      <c r="A68" s="217"/>
      <c r="B68" s="204"/>
      <c r="C68" s="206"/>
      <c r="D68" s="206"/>
      <c r="E68" s="256"/>
      <c r="F68" s="252"/>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199"/>
      <c r="DM68" s="199"/>
      <c r="DN68" s="199"/>
      <c r="DO68" s="199"/>
      <c r="DP68" s="199"/>
      <c r="DQ68" s="199"/>
      <c r="DR68" s="199"/>
      <c r="DS68" s="199"/>
      <c r="DT68" s="199"/>
      <c r="DU68" s="199"/>
      <c r="DV68" s="199"/>
      <c r="DW68" s="199"/>
      <c r="DX68" s="199"/>
      <c r="DY68" s="199"/>
      <c r="DZ68" s="199"/>
      <c r="EA68" s="199"/>
      <c r="EB68" s="199"/>
      <c r="EC68" s="199"/>
      <c r="ED68" s="199"/>
      <c r="EE68" s="199"/>
      <c r="EF68" s="199"/>
      <c r="EG68" s="199"/>
      <c r="EH68" s="199"/>
      <c r="EI68" s="199"/>
      <c r="EJ68" s="199"/>
      <c r="EK68" s="199"/>
      <c r="EL68" s="199"/>
      <c r="EM68" s="199"/>
      <c r="EN68" s="199"/>
      <c r="EO68" s="199"/>
      <c r="EP68" s="199"/>
      <c r="EQ68" s="199"/>
      <c r="ER68" s="199"/>
      <c r="ES68" s="199"/>
      <c r="ET68" s="199"/>
      <c r="EU68" s="199"/>
      <c r="EV68" s="199"/>
      <c r="EW68" s="199"/>
      <c r="EX68" s="199"/>
      <c r="EY68" s="199"/>
      <c r="EZ68" s="199"/>
      <c r="FA68" s="199"/>
      <c r="FB68" s="199"/>
      <c r="FC68" s="199"/>
      <c r="FD68" s="199"/>
      <c r="FE68" s="199"/>
      <c r="FF68" s="199"/>
      <c r="FG68" s="199"/>
      <c r="FH68" s="199"/>
      <c r="FI68" s="199"/>
      <c r="FJ68" s="199"/>
      <c r="FK68" s="199"/>
      <c r="FL68" s="199"/>
      <c r="FM68" s="199"/>
      <c r="FN68" s="199"/>
      <c r="FO68" s="199"/>
      <c r="FP68" s="199"/>
      <c r="FQ68" s="199"/>
      <c r="FR68" s="199"/>
      <c r="FS68" s="199"/>
      <c r="FT68" s="199"/>
      <c r="FU68" s="199"/>
      <c r="FV68" s="199"/>
      <c r="FW68" s="199"/>
      <c r="FX68" s="199"/>
      <c r="FY68" s="199"/>
      <c r="FZ68" s="199"/>
      <c r="GA68" s="199"/>
      <c r="GB68" s="199"/>
      <c r="GC68" s="199"/>
      <c r="GD68" s="199"/>
      <c r="GE68" s="199"/>
      <c r="GF68" s="199"/>
      <c r="GG68" s="199"/>
      <c r="GH68" s="199"/>
      <c r="GI68" s="199"/>
      <c r="GJ68" s="199"/>
      <c r="GK68" s="199"/>
      <c r="GL68" s="199"/>
      <c r="GM68" s="199"/>
      <c r="GN68" s="199"/>
      <c r="GO68" s="199"/>
      <c r="GP68" s="199"/>
      <c r="GQ68" s="199"/>
      <c r="GR68" s="199"/>
      <c r="GS68" s="199"/>
      <c r="GT68" s="199"/>
      <c r="GU68" s="199"/>
      <c r="GV68" s="199"/>
      <c r="GW68" s="199"/>
      <c r="GX68" s="199"/>
      <c r="GY68" s="199"/>
      <c r="GZ68" s="199"/>
      <c r="HA68" s="199"/>
      <c r="HB68" s="199"/>
      <c r="HC68" s="199"/>
      <c r="HD68" s="199"/>
      <c r="HE68" s="199"/>
      <c r="HF68" s="199"/>
      <c r="HG68" s="199"/>
      <c r="HH68" s="199"/>
      <c r="HI68" s="199"/>
      <c r="HJ68" s="199"/>
      <c r="HK68" s="199"/>
      <c r="HL68" s="199"/>
      <c r="HM68" s="199"/>
      <c r="HN68" s="199"/>
      <c r="HO68" s="199"/>
      <c r="HP68" s="199"/>
      <c r="HQ68" s="199"/>
      <c r="HR68" s="199"/>
      <c r="HS68" s="199"/>
      <c r="HT68" s="199"/>
      <c r="HU68" s="199"/>
      <c r="HV68" s="199"/>
      <c r="HW68" s="199"/>
      <c r="HX68" s="199"/>
      <c r="HY68" s="199"/>
      <c r="HZ68" s="199"/>
      <c r="IA68" s="199"/>
      <c r="IB68" s="199"/>
      <c r="IC68" s="199"/>
      <c r="ID68" s="199"/>
      <c r="IE68" s="199"/>
      <c r="IF68" s="199"/>
      <c r="IG68" s="199"/>
      <c r="IH68" s="199"/>
      <c r="II68" s="199"/>
      <c r="IJ68" s="199"/>
      <c r="IK68" s="199"/>
      <c r="IL68" s="199"/>
      <c r="IM68" s="199"/>
      <c r="IN68" s="199"/>
      <c r="IO68" s="199"/>
      <c r="IP68" s="199"/>
      <c r="IQ68" s="199"/>
      <c r="IR68" s="199"/>
      <c r="IS68" s="199"/>
      <c r="IT68" s="199"/>
      <c r="IU68" s="199"/>
      <c r="IV68" s="199"/>
    </row>
    <row r="69" spans="1:256" s="245" customFormat="1" ht="25" x14ac:dyDescent="0.25">
      <c r="A69" s="203"/>
      <c r="B69" s="210" t="s">
        <v>820</v>
      </c>
      <c r="C69" s="206"/>
      <c r="D69" s="219"/>
      <c r="E69" s="256"/>
      <c r="F69" s="252"/>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199"/>
      <c r="CF69" s="199"/>
      <c r="CG69" s="199"/>
      <c r="CH69" s="199"/>
      <c r="CI69" s="199"/>
      <c r="CJ69" s="199"/>
      <c r="CK69" s="199"/>
      <c r="CL69" s="199"/>
      <c r="CM69" s="199"/>
      <c r="CN69" s="199"/>
      <c r="CO69" s="199"/>
      <c r="CP69" s="199"/>
      <c r="CQ69" s="199"/>
      <c r="CR69" s="199"/>
      <c r="CS69" s="199"/>
      <c r="CT69" s="199"/>
      <c r="CU69" s="199"/>
      <c r="CV69" s="199"/>
      <c r="CW69" s="199"/>
      <c r="CX69" s="199"/>
      <c r="CY69" s="199"/>
      <c r="CZ69" s="199"/>
      <c r="DA69" s="199"/>
      <c r="DB69" s="199"/>
      <c r="DC69" s="199"/>
      <c r="DD69" s="199"/>
      <c r="DE69" s="199"/>
      <c r="DF69" s="199"/>
      <c r="DG69" s="199"/>
      <c r="DH69" s="199"/>
      <c r="DI69" s="199"/>
      <c r="DJ69" s="199"/>
      <c r="DK69" s="199"/>
      <c r="DL69" s="199"/>
      <c r="DM69" s="199"/>
      <c r="DN69" s="199"/>
      <c r="DO69" s="199"/>
      <c r="DP69" s="199"/>
      <c r="DQ69" s="199"/>
      <c r="DR69" s="199"/>
      <c r="DS69" s="199"/>
      <c r="DT69" s="199"/>
      <c r="DU69" s="199"/>
      <c r="DV69" s="199"/>
      <c r="DW69" s="199"/>
      <c r="DX69" s="199"/>
      <c r="DY69" s="199"/>
      <c r="DZ69" s="199"/>
      <c r="EA69" s="199"/>
      <c r="EB69" s="199"/>
      <c r="EC69" s="199"/>
      <c r="ED69" s="199"/>
      <c r="EE69" s="199"/>
      <c r="EF69" s="199"/>
      <c r="EG69" s="199"/>
      <c r="EH69" s="199"/>
      <c r="EI69" s="199"/>
      <c r="EJ69" s="199"/>
      <c r="EK69" s="199"/>
      <c r="EL69" s="199"/>
      <c r="EM69" s="199"/>
      <c r="EN69" s="199"/>
      <c r="EO69" s="199"/>
      <c r="EP69" s="199"/>
      <c r="EQ69" s="199"/>
      <c r="ER69" s="199"/>
      <c r="ES69" s="199"/>
      <c r="ET69" s="199"/>
      <c r="EU69" s="199"/>
      <c r="EV69" s="199"/>
      <c r="EW69" s="199"/>
      <c r="EX69" s="199"/>
      <c r="EY69" s="199"/>
      <c r="EZ69" s="199"/>
      <c r="FA69" s="199"/>
      <c r="FB69" s="199"/>
      <c r="FC69" s="199"/>
      <c r="FD69" s="199"/>
      <c r="FE69" s="199"/>
      <c r="FF69" s="199"/>
      <c r="FG69" s="199"/>
      <c r="FH69" s="199"/>
      <c r="FI69" s="199"/>
      <c r="FJ69" s="199"/>
      <c r="FK69" s="199"/>
      <c r="FL69" s="199"/>
      <c r="FM69" s="199"/>
      <c r="FN69" s="199"/>
      <c r="FO69" s="199"/>
      <c r="FP69" s="199"/>
      <c r="FQ69" s="199"/>
      <c r="FR69" s="199"/>
      <c r="FS69" s="199"/>
      <c r="FT69" s="199"/>
      <c r="FU69" s="199"/>
      <c r="FV69" s="199"/>
      <c r="FW69" s="199"/>
      <c r="FX69" s="199"/>
      <c r="FY69" s="199"/>
      <c r="FZ69" s="199"/>
      <c r="GA69" s="199"/>
      <c r="GB69" s="199"/>
      <c r="GC69" s="199"/>
      <c r="GD69" s="199"/>
      <c r="GE69" s="199"/>
      <c r="GF69" s="199"/>
      <c r="GG69" s="199"/>
      <c r="GH69" s="199"/>
      <c r="GI69" s="199"/>
      <c r="GJ69" s="199"/>
      <c r="GK69" s="199"/>
      <c r="GL69" s="199"/>
      <c r="GM69" s="199"/>
      <c r="GN69" s="199"/>
      <c r="GO69" s="199"/>
      <c r="GP69" s="199"/>
      <c r="GQ69" s="199"/>
      <c r="GR69" s="199"/>
      <c r="GS69" s="199"/>
      <c r="GT69" s="199"/>
      <c r="GU69" s="199"/>
      <c r="GV69" s="199"/>
      <c r="GW69" s="199"/>
      <c r="GX69" s="199"/>
      <c r="GY69" s="199"/>
      <c r="GZ69" s="199"/>
      <c r="HA69" s="199"/>
      <c r="HB69" s="199"/>
      <c r="HC69" s="199"/>
      <c r="HD69" s="199"/>
      <c r="HE69" s="199"/>
      <c r="HF69" s="199"/>
      <c r="HG69" s="199"/>
      <c r="HH69" s="199"/>
      <c r="HI69" s="199"/>
      <c r="HJ69" s="199"/>
      <c r="HK69" s="199"/>
      <c r="HL69" s="199"/>
      <c r="HM69" s="199"/>
      <c r="HN69" s="199"/>
      <c r="HO69" s="199"/>
      <c r="HP69" s="199"/>
      <c r="HQ69" s="199"/>
      <c r="HR69" s="199"/>
      <c r="HS69" s="199"/>
      <c r="HT69" s="199"/>
      <c r="HU69" s="199"/>
      <c r="HV69" s="199"/>
      <c r="HW69" s="199"/>
      <c r="HX69" s="199"/>
      <c r="HY69" s="199"/>
      <c r="HZ69" s="199"/>
      <c r="IA69" s="199"/>
      <c r="IB69" s="199"/>
      <c r="IC69" s="199"/>
      <c r="ID69" s="199"/>
      <c r="IE69" s="199"/>
      <c r="IF69" s="199"/>
      <c r="IG69" s="199"/>
      <c r="IH69" s="199"/>
      <c r="II69" s="199"/>
      <c r="IJ69" s="199"/>
      <c r="IK69" s="199"/>
      <c r="IL69" s="199"/>
      <c r="IM69" s="199"/>
      <c r="IN69" s="199"/>
      <c r="IO69" s="199"/>
      <c r="IP69" s="199"/>
      <c r="IQ69" s="199"/>
      <c r="IR69" s="199"/>
      <c r="IS69" s="199"/>
      <c r="IT69" s="199"/>
      <c r="IU69" s="199"/>
      <c r="IV69" s="199"/>
    </row>
    <row r="70" spans="1:256" s="245" customFormat="1" x14ac:dyDescent="0.25">
      <c r="A70" s="203"/>
      <c r="B70" s="204"/>
      <c r="C70" s="206"/>
      <c r="D70" s="219"/>
      <c r="E70" s="256"/>
      <c r="F70" s="252"/>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c r="BV70" s="199"/>
      <c r="BW70" s="199"/>
      <c r="BX70" s="199"/>
      <c r="BY70" s="199"/>
      <c r="BZ70" s="199"/>
      <c r="CA70" s="199"/>
      <c r="CB70" s="199"/>
      <c r="CC70" s="199"/>
      <c r="CD70" s="199"/>
      <c r="CE70" s="199"/>
      <c r="CF70" s="199"/>
      <c r="CG70" s="199"/>
      <c r="CH70" s="199"/>
      <c r="CI70" s="199"/>
      <c r="CJ70" s="199"/>
      <c r="CK70" s="199"/>
      <c r="CL70" s="199"/>
      <c r="CM70" s="199"/>
      <c r="CN70" s="199"/>
      <c r="CO70" s="199"/>
      <c r="CP70" s="199"/>
      <c r="CQ70" s="199"/>
      <c r="CR70" s="199"/>
      <c r="CS70" s="199"/>
      <c r="CT70" s="199"/>
      <c r="CU70" s="199"/>
      <c r="CV70" s="199"/>
      <c r="CW70" s="199"/>
      <c r="CX70" s="199"/>
      <c r="CY70" s="199"/>
      <c r="CZ70" s="199"/>
      <c r="DA70" s="199"/>
      <c r="DB70" s="199"/>
      <c r="DC70" s="199"/>
      <c r="DD70" s="199"/>
      <c r="DE70" s="199"/>
      <c r="DF70" s="199"/>
      <c r="DG70" s="199"/>
      <c r="DH70" s="199"/>
      <c r="DI70" s="199"/>
      <c r="DJ70" s="199"/>
      <c r="DK70" s="199"/>
      <c r="DL70" s="199"/>
      <c r="DM70" s="199"/>
      <c r="DN70" s="199"/>
      <c r="DO70" s="199"/>
      <c r="DP70" s="199"/>
      <c r="DQ70" s="199"/>
      <c r="DR70" s="199"/>
      <c r="DS70" s="199"/>
      <c r="DT70" s="199"/>
      <c r="DU70" s="199"/>
      <c r="DV70" s="199"/>
      <c r="DW70" s="199"/>
      <c r="DX70" s="199"/>
      <c r="DY70" s="199"/>
      <c r="DZ70" s="199"/>
      <c r="EA70" s="199"/>
      <c r="EB70" s="199"/>
      <c r="EC70" s="199"/>
      <c r="ED70" s="199"/>
      <c r="EE70" s="199"/>
      <c r="EF70" s="199"/>
      <c r="EG70" s="199"/>
      <c r="EH70" s="199"/>
      <c r="EI70" s="199"/>
      <c r="EJ70" s="199"/>
      <c r="EK70" s="199"/>
      <c r="EL70" s="199"/>
      <c r="EM70" s="199"/>
      <c r="EN70" s="199"/>
      <c r="EO70" s="199"/>
      <c r="EP70" s="199"/>
      <c r="EQ70" s="199"/>
      <c r="ER70" s="199"/>
      <c r="ES70" s="199"/>
      <c r="ET70" s="199"/>
      <c r="EU70" s="199"/>
      <c r="EV70" s="199"/>
      <c r="EW70" s="199"/>
      <c r="EX70" s="199"/>
      <c r="EY70" s="199"/>
      <c r="EZ70" s="199"/>
      <c r="FA70" s="199"/>
      <c r="FB70" s="199"/>
      <c r="FC70" s="199"/>
      <c r="FD70" s="199"/>
      <c r="FE70" s="199"/>
      <c r="FF70" s="199"/>
      <c r="FG70" s="199"/>
      <c r="FH70" s="199"/>
      <c r="FI70" s="199"/>
      <c r="FJ70" s="199"/>
      <c r="FK70" s="199"/>
      <c r="FL70" s="199"/>
      <c r="FM70" s="199"/>
      <c r="FN70" s="199"/>
      <c r="FO70" s="199"/>
      <c r="FP70" s="199"/>
      <c r="FQ70" s="199"/>
      <c r="FR70" s="199"/>
      <c r="FS70" s="199"/>
      <c r="FT70" s="199"/>
      <c r="FU70" s="199"/>
      <c r="FV70" s="199"/>
      <c r="FW70" s="199"/>
      <c r="FX70" s="199"/>
      <c r="FY70" s="199"/>
      <c r="FZ70" s="199"/>
      <c r="GA70" s="199"/>
      <c r="GB70" s="199"/>
      <c r="GC70" s="199"/>
      <c r="GD70" s="199"/>
      <c r="GE70" s="199"/>
      <c r="GF70" s="199"/>
      <c r="GG70" s="199"/>
      <c r="GH70" s="199"/>
      <c r="GI70" s="199"/>
      <c r="GJ70" s="199"/>
      <c r="GK70" s="199"/>
      <c r="GL70" s="199"/>
      <c r="GM70" s="199"/>
      <c r="GN70" s="199"/>
      <c r="GO70" s="199"/>
      <c r="GP70" s="199"/>
      <c r="GQ70" s="199"/>
      <c r="GR70" s="199"/>
      <c r="GS70" s="199"/>
      <c r="GT70" s="199"/>
      <c r="GU70" s="199"/>
      <c r="GV70" s="199"/>
      <c r="GW70" s="199"/>
      <c r="GX70" s="199"/>
      <c r="GY70" s="199"/>
      <c r="GZ70" s="199"/>
      <c r="HA70" s="199"/>
      <c r="HB70" s="199"/>
      <c r="HC70" s="199"/>
      <c r="HD70" s="199"/>
      <c r="HE70" s="199"/>
      <c r="HF70" s="199"/>
      <c r="HG70" s="199"/>
      <c r="HH70" s="199"/>
      <c r="HI70" s="199"/>
      <c r="HJ70" s="199"/>
      <c r="HK70" s="199"/>
      <c r="HL70" s="199"/>
      <c r="HM70" s="199"/>
      <c r="HN70" s="199"/>
      <c r="HO70" s="199"/>
      <c r="HP70" s="199"/>
      <c r="HQ70" s="199"/>
      <c r="HR70" s="199"/>
      <c r="HS70" s="199"/>
      <c r="HT70" s="199"/>
      <c r="HU70" s="199"/>
      <c r="HV70" s="199"/>
      <c r="HW70" s="199"/>
      <c r="HX70" s="199"/>
      <c r="HY70" s="199"/>
      <c r="HZ70" s="199"/>
      <c r="IA70" s="199"/>
      <c r="IB70" s="199"/>
      <c r="IC70" s="199"/>
      <c r="ID70" s="199"/>
      <c r="IE70" s="199"/>
      <c r="IF70" s="199"/>
      <c r="IG70" s="199"/>
      <c r="IH70" s="199"/>
      <c r="II70" s="199"/>
      <c r="IJ70" s="199"/>
      <c r="IK70" s="199"/>
      <c r="IL70" s="199"/>
      <c r="IM70" s="199"/>
      <c r="IN70" s="199"/>
      <c r="IO70" s="199"/>
      <c r="IP70" s="199"/>
      <c r="IQ70" s="199"/>
      <c r="IR70" s="199"/>
      <c r="IS70" s="199"/>
      <c r="IT70" s="199"/>
      <c r="IU70" s="199"/>
      <c r="IV70" s="199"/>
    </row>
    <row r="71" spans="1:256" s="245" customFormat="1" ht="14.5" x14ac:dyDescent="0.25">
      <c r="A71" s="203" t="s">
        <v>840</v>
      </c>
      <c r="B71" s="204" t="s">
        <v>736</v>
      </c>
      <c r="C71" s="206" t="s">
        <v>384</v>
      </c>
      <c r="D71" s="219">
        <v>0</v>
      </c>
      <c r="E71" s="256"/>
      <c r="F71" s="252">
        <f>D71*E71</f>
        <v>0</v>
      </c>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c r="BV71" s="199"/>
      <c r="BW71" s="199"/>
      <c r="BX71" s="199"/>
      <c r="BY71" s="199"/>
      <c r="BZ71" s="199"/>
      <c r="CA71" s="199"/>
      <c r="CB71" s="199"/>
      <c r="CC71" s="199"/>
      <c r="CD71" s="199"/>
      <c r="CE71" s="199"/>
      <c r="CF71" s="199"/>
      <c r="CG71" s="199"/>
      <c r="CH71" s="199"/>
      <c r="CI71" s="199"/>
      <c r="CJ71" s="199"/>
      <c r="CK71" s="199"/>
      <c r="CL71" s="199"/>
      <c r="CM71" s="199"/>
      <c r="CN71" s="199"/>
      <c r="CO71" s="199"/>
      <c r="CP71" s="199"/>
      <c r="CQ71" s="199"/>
      <c r="CR71" s="199"/>
      <c r="CS71" s="199"/>
      <c r="CT71" s="199"/>
      <c r="CU71" s="199"/>
      <c r="CV71" s="199"/>
      <c r="CW71" s="199"/>
      <c r="CX71" s="199"/>
      <c r="CY71" s="199"/>
      <c r="CZ71" s="199"/>
      <c r="DA71" s="199"/>
      <c r="DB71" s="199"/>
      <c r="DC71" s="199"/>
      <c r="DD71" s="199"/>
      <c r="DE71" s="199"/>
      <c r="DF71" s="199"/>
      <c r="DG71" s="199"/>
      <c r="DH71" s="199"/>
      <c r="DI71" s="199"/>
      <c r="DJ71" s="199"/>
      <c r="DK71" s="199"/>
      <c r="DL71" s="199"/>
      <c r="DM71" s="199"/>
      <c r="DN71" s="199"/>
      <c r="DO71" s="199"/>
      <c r="DP71" s="199"/>
      <c r="DQ71" s="199"/>
      <c r="DR71" s="199"/>
      <c r="DS71" s="199"/>
      <c r="DT71" s="199"/>
      <c r="DU71" s="199"/>
      <c r="DV71" s="199"/>
      <c r="DW71" s="199"/>
      <c r="DX71" s="199"/>
      <c r="DY71" s="199"/>
      <c r="DZ71" s="199"/>
      <c r="EA71" s="199"/>
      <c r="EB71" s="199"/>
      <c r="EC71" s="199"/>
      <c r="ED71" s="199"/>
      <c r="EE71" s="199"/>
      <c r="EF71" s="199"/>
      <c r="EG71" s="199"/>
      <c r="EH71" s="199"/>
      <c r="EI71" s="199"/>
      <c r="EJ71" s="199"/>
      <c r="EK71" s="199"/>
      <c r="EL71" s="199"/>
      <c r="EM71" s="199"/>
      <c r="EN71" s="199"/>
      <c r="EO71" s="199"/>
      <c r="EP71" s="199"/>
      <c r="EQ71" s="199"/>
      <c r="ER71" s="199"/>
      <c r="ES71" s="199"/>
      <c r="ET71" s="199"/>
      <c r="EU71" s="199"/>
      <c r="EV71" s="199"/>
      <c r="EW71" s="199"/>
      <c r="EX71" s="199"/>
      <c r="EY71" s="199"/>
      <c r="EZ71" s="199"/>
      <c r="FA71" s="199"/>
      <c r="FB71" s="199"/>
      <c r="FC71" s="199"/>
      <c r="FD71" s="199"/>
      <c r="FE71" s="199"/>
      <c r="FF71" s="199"/>
      <c r="FG71" s="199"/>
      <c r="FH71" s="199"/>
      <c r="FI71" s="199"/>
      <c r="FJ71" s="199"/>
      <c r="FK71" s="199"/>
      <c r="FL71" s="199"/>
      <c r="FM71" s="199"/>
      <c r="FN71" s="199"/>
      <c r="FO71" s="199"/>
      <c r="FP71" s="199"/>
      <c r="FQ71" s="199"/>
      <c r="FR71" s="199"/>
      <c r="FS71" s="199"/>
      <c r="FT71" s="199"/>
      <c r="FU71" s="199"/>
      <c r="FV71" s="199"/>
      <c r="FW71" s="199"/>
      <c r="FX71" s="199"/>
      <c r="FY71" s="199"/>
      <c r="FZ71" s="199"/>
      <c r="GA71" s="199"/>
      <c r="GB71" s="199"/>
      <c r="GC71" s="199"/>
      <c r="GD71" s="199"/>
      <c r="GE71" s="199"/>
      <c r="GF71" s="199"/>
      <c r="GG71" s="199"/>
      <c r="GH71" s="199"/>
      <c r="GI71" s="199"/>
      <c r="GJ71" s="199"/>
      <c r="GK71" s="199"/>
      <c r="GL71" s="199"/>
      <c r="GM71" s="199"/>
      <c r="GN71" s="199"/>
      <c r="GO71" s="199"/>
      <c r="GP71" s="199"/>
      <c r="GQ71" s="199"/>
      <c r="GR71" s="199"/>
      <c r="GS71" s="199"/>
      <c r="GT71" s="199"/>
      <c r="GU71" s="199"/>
      <c r="GV71" s="199"/>
      <c r="GW71" s="199"/>
      <c r="GX71" s="199"/>
      <c r="GY71" s="199"/>
      <c r="GZ71" s="199"/>
      <c r="HA71" s="199"/>
      <c r="HB71" s="199"/>
      <c r="HC71" s="199"/>
      <c r="HD71" s="199"/>
      <c r="HE71" s="199"/>
      <c r="HF71" s="199"/>
      <c r="HG71" s="199"/>
      <c r="HH71" s="199"/>
      <c r="HI71" s="199"/>
      <c r="HJ71" s="199"/>
      <c r="HK71" s="199"/>
      <c r="HL71" s="199"/>
      <c r="HM71" s="199"/>
      <c r="HN71" s="199"/>
      <c r="HO71" s="199"/>
      <c r="HP71" s="199"/>
      <c r="HQ71" s="199"/>
      <c r="HR71" s="199"/>
      <c r="HS71" s="199"/>
      <c r="HT71" s="199"/>
      <c r="HU71" s="199"/>
      <c r="HV71" s="199"/>
      <c r="HW71" s="199"/>
      <c r="HX71" s="199"/>
      <c r="HY71" s="199"/>
      <c r="HZ71" s="199"/>
      <c r="IA71" s="199"/>
      <c r="IB71" s="199"/>
      <c r="IC71" s="199"/>
      <c r="ID71" s="199"/>
      <c r="IE71" s="199"/>
      <c r="IF71" s="199"/>
      <c r="IG71" s="199"/>
      <c r="IH71" s="199"/>
      <c r="II71" s="199"/>
      <c r="IJ71" s="199"/>
      <c r="IK71" s="199"/>
      <c r="IL71" s="199"/>
      <c r="IM71" s="199"/>
      <c r="IN71" s="199"/>
      <c r="IO71" s="199"/>
      <c r="IP71" s="199"/>
      <c r="IQ71" s="199"/>
      <c r="IR71" s="199"/>
      <c r="IS71" s="199"/>
      <c r="IT71" s="199"/>
      <c r="IU71" s="199"/>
      <c r="IV71" s="199"/>
    </row>
    <row r="72" spans="1:256" s="245" customFormat="1" x14ac:dyDescent="0.25">
      <c r="A72" s="203"/>
      <c r="B72" s="204"/>
      <c r="C72" s="206"/>
      <c r="D72" s="219"/>
      <c r="E72" s="256"/>
      <c r="F72" s="252"/>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c r="BV72" s="199"/>
      <c r="BW72" s="199"/>
      <c r="BX72" s="199"/>
      <c r="BY72" s="199"/>
      <c r="BZ72" s="199"/>
      <c r="CA72" s="199"/>
      <c r="CB72" s="199"/>
      <c r="CC72" s="199"/>
      <c r="CD72" s="199"/>
      <c r="CE72" s="199"/>
      <c r="CF72" s="199"/>
      <c r="CG72" s="199"/>
      <c r="CH72" s="199"/>
      <c r="CI72" s="199"/>
      <c r="CJ72" s="199"/>
      <c r="CK72" s="199"/>
      <c r="CL72" s="199"/>
      <c r="CM72" s="199"/>
      <c r="CN72" s="199"/>
      <c r="CO72" s="199"/>
      <c r="CP72" s="199"/>
      <c r="CQ72" s="199"/>
      <c r="CR72" s="199"/>
      <c r="CS72" s="199"/>
      <c r="CT72" s="199"/>
      <c r="CU72" s="199"/>
      <c r="CV72" s="199"/>
      <c r="CW72" s="199"/>
      <c r="CX72" s="199"/>
      <c r="CY72" s="199"/>
      <c r="CZ72" s="199"/>
      <c r="DA72" s="199"/>
      <c r="DB72" s="199"/>
      <c r="DC72" s="199"/>
      <c r="DD72" s="199"/>
      <c r="DE72" s="199"/>
      <c r="DF72" s="199"/>
      <c r="DG72" s="199"/>
      <c r="DH72" s="199"/>
      <c r="DI72" s="199"/>
      <c r="DJ72" s="199"/>
      <c r="DK72" s="199"/>
      <c r="DL72" s="199"/>
      <c r="DM72" s="199"/>
      <c r="DN72" s="199"/>
      <c r="DO72" s="199"/>
      <c r="DP72" s="199"/>
      <c r="DQ72" s="199"/>
      <c r="DR72" s="199"/>
      <c r="DS72" s="199"/>
      <c r="DT72" s="199"/>
      <c r="DU72" s="199"/>
      <c r="DV72" s="199"/>
      <c r="DW72" s="199"/>
      <c r="DX72" s="199"/>
      <c r="DY72" s="199"/>
      <c r="DZ72" s="199"/>
      <c r="EA72" s="199"/>
      <c r="EB72" s="199"/>
      <c r="EC72" s="199"/>
      <c r="ED72" s="199"/>
      <c r="EE72" s="199"/>
      <c r="EF72" s="199"/>
      <c r="EG72" s="199"/>
      <c r="EH72" s="199"/>
      <c r="EI72" s="199"/>
      <c r="EJ72" s="199"/>
      <c r="EK72" s="199"/>
      <c r="EL72" s="199"/>
      <c r="EM72" s="199"/>
      <c r="EN72" s="199"/>
      <c r="EO72" s="199"/>
      <c r="EP72" s="199"/>
      <c r="EQ72" s="199"/>
      <c r="ER72" s="199"/>
      <c r="ES72" s="199"/>
      <c r="ET72" s="199"/>
      <c r="EU72" s="199"/>
      <c r="EV72" s="199"/>
      <c r="EW72" s="199"/>
      <c r="EX72" s="199"/>
      <c r="EY72" s="199"/>
      <c r="EZ72" s="199"/>
      <c r="FA72" s="199"/>
      <c r="FB72" s="199"/>
      <c r="FC72" s="199"/>
      <c r="FD72" s="199"/>
      <c r="FE72" s="199"/>
      <c r="FF72" s="199"/>
      <c r="FG72" s="199"/>
      <c r="FH72" s="199"/>
      <c r="FI72" s="199"/>
      <c r="FJ72" s="199"/>
      <c r="FK72" s="199"/>
      <c r="FL72" s="199"/>
      <c r="FM72" s="199"/>
      <c r="FN72" s="199"/>
      <c r="FO72" s="199"/>
      <c r="FP72" s="199"/>
      <c r="FQ72" s="199"/>
      <c r="FR72" s="199"/>
      <c r="FS72" s="199"/>
      <c r="FT72" s="199"/>
      <c r="FU72" s="199"/>
      <c r="FV72" s="199"/>
      <c r="FW72" s="199"/>
      <c r="FX72" s="199"/>
      <c r="FY72" s="199"/>
      <c r="FZ72" s="199"/>
      <c r="GA72" s="199"/>
      <c r="GB72" s="199"/>
      <c r="GC72" s="199"/>
      <c r="GD72" s="199"/>
      <c r="GE72" s="199"/>
      <c r="GF72" s="199"/>
      <c r="GG72" s="199"/>
      <c r="GH72" s="199"/>
      <c r="GI72" s="199"/>
      <c r="GJ72" s="199"/>
      <c r="GK72" s="199"/>
      <c r="GL72" s="199"/>
      <c r="GM72" s="199"/>
      <c r="GN72" s="199"/>
      <c r="GO72" s="199"/>
      <c r="GP72" s="199"/>
      <c r="GQ72" s="199"/>
      <c r="GR72" s="199"/>
      <c r="GS72" s="199"/>
      <c r="GT72" s="199"/>
      <c r="GU72" s="199"/>
      <c r="GV72" s="199"/>
      <c r="GW72" s="199"/>
      <c r="GX72" s="199"/>
      <c r="GY72" s="199"/>
      <c r="GZ72" s="199"/>
      <c r="HA72" s="199"/>
      <c r="HB72" s="199"/>
      <c r="HC72" s="199"/>
      <c r="HD72" s="199"/>
      <c r="HE72" s="199"/>
      <c r="HF72" s="199"/>
      <c r="HG72" s="199"/>
      <c r="HH72" s="199"/>
      <c r="HI72" s="199"/>
      <c r="HJ72" s="199"/>
      <c r="HK72" s="199"/>
      <c r="HL72" s="199"/>
      <c r="HM72" s="199"/>
      <c r="HN72" s="199"/>
      <c r="HO72" s="199"/>
      <c r="HP72" s="199"/>
      <c r="HQ72" s="199"/>
      <c r="HR72" s="199"/>
      <c r="HS72" s="199"/>
      <c r="HT72" s="199"/>
      <c r="HU72" s="199"/>
      <c r="HV72" s="199"/>
      <c r="HW72" s="199"/>
      <c r="HX72" s="199"/>
      <c r="HY72" s="199"/>
      <c r="HZ72" s="199"/>
      <c r="IA72" s="199"/>
      <c r="IB72" s="199"/>
      <c r="IC72" s="199"/>
      <c r="ID72" s="199"/>
      <c r="IE72" s="199"/>
      <c r="IF72" s="199"/>
      <c r="IG72" s="199"/>
      <c r="IH72" s="199"/>
      <c r="II72" s="199"/>
      <c r="IJ72" s="199"/>
      <c r="IK72" s="199"/>
      <c r="IL72" s="199"/>
      <c r="IM72" s="199"/>
      <c r="IN72" s="199"/>
      <c r="IO72" s="199"/>
      <c r="IP72" s="199"/>
      <c r="IQ72" s="199"/>
      <c r="IR72" s="199"/>
      <c r="IS72" s="199"/>
      <c r="IT72" s="199"/>
      <c r="IU72" s="199"/>
      <c r="IV72" s="199"/>
    </row>
    <row r="73" spans="1:256" s="245" customFormat="1" ht="13" x14ac:dyDescent="0.25">
      <c r="A73" s="203"/>
      <c r="B73" s="205" t="s">
        <v>111</v>
      </c>
      <c r="C73" s="206"/>
      <c r="D73" s="206"/>
      <c r="E73" s="254"/>
      <c r="F73" s="252"/>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c r="CK73" s="199"/>
      <c r="CL73" s="199"/>
      <c r="CM73" s="199"/>
      <c r="CN73" s="199"/>
      <c r="CO73" s="199"/>
      <c r="CP73" s="199"/>
      <c r="CQ73" s="199"/>
      <c r="CR73" s="199"/>
      <c r="CS73" s="199"/>
      <c r="CT73" s="199"/>
      <c r="CU73" s="199"/>
      <c r="CV73" s="199"/>
      <c r="CW73" s="199"/>
      <c r="CX73" s="199"/>
      <c r="CY73" s="199"/>
      <c r="CZ73" s="199"/>
      <c r="DA73" s="199"/>
      <c r="DB73" s="199"/>
      <c r="DC73" s="199"/>
      <c r="DD73" s="199"/>
      <c r="DE73" s="199"/>
      <c r="DF73" s="199"/>
      <c r="DG73" s="199"/>
      <c r="DH73" s="199"/>
      <c r="DI73" s="199"/>
      <c r="DJ73" s="199"/>
      <c r="DK73" s="199"/>
      <c r="DL73" s="199"/>
      <c r="DM73" s="199"/>
      <c r="DN73" s="199"/>
      <c r="DO73" s="199"/>
      <c r="DP73" s="199"/>
      <c r="DQ73" s="199"/>
      <c r="DR73" s="199"/>
      <c r="DS73" s="199"/>
      <c r="DT73" s="199"/>
      <c r="DU73" s="199"/>
      <c r="DV73" s="199"/>
      <c r="DW73" s="199"/>
      <c r="DX73" s="199"/>
      <c r="DY73" s="199"/>
      <c r="DZ73" s="199"/>
      <c r="EA73" s="199"/>
      <c r="EB73" s="199"/>
      <c r="EC73" s="199"/>
      <c r="ED73" s="199"/>
      <c r="EE73" s="199"/>
      <c r="EF73" s="199"/>
      <c r="EG73" s="199"/>
      <c r="EH73" s="199"/>
      <c r="EI73" s="199"/>
      <c r="EJ73" s="199"/>
      <c r="EK73" s="199"/>
      <c r="EL73" s="199"/>
      <c r="EM73" s="199"/>
      <c r="EN73" s="199"/>
      <c r="EO73" s="199"/>
      <c r="EP73" s="199"/>
      <c r="EQ73" s="199"/>
      <c r="ER73" s="199"/>
      <c r="ES73" s="199"/>
      <c r="ET73" s="199"/>
      <c r="EU73" s="199"/>
      <c r="EV73" s="199"/>
      <c r="EW73" s="199"/>
      <c r="EX73" s="199"/>
      <c r="EY73" s="199"/>
      <c r="EZ73" s="199"/>
      <c r="FA73" s="199"/>
      <c r="FB73" s="199"/>
      <c r="FC73" s="199"/>
      <c r="FD73" s="199"/>
      <c r="FE73" s="199"/>
      <c r="FF73" s="199"/>
      <c r="FG73" s="199"/>
      <c r="FH73" s="199"/>
      <c r="FI73" s="199"/>
      <c r="FJ73" s="199"/>
      <c r="FK73" s="199"/>
      <c r="FL73" s="199"/>
      <c r="FM73" s="199"/>
      <c r="FN73" s="199"/>
      <c r="FO73" s="199"/>
      <c r="FP73" s="199"/>
      <c r="FQ73" s="199"/>
      <c r="FR73" s="199"/>
      <c r="FS73" s="199"/>
      <c r="FT73" s="199"/>
      <c r="FU73" s="199"/>
      <c r="FV73" s="199"/>
      <c r="FW73" s="199"/>
      <c r="FX73" s="199"/>
      <c r="FY73" s="199"/>
      <c r="FZ73" s="199"/>
      <c r="GA73" s="199"/>
      <c r="GB73" s="199"/>
      <c r="GC73" s="199"/>
      <c r="GD73" s="199"/>
      <c r="GE73" s="199"/>
      <c r="GF73" s="199"/>
      <c r="GG73" s="199"/>
      <c r="GH73" s="199"/>
      <c r="GI73" s="199"/>
      <c r="GJ73" s="199"/>
      <c r="GK73" s="199"/>
      <c r="GL73" s="199"/>
      <c r="GM73" s="199"/>
      <c r="GN73" s="199"/>
      <c r="GO73" s="199"/>
      <c r="GP73" s="199"/>
      <c r="GQ73" s="199"/>
      <c r="GR73" s="199"/>
      <c r="GS73" s="199"/>
      <c r="GT73" s="199"/>
      <c r="GU73" s="199"/>
      <c r="GV73" s="199"/>
      <c r="GW73" s="199"/>
      <c r="GX73" s="199"/>
      <c r="GY73" s="199"/>
      <c r="GZ73" s="199"/>
      <c r="HA73" s="199"/>
      <c r="HB73" s="199"/>
      <c r="HC73" s="199"/>
      <c r="HD73" s="199"/>
      <c r="HE73" s="199"/>
      <c r="HF73" s="199"/>
      <c r="HG73" s="199"/>
      <c r="HH73" s="199"/>
      <c r="HI73" s="199"/>
      <c r="HJ73" s="199"/>
      <c r="HK73" s="199"/>
      <c r="HL73" s="199"/>
      <c r="HM73" s="199"/>
      <c r="HN73" s="199"/>
      <c r="HO73" s="199"/>
      <c r="HP73" s="199"/>
      <c r="HQ73" s="199"/>
      <c r="HR73" s="199"/>
      <c r="HS73" s="199"/>
      <c r="HT73" s="199"/>
      <c r="HU73" s="199"/>
      <c r="HV73" s="199"/>
      <c r="HW73" s="199"/>
      <c r="HX73" s="199"/>
      <c r="HY73" s="199"/>
      <c r="HZ73" s="199"/>
      <c r="IA73" s="199"/>
      <c r="IB73" s="199"/>
      <c r="IC73" s="199"/>
      <c r="ID73" s="199"/>
      <c r="IE73" s="199"/>
      <c r="IF73" s="199"/>
      <c r="IG73" s="199"/>
      <c r="IH73" s="199"/>
      <c r="II73" s="199"/>
      <c r="IJ73" s="199"/>
      <c r="IK73" s="199"/>
      <c r="IL73" s="199"/>
      <c r="IM73" s="199"/>
      <c r="IN73" s="199"/>
      <c r="IO73" s="199"/>
      <c r="IP73" s="199"/>
      <c r="IQ73" s="199"/>
      <c r="IR73" s="199"/>
      <c r="IS73" s="199"/>
      <c r="IT73" s="199"/>
      <c r="IU73" s="199"/>
      <c r="IV73" s="199"/>
    </row>
    <row r="74" spans="1:256" s="245" customFormat="1" ht="13" x14ac:dyDescent="0.25">
      <c r="A74" s="203"/>
      <c r="B74" s="205"/>
      <c r="C74" s="206"/>
      <c r="D74" s="206"/>
      <c r="E74" s="254"/>
      <c r="F74" s="252"/>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c r="FL74" s="199"/>
      <c r="FM74" s="199"/>
      <c r="FN74" s="199"/>
      <c r="FO74" s="199"/>
      <c r="FP74" s="199"/>
      <c r="FQ74" s="199"/>
      <c r="FR74" s="199"/>
      <c r="FS74" s="199"/>
      <c r="FT74" s="199"/>
      <c r="FU74" s="199"/>
      <c r="FV74" s="199"/>
      <c r="FW74" s="199"/>
      <c r="FX74" s="199"/>
      <c r="FY74" s="199"/>
      <c r="FZ74" s="199"/>
      <c r="GA74" s="199"/>
      <c r="GB74" s="199"/>
      <c r="GC74" s="199"/>
      <c r="GD74" s="199"/>
      <c r="GE74" s="199"/>
      <c r="GF74" s="199"/>
      <c r="GG74" s="199"/>
      <c r="GH74" s="199"/>
      <c r="GI74" s="199"/>
      <c r="GJ74" s="199"/>
      <c r="GK74" s="199"/>
      <c r="GL74" s="199"/>
      <c r="GM74" s="199"/>
      <c r="GN74" s="199"/>
      <c r="GO74" s="199"/>
      <c r="GP74" s="199"/>
      <c r="GQ74" s="199"/>
      <c r="GR74" s="199"/>
      <c r="GS74" s="199"/>
      <c r="GT74" s="199"/>
      <c r="GU74" s="199"/>
      <c r="GV74" s="199"/>
      <c r="GW74" s="199"/>
      <c r="GX74" s="199"/>
      <c r="GY74" s="199"/>
      <c r="GZ74" s="199"/>
      <c r="HA74" s="199"/>
      <c r="HB74" s="199"/>
      <c r="HC74" s="199"/>
      <c r="HD74" s="199"/>
      <c r="HE74" s="199"/>
      <c r="HF74" s="199"/>
      <c r="HG74" s="199"/>
      <c r="HH74" s="199"/>
      <c r="HI74" s="199"/>
      <c r="HJ74" s="199"/>
      <c r="HK74" s="199"/>
      <c r="HL74" s="199"/>
      <c r="HM74" s="199"/>
      <c r="HN74" s="199"/>
      <c r="HO74" s="199"/>
      <c r="HP74" s="199"/>
      <c r="HQ74" s="199"/>
      <c r="HR74" s="199"/>
      <c r="HS74" s="199"/>
      <c r="HT74" s="199"/>
      <c r="HU74" s="199"/>
      <c r="HV74" s="199"/>
      <c r="HW74" s="199"/>
      <c r="HX74" s="199"/>
      <c r="HY74" s="199"/>
      <c r="HZ74" s="199"/>
      <c r="IA74" s="199"/>
      <c r="IB74" s="199"/>
      <c r="IC74" s="199"/>
      <c r="ID74" s="199"/>
      <c r="IE74" s="199"/>
      <c r="IF74" s="199"/>
      <c r="IG74" s="199"/>
      <c r="IH74" s="199"/>
      <c r="II74" s="199"/>
      <c r="IJ74" s="199"/>
      <c r="IK74" s="199"/>
      <c r="IL74" s="199"/>
      <c r="IM74" s="199"/>
      <c r="IN74" s="199"/>
      <c r="IO74" s="199"/>
      <c r="IP74" s="199"/>
      <c r="IQ74" s="199"/>
      <c r="IR74" s="199"/>
      <c r="IS74" s="199"/>
      <c r="IT74" s="199"/>
      <c r="IU74" s="199"/>
      <c r="IV74" s="199"/>
    </row>
    <row r="75" spans="1:256" s="245" customFormat="1" ht="13" x14ac:dyDescent="0.25">
      <c r="A75" s="203"/>
      <c r="B75" s="209" t="s">
        <v>112</v>
      </c>
      <c r="C75" s="206"/>
      <c r="D75" s="206"/>
      <c r="E75" s="254"/>
      <c r="F75" s="252"/>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c r="BV75" s="199"/>
      <c r="BW75" s="199"/>
      <c r="BX75" s="199"/>
      <c r="BY75" s="199"/>
      <c r="BZ75" s="199"/>
      <c r="CA75" s="199"/>
      <c r="CB75" s="199"/>
      <c r="CC75" s="199"/>
      <c r="CD75" s="199"/>
      <c r="CE75" s="199"/>
      <c r="CF75" s="199"/>
      <c r="CG75" s="199"/>
      <c r="CH75" s="199"/>
      <c r="CI75" s="199"/>
      <c r="CJ75" s="199"/>
      <c r="CK75" s="199"/>
      <c r="CL75" s="199"/>
      <c r="CM75" s="199"/>
      <c r="CN75" s="199"/>
      <c r="CO75" s="199"/>
      <c r="CP75" s="199"/>
      <c r="CQ75" s="199"/>
      <c r="CR75" s="199"/>
      <c r="CS75" s="199"/>
      <c r="CT75" s="199"/>
      <c r="CU75" s="199"/>
      <c r="CV75" s="199"/>
      <c r="CW75" s="199"/>
      <c r="CX75" s="199"/>
      <c r="CY75" s="199"/>
      <c r="CZ75" s="199"/>
      <c r="DA75" s="199"/>
      <c r="DB75" s="199"/>
      <c r="DC75" s="199"/>
      <c r="DD75" s="199"/>
      <c r="DE75" s="199"/>
      <c r="DF75" s="199"/>
      <c r="DG75" s="199"/>
      <c r="DH75" s="199"/>
      <c r="DI75" s="199"/>
      <c r="DJ75" s="199"/>
      <c r="DK75" s="199"/>
      <c r="DL75" s="199"/>
      <c r="DM75" s="199"/>
      <c r="DN75" s="199"/>
      <c r="DO75" s="199"/>
      <c r="DP75" s="199"/>
      <c r="DQ75" s="199"/>
      <c r="DR75" s="199"/>
      <c r="DS75" s="199"/>
      <c r="DT75" s="199"/>
      <c r="DU75" s="199"/>
      <c r="DV75" s="199"/>
      <c r="DW75" s="199"/>
      <c r="DX75" s="199"/>
      <c r="DY75" s="199"/>
      <c r="DZ75" s="199"/>
      <c r="EA75" s="199"/>
      <c r="EB75" s="199"/>
      <c r="EC75" s="199"/>
      <c r="ED75" s="199"/>
      <c r="EE75" s="199"/>
      <c r="EF75" s="199"/>
      <c r="EG75" s="199"/>
      <c r="EH75" s="199"/>
      <c r="EI75" s="199"/>
      <c r="EJ75" s="199"/>
      <c r="EK75" s="199"/>
      <c r="EL75" s="199"/>
      <c r="EM75" s="199"/>
      <c r="EN75" s="199"/>
      <c r="EO75" s="199"/>
      <c r="EP75" s="199"/>
      <c r="EQ75" s="199"/>
      <c r="ER75" s="199"/>
      <c r="ES75" s="199"/>
      <c r="ET75" s="199"/>
      <c r="EU75" s="199"/>
      <c r="EV75" s="199"/>
      <c r="EW75" s="199"/>
      <c r="EX75" s="199"/>
      <c r="EY75" s="199"/>
      <c r="EZ75" s="199"/>
      <c r="FA75" s="199"/>
      <c r="FB75" s="199"/>
      <c r="FC75" s="199"/>
      <c r="FD75" s="199"/>
      <c r="FE75" s="199"/>
      <c r="FF75" s="199"/>
      <c r="FG75" s="199"/>
      <c r="FH75" s="199"/>
      <c r="FI75" s="199"/>
      <c r="FJ75" s="199"/>
      <c r="FK75" s="199"/>
      <c r="FL75" s="199"/>
      <c r="FM75" s="199"/>
      <c r="FN75" s="199"/>
      <c r="FO75" s="199"/>
      <c r="FP75" s="199"/>
      <c r="FQ75" s="199"/>
      <c r="FR75" s="199"/>
      <c r="FS75" s="199"/>
      <c r="FT75" s="199"/>
      <c r="FU75" s="199"/>
      <c r="FV75" s="199"/>
      <c r="FW75" s="199"/>
      <c r="FX75" s="199"/>
      <c r="FY75" s="199"/>
      <c r="FZ75" s="199"/>
      <c r="GA75" s="199"/>
      <c r="GB75" s="199"/>
      <c r="GC75" s="199"/>
      <c r="GD75" s="199"/>
      <c r="GE75" s="199"/>
      <c r="GF75" s="199"/>
      <c r="GG75" s="199"/>
      <c r="GH75" s="199"/>
      <c r="GI75" s="199"/>
      <c r="GJ75" s="199"/>
      <c r="GK75" s="199"/>
      <c r="GL75" s="199"/>
      <c r="GM75" s="199"/>
      <c r="GN75" s="199"/>
      <c r="GO75" s="199"/>
      <c r="GP75" s="199"/>
      <c r="GQ75" s="199"/>
      <c r="GR75" s="199"/>
      <c r="GS75" s="199"/>
      <c r="GT75" s="199"/>
      <c r="GU75" s="199"/>
      <c r="GV75" s="199"/>
      <c r="GW75" s="199"/>
      <c r="GX75" s="199"/>
      <c r="GY75" s="199"/>
      <c r="GZ75" s="199"/>
      <c r="HA75" s="199"/>
      <c r="HB75" s="199"/>
      <c r="HC75" s="199"/>
      <c r="HD75" s="199"/>
      <c r="HE75" s="199"/>
      <c r="HF75" s="199"/>
      <c r="HG75" s="199"/>
      <c r="HH75" s="199"/>
      <c r="HI75" s="199"/>
      <c r="HJ75" s="199"/>
      <c r="HK75" s="199"/>
      <c r="HL75" s="199"/>
      <c r="HM75" s="199"/>
      <c r="HN75" s="199"/>
      <c r="HO75" s="199"/>
      <c r="HP75" s="199"/>
      <c r="HQ75" s="199"/>
      <c r="HR75" s="199"/>
      <c r="HS75" s="199"/>
      <c r="HT75" s="199"/>
      <c r="HU75" s="199"/>
      <c r="HV75" s="199"/>
      <c r="HW75" s="199"/>
      <c r="HX75" s="199"/>
      <c r="HY75" s="199"/>
      <c r="HZ75" s="199"/>
      <c r="IA75" s="199"/>
      <c r="IB75" s="199"/>
      <c r="IC75" s="199"/>
      <c r="ID75" s="199"/>
      <c r="IE75" s="199"/>
      <c r="IF75" s="199"/>
      <c r="IG75" s="199"/>
      <c r="IH75" s="199"/>
      <c r="II75" s="199"/>
      <c r="IJ75" s="199"/>
      <c r="IK75" s="199"/>
      <c r="IL75" s="199"/>
      <c r="IM75" s="199"/>
      <c r="IN75" s="199"/>
      <c r="IO75" s="199"/>
      <c r="IP75" s="199"/>
      <c r="IQ75" s="199"/>
      <c r="IR75" s="199"/>
      <c r="IS75" s="199"/>
      <c r="IT75" s="199"/>
      <c r="IU75" s="199"/>
      <c r="IV75" s="199"/>
    </row>
    <row r="76" spans="1:256" s="245" customFormat="1" ht="13" x14ac:dyDescent="0.25">
      <c r="A76" s="203"/>
      <c r="B76" s="205"/>
      <c r="C76" s="206"/>
      <c r="D76" s="206"/>
      <c r="E76" s="254"/>
      <c r="F76" s="252"/>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c r="BV76" s="199"/>
      <c r="BW76" s="199"/>
      <c r="BX76" s="199"/>
      <c r="BY76" s="199"/>
      <c r="BZ76" s="199"/>
      <c r="CA76" s="199"/>
      <c r="CB76" s="199"/>
      <c r="CC76" s="199"/>
      <c r="CD76" s="199"/>
      <c r="CE76" s="199"/>
      <c r="CF76" s="199"/>
      <c r="CG76" s="199"/>
      <c r="CH76" s="199"/>
      <c r="CI76" s="199"/>
      <c r="CJ76" s="199"/>
      <c r="CK76" s="199"/>
      <c r="CL76" s="199"/>
      <c r="CM76" s="199"/>
      <c r="CN76" s="199"/>
      <c r="CO76" s="199"/>
      <c r="CP76" s="199"/>
      <c r="CQ76" s="199"/>
      <c r="CR76" s="199"/>
      <c r="CS76" s="199"/>
      <c r="CT76" s="199"/>
      <c r="CU76" s="199"/>
      <c r="CV76" s="199"/>
      <c r="CW76" s="199"/>
      <c r="CX76" s="199"/>
      <c r="CY76" s="199"/>
      <c r="CZ76" s="199"/>
      <c r="DA76" s="199"/>
      <c r="DB76" s="199"/>
      <c r="DC76" s="199"/>
      <c r="DD76" s="199"/>
      <c r="DE76" s="199"/>
      <c r="DF76" s="199"/>
      <c r="DG76" s="199"/>
      <c r="DH76" s="199"/>
      <c r="DI76" s="199"/>
      <c r="DJ76" s="199"/>
      <c r="DK76" s="199"/>
      <c r="DL76" s="199"/>
      <c r="DM76" s="199"/>
      <c r="DN76" s="199"/>
      <c r="DO76" s="199"/>
      <c r="DP76" s="199"/>
      <c r="DQ76" s="199"/>
      <c r="DR76" s="199"/>
      <c r="DS76" s="199"/>
      <c r="DT76" s="199"/>
      <c r="DU76" s="199"/>
      <c r="DV76" s="199"/>
      <c r="DW76" s="199"/>
      <c r="DX76" s="199"/>
      <c r="DY76" s="199"/>
      <c r="DZ76" s="199"/>
      <c r="EA76" s="199"/>
      <c r="EB76" s="199"/>
      <c r="EC76" s="199"/>
      <c r="ED76" s="199"/>
      <c r="EE76" s="199"/>
      <c r="EF76" s="199"/>
      <c r="EG76" s="199"/>
      <c r="EH76" s="199"/>
      <c r="EI76" s="199"/>
      <c r="EJ76" s="199"/>
      <c r="EK76" s="199"/>
      <c r="EL76" s="199"/>
      <c r="EM76" s="199"/>
      <c r="EN76" s="199"/>
      <c r="EO76" s="199"/>
      <c r="EP76" s="199"/>
      <c r="EQ76" s="199"/>
      <c r="ER76" s="199"/>
      <c r="ES76" s="199"/>
      <c r="ET76" s="199"/>
      <c r="EU76" s="199"/>
      <c r="EV76" s="199"/>
      <c r="EW76" s="199"/>
      <c r="EX76" s="199"/>
      <c r="EY76" s="199"/>
      <c r="EZ76" s="199"/>
      <c r="FA76" s="199"/>
      <c r="FB76" s="199"/>
      <c r="FC76" s="199"/>
      <c r="FD76" s="199"/>
      <c r="FE76" s="199"/>
      <c r="FF76" s="199"/>
      <c r="FG76" s="199"/>
      <c r="FH76" s="199"/>
      <c r="FI76" s="199"/>
      <c r="FJ76" s="199"/>
      <c r="FK76" s="199"/>
      <c r="FL76" s="199"/>
      <c r="FM76" s="199"/>
      <c r="FN76" s="199"/>
      <c r="FO76" s="199"/>
      <c r="FP76" s="199"/>
      <c r="FQ76" s="199"/>
      <c r="FR76" s="199"/>
      <c r="FS76" s="199"/>
      <c r="FT76" s="199"/>
      <c r="FU76" s="199"/>
      <c r="FV76" s="199"/>
      <c r="FW76" s="199"/>
      <c r="FX76" s="199"/>
      <c r="FY76" s="199"/>
      <c r="FZ76" s="199"/>
      <c r="GA76" s="199"/>
      <c r="GB76" s="199"/>
      <c r="GC76" s="199"/>
      <c r="GD76" s="199"/>
      <c r="GE76" s="199"/>
      <c r="GF76" s="199"/>
      <c r="GG76" s="199"/>
      <c r="GH76" s="199"/>
      <c r="GI76" s="199"/>
      <c r="GJ76" s="199"/>
      <c r="GK76" s="199"/>
      <c r="GL76" s="199"/>
      <c r="GM76" s="199"/>
      <c r="GN76" s="199"/>
      <c r="GO76" s="199"/>
      <c r="GP76" s="199"/>
      <c r="GQ76" s="199"/>
      <c r="GR76" s="199"/>
      <c r="GS76" s="199"/>
      <c r="GT76" s="199"/>
      <c r="GU76" s="199"/>
      <c r="GV76" s="199"/>
      <c r="GW76" s="199"/>
      <c r="GX76" s="199"/>
      <c r="GY76" s="199"/>
      <c r="GZ76" s="199"/>
      <c r="HA76" s="199"/>
      <c r="HB76" s="199"/>
      <c r="HC76" s="199"/>
      <c r="HD76" s="199"/>
      <c r="HE76" s="199"/>
      <c r="HF76" s="199"/>
      <c r="HG76" s="199"/>
      <c r="HH76" s="199"/>
      <c r="HI76" s="199"/>
      <c r="HJ76" s="199"/>
      <c r="HK76" s="199"/>
      <c r="HL76" s="199"/>
      <c r="HM76" s="199"/>
      <c r="HN76" s="199"/>
      <c r="HO76" s="199"/>
      <c r="HP76" s="199"/>
      <c r="HQ76" s="199"/>
      <c r="HR76" s="199"/>
      <c r="HS76" s="199"/>
      <c r="HT76" s="199"/>
      <c r="HU76" s="199"/>
      <c r="HV76" s="199"/>
      <c r="HW76" s="199"/>
      <c r="HX76" s="199"/>
      <c r="HY76" s="199"/>
      <c r="HZ76" s="199"/>
      <c r="IA76" s="199"/>
      <c r="IB76" s="199"/>
      <c r="IC76" s="199"/>
      <c r="ID76" s="199"/>
      <c r="IE76" s="199"/>
      <c r="IF76" s="199"/>
      <c r="IG76" s="199"/>
      <c r="IH76" s="199"/>
      <c r="II76" s="199"/>
      <c r="IJ76" s="199"/>
      <c r="IK76" s="199"/>
      <c r="IL76" s="199"/>
      <c r="IM76" s="199"/>
      <c r="IN76" s="199"/>
      <c r="IO76" s="199"/>
      <c r="IP76" s="199"/>
      <c r="IQ76" s="199"/>
      <c r="IR76" s="199"/>
      <c r="IS76" s="199"/>
      <c r="IT76" s="199"/>
      <c r="IU76" s="199"/>
      <c r="IV76" s="199"/>
    </row>
    <row r="77" spans="1:256" s="245" customFormat="1" x14ac:dyDescent="0.25">
      <c r="A77" s="203"/>
      <c r="B77" s="210" t="s">
        <v>192</v>
      </c>
      <c r="C77" s="206"/>
      <c r="D77" s="206"/>
      <c r="E77" s="254"/>
      <c r="F77" s="252"/>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c r="CE77" s="199"/>
      <c r="CF77" s="199"/>
      <c r="CG77" s="199"/>
      <c r="CH77" s="199"/>
      <c r="CI77" s="199"/>
      <c r="CJ77" s="199"/>
      <c r="CK77" s="199"/>
      <c r="CL77" s="199"/>
      <c r="CM77" s="199"/>
      <c r="CN77" s="199"/>
      <c r="CO77" s="199"/>
      <c r="CP77" s="199"/>
      <c r="CQ77" s="199"/>
      <c r="CR77" s="199"/>
      <c r="CS77" s="199"/>
      <c r="CT77" s="199"/>
      <c r="CU77" s="199"/>
      <c r="CV77" s="199"/>
      <c r="CW77" s="199"/>
      <c r="CX77" s="199"/>
      <c r="CY77" s="199"/>
      <c r="CZ77" s="199"/>
      <c r="DA77" s="199"/>
      <c r="DB77" s="199"/>
      <c r="DC77" s="199"/>
      <c r="DD77" s="199"/>
      <c r="DE77" s="199"/>
      <c r="DF77" s="199"/>
      <c r="DG77" s="199"/>
      <c r="DH77" s="199"/>
      <c r="DI77" s="199"/>
      <c r="DJ77" s="199"/>
      <c r="DK77" s="199"/>
      <c r="DL77" s="199"/>
      <c r="DM77" s="199"/>
      <c r="DN77" s="199"/>
      <c r="DO77" s="199"/>
      <c r="DP77" s="199"/>
      <c r="DQ77" s="199"/>
      <c r="DR77" s="199"/>
      <c r="DS77" s="199"/>
      <c r="DT77" s="199"/>
      <c r="DU77" s="199"/>
      <c r="DV77" s="199"/>
      <c r="DW77" s="199"/>
      <c r="DX77" s="199"/>
      <c r="DY77" s="199"/>
      <c r="DZ77" s="199"/>
      <c r="EA77" s="199"/>
      <c r="EB77" s="199"/>
      <c r="EC77" s="199"/>
      <c r="ED77" s="199"/>
      <c r="EE77" s="199"/>
      <c r="EF77" s="199"/>
      <c r="EG77" s="199"/>
      <c r="EH77" s="199"/>
      <c r="EI77" s="199"/>
      <c r="EJ77" s="199"/>
      <c r="EK77" s="199"/>
      <c r="EL77" s="199"/>
      <c r="EM77" s="199"/>
      <c r="EN77" s="199"/>
      <c r="EO77" s="199"/>
      <c r="EP77" s="199"/>
      <c r="EQ77" s="199"/>
      <c r="ER77" s="199"/>
      <c r="ES77" s="199"/>
      <c r="ET77" s="199"/>
      <c r="EU77" s="199"/>
      <c r="EV77" s="199"/>
      <c r="EW77" s="199"/>
      <c r="EX77" s="199"/>
      <c r="EY77" s="199"/>
      <c r="EZ77" s="199"/>
      <c r="FA77" s="199"/>
      <c r="FB77" s="199"/>
      <c r="FC77" s="199"/>
      <c r="FD77" s="199"/>
      <c r="FE77" s="199"/>
      <c r="FF77" s="199"/>
      <c r="FG77" s="199"/>
      <c r="FH77" s="199"/>
      <c r="FI77" s="199"/>
      <c r="FJ77" s="199"/>
      <c r="FK77" s="199"/>
      <c r="FL77" s="199"/>
      <c r="FM77" s="199"/>
      <c r="FN77" s="199"/>
      <c r="FO77" s="199"/>
      <c r="FP77" s="199"/>
      <c r="FQ77" s="199"/>
      <c r="FR77" s="199"/>
      <c r="FS77" s="199"/>
      <c r="FT77" s="199"/>
      <c r="FU77" s="199"/>
      <c r="FV77" s="199"/>
      <c r="FW77" s="199"/>
      <c r="FX77" s="199"/>
      <c r="FY77" s="199"/>
      <c r="FZ77" s="199"/>
      <c r="GA77" s="199"/>
      <c r="GB77" s="199"/>
      <c r="GC77" s="199"/>
      <c r="GD77" s="199"/>
      <c r="GE77" s="199"/>
      <c r="GF77" s="199"/>
      <c r="GG77" s="199"/>
      <c r="GH77" s="199"/>
      <c r="GI77" s="199"/>
      <c r="GJ77" s="199"/>
      <c r="GK77" s="199"/>
      <c r="GL77" s="199"/>
      <c r="GM77" s="199"/>
      <c r="GN77" s="199"/>
      <c r="GO77" s="199"/>
      <c r="GP77" s="199"/>
      <c r="GQ77" s="199"/>
      <c r="GR77" s="199"/>
      <c r="GS77" s="199"/>
      <c r="GT77" s="199"/>
      <c r="GU77" s="199"/>
      <c r="GV77" s="199"/>
      <c r="GW77" s="199"/>
      <c r="GX77" s="199"/>
      <c r="GY77" s="199"/>
      <c r="GZ77" s="199"/>
      <c r="HA77" s="199"/>
      <c r="HB77" s="199"/>
      <c r="HC77" s="199"/>
      <c r="HD77" s="199"/>
      <c r="HE77" s="199"/>
      <c r="HF77" s="199"/>
      <c r="HG77" s="199"/>
      <c r="HH77" s="199"/>
      <c r="HI77" s="199"/>
      <c r="HJ77" s="199"/>
      <c r="HK77" s="199"/>
      <c r="HL77" s="199"/>
      <c r="HM77" s="199"/>
      <c r="HN77" s="199"/>
      <c r="HO77" s="199"/>
      <c r="HP77" s="199"/>
      <c r="HQ77" s="199"/>
      <c r="HR77" s="199"/>
      <c r="HS77" s="199"/>
      <c r="HT77" s="199"/>
      <c r="HU77" s="199"/>
      <c r="HV77" s="199"/>
      <c r="HW77" s="199"/>
      <c r="HX77" s="199"/>
      <c r="HY77" s="199"/>
      <c r="HZ77" s="199"/>
      <c r="IA77" s="199"/>
      <c r="IB77" s="199"/>
      <c r="IC77" s="199"/>
      <c r="ID77" s="199"/>
      <c r="IE77" s="199"/>
      <c r="IF77" s="199"/>
      <c r="IG77" s="199"/>
      <c r="IH77" s="199"/>
      <c r="II77" s="199"/>
      <c r="IJ77" s="199"/>
      <c r="IK77" s="199"/>
      <c r="IL77" s="199"/>
      <c r="IM77" s="199"/>
      <c r="IN77" s="199"/>
      <c r="IO77" s="199"/>
      <c r="IP77" s="199"/>
      <c r="IQ77" s="199"/>
      <c r="IR77" s="199"/>
      <c r="IS77" s="199"/>
      <c r="IT77" s="199"/>
      <c r="IU77" s="199"/>
      <c r="IV77" s="199"/>
    </row>
    <row r="78" spans="1:256" s="245" customFormat="1" ht="13" x14ac:dyDescent="0.3">
      <c r="A78" s="223"/>
      <c r="B78" s="224"/>
      <c r="C78" s="224"/>
      <c r="D78" s="224"/>
      <c r="E78" s="258"/>
      <c r="F78" s="25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199"/>
      <c r="BI78" s="199"/>
      <c r="BJ78" s="199"/>
      <c r="BK78" s="199"/>
      <c r="BL78" s="199"/>
      <c r="BM78" s="199"/>
      <c r="BN78" s="199"/>
      <c r="BO78" s="199"/>
      <c r="BP78" s="199"/>
      <c r="BQ78" s="199"/>
      <c r="BR78" s="199"/>
      <c r="BS78" s="199"/>
      <c r="BT78" s="199"/>
      <c r="BU78" s="199"/>
      <c r="BV78" s="199"/>
      <c r="BW78" s="199"/>
      <c r="BX78" s="199"/>
      <c r="BY78" s="199"/>
      <c r="BZ78" s="199"/>
      <c r="CA78" s="199"/>
      <c r="CB78" s="199"/>
      <c r="CC78" s="199"/>
      <c r="CD78" s="199"/>
      <c r="CE78" s="199"/>
      <c r="CF78" s="199"/>
      <c r="CG78" s="199"/>
      <c r="CH78" s="199"/>
      <c r="CI78" s="199"/>
      <c r="CJ78" s="199"/>
      <c r="CK78" s="199"/>
      <c r="CL78" s="199"/>
      <c r="CM78" s="199"/>
      <c r="CN78" s="199"/>
      <c r="CO78" s="199"/>
      <c r="CP78" s="199"/>
      <c r="CQ78" s="199"/>
      <c r="CR78" s="199"/>
      <c r="CS78" s="199"/>
      <c r="CT78" s="199"/>
      <c r="CU78" s="199"/>
      <c r="CV78" s="199"/>
      <c r="CW78" s="199"/>
      <c r="CX78" s="199"/>
      <c r="CY78" s="199"/>
      <c r="CZ78" s="199"/>
      <c r="DA78" s="199"/>
      <c r="DB78" s="199"/>
      <c r="DC78" s="199"/>
      <c r="DD78" s="199"/>
      <c r="DE78" s="199"/>
      <c r="DF78" s="199"/>
      <c r="DG78" s="199"/>
      <c r="DH78" s="199"/>
      <c r="DI78" s="199"/>
      <c r="DJ78" s="199"/>
      <c r="DK78" s="199"/>
      <c r="DL78" s="199"/>
      <c r="DM78" s="199"/>
      <c r="DN78" s="199"/>
      <c r="DO78" s="199"/>
      <c r="DP78" s="199"/>
      <c r="DQ78" s="199"/>
      <c r="DR78" s="199"/>
      <c r="DS78" s="199"/>
      <c r="DT78" s="199"/>
      <c r="DU78" s="199"/>
      <c r="DV78" s="199"/>
      <c r="DW78" s="199"/>
      <c r="DX78" s="199"/>
      <c r="DY78" s="199"/>
      <c r="DZ78" s="199"/>
      <c r="EA78" s="199"/>
      <c r="EB78" s="199"/>
      <c r="EC78" s="199"/>
      <c r="ED78" s="199"/>
      <c r="EE78" s="199"/>
      <c r="EF78" s="199"/>
      <c r="EG78" s="199"/>
      <c r="EH78" s="199"/>
      <c r="EI78" s="199"/>
      <c r="EJ78" s="199"/>
      <c r="EK78" s="199"/>
      <c r="EL78" s="199"/>
      <c r="EM78" s="199"/>
      <c r="EN78" s="199"/>
      <c r="EO78" s="199"/>
      <c r="EP78" s="199"/>
      <c r="EQ78" s="199"/>
      <c r="ER78" s="199"/>
      <c r="ES78" s="199"/>
      <c r="ET78" s="199"/>
      <c r="EU78" s="199"/>
      <c r="EV78" s="199"/>
      <c r="EW78" s="199"/>
      <c r="EX78" s="199"/>
      <c r="EY78" s="199"/>
      <c r="EZ78" s="199"/>
      <c r="FA78" s="199"/>
      <c r="FB78" s="199"/>
      <c r="FC78" s="199"/>
      <c r="FD78" s="199"/>
      <c r="FE78" s="199"/>
      <c r="FF78" s="199"/>
      <c r="FG78" s="199"/>
      <c r="FH78" s="199"/>
      <c r="FI78" s="199"/>
      <c r="FJ78" s="199"/>
      <c r="FK78" s="199"/>
      <c r="FL78" s="199"/>
      <c r="FM78" s="199"/>
      <c r="FN78" s="199"/>
      <c r="FO78" s="199"/>
      <c r="FP78" s="199"/>
      <c r="FQ78" s="199"/>
      <c r="FR78" s="199"/>
      <c r="FS78" s="199"/>
      <c r="FT78" s="199"/>
      <c r="FU78" s="199"/>
      <c r="FV78" s="199"/>
      <c r="FW78" s="199"/>
      <c r="FX78" s="199"/>
      <c r="FY78" s="199"/>
      <c r="FZ78" s="199"/>
      <c r="GA78" s="199"/>
      <c r="GB78" s="199"/>
      <c r="GC78" s="199"/>
      <c r="GD78" s="199"/>
      <c r="GE78" s="199"/>
      <c r="GF78" s="199"/>
      <c r="GG78" s="199"/>
      <c r="GH78" s="199"/>
      <c r="GI78" s="199"/>
      <c r="GJ78" s="199"/>
      <c r="GK78" s="199"/>
      <c r="GL78" s="199"/>
      <c r="GM78" s="199"/>
      <c r="GN78" s="199"/>
      <c r="GO78" s="199"/>
      <c r="GP78" s="199"/>
      <c r="GQ78" s="199"/>
      <c r="GR78" s="199"/>
      <c r="GS78" s="199"/>
      <c r="GT78" s="199"/>
      <c r="GU78" s="199"/>
      <c r="GV78" s="199"/>
      <c r="GW78" s="199"/>
      <c r="GX78" s="199"/>
      <c r="GY78" s="199"/>
      <c r="GZ78" s="199"/>
      <c r="HA78" s="199"/>
      <c r="HB78" s="199"/>
      <c r="HC78" s="199"/>
      <c r="HD78" s="199"/>
      <c r="HE78" s="199"/>
      <c r="HF78" s="199"/>
      <c r="HG78" s="199"/>
      <c r="HH78" s="199"/>
      <c r="HI78" s="199"/>
      <c r="HJ78" s="199"/>
      <c r="HK78" s="199"/>
      <c r="HL78" s="199"/>
      <c r="HM78" s="199"/>
      <c r="HN78" s="199"/>
      <c r="HO78" s="199"/>
      <c r="HP78" s="199"/>
      <c r="HQ78" s="199"/>
      <c r="HR78" s="199"/>
      <c r="HS78" s="199"/>
      <c r="HT78" s="199"/>
      <c r="HU78" s="199"/>
      <c r="HV78" s="199"/>
      <c r="HW78" s="199"/>
      <c r="HX78" s="199"/>
      <c r="HY78" s="199"/>
      <c r="HZ78" s="199"/>
      <c r="IA78" s="199"/>
      <c r="IB78" s="199"/>
      <c r="IC78" s="199"/>
      <c r="ID78" s="199"/>
      <c r="IE78" s="199"/>
      <c r="IF78" s="199"/>
      <c r="IG78" s="199"/>
      <c r="IH78" s="199"/>
      <c r="II78" s="199"/>
      <c r="IJ78" s="199"/>
      <c r="IK78" s="199"/>
      <c r="IL78" s="199"/>
      <c r="IM78" s="199"/>
      <c r="IN78" s="199"/>
      <c r="IO78" s="199"/>
      <c r="IP78" s="199"/>
      <c r="IQ78" s="199"/>
      <c r="IR78" s="199"/>
      <c r="IS78" s="199"/>
      <c r="IT78" s="199"/>
      <c r="IU78" s="199"/>
      <c r="IV78" s="199"/>
    </row>
    <row r="79" spans="1:256" s="245" customFormat="1" x14ac:dyDescent="0.25">
      <c r="A79" s="203" t="s">
        <v>193</v>
      </c>
      <c r="B79" s="204" t="s">
        <v>117</v>
      </c>
      <c r="C79" s="206" t="s">
        <v>45</v>
      </c>
      <c r="D79" s="214">
        <v>5</v>
      </c>
      <c r="E79" s="254"/>
      <c r="F79" s="252">
        <f>D79*E79</f>
        <v>0</v>
      </c>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c r="BS79" s="199"/>
      <c r="BT79" s="199"/>
      <c r="BU79" s="199"/>
      <c r="BV79" s="199"/>
      <c r="BW79" s="199"/>
      <c r="BX79" s="199"/>
      <c r="BY79" s="199"/>
      <c r="BZ79" s="199"/>
      <c r="CA79" s="199"/>
      <c r="CB79" s="199"/>
      <c r="CC79" s="199"/>
      <c r="CD79" s="199"/>
      <c r="CE79" s="199"/>
      <c r="CF79" s="199"/>
      <c r="CG79" s="199"/>
      <c r="CH79" s="199"/>
      <c r="CI79" s="199"/>
      <c r="CJ79" s="199"/>
      <c r="CK79" s="199"/>
      <c r="CL79" s="199"/>
      <c r="CM79" s="199"/>
      <c r="CN79" s="199"/>
      <c r="CO79" s="199"/>
      <c r="CP79" s="199"/>
      <c r="CQ79" s="199"/>
      <c r="CR79" s="199"/>
      <c r="CS79" s="199"/>
      <c r="CT79" s="199"/>
      <c r="CU79" s="199"/>
      <c r="CV79" s="199"/>
      <c r="CW79" s="199"/>
      <c r="CX79" s="199"/>
      <c r="CY79" s="199"/>
      <c r="CZ79" s="199"/>
      <c r="DA79" s="199"/>
      <c r="DB79" s="199"/>
      <c r="DC79" s="199"/>
      <c r="DD79" s="199"/>
      <c r="DE79" s="199"/>
      <c r="DF79" s="199"/>
      <c r="DG79" s="199"/>
      <c r="DH79" s="199"/>
      <c r="DI79" s="199"/>
      <c r="DJ79" s="199"/>
      <c r="DK79" s="199"/>
      <c r="DL79" s="199"/>
      <c r="DM79" s="199"/>
      <c r="DN79" s="199"/>
      <c r="DO79" s="199"/>
      <c r="DP79" s="199"/>
      <c r="DQ79" s="199"/>
      <c r="DR79" s="199"/>
      <c r="DS79" s="199"/>
      <c r="DT79" s="199"/>
      <c r="DU79" s="199"/>
      <c r="DV79" s="199"/>
      <c r="DW79" s="199"/>
      <c r="DX79" s="199"/>
      <c r="DY79" s="199"/>
      <c r="DZ79" s="199"/>
      <c r="EA79" s="199"/>
      <c r="EB79" s="199"/>
      <c r="EC79" s="199"/>
      <c r="ED79" s="199"/>
      <c r="EE79" s="199"/>
      <c r="EF79" s="199"/>
      <c r="EG79" s="199"/>
      <c r="EH79" s="199"/>
      <c r="EI79" s="199"/>
      <c r="EJ79" s="199"/>
      <c r="EK79" s="199"/>
      <c r="EL79" s="199"/>
      <c r="EM79" s="199"/>
      <c r="EN79" s="199"/>
      <c r="EO79" s="199"/>
      <c r="EP79" s="199"/>
      <c r="EQ79" s="199"/>
      <c r="ER79" s="199"/>
      <c r="ES79" s="199"/>
      <c r="ET79" s="199"/>
      <c r="EU79" s="199"/>
      <c r="EV79" s="199"/>
      <c r="EW79" s="199"/>
      <c r="EX79" s="199"/>
      <c r="EY79" s="199"/>
      <c r="EZ79" s="199"/>
      <c r="FA79" s="199"/>
      <c r="FB79" s="199"/>
      <c r="FC79" s="199"/>
      <c r="FD79" s="199"/>
      <c r="FE79" s="199"/>
      <c r="FF79" s="199"/>
      <c r="FG79" s="199"/>
      <c r="FH79" s="199"/>
      <c r="FI79" s="199"/>
      <c r="FJ79" s="199"/>
      <c r="FK79" s="199"/>
      <c r="FL79" s="199"/>
      <c r="FM79" s="199"/>
      <c r="FN79" s="199"/>
      <c r="FO79" s="199"/>
      <c r="FP79" s="199"/>
      <c r="FQ79" s="199"/>
      <c r="FR79" s="199"/>
      <c r="FS79" s="199"/>
      <c r="FT79" s="199"/>
      <c r="FU79" s="199"/>
      <c r="FV79" s="199"/>
      <c r="FW79" s="199"/>
      <c r="FX79" s="199"/>
      <c r="FY79" s="199"/>
      <c r="FZ79" s="199"/>
      <c r="GA79" s="199"/>
      <c r="GB79" s="199"/>
      <c r="GC79" s="199"/>
      <c r="GD79" s="199"/>
      <c r="GE79" s="199"/>
      <c r="GF79" s="199"/>
      <c r="GG79" s="199"/>
      <c r="GH79" s="199"/>
      <c r="GI79" s="199"/>
      <c r="GJ79" s="199"/>
      <c r="GK79" s="199"/>
      <c r="GL79" s="199"/>
      <c r="GM79" s="199"/>
      <c r="GN79" s="199"/>
      <c r="GO79" s="199"/>
      <c r="GP79" s="199"/>
      <c r="GQ79" s="199"/>
      <c r="GR79" s="199"/>
      <c r="GS79" s="199"/>
      <c r="GT79" s="199"/>
      <c r="GU79" s="199"/>
      <c r="GV79" s="199"/>
      <c r="GW79" s="199"/>
      <c r="GX79" s="199"/>
      <c r="GY79" s="199"/>
      <c r="GZ79" s="199"/>
      <c r="HA79" s="199"/>
      <c r="HB79" s="199"/>
      <c r="HC79" s="199"/>
      <c r="HD79" s="199"/>
      <c r="HE79" s="199"/>
      <c r="HF79" s="199"/>
      <c r="HG79" s="199"/>
      <c r="HH79" s="199"/>
      <c r="HI79" s="199"/>
      <c r="HJ79" s="199"/>
      <c r="HK79" s="199"/>
      <c r="HL79" s="199"/>
      <c r="HM79" s="199"/>
      <c r="HN79" s="199"/>
      <c r="HO79" s="199"/>
      <c r="HP79" s="199"/>
      <c r="HQ79" s="199"/>
      <c r="HR79" s="199"/>
      <c r="HS79" s="199"/>
      <c r="HT79" s="199"/>
      <c r="HU79" s="199"/>
      <c r="HV79" s="199"/>
      <c r="HW79" s="199"/>
      <c r="HX79" s="199"/>
      <c r="HY79" s="199"/>
      <c r="HZ79" s="199"/>
      <c r="IA79" s="199"/>
      <c r="IB79" s="199"/>
      <c r="IC79" s="199"/>
      <c r="ID79" s="199"/>
      <c r="IE79" s="199"/>
      <c r="IF79" s="199"/>
      <c r="IG79" s="199"/>
      <c r="IH79" s="199"/>
      <c r="II79" s="199"/>
      <c r="IJ79" s="199"/>
      <c r="IK79" s="199"/>
      <c r="IL79" s="199"/>
      <c r="IM79" s="199"/>
      <c r="IN79" s="199"/>
      <c r="IO79" s="199"/>
      <c r="IP79" s="199"/>
      <c r="IQ79" s="199"/>
      <c r="IR79" s="199"/>
      <c r="IS79" s="199"/>
      <c r="IT79" s="199"/>
      <c r="IU79" s="199"/>
      <c r="IV79" s="199"/>
    </row>
    <row r="80" spans="1:256" s="245" customFormat="1" ht="13" x14ac:dyDescent="0.25">
      <c r="A80" s="203"/>
      <c r="B80" s="205"/>
      <c r="C80" s="206"/>
      <c r="D80" s="206"/>
      <c r="E80" s="254"/>
      <c r="F80" s="252"/>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c r="BS80" s="199"/>
      <c r="BT80" s="199"/>
      <c r="BU80" s="199"/>
      <c r="BV80" s="199"/>
      <c r="BW80" s="199"/>
      <c r="BX80" s="199"/>
      <c r="BY80" s="199"/>
      <c r="BZ80" s="199"/>
      <c r="CA80" s="199"/>
      <c r="CB80" s="199"/>
      <c r="CC80" s="199"/>
      <c r="CD80" s="199"/>
      <c r="CE80" s="199"/>
      <c r="CF80" s="199"/>
      <c r="CG80" s="199"/>
      <c r="CH80" s="199"/>
      <c r="CI80" s="199"/>
      <c r="CJ80" s="199"/>
      <c r="CK80" s="199"/>
      <c r="CL80" s="199"/>
      <c r="CM80" s="199"/>
      <c r="CN80" s="199"/>
      <c r="CO80" s="199"/>
      <c r="CP80" s="199"/>
      <c r="CQ80" s="199"/>
      <c r="CR80" s="199"/>
      <c r="CS80" s="199"/>
      <c r="CT80" s="199"/>
      <c r="CU80" s="199"/>
      <c r="CV80" s="199"/>
      <c r="CW80" s="199"/>
      <c r="CX80" s="199"/>
      <c r="CY80" s="199"/>
      <c r="CZ80" s="199"/>
      <c r="DA80" s="199"/>
      <c r="DB80" s="199"/>
      <c r="DC80" s="199"/>
      <c r="DD80" s="199"/>
      <c r="DE80" s="199"/>
      <c r="DF80" s="199"/>
      <c r="DG80" s="199"/>
      <c r="DH80" s="199"/>
      <c r="DI80" s="199"/>
      <c r="DJ80" s="199"/>
      <c r="DK80" s="199"/>
      <c r="DL80" s="199"/>
      <c r="DM80" s="199"/>
      <c r="DN80" s="199"/>
      <c r="DO80" s="199"/>
      <c r="DP80" s="199"/>
      <c r="DQ80" s="199"/>
      <c r="DR80" s="199"/>
      <c r="DS80" s="199"/>
      <c r="DT80" s="199"/>
      <c r="DU80" s="199"/>
      <c r="DV80" s="199"/>
      <c r="DW80" s="199"/>
      <c r="DX80" s="199"/>
      <c r="DY80" s="199"/>
      <c r="DZ80" s="199"/>
      <c r="EA80" s="199"/>
      <c r="EB80" s="199"/>
      <c r="EC80" s="199"/>
      <c r="ED80" s="199"/>
      <c r="EE80" s="199"/>
      <c r="EF80" s="199"/>
      <c r="EG80" s="199"/>
      <c r="EH80" s="199"/>
      <c r="EI80" s="199"/>
      <c r="EJ80" s="199"/>
      <c r="EK80" s="199"/>
      <c r="EL80" s="199"/>
      <c r="EM80" s="199"/>
      <c r="EN80" s="199"/>
      <c r="EO80" s="199"/>
      <c r="EP80" s="199"/>
      <c r="EQ80" s="199"/>
      <c r="ER80" s="199"/>
      <c r="ES80" s="199"/>
      <c r="ET80" s="199"/>
      <c r="EU80" s="199"/>
      <c r="EV80" s="199"/>
      <c r="EW80" s="199"/>
      <c r="EX80" s="199"/>
      <c r="EY80" s="199"/>
      <c r="EZ80" s="199"/>
      <c r="FA80" s="199"/>
      <c r="FB80" s="199"/>
      <c r="FC80" s="199"/>
      <c r="FD80" s="199"/>
      <c r="FE80" s="199"/>
      <c r="FF80" s="199"/>
      <c r="FG80" s="199"/>
      <c r="FH80" s="199"/>
      <c r="FI80" s="199"/>
      <c r="FJ80" s="199"/>
      <c r="FK80" s="199"/>
      <c r="FL80" s="199"/>
      <c r="FM80" s="199"/>
      <c r="FN80" s="199"/>
      <c r="FO80" s="199"/>
      <c r="FP80" s="199"/>
      <c r="FQ80" s="199"/>
      <c r="FR80" s="199"/>
      <c r="FS80" s="199"/>
      <c r="FT80" s="199"/>
      <c r="FU80" s="199"/>
      <c r="FV80" s="199"/>
      <c r="FW80" s="199"/>
      <c r="FX80" s="199"/>
      <c r="FY80" s="199"/>
      <c r="FZ80" s="199"/>
      <c r="GA80" s="199"/>
      <c r="GB80" s="199"/>
      <c r="GC80" s="199"/>
      <c r="GD80" s="199"/>
      <c r="GE80" s="199"/>
      <c r="GF80" s="199"/>
      <c r="GG80" s="199"/>
      <c r="GH80" s="199"/>
      <c r="GI80" s="199"/>
      <c r="GJ80" s="199"/>
      <c r="GK80" s="199"/>
      <c r="GL80" s="199"/>
      <c r="GM80" s="199"/>
      <c r="GN80" s="199"/>
      <c r="GO80" s="199"/>
      <c r="GP80" s="199"/>
      <c r="GQ80" s="199"/>
      <c r="GR80" s="199"/>
      <c r="GS80" s="199"/>
      <c r="GT80" s="199"/>
      <c r="GU80" s="199"/>
      <c r="GV80" s="199"/>
      <c r="GW80" s="199"/>
      <c r="GX80" s="199"/>
      <c r="GY80" s="199"/>
      <c r="GZ80" s="199"/>
      <c r="HA80" s="199"/>
      <c r="HB80" s="199"/>
      <c r="HC80" s="199"/>
      <c r="HD80" s="199"/>
      <c r="HE80" s="199"/>
      <c r="HF80" s="199"/>
      <c r="HG80" s="199"/>
      <c r="HH80" s="199"/>
      <c r="HI80" s="199"/>
      <c r="HJ80" s="199"/>
      <c r="HK80" s="199"/>
      <c r="HL80" s="199"/>
      <c r="HM80" s="199"/>
      <c r="HN80" s="199"/>
      <c r="HO80" s="199"/>
      <c r="HP80" s="199"/>
      <c r="HQ80" s="199"/>
      <c r="HR80" s="199"/>
      <c r="HS80" s="199"/>
      <c r="HT80" s="199"/>
      <c r="HU80" s="199"/>
      <c r="HV80" s="199"/>
      <c r="HW80" s="199"/>
      <c r="HX80" s="199"/>
      <c r="HY80" s="199"/>
      <c r="HZ80" s="199"/>
      <c r="IA80" s="199"/>
      <c r="IB80" s="199"/>
      <c r="IC80" s="199"/>
      <c r="ID80" s="199"/>
      <c r="IE80" s="199"/>
      <c r="IF80" s="199"/>
      <c r="IG80" s="199"/>
      <c r="IH80" s="199"/>
      <c r="II80" s="199"/>
      <c r="IJ80" s="199"/>
      <c r="IK80" s="199"/>
      <c r="IL80" s="199"/>
      <c r="IM80" s="199"/>
      <c r="IN80" s="199"/>
      <c r="IO80" s="199"/>
      <c r="IP80" s="199"/>
      <c r="IQ80" s="199"/>
      <c r="IR80" s="199"/>
      <c r="IS80" s="199"/>
      <c r="IT80" s="199"/>
      <c r="IU80" s="199"/>
      <c r="IV80" s="199"/>
    </row>
    <row r="81" spans="1:256" s="245" customFormat="1" x14ac:dyDescent="0.25">
      <c r="A81" s="203"/>
      <c r="B81" s="210" t="s">
        <v>113</v>
      </c>
      <c r="C81" s="206"/>
      <c r="D81" s="206"/>
      <c r="E81" s="254"/>
      <c r="F81" s="252"/>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c r="BV81" s="199"/>
      <c r="BW81" s="199"/>
      <c r="BX81" s="199"/>
      <c r="BY81" s="199"/>
      <c r="BZ81" s="199"/>
      <c r="CA81" s="199"/>
      <c r="CB81" s="199"/>
      <c r="CC81" s="199"/>
      <c r="CD81" s="199"/>
      <c r="CE81" s="199"/>
      <c r="CF81" s="199"/>
      <c r="CG81" s="199"/>
      <c r="CH81" s="199"/>
      <c r="CI81" s="199"/>
      <c r="CJ81" s="199"/>
      <c r="CK81" s="199"/>
      <c r="CL81" s="199"/>
      <c r="CM81" s="199"/>
      <c r="CN81" s="199"/>
      <c r="CO81" s="199"/>
      <c r="CP81" s="199"/>
      <c r="CQ81" s="199"/>
      <c r="CR81" s="199"/>
      <c r="CS81" s="199"/>
      <c r="CT81" s="199"/>
      <c r="CU81" s="199"/>
      <c r="CV81" s="199"/>
      <c r="CW81" s="199"/>
      <c r="CX81" s="199"/>
      <c r="CY81" s="199"/>
      <c r="CZ81" s="199"/>
      <c r="DA81" s="199"/>
      <c r="DB81" s="199"/>
      <c r="DC81" s="199"/>
      <c r="DD81" s="199"/>
      <c r="DE81" s="199"/>
      <c r="DF81" s="199"/>
      <c r="DG81" s="199"/>
      <c r="DH81" s="199"/>
      <c r="DI81" s="199"/>
      <c r="DJ81" s="199"/>
      <c r="DK81" s="199"/>
      <c r="DL81" s="199"/>
      <c r="DM81" s="199"/>
      <c r="DN81" s="199"/>
      <c r="DO81" s="199"/>
      <c r="DP81" s="199"/>
      <c r="DQ81" s="199"/>
      <c r="DR81" s="199"/>
      <c r="DS81" s="199"/>
      <c r="DT81" s="199"/>
      <c r="DU81" s="199"/>
      <c r="DV81" s="199"/>
      <c r="DW81" s="199"/>
      <c r="DX81" s="199"/>
      <c r="DY81" s="199"/>
      <c r="DZ81" s="199"/>
      <c r="EA81" s="199"/>
      <c r="EB81" s="199"/>
      <c r="EC81" s="199"/>
      <c r="ED81" s="199"/>
      <c r="EE81" s="199"/>
      <c r="EF81" s="199"/>
      <c r="EG81" s="199"/>
      <c r="EH81" s="199"/>
      <c r="EI81" s="199"/>
      <c r="EJ81" s="199"/>
      <c r="EK81" s="199"/>
      <c r="EL81" s="199"/>
      <c r="EM81" s="199"/>
      <c r="EN81" s="199"/>
      <c r="EO81" s="199"/>
      <c r="EP81" s="199"/>
      <c r="EQ81" s="199"/>
      <c r="ER81" s="199"/>
      <c r="ES81" s="199"/>
      <c r="ET81" s="199"/>
      <c r="EU81" s="199"/>
      <c r="EV81" s="199"/>
      <c r="EW81" s="199"/>
      <c r="EX81" s="199"/>
      <c r="EY81" s="199"/>
      <c r="EZ81" s="199"/>
      <c r="FA81" s="199"/>
      <c r="FB81" s="199"/>
      <c r="FC81" s="199"/>
      <c r="FD81" s="199"/>
      <c r="FE81" s="199"/>
      <c r="FF81" s="199"/>
      <c r="FG81" s="199"/>
      <c r="FH81" s="199"/>
      <c r="FI81" s="199"/>
      <c r="FJ81" s="199"/>
      <c r="FK81" s="199"/>
      <c r="FL81" s="199"/>
      <c r="FM81" s="199"/>
      <c r="FN81" s="199"/>
      <c r="FO81" s="199"/>
      <c r="FP81" s="199"/>
      <c r="FQ81" s="199"/>
      <c r="FR81" s="199"/>
      <c r="FS81" s="199"/>
      <c r="FT81" s="199"/>
      <c r="FU81" s="199"/>
      <c r="FV81" s="199"/>
      <c r="FW81" s="199"/>
      <c r="FX81" s="199"/>
      <c r="FY81" s="199"/>
      <c r="FZ81" s="199"/>
      <c r="GA81" s="199"/>
      <c r="GB81" s="199"/>
      <c r="GC81" s="199"/>
      <c r="GD81" s="199"/>
      <c r="GE81" s="199"/>
      <c r="GF81" s="199"/>
      <c r="GG81" s="199"/>
      <c r="GH81" s="199"/>
      <c r="GI81" s="199"/>
      <c r="GJ81" s="199"/>
      <c r="GK81" s="199"/>
      <c r="GL81" s="199"/>
      <c r="GM81" s="199"/>
      <c r="GN81" s="199"/>
      <c r="GO81" s="199"/>
      <c r="GP81" s="199"/>
      <c r="GQ81" s="199"/>
      <c r="GR81" s="199"/>
      <c r="GS81" s="199"/>
      <c r="GT81" s="199"/>
      <c r="GU81" s="199"/>
      <c r="GV81" s="199"/>
      <c r="GW81" s="199"/>
      <c r="GX81" s="199"/>
      <c r="GY81" s="199"/>
      <c r="GZ81" s="199"/>
      <c r="HA81" s="199"/>
      <c r="HB81" s="199"/>
      <c r="HC81" s="199"/>
      <c r="HD81" s="199"/>
      <c r="HE81" s="199"/>
      <c r="HF81" s="199"/>
      <c r="HG81" s="199"/>
      <c r="HH81" s="199"/>
      <c r="HI81" s="199"/>
      <c r="HJ81" s="199"/>
      <c r="HK81" s="199"/>
      <c r="HL81" s="199"/>
      <c r="HM81" s="199"/>
      <c r="HN81" s="199"/>
      <c r="HO81" s="199"/>
      <c r="HP81" s="199"/>
      <c r="HQ81" s="199"/>
      <c r="HR81" s="199"/>
      <c r="HS81" s="199"/>
      <c r="HT81" s="199"/>
      <c r="HU81" s="199"/>
      <c r="HV81" s="199"/>
      <c r="HW81" s="199"/>
      <c r="HX81" s="199"/>
      <c r="HY81" s="199"/>
      <c r="HZ81" s="199"/>
      <c r="IA81" s="199"/>
      <c r="IB81" s="199"/>
      <c r="IC81" s="199"/>
      <c r="ID81" s="199"/>
      <c r="IE81" s="199"/>
      <c r="IF81" s="199"/>
      <c r="IG81" s="199"/>
      <c r="IH81" s="199"/>
      <c r="II81" s="199"/>
      <c r="IJ81" s="199"/>
      <c r="IK81" s="199"/>
      <c r="IL81" s="199"/>
      <c r="IM81" s="199"/>
      <c r="IN81" s="199"/>
      <c r="IO81" s="199"/>
      <c r="IP81" s="199"/>
      <c r="IQ81" s="199"/>
      <c r="IR81" s="199"/>
      <c r="IS81" s="199"/>
      <c r="IT81" s="199"/>
      <c r="IU81" s="199"/>
      <c r="IV81" s="199"/>
    </row>
    <row r="82" spans="1:256" s="245" customFormat="1" x14ac:dyDescent="0.25">
      <c r="A82" s="203"/>
      <c r="B82" s="212"/>
      <c r="C82" s="206"/>
      <c r="D82" s="206"/>
      <c r="E82" s="254"/>
      <c r="F82" s="252"/>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199"/>
      <c r="BR82" s="199"/>
      <c r="BS82" s="199"/>
      <c r="BT82" s="199"/>
      <c r="BU82" s="199"/>
      <c r="BV82" s="199"/>
      <c r="BW82" s="199"/>
      <c r="BX82" s="199"/>
      <c r="BY82" s="199"/>
      <c r="BZ82" s="199"/>
      <c r="CA82" s="199"/>
      <c r="CB82" s="199"/>
      <c r="CC82" s="199"/>
      <c r="CD82" s="199"/>
      <c r="CE82" s="199"/>
      <c r="CF82" s="199"/>
      <c r="CG82" s="199"/>
      <c r="CH82" s="199"/>
      <c r="CI82" s="199"/>
      <c r="CJ82" s="199"/>
      <c r="CK82" s="199"/>
      <c r="CL82" s="199"/>
      <c r="CM82" s="199"/>
      <c r="CN82" s="199"/>
      <c r="CO82" s="199"/>
      <c r="CP82" s="199"/>
      <c r="CQ82" s="199"/>
      <c r="CR82" s="199"/>
      <c r="CS82" s="199"/>
      <c r="CT82" s="199"/>
      <c r="CU82" s="199"/>
      <c r="CV82" s="199"/>
      <c r="CW82" s="199"/>
      <c r="CX82" s="199"/>
      <c r="CY82" s="199"/>
      <c r="CZ82" s="199"/>
      <c r="DA82" s="199"/>
      <c r="DB82" s="199"/>
      <c r="DC82" s="199"/>
      <c r="DD82" s="199"/>
      <c r="DE82" s="199"/>
      <c r="DF82" s="199"/>
      <c r="DG82" s="199"/>
      <c r="DH82" s="199"/>
      <c r="DI82" s="199"/>
      <c r="DJ82" s="199"/>
      <c r="DK82" s="199"/>
      <c r="DL82" s="199"/>
      <c r="DM82" s="199"/>
      <c r="DN82" s="199"/>
      <c r="DO82" s="199"/>
      <c r="DP82" s="199"/>
      <c r="DQ82" s="199"/>
      <c r="DR82" s="199"/>
      <c r="DS82" s="199"/>
      <c r="DT82" s="199"/>
      <c r="DU82" s="199"/>
      <c r="DV82" s="199"/>
      <c r="DW82" s="199"/>
      <c r="DX82" s="199"/>
      <c r="DY82" s="199"/>
      <c r="DZ82" s="199"/>
      <c r="EA82" s="199"/>
      <c r="EB82" s="199"/>
      <c r="EC82" s="199"/>
      <c r="ED82" s="199"/>
      <c r="EE82" s="199"/>
      <c r="EF82" s="199"/>
      <c r="EG82" s="199"/>
      <c r="EH82" s="199"/>
      <c r="EI82" s="199"/>
      <c r="EJ82" s="199"/>
      <c r="EK82" s="199"/>
      <c r="EL82" s="199"/>
      <c r="EM82" s="199"/>
      <c r="EN82" s="199"/>
      <c r="EO82" s="199"/>
      <c r="EP82" s="199"/>
      <c r="EQ82" s="199"/>
      <c r="ER82" s="199"/>
      <c r="ES82" s="199"/>
      <c r="ET82" s="199"/>
      <c r="EU82" s="199"/>
      <c r="EV82" s="199"/>
      <c r="EW82" s="199"/>
      <c r="EX82" s="199"/>
      <c r="EY82" s="199"/>
      <c r="EZ82" s="199"/>
      <c r="FA82" s="199"/>
      <c r="FB82" s="199"/>
      <c r="FC82" s="199"/>
      <c r="FD82" s="199"/>
      <c r="FE82" s="199"/>
      <c r="FF82" s="199"/>
      <c r="FG82" s="199"/>
      <c r="FH82" s="199"/>
      <c r="FI82" s="199"/>
      <c r="FJ82" s="199"/>
      <c r="FK82" s="199"/>
      <c r="FL82" s="199"/>
      <c r="FM82" s="199"/>
      <c r="FN82" s="199"/>
      <c r="FO82" s="199"/>
      <c r="FP82" s="199"/>
      <c r="FQ82" s="199"/>
      <c r="FR82" s="199"/>
      <c r="FS82" s="199"/>
      <c r="FT82" s="199"/>
      <c r="FU82" s="199"/>
      <c r="FV82" s="199"/>
      <c r="FW82" s="199"/>
      <c r="FX82" s="199"/>
      <c r="FY82" s="199"/>
      <c r="FZ82" s="199"/>
      <c r="GA82" s="199"/>
      <c r="GB82" s="199"/>
      <c r="GC82" s="199"/>
      <c r="GD82" s="199"/>
      <c r="GE82" s="199"/>
      <c r="GF82" s="199"/>
      <c r="GG82" s="199"/>
      <c r="GH82" s="199"/>
      <c r="GI82" s="199"/>
      <c r="GJ82" s="199"/>
      <c r="GK82" s="199"/>
      <c r="GL82" s="199"/>
      <c r="GM82" s="199"/>
      <c r="GN82" s="199"/>
      <c r="GO82" s="199"/>
      <c r="GP82" s="199"/>
      <c r="GQ82" s="199"/>
      <c r="GR82" s="199"/>
      <c r="GS82" s="199"/>
      <c r="GT82" s="199"/>
      <c r="GU82" s="199"/>
      <c r="GV82" s="199"/>
      <c r="GW82" s="199"/>
      <c r="GX82" s="199"/>
      <c r="GY82" s="199"/>
      <c r="GZ82" s="199"/>
      <c r="HA82" s="199"/>
      <c r="HB82" s="199"/>
      <c r="HC82" s="199"/>
      <c r="HD82" s="199"/>
      <c r="HE82" s="199"/>
      <c r="HF82" s="199"/>
      <c r="HG82" s="199"/>
      <c r="HH82" s="199"/>
      <c r="HI82" s="199"/>
      <c r="HJ82" s="199"/>
      <c r="HK82" s="199"/>
      <c r="HL82" s="199"/>
      <c r="HM82" s="199"/>
      <c r="HN82" s="199"/>
      <c r="HO82" s="199"/>
      <c r="HP82" s="199"/>
      <c r="HQ82" s="199"/>
      <c r="HR82" s="199"/>
      <c r="HS82" s="199"/>
      <c r="HT82" s="199"/>
      <c r="HU82" s="199"/>
      <c r="HV82" s="199"/>
      <c r="HW82" s="199"/>
      <c r="HX82" s="199"/>
      <c r="HY82" s="199"/>
      <c r="HZ82" s="199"/>
      <c r="IA82" s="199"/>
      <c r="IB82" s="199"/>
      <c r="IC82" s="199"/>
      <c r="ID82" s="199"/>
      <c r="IE82" s="199"/>
      <c r="IF82" s="199"/>
      <c r="IG82" s="199"/>
      <c r="IH82" s="199"/>
      <c r="II82" s="199"/>
      <c r="IJ82" s="199"/>
      <c r="IK82" s="199"/>
      <c r="IL82" s="199"/>
      <c r="IM82" s="199"/>
      <c r="IN82" s="199"/>
      <c r="IO82" s="199"/>
      <c r="IP82" s="199"/>
      <c r="IQ82" s="199"/>
      <c r="IR82" s="199"/>
      <c r="IS82" s="199"/>
      <c r="IT82" s="199"/>
      <c r="IU82" s="199"/>
      <c r="IV82" s="199"/>
    </row>
    <row r="83" spans="1:256" s="245" customFormat="1" ht="15.75" customHeight="1" x14ac:dyDescent="0.25">
      <c r="A83" s="203" t="s">
        <v>242</v>
      </c>
      <c r="B83" s="212" t="s">
        <v>243</v>
      </c>
      <c r="C83" s="206" t="s">
        <v>114</v>
      </c>
      <c r="D83" s="206">
        <v>12</v>
      </c>
      <c r="E83" s="254"/>
      <c r="F83" s="252">
        <f>D83*E83</f>
        <v>0</v>
      </c>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c r="BV83" s="199"/>
      <c r="BW83" s="199"/>
      <c r="BX83" s="199"/>
      <c r="BY83" s="199"/>
      <c r="BZ83" s="199"/>
      <c r="CA83" s="199"/>
      <c r="CB83" s="199"/>
      <c r="CC83" s="199"/>
      <c r="CD83" s="199"/>
      <c r="CE83" s="199"/>
      <c r="CF83" s="199"/>
      <c r="CG83" s="199"/>
      <c r="CH83" s="199"/>
      <c r="CI83" s="199"/>
      <c r="CJ83" s="199"/>
      <c r="CK83" s="199"/>
      <c r="CL83" s="199"/>
      <c r="CM83" s="199"/>
      <c r="CN83" s="199"/>
      <c r="CO83" s="199"/>
      <c r="CP83" s="199"/>
      <c r="CQ83" s="199"/>
      <c r="CR83" s="199"/>
      <c r="CS83" s="199"/>
      <c r="CT83" s="199"/>
      <c r="CU83" s="199"/>
      <c r="CV83" s="199"/>
      <c r="CW83" s="199"/>
      <c r="CX83" s="199"/>
      <c r="CY83" s="199"/>
      <c r="CZ83" s="199"/>
      <c r="DA83" s="199"/>
      <c r="DB83" s="199"/>
      <c r="DC83" s="199"/>
      <c r="DD83" s="199"/>
      <c r="DE83" s="199"/>
      <c r="DF83" s="199"/>
      <c r="DG83" s="199"/>
      <c r="DH83" s="199"/>
      <c r="DI83" s="199"/>
      <c r="DJ83" s="199"/>
      <c r="DK83" s="199"/>
      <c r="DL83" s="199"/>
      <c r="DM83" s="199"/>
      <c r="DN83" s="199"/>
      <c r="DO83" s="199"/>
      <c r="DP83" s="199"/>
      <c r="DQ83" s="199"/>
      <c r="DR83" s="199"/>
      <c r="DS83" s="199"/>
      <c r="DT83" s="199"/>
      <c r="DU83" s="199"/>
      <c r="DV83" s="199"/>
      <c r="DW83" s="199"/>
      <c r="DX83" s="199"/>
      <c r="DY83" s="199"/>
      <c r="DZ83" s="199"/>
      <c r="EA83" s="199"/>
      <c r="EB83" s="199"/>
      <c r="EC83" s="199"/>
      <c r="ED83" s="199"/>
      <c r="EE83" s="199"/>
      <c r="EF83" s="199"/>
      <c r="EG83" s="199"/>
      <c r="EH83" s="199"/>
      <c r="EI83" s="199"/>
      <c r="EJ83" s="199"/>
      <c r="EK83" s="199"/>
      <c r="EL83" s="199"/>
      <c r="EM83" s="199"/>
      <c r="EN83" s="199"/>
      <c r="EO83" s="199"/>
      <c r="EP83" s="199"/>
      <c r="EQ83" s="199"/>
      <c r="ER83" s="199"/>
      <c r="ES83" s="199"/>
      <c r="ET83" s="199"/>
      <c r="EU83" s="199"/>
      <c r="EV83" s="199"/>
      <c r="EW83" s="199"/>
      <c r="EX83" s="199"/>
      <c r="EY83" s="199"/>
      <c r="EZ83" s="199"/>
      <c r="FA83" s="199"/>
      <c r="FB83" s="199"/>
      <c r="FC83" s="199"/>
      <c r="FD83" s="199"/>
      <c r="FE83" s="199"/>
      <c r="FF83" s="199"/>
      <c r="FG83" s="199"/>
      <c r="FH83" s="199"/>
      <c r="FI83" s="199"/>
      <c r="FJ83" s="199"/>
      <c r="FK83" s="199"/>
      <c r="FL83" s="199"/>
      <c r="FM83" s="199"/>
      <c r="FN83" s="199"/>
      <c r="FO83" s="199"/>
      <c r="FP83" s="199"/>
      <c r="FQ83" s="199"/>
      <c r="FR83" s="199"/>
      <c r="FS83" s="199"/>
      <c r="FT83" s="199"/>
      <c r="FU83" s="199"/>
      <c r="FV83" s="199"/>
      <c r="FW83" s="199"/>
      <c r="FX83" s="199"/>
      <c r="FY83" s="199"/>
      <c r="FZ83" s="199"/>
      <c r="GA83" s="199"/>
      <c r="GB83" s="199"/>
      <c r="GC83" s="199"/>
      <c r="GD83" s="199"/>
      <c r="GE83" s="199"/>
      <c r="GF83" s="199"/>
      <c r="GG83" s="199"/>
      <c r="GH83" s="199"/>
      <c r="GI83" s="199"/>
      <c r="GJ83" s="199"/>
      <c r="GK83" s="199"/>
      <c r="GL83" s="199"/>
      <c r="GM83" s="199"/>
      <c r="GN83" s="199"/>
      <c r="GO83" s="199"/>
      <c r="GP83" s="199"/>
      <c r="GQ83" s="199"/>
      <c r="GR83" s="199"/>
      <c r="GS83" s="199"/>
      <c r="GT83" s="199"/>
      <c r="GU83" s="199"/>
      <c r="GV83" s="199"/>
      <c r="GW83" s="199"/>
      <c r="GX83" s="199"/>
      <c r="GY83" s="199"/>
      <c r="GZ83" s="199"/>
      <c r="HA83" s="199"/>
      <c r="HB83" s="199"/>
      <c r="HC83" s="199"/>
      <c r="HD83" s="199"/>
      <c r="HE83" s="199"/>
      <c r="HF83" s="199"/>
      <c r="HG83" s="199"/>
      <c r="HH83" s="199"/>
      <c r="HI83" s="199"/>
      <c r="HJ83" s="199"/>
      <c r="HK83" s="199"/>
      <c r="HL83" s="199"/>
      <c r="HM83" s="199"/>
      <c r="HN83" s="199"/>
      <c r="HO83" s="199"/>
      <c r="HP83" s="199"/>
      <c r="HQ83" s="199"/>
      <c r="HR83" s="199"/>
      <c r="HS83" s="199"/>
      <c r="HT83" s="199"/>
      <c r="HU83" s="199"/>
      <c r="HV83" s="199"/>
      <c r="HW83" s="199"/>
      <c r="HX83" s="199"/>
      <c r="HY83" s="199"/>
      <c r="HZ83" s="199"/>
      <c r="IA83" s="199"/>
      <c r="IB83" s="199"/>
      <c r="IC83" s="199"/>
      <c r="ID83" s="199"/>
      <c r="IE83" s="199"/>
      <c r="IF83" s="199"/>
      <c r="IG83" s="199"/>
      <c r="IH83" s="199"/>
      <c r="II83" s="199"/>
      <c r="IJ83" s="199"/>
      <c r="IK83" s="199"/>
      <c r="IL83" s="199"/>
      <c r="IM83" s="199"/>
      <c r="IN83" s="199"/>
      <c r="IO83" s="199"/>
      <c r="IP83" s="199"/>
      <c r="IQ83" s="199"/>
      <c r="IR83" s="199"/>
      <c r="IS83" s="199"/>
      <c r="IT83" s="199"/>
      <c r="IU83" s="199"/>
      <c r="IV83" s="199"/>
    </row>
    <row r="84" spans="1:256" s="245" customFormat="1" ht="15.75" customHeight="1" x14ac:dyDescent="0.25">
      <c r="A84" s="203" t="s">
        <v>116</v>
      </c>
      <c r="B84" s="212" t="s">
        <v>117</v>
      </c>
      <c r="C84" s="206" t="s">
        <v>45</v>
      </c>
      <c r="D84" s="206">
        <v>47.7</v>
      </c>
      <c r="E84" s="254"/>
      <c r="F84" s="252">
        <f>D84*E84</f>
        <v>0</v>
      </c>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c r="BV84" s="199"/>
      <c r="BW84" s="199"/>
      <c r="BX84" s="199"/>
      <c r="BY84" s="199"/>
      <c r="BZ84" s="199"/>
      <c r="CA84" s="199"/>
      <c r="CB84" s="199"/>
      <c r="CC84" s="199"/>
      <c r="CD84" s="199"/>
      <c r="CE84" s="199"/>
      <c r="CF84" s="199"/>
      <c r="CG84" s="199"/>
      <c r="CH84" s="199"/>
      <c r="CI84" s="199"/>
      <c r="CJ84" s="199"/>
      <c r="CK84" s="199"/>
      <c r="CL84" s="199"/>
      <c r="CM84" s="199"/>
      <c r="CN84" s="199"/>
      <c r="CO84" s="199"/>
      <c r="CP84" s="199"/>
      <c r="CQ84" s="199"/>
      <c r="CR84" s="199"/>
      <c r="CS84" s="199"/>
      <c r="CT84" s="199"/>
      <c r="CU84" s="199"/>
      <c r="CV84" s="199"/>
      <c r="CW84" s="199"/>
      <c r="CX84" s="199"/>
      <c r="CY84" s="199"/>
      <c r="CZ84" s="199"/>
      <c r="DA84" s="199"/>
      <c r="DB84" s="199"/>
      <c r="DC84" s="199"/>
      <c r="DD84" s="199"/>
      <c r="DE84" s="199"/>
      <c r="DF84" s="199"/>
      <c r="DG84" s="199"/>
      <c r="DH84" s="199"/>
      <c r="DI84" s="199"/>
      <c r="DJ84" s="199"/>
      <c r="DK84" s="199"/>
      <c r="DL84" s="199"/>
      <c r="DM84" s="199"/>
      <c r="DN84" s="199"/>
      <c r="DO84" s="199"/>
      <c r="DP84" s="199"/>
      <c r="DQ84" s="199"/>
      <c r="DR84" s="199"/>
      <c r="DS84" s="199"/>
      <c r="DT84" s="199"/>
      <c r="DU84" s="199"/>
      <c r="DV84" s="199"/>
      <c r="DW84" s="199"/>
      <c r="DX84" s="199"/>
      <c r="DY84" s="199"/>
      <c r="DZ84" s="199"/>
      <c r="EA84" s="199"/>
      <c r="EB84" s="199"/>
      <c r="EC84" s="199"/>
      <c r="ED84" s="199"/>
      <c r="EE84" s="199"/>
      <c r="EF84" s="199"/>
      <c r="EG84" s="199"/>
      <c r="EH84" s="199"/>
      <c r="EI84" s="199"/>
      <c r="EJ84" s="199"/>
      <c r="EK84" s="199"/>
      <c r="EL84" s="199"/>
      <c r="EM84" s="199"/>
      <c r="EN84" s="199"/>
      <c r="EO84" s="199"/>
      <c r="EP84" s="199"/>
      <c r="EQ84" s="199"/>
      <c r="ER84" s="199"/>
      <c r="ES84" s="199"/>
      <c r="ET84" s="199"/>
      <c r="EU84" s="199"/>
      <c r="EV84" s="199"/>
      <c r="EW84" s="199"/>
      <c r="EX84" s="199"/>
      <c r="EY84" s="199"/>
      <c r="EZ84" s="199"/>
      <c r="FA84" s="199"/>
      <c r="FB84" s="199"/>
      <c r="FC84" s="199"/>
      <c r="FD84" s="199"/>
      <c r="FE84" s="199"/>
      <c r="FF84" s="199"/>
      <c r="FG84" s="199"/>
      <c r="FH84" s="199"/>
      <c r="FI84" s="199"/>
      <c r="FJ84" s="199"/>
      <c r="FK84" s="199"/>
      <c r="FL84" s="199"/>
      <c r="FM84" s="199"/>
      <c r="FN84" s="199"/>
      <c r="FO84" s="199"/>
      <c r="FP84" s="199"/>
      <c r="FQ84" s="199"/>
      <c r="FR84" s="199"/>
      <c r="FS84" s="199"/>
      <c r="FT84" s="199"/>
      <c r="FU84" s="199"/>
      <c r="FV84" s="199"/>
      <c r="FW84" s="199"/>
      <c r="FX84" s="199"/>
      <c r="FY84" s="199"/>
      <c r="FZ84" s="199"/>
      <c r="GA84" s="199"/>
      <c r="GB84" s="199"/>
      <c r="GC84" s="199"/>
      <c r="GD84" s="199"/>
      <c r="GE84" s="199"/>
      <c r="GF84" s="199"/>
      <c r="GG84" s="199"/>
      <c r="GH84" s="199"/>
      <c r="GI84" s="199"/>
      <c r="GJ84" s="199"/>
      <c r="GK84" s="199"/>
      <c r="GL84" s="199"/>
      <c r="GM84" s="199"/>
      <c r="GN84" s="199"/>
      <c r="GO84" s="199"/>
      <c r="GP84" s="199"/>
      <c r="GQ84" s="199"/>
      <c r="GR84" s="199"/>
      <c r="GS84" s="199"/>
      <c r="GT84" s="199"/>
      <c r="GU84" s="199"/>
      <c r="GV84" s="199"/>
      <c r="GW84" s="199"/>
      <c r="GX84" s="199"/>
      <c r="GY84" s="199"/>
      <c r="GZ84" s="199"/>
      <c r="HA84" s="199"/>
      <c r="HB84" s="199"/>
      <c r="HC84" s="199"/>
      <c r="HD84" s="199"/>
      <c r="HE84" s="199"/>
      <c r="HF84" s="199"/>
      <c r="HG84" s="199"/>
      <c r="HH84" s="199"/>
      <c r="HI84" s="199"/>
      <c r="HJ84" s="199"/>
      <c r="HK84" s="199"/>
      <c r="HL84" s="199"/>
      <c r="HM84" s="199"/>
      <c r="HN84" s="199"/>
      <c r="HO84" s="199"/>
      <c r="HP84" s="199"/>
      <c r="HQ84" s="199"/>
      <c r="HR84" s="199"/>
      <c r="HS84" s="199"/>
      <c r="HT84" s="199"/>
      <c r="HU84" s="199"/>
      <c r="HV84" s="199"/>
      <c r="HW84" s="199"/>
      <c r="HX84" s="199"/>
      <c r="HY84" s="199"/>
      <c r="HZ84" s="199"/>
      <c r="IA84" s="199"/>
      <c r="IB84" s="199"/>
      <c r="IC84" s="199"/>
      <c r="ID84" s="199"/>
      <c r="IE84" s="199"/>
      <c r="IF84" s="199"/>
      <c r="IG84" s="199"/>
      <c r="IH84" s="199"/>
      <c r="II84" s="199"/>
      <c r="IJ84" s="199"/>
      <c r="IK84" s="199"/>
      <c r="IL84" s="199"/>
      <c r="IM84" s="199"/>
      <c r="IN84" s="199"/>
      <c r="IO84" s="199"/>
      <c r="IP84" s="199"/>
      <c r="IQ84" s="199"/>
      <c r="IR84" s="199"/>
      <c r="IS84" s="199"/>
      <c r="IT84" s="199"/>
      <c r="IU84" s="199"/>
      <c r="IV84" s="199"/>
    </row>
    <row r="85" spans="1:256" s="245" customFormat="1" ht="13" x14ac:dyDescent="0.3">
      <c r="A85" s="223"/>
      <c r="B85" s="224"/>
      <c r="C85" s="224"/>
      <c r="D85" s="224"/>
      <c r="E85" s="258"/>
      <c r="F85" s="25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199"/>
      <c r="FX85" s="199"/>
      <c r="FY85" s="199"/>
      <c r="FZ85" s="199"/>
      <c r="GA85" s="199"/>
      <c r="GB85" s="199"/>
      <c r="GC85" s="199"/>
      <c r="GD85" s="199"/>
      <c r="GE85" s="199"/>
      <c r="GF85" s="199"/>
      <c r="GG85" s="199"/>
      <c r="GH85" s="199"/>
      <c r="GI85" s="199"/>
      <c r="GJ85" s="199"/>
      <c r="GK85" s="199"/>
      <c r="GL85" s="199"/>
      <c r="GM85" s="199"/>
      <c r="GN85" s="199"/>
      <c r="GO85" s="199"/>
      <c r="GP85" s="199"/>
      <c r="GQ85" s="199"/>
      <c r="GR85" s="199"/>
      <c r="GS85" s="199"/>
      <c r="GT85" s="199"/>
      <c r="GU85" s="199"/>
      <c r="GV85" s="199"/>
      <c r="GW85" s="199"/>
      <c r="GX85" s="199"/>
      <c r="GY85" s="199"/>
      <c r="GZ85" s="199"/>
      <c r="HA85" s="199"/>
      <c r="HB85" s="199"/>
      <c r="HC85" s="199"/>
      <c r="HD85" s="199"/>
      <c r="HE85" s="199"/>
      <c r="HF85" s="199"/>
      <c r="HG85" s="199"/>
      <c r="HH85" s="199"/>
      <c r="HI85" s="199"/>
      <c r="HJ85" s="199"/>
      <c r="HK85" s="199"/>
      <c r="HL85" s="199"/>
      <c r="HM85" s="199"/>
      <c r="HN85" s="199"/>
      <c r="HO85" s="199"/>
      <c r="HP85" s="199"/>
      <c r="HQ85" s="199"/>
      <c r="HR85" s="199"/>
      <c r="HS85" s="199"/>
      <c r="HT85" s="199"/>
      <c r="HU85" s="199"/>
      <c r="HV85" s="199"/>
      <c r="HW85" s="199"/>
      <c r="HX85" s="199"/>
      <c r="HY85" s="199"/>
      <c r="HZ85" s="199"/>
      <c r="IA85" s="199"/>
      <c r="IB85" s="199"/>
      <c r="IC85" s="199"/>
      <c r="ID85" s="199"/>
      <c r="IE85" s="199"/>
      <c r="IF85" s="199"/>
      <c r="IG85" s="199"/>
      <c r="IH85" s="199"/>
      <c r="II85" s="199"/>
      <c r="IJ85" s="199"/>
      <c r="IK85" s="199"/>
      <c r="IL85" s="199"/>
      <c r="IM85" s="199"/>
      <c r="IN85" s="199"/>
      <c r="IO85" s="199"/>
      <c r="IP85" s="199"/>
      <c r="IQ85" s="199"/>
      <c r="IR85" s="199"/>
      <c r="IS85" s="199"/>
      <c r="IT85" s="199"/>
      <c r="IU85" s="199"/>
      <c r="IV85" s="199"/>
    </row>
    <row r="86" spans="1:256" s="245" customFormat="1" ht="13" x14ac:dyDescent="0.25">
      <c r="A86" s="203"/>
      <c r="B86" s="205" t="s">
        <v>118</v>
      </c>
      <c r="C86" s="206"/>
      <c r="D86" s="206"/>
      <c r="E86" s="254"/>
      <c r="F86" s="252"/>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c r="CK86" s="199"/>
      <c r="CL86" s="199"/>
      <c r="CM86" s="199"/>
      <c r="CN86" s="199"/>
      <c r="CO86" s="199"/>
      <c r="CP86" s="199"/>
      <c r="CQ86" s="199"/>
      <c r="CR86" s="199"/>
      <c r="CS86" s="199"/>
      <c r="CT86" s="199"/>
      <c r="CU86" s="199"/>
      <c r="CV86" s="199"/>
      <c r="CW86" s="199"/>
      <c r="CX86" s="199"/>
      <c r="CY86" s="199"/>
      <c r="CZ86" s="199"/>
      <c r="DA86" s="199"/>
      <c r="DB86" s="199"/>
      <c r="DC86" s="199"/>
      <c r="DD86" s="199"/>
      <c r="DE86" s="199"/>
      <c r="DF86" s="199"/>
      <c r="DG86" s="199"/>
      <c r="DH86" s="199"/>
      <c r="DI86" s="199"/>
      <c r="DJ86" s="199"/>
      <c r="DK86" s="199"/>
      <c r="DL86" s="199"/>
      <c r="DM86" s="199"/>
      <c r="DN86" s="199"/>
      <c r="DO86" s="199"/>
      <c r="DP86" s="199"/>
      <c r="DQ86" s="199"/>
      <c r="DR86" s="199"/>
      <c r="DS86" s="199"/>
      <c r="DT86" s="199"/>
      <c r="DU86" s="199"/>
      <c r="DV86" s="199"/>
      <c r="DW86" s="199"/>
      <c r="DX86" s="199"/>
      <c r="DY86" s="199"/>
      <c r="DZ86" s="199"/>
      <c r="EA86" s="199"/>
      <c r="EB86" s="199"/>
      <c r="EC86" s="199"/>
      <c r="ED86" s="199"/>
      <c r="EE86" s="199"/>
      <c r="EF86" s="199"/>
      <c r="EG86" s="199"/>
      <c r="EH86" s="199"/>
      <c r="EI86" s="199"/>
      <c r="EJ86" s="199"/>
      <c r="EK86" s="199"/>
      <c r="EL86" s="199"/>
      <c r="EM86" s="199"/>
      <c r="EN86" s="199"/>
      <c r="EO86" s="199"/>
      <c r="EP86" s="199"/>
      <c r="EQ86" s="199"/>
      <c r="ER86" s="199"/>
      <c r="ES86" s="199"/>
      <c r="ET86" s="199"/>
      <c r="EU86" s="199"/>
      <c r="EV86" s="199"/>
      <c r="EW86" s="199"/>
      <c r="EX86" s="199"/>
      <c r="EY86" s="199"/>
      <c r="EZ86" s="199"/>
      <c r="FA86" s="199"/>
      <c r="FB86" s="199"/>
      <c r="FC86" s="199"/>
      <c r="FD86" s="199"/>
      <c r="FE86" s="199"/>
      <c r="FF86" s="199"/>
      <c r="FG86" s="199"/>
      <c r="FH86" s="199"/>
      <c r="FI86" s="199"/>
      <c r="FJ86" s="199"/>
      <c r="FK86" s="199"/>
      <c r="FL86" s="199"/>
      <c r="FM86" s="199"/>
      <c r="FN86" s="199"/>
      <c r="FO86" s="199"/>
      <c r="FP86" s="199"/>
      <c r="FQ86" s="199"/>
      <c r="FR86" s="199"/>
      <c r="FS86" s="199"/>
      <c r="FT86" s="199"/>
      <c r="FU86" s="199"/>
      <c r="FV86" s="199"/>
      <c r="FW86" s="199"/>
      <c r="FX86" s="199"/>
      <c r="FY86" s="199"/>
      <c r="FZ86" s="199"/>
      <c r="GA86" s="199"/>
      <c r="GB86" s="199"/>
      <c r="GC86" s="199"/>
      <c r="GD86" s="199"/>
      <c r="GE86" s="199"/>
      <c r="GF86" s="199"/>
      <c r="GG86" s="199"/>
      <c r="GH86" s="199"/>
      <c r="GI86" s="199"/>
      <c r="GJ86" s="199"/>
      <c r="GK86" s="199"/>
      <c r="GL86" s="199"/>
      <c r="GM86" s="199"/>
      <c r="GN86" s="199"/>
      <c r="GO86" s="199"/>
      <c r="GP86" s="199"/>
      <c r="GQ86" s="199"/>
      <c r="GR86" s="199"/>
      <c r="GS86" s="199"/>
      <c r="GT86" s="199"/>
      <c r="GU86" s="199"/>
      <c r="GV86" s="199"/>
      <c r="GW86" s="199"/>
      <c r="GX86" s="199"/>
      <c r="GY86" s="199"/>
      <c r="GZ86" s="199"/>
      <c r="HA86" s="199"/>
      <c r="HB86" s="199"/>
      <c r="HC86" s="199"/>
      <c r="HD86" s="199"/>
      <c r="HE86" s="199"/>
      <c r="HF86" s="199"/>
      <c r="HG86" s="199"/>
      <c r="HH86" s="199"/>
      <c r="HI86" s="199"/>
      <c r="HJ86" s="199"/>
      <c r="HK86" s="199"/>
      <c r="HL86" s="199"/>
      <c r="HM86" s="199"/>
      <c r="HN86" s="199"/>
      <c r="HO86" s="199"/>
      <c r="HP86" s="199"/>
      <c r="HQ86" s="199"/>
      <c r="HR86" s="199"/>
      <c r="HS86" s="199"/>
      <c r="HT86" s="199"/>
      <c r="HU86" s="199"/>
      <c r="HV86" s="199"/>
      <c r="HW86" s="199"/>
      <c r="HX86" s="199"/>
      <c r="HY86" s="199"/>
      <c r="HZ86" s="199"/>
      <c r="IA86" s="199"/>
      <c r="IB86" s="199"/>
      <c r="IC86" s="199"/>
      <c r="ID86" s="199"/>
      <c r="IE86" s="199"/>
      <c r="IF86" s="199"/>
      <c r="IG86" s="199"/>
      <c r="IH86" s="199"/>
      <c r="II86" s="199"/>
      <c r="IJ86" s="199"/>
      <c r="IK86" s="199"/>
      <c r="IL86" s="199"/>
      <c r="IM86" s="199"/>
      <c r="IN86" s="199"/>
      <c r="IO86" s="199"/>
      <c r="IP86" s="199"/>
      <c r="IQ86" s="199"/>
      <c r="IR86" s="199"/>
      <c r="IS86" s="199"/>
      <c r="IT86" s="199"/>
      <c r="IU86" s="199"/>
      <c r="IV86" s="199"/>
    </row>
    <row r="87" spans="1:256" s="245" customFormat="1" x14ac:dyDescent="0.25">
      <c r="A87" s="203"/>
      <c r="B87" s="204"/>
      <c r="C87" s="206"/>
      <c r="D87" s="206"/>
      <c r="E87" s="254"/>
      <c r="F87" s="252"/>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199"/>
      <c r="FX87" s="199"/>
      <c r="FY87" s="199"/>
      <c r="FZ87" s="199"/>
      <c r="GA87" s="199"/>
      <c r="GB87" s="199"/>
      <c r="GC87" s="199"/>
      <c r="GD87" s="199"/>
      <c r="GE87" s="199"/>
      <c r="GF87" s="199"/>
      <c r="GG87" s="199"/>
      <c r="GH87" s="199"/>
      <c r="GI87" s="199"/>
      <c r="GJ87" s="199"/>
      <c r="GK87" s="199"/>
      <c r="GL87" s="199"/>
      <c r="GM87" s="199"/>
      <c r="GN87" s="199"/>
      <c r="GO87" s="199"/>
      <c r="GP87" s="199"/>
      <c r="GQ87" s="199"/>
      <c r="GR87" s="199"/>
      <c r="GS87" s="199"/>
      <c r="GT87" s="199"/>
      <c r="GU87" s="199"/>
      <c r="GV87" s="199"/>
      <c r="GW87" s="199"/>
      <c r="GX87" s="199"/>
      <c r="GY87" s="199"/>
      <c r="GZ87" s="199"/>
      <c r="HA87" s="199"/>
      <c r="HB87" s="199"/>
      <c r="HC87" s="199"/>
      <c r="HD87" s="199"/>
      <c r="HE87" s="199"/>
      <c r="HF87" s="199"/>
      <c r="HG87" s="199"/>
      <c r="HH87" s="199"/>
      <c r="HI87" s="199"/>
      <c r="HJ87" s="199"/>
      <c r="HK87" s="199"/>
      <c r="HL87" s="199"/>
      <c r="HM87" s="199"/>
      <c r="HN87" s="199"/>
      <c r="HO87" s="199"/>
      <c r="HP87" s="199"/>
      <c r="HQ87" s="199"/>
      <c r="HR87" s="199"/>
      <c r="HS87" s="199"/>
      <c r="HT87" s="199"/>
      <c r="HU87" s="199"/>
      <c r="HV87" s="199"/>
      <c r="HW87" s="199"/>
      <c r="HX87" s="199"/>
      <c r="HY87" s="199"/>
      <c r="HZ87" s="199"/>
      <c r="IA87" s="199"/>
      <c r="IB87" s="199"/>
      <c r="IC87" s="199"/>
      <c r="ID87" s="199"/>
      <c r="IE87" s="199"/>
      <c r="IF87" s="199"/>
      <c r="IG87" s="199"/>
      <c r="IH87" s="199"/>
      <c r="II87" s="199"/>
      <c r="IJ87" s="199"/>
      <c r="IK87" s="199"/>
      <c r="IL87" s="199"/>
      <c r="IM87" s="199"/>
      <c r="IN87" s="199"/>
      <c r="IO87" s="199"/>
      <c r="IP87" s="199"/>
      <c r="IQ87" s="199"/>
      <c r="IR87" s="199"/>
      <c r="IS87" s="199"/>
      <c r="IT87" s="199"/>
      <c r="IU87" s="199"/>
      <c r="IV87" s="199"/>
    </row>
    <row r="88" spans="1:256" s="245" customFormat="1" ht="13" x14ac:dyDescent="0.25">
      <c r="A88" s="203"/>
      <c r="B88" s="205" t="s">
        <v>119</v>
      </c>
      <c r="C88" s="206"/>
      <c r="D88" s="206"/>
      <c r="E88" s="254"/>
      <c r="F88" s="252"/>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199"/>
      <c r="FX88" s="199"/>
      <c r="FY88" s="199"/>
      <c r="FZ88" s="199"/>
      <c r="GA88" s="199"/>
      <c r="GB88" s="199"/>
      <c r="GC88" s="199"/>
      <c r="GD88" s="199"/>
      <c r="GE88" s="199"/>
      <c r="GF88" s="199"/>
      <c r="GG88" s="199"/>
      <c r="GH88" s="199"/>
      <c r="GI88" s="199"/>
      <c r="GJ88" s="199"/>
      <c r="GK88" s="199"/>
      <c r="GL88" s="199"/>
      <c r="GM88" s="199"/>
      <c r="GN88" s="199"/>
      <c r="GO88" s="199"/>
      <c r="GP88" s="199"/>
      <c r="GQ88" s="199"/>
      <c r="GR88" s="199"/>
      <c r="GS88" s="199"/>
      <c r="GT88" s="199"/>
      <c r="GU88" s="199"/>
      <c r="GV88" s="199"/>
      <c r="GW88" s="199"/>
      <c r="GX88" s="199"/>
      <c r="GY88" s="199"/>
      <c r="GZ88" s="199"/>
      <c r="HA88" s="199"/>
      <c r="HB88" s="199"/>
      <c r="HC88" s="199"/>
      <c r="HD88" s="199"/>
      <c r="HE88" s="199"/>
      <c r="HF88" s="199"/>
      <c r="HG88" s="199"/>
      <c r="HH88" s="199"/>
      <c r="HI88" s="199"/>
      <c r="HJ88" s="199"/>
      <c r="HK88" s="199"/>
      <c r="HL88" s="199"/>
      <c r="HM88" s="199"/>
      <c r="HN88" s="199"/>
      <c r="HO88" s="199"/>
      <c r="HP88" s="199"/>
      <c r="HQ88" s="199"/>
      <c r="HR88" s="199"/>
      <c r="HS88" s="199"/>
      <c r="HT88" s="199"/>
      <c r="HU88" s="199"/>
      <c r="HV88" s="199"/>
      <c r="HW88" s="199"/>
      <c r="HX88" s="199"/>
      <c r="HY88" s="199"/>
      <c r="HZ88" s="199"/>
      <c r="IA88" s="199"/>
      <c r="IB88" s="199"/>
      <c r="IC88" s="199"/>
      <c r="ID88" s="199"/>
      <c r="IE88" s="199"/>
      <c r="IF88" s="199"/>
      <c r="IG88" s="199"/>
      <c r="IH88" s="199"/>
      <c r="II88" s="199"/>
      <c r="IJ88" s="199"/>
      <c r="IK88" s="199"/>
      <c r="IL88" s="199"/>
      <c r="IM88" s="199"/>
      <c r="IN88" s="199"/>
      <c r="IO88" s="199"/>
      <c r="IP88" s="199"/>
      <c r="IQ88" s="199"/>
      <c r="IR88" s="199"/>
      <c r="IS88" s="199"/>
      <c r="IT88" s="199"/>
      <c r="IU88" s="199"/>
      <c r="IV88" s="199"/>
    </row>
    <row r="89" spans="1:256" s="245" customFormat="1" x14ac:dyDescent="0.25">
      <c r="A89" s="203"/>
      <c r="B89" s="204"/>
      <c r="C89" s="206"/>
      <c r="D89" s="206"/>
      <c r="E89" s="254"/>
      <c r="F89" s="252"/>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c r="CE89" s="199"/>
      <c r="CF89" s="199"/>
      <c r="CG89" s="199"/>
      <c r="CH89" s="199"/>
      <c r="CI89" s="199"/>
      <c r="CJ89" s="199"/>
      <c r="CK89" s="199"/>
      <c r="CL89" s="199"/>
      <c r="CM89" s="199"/>
      <c r="CN89" s="199"/>
      <c r="CO89" s="199"/>
      <c r="CP89" s="199"/>
      <c r="CQ89" s="199"/>
      <c r="CR89" s="199"/>
      <c r="CS89" s="199"/>
      <c r="CT89" s="199"/>
      <c r="CU89" s="199"/>
      <c r="CV89" s="199"/>
      <c r="CW89" s="199"/>
      <c r="CX89" s="199"/>
      <c r="CY89" s="199"/>
      <c r="CZ89" s="199"/>
      <c r="DA89" s="199"/>
      <c r="DB89" s="199"/>
      <c r="DC89" s="199"/>
      <c r="DD89" s="199"/>
      <c r="DE89" s="199"/>
      <c r="DF89" s="199"/>
      <c r="DG89" s="199"/>
      <c r="DH89" s="199"/>
      <c r="DI89" s="199"/>
      <c r="DJ89" s="199"/>
      <c r="DK89" s="199"/>
      <c r="DL89" s="199"/>
      <c r="DM89" s="199"/>
      <c r="DN89" s="199"/>
      <c r="DO89" s="199"/>
      <c r="DP89" s="199"/>
      <c r="DQ89" s="199"/>
      <c r="DR89" s="199"/>
      <c r="DS89" s="199"/>
      <c r="DT89" s="199"/>
      <c r="DU89" s="199"/>
      <c r="DV89" s="199"/>
      <c r="DW89" s="199"/>
      <c r="DX89" s="199"/>
      <c r="DY89" s="199"/>
      <c r="DZ89" s="199"/>
      <c r="EA89" s="199"/>
      <c r="EB89" s="199"/>
      <c r="EC89" s="199"/>
      <c r="ED89" s="199"/>
      <c r="EE89" s="199"/>
      <c r="EF89" s="199"/>
      <c r="EG89" s="199"/>
      <c r="EH89" s="199"/>
      <c r="EI89" s="199"/>
      <c r="EJ89" s="199"/>
      <c r="EK89" s="199"/>
      <c r="EL89" s="199"/>
      <c r="EM89" s="199"/>
      <c r="EN89" s="199"/>
      <c r="EO89" s="199"/>
      <c r="EP89" s="199"/>
      <c r="EQ89" s="199"/>
      <c r="ER89" s="199"/>
      <c r="ES89" s="199"/>
      <c r="ET89" s="199"/>
      <c r="EU89" s="199"/>
      <c r="EV89" s="199"/>
      <c r="EW89" s="199"/>
      <c r="EX89" s="199"/>
      <c r="EY89" s="199"/>
      <c r="EZ89" s="199"/>
      <c r="FA89" s="199"/>
      <c r="FB89" s="199"/>
      <c r="FC89" s="199"/>
      <c r="FD89" s="199"/>
      <c r="FE89" s="199"/>
      <c r="FF89" s="199"/>
      <c r="FG89" s="199"/>
      <c r="FH89" s="199"/>
      <c r="FI89" s="199"/>
      <c r="FJ89" s="199"/>
      <c r="FK89" s="199"/>
      <c r="FL89" s="199"/>
      <c r="FM89" s="199"/>
      <c r="FN89" s="199"/>
      <c r="FO89" s="199"/>
      <c r="FP89" s="199"/>
      <c r="FQ89" s="199"/>
      <c r="FR89" s="199"/>
      <c r="FS89" s="199"/>
      <c r="FT89" s="199"/>
      <c r="FU89" s="199"/>
      <c r="FV89" s="199"/>
      <c r="FW89" s="199"/>
      <c r="FX89" s="199"/>
      <c r="FY89" s="199"/>
      <c r="FZ89" s="199"/>
      <c r="GA89" s="199"/>
      <c r="GB89" s="199"/>
      <c r="GC89" s="199"/>
      <c r="GD89" s="199"/>
      <c r="GE89" s="199"/>
      <c r="GF89" s="199"/>
      <c r="GG89" s="199"/>
      <c r="GH89" s="199"/>
      <c r="GI89" s="199"/>
      <c r="GJ89" s="199"/>
      <c r="GK89" s="199"/>
      <c r="GL89" s="199"/>
      <c r="GM89" s="199"/>
      <c r="GN89" s="199"/>
      <c r="GO89" s="199"/>
      <c r="GP89" s="199"/>
      <c r="GQ89" s="199"/>
      <c r="GR89" s="199"/>
      <c r="GS89" s="199"/>
      <c r="GT89" s="199"/>
      <c r="GU89" s="199"/>
      <c r="GV89" s="199"/>
      <c r="GW89" s="199"/>
      <c r="GX89" s="199"/>
      <c r="GY89" s="199"/>
      <c r="GZ89" s="199"/>
      <c r="HA89" s="199"/>
      <c r="HB89" s="199"/>
      <c r="HC89" s="199"/>
      <c r="HD89" s="199"/>
      <c r="HE89" s="199"/>
      <c r="HF89" s="199"/>
      <c r="HG89" s="199"/>
      <c r="HH89" s="199"/>
      <c r="HI89" s="199"/>
      <c r="HJ89" s="199"/>
      <c r="HK89" s="199"/>
      <c r="HL89" s="199"/>
      <c r="HM89" s="199"/>
      <c r="HN89" s="199"/>
      <c r="HO89" s="199"/>
      <c r="HP89" s="199"/>
      <c r="HQ89" s="199"/>
      <c r="HR89" s="199"/>
      <c r="HS89" s="199"/>
      <c r="HT89" s="199"/>
      <c r="HU89" s="199"/>
      <c r="HV89" s="199"/>
      <c r="HW89" s="199"/>
      <c r="HX89" s="199"/>
      <c r="HY89" s="199"/>
      <c r="HZ89" s="199"/>
      <c r="IA89" s="199"/>
      <c r="IB89" s="199"/>
      <c r="IC89" s="199"/>
      <c r="ID89" s="199"/>
      <c r="IE89" s="199"/>
      <c r="IF89" s="199"/>
      <c r="IG89" s="199"/>
      <c r="IH89" s="199"/>
      <c r="II89" s="199"/>
      <c r="IJ89" s="199"/>
      <c r="IK89" s="199"/>
      <c r="IL89" s="199"/>
      <c r="IM89" s="199"/>
      <c r="IN89" s="199"/>
      <c r="IO89" s="199"/>
      <c r="IP89" s="199"/>
      <c r="IQ89" s="199"/>
      <c r="IR89" s="199"/>
      <c r="IS89" s="199"/>
      <c r="IT89" s="199"/>
      <c r="IU89" s="199"/>
      <c r="IV89" s="199"/>
    </row>
    <row r="90" spans="1:256" s="245" customFormat="1" x14ac:dyDescent="0.25">
      <c r="A90" s="203"/>
      <c r="B90" s="210" t="s">
        <v>120</v>
      </c>
      <c r="C90" s="206"/>
      <c r="D90" s="206"/>
      <c r="E90" s="254"/>
      <c r="F90" s="252"/>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c r="BV90" s="199"/>
      <c r="BW90" s="199"/>
      <c r="BX90" s="199"/>
      <c r="BY90" s="199"/>
      <c r="BZ90" s="199"/>
      <c r="CA90" s="199"/>
      <c r="CB90" s="199"/>
      <c r="CC90" s="199"/>
      <c r="CD90" s="199"/>
      <c r="CE90" s="199"/>
      <c r="CF90" s="199"/>
      <c r="CG90" s="199"/>
      <c r="CH90" s="199"/>
      <c r="CI90" s="199"/>
      <c r="CJ90" s="199"/>
      <c r="CK90" s="199"/>
      <c r="CL90" s="199"/>
      <c r="CM90" s="199"/>
      <c r="CN90" s="199"/>
      <c r="CO90" s="199"/>
      <c r="CP90" s="199"/>
      <c r="CQ90" s="199"/>
      <c r="CR90" s="199"/>
      <c r="CS90" s="199"/>
      <c r="CT90" s="199"/>
      <c r="CU90" s="199"/>
      <c r="CV90" s="199"/>
      <c r="CW90" s="199"/>
      <c r="CX90" s="199"/>
      <c r="CY90" s="199"/>
      <c r="CZ90" s="199"/>
      <c r="DA90" s="199"/>
      <c r="DB90" s="199"/>
      <c r="DC90" s="199"/>
      <c r="DD90" s="199"/>
      <c r="DE90" s="199"/>
      <c r="DF90" s="199"/>
      <c r="DG90" s="199"/>
      <c r="DH90" s="199"/>
      <c r="DI90" s="199"/>
      <c r="DJ90" s="199"/>
      <c r="DK90" s="199"/>
      <c r="DL90" s="199"/>
      <c r="DM90" s="199"/>
      <c r="DN90" s="199"/>
      <c r="DO90" s="199"/>
      <c r="DP90" s="199"/>
      <c r="DQ90" s="199"/>
      <c r="DR90" s="199"/>
      <c r="DS90" s="199"/>
      <c r="DT90" s="199"/>
      <c r="DU90" s="199"/>
      <c r="DV90" s="199"/>
      <c r="DW90" s="199"/>
      <c r="DX90" s="199"/>
      <c r="DY90" s="199"/>
      <c r="DZ90" s="199"/>
      <c r="EA90" s="199"/>
      <c r="EB90" s="199"/>
      <c r="EC90" s="199"/>
      <c r="ED90" s="199"/>
      <c r="EE90" s="199"/>
      <c r="EF90" s="199"/>
      <c r="EG90" s="199"/>
      <c r="EH90" s="199"/>
      <c r="EI90" s="199"/>
      <c r="EJ90" s="199"/>
      <c r="EK90" s="199"/>
      <c r="EL90" s="199"/>
      <c r="EM90" s="199"/>
      <c r="EN90" s="199"/>
      <c r="EO90" s="199"/>
      <c r="EP90" s="199"/>
      <c r="EQ90" s="199"/>
      <c r="ER90" s="199"/>
      <c r="ES90" s="199"/>
      <c r="ET90" s="199"/>
      <c r="EU90" s="199"/>
      <c r="EV90" s="199"/>
      <c r="EW90" s="199"/>
      <c r="EX90" s="199"/>
      <c r="EY90" s="199"/>
      <c r="EZ90" s="199"/>
      <c r="FA90" s="199"/>
      <c r="FB90" s="199"/>
      <c r="FC90" s="199"/>
      <c r="FD90" s="199"/>
      <c r="FE90" s="199"/>
      <c r="FF90" s="199"/>
      <c r="FG90" s="199"/>
      <c r="FH90" s="199"/>
      <c r="FI90" s="199"/>
      <c r="FJ90" s="199"/>
      <c r="FK90" s="199"/>
      <c r="FL90" s="199"/>
      <c r="FM90" s="199"/>
      <c r="FN90" s="199"/>
      <c r="FO90" s="199"/>
      <c r="FP90" s="199"/>
      <c r="FQ90" s="199"/>
      <c r="FR90" s="199"/>
      <c r="FS90" s="199"/>
      <c r="FT90" s="199"/>
      <c r="FU90" s="199"/>
      <c r="FV90" s="199"/>
      <c r="FW90" s="199"/>
      <c r="FX90" s="199"/>
      <c r="FY90" s="199"/>
      <c r="FZ90" s="199"/>
      <c r="GA90" s="199"/>
      <c r="GB90" s="199"/>
      <c r="GC90" s="199"/>
      <c r="GD90" s="199"/>
      <c r="GE90" s="199"/>
      <c r="GF90" s="199"/>
      <c r="GG90" s="199"/>
      <c r="GH90" s="199"/>
      <c r="GI90" s="199"/>
      <c r="GJ90" s="199"/>
      <c r="GK90" s="199"/>
      <c r="GL90" s="199"/>
      <c r="GM90" s="199"/>
      <c r="GN90" s="199"/>
      <c r="GO90" s="199"/>
      <c r="GP90" s="199"/>
      <c r="GQ90" s="199"/>
      <c r="GR90" s="199"/>
      <c r="GS90" s="199"/>
      <c r="GT90" s="199"/>
      <c r="GU90" s="199"/>
      <c r="GV90" s="199"/>
      <c r="GW90" s="199"/>
      <c r="GX90" s="199"/>
      <c r="GY90" s="199"/>
      <c r="GZ90" s="199"/>
      <c r="HA90" s="199"/>
      <c r="HB90" s="199"/>
      <c r="HC90" s="199"/>
      <c r="HD90" s="199"/>
      <c r="HE90" s="199"/>
      <c r="HF90" s="199"/>
      <c r="HG90" s="199"/>
      <c r="HH90" s="199"/>
      <c r="HI90" s="199"/>
      <c r="HJ90" s="199"/>
      <c r="HK90" s="199"/>
      <c r="HL90" s="199"/>
      <c r="HM90" s="199"/>
      <c r="HN90" s="199"/>
      <c r="HO90" s="199"/>
      <c r="HP90" s="199"/>
      <c r="HQ90" s="199"/>
      <c r="HR90" s="199"/>
      <c r="HS90" s="199"/>
      <c r="HT90" s="199"/>
      <c r="HU90" s="199"/>
      <c r="HV90" s="199"/>
      <c r="HW90" s="199"/>
      <c r="HX90" s="199"/>
      <c r="HY90" s="199"/>
      <c r="HZ90" s="199"/>
      <c r="IA90" s="199"/>
      <c r="IB90" s="199"/>
      <c r="IC90" s="199"/>
      <c r="ID90" s="199"/>
      <c r="IE90" s="199"/>
      <c r="IF90" s="199"/>
      <c r="IG90" s="199"/>
      <c r="IH90" s="199"/>
      <c r="II90" s="199"/>
      <c r="IJ90" s="199"/>
      <c r="IK90" s="199"/>
      <c r="IL90" s="199"/>
      <c r="IM90" s="199"/>
      <c r="IN90" s="199"/>
      <c r="IO90" s="199"/>
      <c r="IP90" s="199"/>
      <c r="IQ90" s="199"/>
      <c r="IR90" s="199"/>
      <c r="IS90" s="199"/>
      <c r="IT90" s="199"/>
      <c r="IU90" s="199"/>
      <c r="IV90" s="199"/>
    </row>
    <row r="91" spans="1:256" s="245" customFormat="1" ht="13" x14ac:dyDescent="0.25">
      <c r="A91" s="203"/>
      <c r="B91" s="209"/>
      <c r="C91" s="206"/>
      <c r="D91" s="206"/>
      <c r="E91" s="254"/>
      <c r="F91" s="252"/>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199"/>
      <c r="CB91" s="199"/>
      <c r="CC91" s="199"/>
      <c r="CD91" s="199"/>
      <c r="CE91" s="199"/>
      <c r="CF91" s="199"/>
      <c r="CG91" s="199"/>
      <c r="CH91" s="199"/>
      <c r="CI91" s="199"/>
      <c r="CJ91" s="199"/>
      <c r="CK91" s="199"/>
      <c r="CL91" s="199"/>
      <c r="CM91" s="199"/>
      <c r="CN91" s="199"/>
      <c r="CO91" s="199"/>
      <c r="CP91" s="199"/>
      <c r="CQ91" s="199"/>
      <c r="CR91" s="199"/>
      <c r="CS91" s="199"/>
      <c r="CT91" s="199"/>
      <c r="CU91" s="199"/>
      <c r="CV91" s="199"/>
      <c r="CW91" s="199"/>
      <c r="CX91" s="199"/>
      <c r="CY91" s="199"/>
      <c r="CZ91" s="199"/>
      <c r="DA91" s="199"/>
      <c r="DB91" s="199"/>
      <c r="DC91" s="199"/>
      <c r="DD91" s="199"/>
      <c r="DE91" s="199"/>
      <c r="DF91" s="199"/>
      <c r="DG91" s="199"/>
      <c r="DH91" s="199"/>
      <c r="DI91" s="199"/>
      <c r="DJ91" s="199"/>
      <c r="DK91" s="199"/>
      <c r="DL91" s="199"/>
      <c r="DM91" s="199"/>
      <c r="DN91" s="199"/>
      <c r="DO91" s="199"/>
      <c r="DP91" s="199"/>
      <c r="DQ91" s="199"/>
      <c r="DR91" s="199"/>
      <c r="DS91" s="199"/>
      <c r="DT91" s="199"/>
      <c r="DU91" s="199"/>
      <c r="DV91" s="199"/>
      <c r="DW91" s="199"/>
      <c r="DX91" s="199"/>
      <c r="DY91" s="199"/>
      <c r="DZ91" s="199"/>
      <c r="EA91" s="199"/>
      <c r="EB91" s="199"/>
      <c r="EC91" s="199"/>
      <c r="ED91" s="199"/>
      <c r="EE91" s="199"/>
      <c r="EF91" s="199"/>
      <c r="EG91" s="199"/>
      <c r="EH91" s="199"/>
      <c r="EI91" s="199"/>
      <c r="EJ91" s="199"/>
      <c r="EK91" s="199"/>
      <c r="EL91" s="199"/>
      <c r="EM91" s="199"/>
      <c r="EN91" s="199"/>
      <c r="EO91" s="199"/>
      <c r="EP91" s="199"/>
      <c r="EQ91" s="199"/>
      <c r="ER91" s="199"/>
      <c r="ES91" s="199"/>
      <c r="ET91" s="199"/>
      <c r="EU91" s="199"/>
      <c r="EV91" s="199"/>
      <c r="EW91" s="199"/>
      <c r="EX91" s="199"/>
      <c r="EY91" s="199"/>
      <c r="EZ91" s="199"/>
      <c r="FA91" s="199"/>
      <c r="FB91" s="199"/>
      <c r="FC91" s="199"/>
      <c r="FD91" s="199"/>
      <c r="FE91" s="199"/>
      <c r="FF91" s="199"/>
      <c r="FG91" s="199"/>
      <c r="FH91" s="199"/>
      <c r="FI91" s="199"/>
      <c r="FJ91" s="199"/>
      <c r="FK91" s="199"/>
      <c r="FL91" s="199"/>
      <c r="FM91" s="199"/>
      <c r="FN91" s="199"/>
      <c r="FO91" s="199"/>
      <c r="FP91" s="199"/>
      <c r="FQ91" s="199"/>
      <c r="FR91" s="199"/>
      <c r="FS91" s="199"/>
      <c r="FT91" s="199"/>
      <c r="FU91" s="199"/>
      <c r="FV91" s="199"/>
      <c r="FW91" s="199"/>
      <c r="FX91" s="199"/>
      <c r="FY91" s="199"/>
      <c r="FZ91" s="199"/>
      <c r="GA91" s="199"/>
      <c r="GB91" s="199"/>
      <c r="GC91" s="199"/>
      <c r="GD91" s="199"/>
      <c r="GE91" s="199"/>
      <c r="GF91" s="199"/>
      <c r="GG91" s="199"/>
      <c r="GH91" s="199"/>
      <c r="GI91" s="199"/>
      <c r="GJ91" s="199"/>
      <c r="GK91" s="199"/>
      <c r="GL91" s="199"/>
      <c r="GM91" s="199"/>
      <c r="GN91" s="199"/>
      <c r="GO91" s="199"/>
      <c r="GP91" s="199"/>
      <c r="GQ91" s="199"/>
      <c r="GR91" s="199"/>
      <c r="GS91" s="199"/>
      <c r="GT91" s="199"/>
      <c r="GU91" s="199"/>
      <c r="GV91" s="199"/>
      <c r="GW91" s="199"/>
      <c r="GX91" s="199"/>
      <c r="GY91" s="199"/>
      <c r="GZ91" s="199"/>
      <c r="HA91" s="199"/>
      <c r="HB91" s="199"/>
      <c r="HC91" s="199"/>
      <c r="HD91" s="199"/>
      <c r="HE91" s="199"/>
      <c r="HF91" s="199"/>
      <c r="HG91" s="199"/>
      <c r="HH91" s="199"/>
      <c r="HI91" s="199"/>
      <c r="HJ91" s="199"/>
      <c r="HK91" s="199"/>
      <c r="HL91" s="199"/>
      <c r="HM91" s="199"/>
      <c r="HN91" s="199"/>
      <c r="HO91" s="199"/>
      <c r="HP91" s="199"/>
      <c r="HQ91" s="199"/>
      <c r="HR91" s="199"/>
      <c r="HS91" s="199"/>
      <c r="HT91" s="199"/>
      <c r="HU91" s="199"/>
      <c r="HV91" s="199"/>
      <c r="HW91" s="199"/>
      <c r="HX91" s="199"/>
      <c r="HY91" s="199"/>
      <c r="HZ91" s="199"/>
      <c r="IA91" s="199"/>
      <c r="IB91" s="199"/>
      <c r="IC91" s="199"/>
      <c r="ID91" s="199"/>
      <c r="IE91" s="199"/>
      <c r="IF91" s="199"/>
      <c r="IG91" s="199"/>
      <c r="IH91" s="199"/>
      <c r="II91" s="199"/>
      <c r="IJ91" s="199"/>
      <c r="IK91" s="199"/>
      <c r="IL91" s="199"/>
      <c r="IM91" s="199"/>
      <c r="IN91" s="199"/>
      <c r="IO91" s="199"/>
      <c r="IP91" s="199"/>
      <c r="IQ91" s="199"/>
      <c r="IR91" s="199"/>
      <c r="IS91" s="199"/>
      <c r="IT91" s="199"/>
      <c r="IU91" s="199"/>
      <c r="IV91" s="199"/>
    </row>
    <row r="92" spans="1:256" s="245" customFormat="1" x14ac:dyDescent="0.25">
      <c r="A92" s="203" t="s">
        <v>121</v>
      </c>
      <c r="B92" s="204" t="s">
        <v>122</v>
      </c>
      <c r="C92" s="206" t="s">
        <v>37</v>
      </c>
      <c r="D92" s="206">
        <f>(D45)*0.05</f>
        <v>0.51</v>
      </c>
      <c r="E92" s="254"/>
      <c r="F92" s="252">
        <f>D92*E92</f>
        <v>0</v>
      </c>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199"/>
      <c r="CF92" s="199"/>
      <c r="CG92" s="199"/>
      <c r="CH92" s="199"/>
      <c r="CI92" s="199"/>
      <c r="CJ92" s="199"/>
      <c r="CK92" s="199"/>
      <c r="CL92" s="199"/>
      <c r="CM92" s="199"/>
      <c r="CN92" s="199"/>
      <c r="CO92" s="199"/>
      <c r="CP92" s="199"/>
      <c r="CQ92" s="199"/>
      <c r="CR92" s="199"/>
      <c r="CS92" s="199"/>
      <c r="CT92" s="199"/>
      <c r="CU92" s="199"/>
      <c r="CV92" s="199"/>
      <c r="CW92" s="199"/>
      <c r="CX92" s="199"/>
      <c r="CY92" s="199"/>
      <c r="CZ92" s="199"/>
      <c r="DA92" s="199"/>
      <c r="DB92" s="199"/>
      <c r="DC92" s="199"/>
      <c r="DD92" s="199"/>
      <c r="DE92" s="199"/>
      <c r="DF92" s="199"/>
      <c r="DG92" s="199"/>
      <c r="DH92" s="199"/>
      <c r="DI92" s="199"/>
      <c r="DJ92" s="199"/>
      <c r="DK92" s="199"/>
      <c r="DL92" s="199"/>
      <c r="DM92" s="199"/>
      <c r="DN92" s="199"/>
      <c r="DO92" s="199"/>
      <c r="DP92" s="199"/>
      <c r="DQ92" s="199"/>
      <c r="DR92" s="199"/>
      <c r="DS92" s="199"/>
      <c r="DT92" s="199"/>
      <c r="DU92" s="199"/>
      <c r="DV92" s="199"/>
      <c r="DW92" s="199"/>
      <c r="DX92" s="199"/>
      <c r="DY92" s="199"/>
      <c r="DZ92" s="199"/>
      <c r="EA92" s="199"/>
      <c r="EB92" s="199"/>
      <c r="EC92" s="199"/>
      <c r="ED92" s="199"/>
      <c r="EE92" s="199"/>
      <c r="EF92" s="199"/>
      <c r="EG92" s="199"/>
      <c r="EH92" s="199"/>
      <c r="EI92" s="199"/>
      <c r="EJ92" s="199"/>
      <c r="EK92" s="199"/>
      <c r="EL92" s="199"/>
      <c r="EM92" s="199"/>
      <c r="EN92" s="199"/>
      <c r="EO92" s="199"/>
      <c r="EP92" s="199"/>
      <c r="EQ92" s="199"/>
      <c r="ER92" s="199"/>
      <c r="ES92" s="199"/>
      <c r="ET92" s="199"/>
      <c r="EU92" s="199"/>
      <c r="EV92" s="199"/>
      <c r="EW92" s="199"/>
      <c r="EX92" s="199"/>
      <c r="EY92" s="199"/>
      <c r="EZ92" s="199"/>
      <c r="FA92" s="199"/>
      <c r="FB92" s="199"/>
      <c r="FC92" s="199"/>
      <c r="FD92" s="199"/>
      <c r="FE92" s="199"/>
      <c r="FF92" s="199"/>
      <c r="FG92" s="199"/>
      <c r="FH92" s="199"/>
      <c r="FI92" s="199"/>
      <c r="FJ92" s="199"/>
      <c r="FK92" s="199"/>
      <c r="FL92" s="199"/>
      <c r="FM92" s="199"/>
      <c r="FN92" s="199"/>
      <c r="FO92" s="199"/>
      <c r="FP92" s="199"/>
      <c r="FQ92" s="199"/>
      <c r="FR92" s="199"/>
      <c r="FS92" s="199"/>
      <c r="FT92" s="199"/>
      <c r="FU92" s="199"/>
      <c r="FV92" s="199"/>
      <c r="FW92" s="199"/>
      <c r="FX92" s="199"/>
      <c r="FY92" s="199"/>
      <c r="FZ92" s="199"/>
      <c r="GA92" s="199"/>
      <c r="GB92" s="199"/>
      <c r="GC92" s="199"/>
      <c r="GD92" s="199"/>
      <c r="GE92" s="199"/>
      <c r="GF92" s="199"/>
      <c r="GG92" s="199"/>
      <c r="GH92" s="199"/>
      <c r="GI92" s="199"/>
      <c r="GJ92" s="199"/>
      <c r="GK92" s="199"/>
      <c r="GL92" s="199"/>
      <c r="GM92" s="199"/>
      <c r="GN92" s="199"/>
      <c r="GO92" s="199"/>
      <c r="GP92" s="199"/>
      <c r="GQ92" s="199"/>
      <c r="GR92" s="199"/>
      <c r="GS92" s="199"/>
      <c r="GT92" s="199"/>
      <c r="GU92" s="199"/>
      <c r="GV92" s="199"/>
      <c r="GW92" s="199"/>
      <c r="GX92" s="199"/>
      <c r="GY92" s="199"/>
      <c r="GZ92" s="199"/>
      <c r="HA92" s="199"/>
      <c r="HB92" s="199"/>
      <c r="HC92" s="199"/>
      <c r="HD92" s="199"/>
      <c r="HE92" s="199"/>
      <c r="HF92" s="199"/>
      <c r="HG92" s="199"/>
      <c r="HH92" s="199"/>
      <c r="HI92" s="199"/>
      <c r="HJ92" s="199"/>
      <c r="HK92" s="199"/>
      <c r="HL92" s="199"/>
      <c r="HM92" s="199"/>
      <c r="HN92" s="199"/>
      <c r="HO92" s="199"/>
      <c r="HP92" s="199"/>
      <c r="HQ92" s="199"/>
      <c r="HR92" s="199"/>
      <c r="HS92" s="199"/>
      <c r="HT92" s="199"/>
      <c r="HU92" s="199"/>
      <c r="HV92" s="199"/>
      <c r="HW92" s="199"/>
      <c r="HX92" s="199"/>
      <c r="HY92" s="199"/>
      <c r="HZ92" s="199"/>
      <c r="IA92" s="199"/>
      <c r="IB92" s="199"/>
      <c r="IC92" s="199"/>
      <c r="ID92" s="199"/>
      <c r="IE92" s="199"/>
      <c r="IF92" s="199"/>
      <c r="IG92" s="199"/>
      <c r="IH92" s="199"/>
      <c r="II92" s="199"/>
      <c r="IJ92" s="199"/>
      <c r="IK92" s="199"/>
      <c r="IL92" s="199"/>
      <c r="IM92" s="199"/>
      <c r="IN92" s="199"/>
      <c r="IO92" s="199"/>
      <c r="IP92" s="199"/>
      <c r="IQ92" s="199"/>
      <c r="IR92" s="199"/>
      <c r="IS92" s="199"/>
      <c r="IT92" s="199"/>
      <c r="IU92" s="199"/>
      <c r="IV92" s="199"/>
    </row>
    <row r="93" spans="1:256" s="245" customFormat="1" x14ac:dyDescent="0.25">
      <c r="A93" s="203"/>
      <c r="B93" s="210"/>
      <c r="C93" s="206"/>
      <c r="D93" s="206"/>
      <c r="E93" s="254"/>
      <c r="F93" s="252"/>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199"/>
      <c r="CF93" s="199"/>
      <c r="CG93" s="199"/>
      <c r="CH93" s="199"/>
      <c r="CI93" s="199"/>
      <c r="CJ93" s="199"/>
      <c r="CK93" s="199"/>
      <c r="CL93" s="199"/>
      <c r="CM93" s="199"/>
      <c r="CN93" s="199"/>
      <c r="CO93" s="199"/>
      <c r="CP93" s="199"/>
      <c r="CQ93" s="199"/>
      <c r="CR93" s="199"/>
      <c r="CS93" s="199"/>
      <c r="CT93" s="199"/>
      <c r="CU93" s="199"/>
      <c r="CV93" s="199"/>
      <c r="CW93" s="199"/>
      <c r="CX93" s="199"/>
      <c r="CY93" s="199"/>
      <c r="CZ93" s="199"/>
      <c r="DA93" s="199"/>
      <c r="DB93" s="199"/>
      <c r="DC93" s="199"/>
      <c r="DD93" s="199"/>
      <c r="DE93" s="199"/>
      <c r="DF93" s="199"/>
      <c r="DG93" s="199"/>
      <c r="DH93" s="199"/>
      <c r="DI93" s="199"/>
      <c r="DJ93" s="199"/>
      <c r="DK93" s="199"/>
      <c r="DL93" s="199"/>
      <c r="DM93" s="199"/>
      <c r="DN93" s="199"/>
      <c r="DO93" s="199"/>
      <c r="DP93" s="199"/>
      <c r="DQ93" s="199"/>
      <c r="DR93" s="199"/>
      <c r="DS93" s="199"/>
      <c r="DT93" s="199"/>
      <c r="DU93" s="199"/>
      <c r="DV93" s="199"/>
      <c r="DW93" s="199"/>
      <c r="DX93" s="199"/>
      <c r="DY93" s="199"/>
      <c r="DZ93" s="199"/>
      <c r="EA93" s="199"/>
      <c r="EB93" s="199"/>
      <c r="EC93" s="199"/>
      <c r="ED93" s="199"/>
      <c r="EE93" s="199"/>
      <c r="EF93" s="199"/>
      <c r="EG93" s="199"/>
      <c r="EH93" s="199"/>
      <c r="EI93" s="199"/>
      <c r="EJ93" s="199"/>
      <c r="EK93" s="199"/>
      <c r="EL93" s="199"/>
      <c r="EM93" s="199"/>
      <c r="EN93" s="199"/>
      <c r="EO93" s="199"/>
      <c r="EP93" s="199"/>
      <c r="EQ93" s="199"/>
      <c r="ER93" s="199"/>
      <c r="ES93" s="199"/>
      <c r="ET93" s="199"/>
      <c r="EU93" s="199"/>
      <c r="EV93" s="199"/>
      <c r="EW93" s="199"/>
      <c r="EX93" s="199"/>
      <c r="EY93" s="199"/>
      <c r="EZ93" s="199"/>
      <c r="FA93" s="199"/>
      <c r="FB93" s="199"/>
      <c r="FC93" s="199"/>
      <c r="FD93" s="199"/>
      <c r="FE93" s="199"/>
      <c r="FF93" s="199"/>
      <c r="FG93" s="199"/>
      <c r="FH93" s="199"/>
      <c r="FI93" s="199"/>
      <c r="FJ93" s="199"/>
      <c r="FK93" s="199"/>
      <c r="FL93" s="199"/>
      <c r="FM93" s="199"/>
      <c r="FN93" s="199"/>
      <c r="FO93" s="199"/>
      <c r="FP93" s="199"/>
      <c r="FQ93" s="199"/>
      <c r="FR93" s="199"/>
      <c r="FS93" s="199"/>
      <c r="FT93" s="199"/>
      <c r="FU93" s="199"/>
      <c r="FV93" s="199"/>
      <c r="FW93" s="199"/>
      <c r="FX93" s="199"/>
      <c r="FY93" s="199"/>
      <c r="FZ93" s="199"/>
      <c r="GA93" s="199"/>
      <c r="GB93" s="199"/>
      <c r="GC93" s="199"/>
      <c r="GD93" s="199"/>
      <c r="GE93" s="199"/>
      <c r="GF93" s="199"/>
      <c r="GG93" s="199"/>
      <c r="GH93" s="199"/>
      <c r="GI93" s="199"/>
      <c r="GJ93" s="199"/>
      <c r="GK93" s="199"/>
      <c r="GL93" s="199"/>
      <c r="GM93" s="199"/>
      <c r="GN93" s="199"/>
      <c r="GO93" s="199"/>
      <c r="GP93" s="199"/>
      <c r="GQ93" s="199"/>
      <c r="GR93" s="199"/>
      <c r="GS93" s="199"/>
      <c r="GT93" s="199"/>
      <c r="GU93" s="199"/>
      <c r="GV93" s="199"/>
      <c r="GW93" s="199"/>
      <c r="GX93" s="199"/>
      <c r="GY93" s="199"/>
      <c r="GZ93" s="199"/>
      <c r="HA93" s="199"/>
      <c r="HB93" s="199"/>
      <c r="HC93" s="199"/>
      <c r="HD93" s="199"/>
      <c r="HE93" s="199"/>
      <c r="HF93" s="199"/>
      <c r="HG93" s="199"/>
      <c r="HH93" s="199"/>
      <c r="HI93" s="199"/>
      <c r="HJ93" s="199"/>
      <c r="HK93" s="199"/>
      <c r="HL93" s="199"/>
      <c r="HM93" s="199"/>
      <c r="HN93" s="199"/>
      <c r="HO93" s="199"/>
      <c r="HP93" s="199"/>
      <c r="HQ93" s="199"/>
      <c r="HR93" s="199"/>
      <c r="HS93" s="199"/>
      <c r="HT93" s="199"/>
      <c r="HU93" s="199"/>
      <c r="HV93" s="199"/>
      <c r="HW93" s="199"/>
      <c r="HX93" s="199"/>
      <c r="HY93" s="199"/>
      <c r="HZ93" s="199"/>
      <c r="IA93" s="199"/>
      <c r="IB93" s="199"/>
      <c r="IC93" s="199"/>
      <c r="ID93" s="199"/>
      <c r="IE93" s="199"/>
      <c r="IF93" s="199"/>
      <c r="IG93" s="199"/>
      <c r="IH93" s="199"/>
      <c r="II93" s="199"/>
      <c r="IJ93" s="199"/>
      <c r="IK93" s="199"/>
      <c r="IL93" s="199"/>
      <c r="IM93" s="199"/>
      <c r="IN93" s="199"/>
      <c r="IO93" s="199"/>
      <c r="IP93" s="199"/>
      <c r="IQ93" s="199"/>
      <c r="IR93" s="199"/>
      <c r="IS93" s="199"/>
      <c r="IT93" s="199"/>
      <c r="IU93" s="199"/>
      <c r="IV93" s="199"/>
    </row>
    <row r="94" spans="1:256" s="245" customFormat="1" ht="13" x14ac:dyDescent="0.25">
      <c r="A94" s="203"/>
      <c r="B94" s="209" t="s">
        <v>123</v>
      </c>
      <c r="C94" s="206"/>
      <c r="D94" s="206"/>
      <c r="E94" s="254"/>
      <c r="F94" s="252"/>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199"/>
      <c r="CB94" s="199"/>
      <c r="CC94" s="199"/>
      <c r="CD94" s="199"/>
      <c r="CE94" s="199"/>
      <c r="CF94" s="199"/>
      <c r="CG94" s="199"/>
      <c r="CH94" s="199"/>
      <c r="CI94" s="199"/>
      <c r="CJ94" s="199"/>
      <c r="CK94" s="199"/>
      <c r="CL94" s="199"/>
      <c r="CM94" s="199"/>
      <c r="CN94" s="199"/>
      <c r="CO94" s="199"/>
      <c r="CP94" s="199"/>
      <c r="CQ94" s="199"/>
      <c r="CR94" s="199"/>
      <c r="CS94" s="199"/>
      <c r="CT94" s="199"/>
      <c r="CU94" s="199"/>
      <c r="CV94" s="199"/>
      <c r="CW94" s="199"/>
      <c r="CX94" s="199"/>
      <c r="CY94" s="199"/>
      <c r="CZ94" s="199"/>
      <c r="DA94" s="199"/>
      <c r="DB94" s="199"/>
      <c r="DC94" s="199"/>
      <c r="DD94" s="199"/>
      <c r="DE94" s="199"/>
      <c r="DF94" s="199"/>
      <c r="DG94" s="199"/>
      <c r="DH94" s="199"/>
      <c r="DI94" s="199"/>
      <c r="DJ94" s="199"/>
      <c r="DK94" s="199"/>
      <c r="DL94" s="199"/>
      <c r="DM94" s="199"/>
      <c r="DN94" s="199"/>
      <c r="DO94" s="199"/>
      <c r="DP94" s="199"/>
      <c r="DQ94" s="199"/>
      <c r="DR94" s="199"/>
      <c r="DS94" s="199"/>
      <c r="DT94" s="199"/>
      <c r="DU94" s="199"/>
      <c r="DV94" s="199"/>
      <c r="DW94" s="199"/>
      <c r="DX94" s="199"/>
      <c r="DY94" s="199"/>
      <c r="DZ94" s="199"/>
      <c r="EA94" s="199"/>
      <c r="EB94" s="199"/>
      <c r="EC94" s="199"/>
      <c r="ED94" s="199"/>
      <c r="EE94" s="199"/>
      <c r="EF94" s="199"/>
      <c r="EG94" s="199"/>
      <c r="EH94" s="199"/>
      <c r="EI94" s="199"/>
      <c r="EJ94" s="199"/>
      <c r="EK94" s="199"/>
      <c r="EL94" s="199"/>
      <c r="EM94" s="199"/>
      <c r="EN94" s="199"/>
      <c r="EO94" s="199"/>
      <c r="EP94" s="199"/>
      <c r="EQ94" s="199"/>
      <c r="ER94" s="199"/>
      <c r="ES94" s="199"/>
      <c r="ET94" s="199"/>
      <c r="EU94" s="199"/>
      <c r="EV94" s="199"/>
      <c r="EW94" s="199"/>
      <c r="EX94" s="199"/>
      <c r="EY94" s="199"/>
      <c r="EZ94" s="199"/>
      <c r="FA94" s="199"/>
      <c r="FB94" s="199"/>
      <c r="FC94" s="199"/>
      <c r="FD94" s="199"/>
      <c r="FE94" s="199"/>
      <c r="FF94" s="199"/>
      <c r="FG94" s="199"/>
      <c r="FH94" s="199"/>
      <c r="FI94" s="199"/>
      <c r="FJ94" s="199"/>
      <c r="FK94" s="199"/>
      <c r="FL94" s="199"/>
      <c r="FM94" s="199"/>
      <c r="FN94" s="199"/>
      <c r="FO94" s="199"/>
      <c r="FP94" s="199"/>
      <c r="FQ94" s="199"/>
      <c r="FR94" s="199"/>
      <c r="FS94" s="199"/>
      <c r="FT94" s="199"/>
      <c r="FU94" s="199"/>
      <c r="FV94" s="199"/>
      <c r="FW94" s="199"/>
      <c r="FX94" s="199"/>
      <c r="FY94" s="199"/>
      <c r="FZ94" s="199"/>
      <c r="GA94" s="199"/>
      <c r="GB94" s="199"/>
      <c r="GC94" s="199"/>
      <c r="GD94" s="199"/>
      <c r="GE94" s="199"/>
      <c r="GF94" s="199"/>
      <c r="GG94" s="199"/>
      <c r="GH94" s="199"/>
      <c r="GI94" s="199"/>
      <c r="GJ94" s="199"/>
      <c r="GK94" s="199"/>
      <c r="GL94" s="199"/>
      <c r="GM94" s="199"/>
      <c r="GN94" s="199"/>
      <c r="GO94" s="199"/>
      <c r="GP94" s="199"/>
      <c r="GQ94" s="199"/>
      <c r="GR94" s="199"/>
      <c r="GS94" s="199"/>
      <c r="GT94" s="199"/>
      <c r="GU94" s="199"/>
      <c r="GV94" s="199"/>
      <c r="GW94" s="199"/>
      <c r="GX94" s="199"/>
      <c r="GY94" s="199"/>
      <c r="GZ94" s="199"/>
      <c r="HA94" s="199"/>
      <c r="HB94" s="199"/>
      <c r="HC94" s="199"/>
      <c r="HD94" s="199"/>
      <c r="HE94" s="199"/>
      <c r="HF94" s="199"/>
      <c r="HG94" s="199"/>
      <c r="HH94" s="199"/>
      <c r="HI94" s="199"/>
      <c r="HJ94" s="199"/>
      <c r="HK94" s="199"/>
      <c r="HL94" s="199"/>
      <c r="HM94" s="199"/>
      <c r="HN94" s="199"/>
      <c r="HO94" s="199"/>
      <c r="HP94" s="199"/>
      <c r="HQ94" s="199"/>
      <c r="HR94" s="199"/>
      <c r="HS94" s="199"/>
      <c r="HT94" s="199"/>
      <c r="HU94" s="199"/>
      <c r="HV94" s="199"/>
      <c r="HW94" s="199"/>
      <c r="HX94" s="199"/>
      <c r="HY94" s="199"/>
      <c r="HZ94" s="199"/>
      <c r="IA94" s="199"/>
      <c r="IB94" s="199"/>
      <c r="IC94" s="199"/>
      <c r="ID94" s="199"/>
      <c r="IE94" s="199"/>
      <c r="IF94" s="199"/>
      <c r="IG94" s="199"/>
      <c r="IH94" s="199"/>
      <c r="II94" s="199"/>
      <c r="IJ94" s="199"/>
      <c r="IK94" s="199"/>
      <c r="IL94" s="199"/>
      <c r="IM94" s="199"/>
      <c r="IN94" s="199"/>
      <c r="IO94" s="199"/>
      <c r="IP94" s="199"/>
      <c r="IQ94" s="199"/>
      <c r="IR94" s="199"/>
      <c r="IS94" s="199"/>
      <c r="IT94" s="199"/>
      <c r="IU94" s="199"/>
      <c r="IV94" s="199"/>
    </row>
    <row r="95" spans="1:256" s="245" customFormat="1" x14ac:dyDescent="0.25">
      <c r="A95" s="203"/>
      <c r="B95" s="204"/>
      <c r="C95" s="206"/>
      <c r="D95" s="206"/>
      <c r="E95" s="254"/>
      <c r="F95" s="252"/>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c r="BV95" s="199"/>
      <c r="BW95" s="199"/>
      <c r="BX95" s="199"/>
      <c r="BY95" s="199"/>
      <c r="BZ95" s="199"/>
      <c r="CA95" s="199"/>
      <c r="CB95" s="199"/>
      <c r="CC95" s="199"/>
      <c r="CD95" s="199"/>
      <c r="CE95" s="199"/>
      <c r="CF95" s="199"/>
      <c r="CG95" s="199"/>
      <c r="CH95" s="199"/>
      <c r="CI95" s="199"/>
      <c r="CJ95" s="199"/>
      <c r="CK95" s="199"/>
      <c r="CL95" s="199"/>
      <c r="CM95" s="199"/>
      <c r="CN95" s="199"/>
      <c r="CO95" s="199"/>
      <c r="CP95" s="199"/>
      <c r="CQ95" s="199"/>
      <c r="CR95" s="199"/>
      <c r="CS95" s="199"/>
      <c r="CT95" s="199"/>
      <c r="CU95" s="199"/>
      <c r="CV95" s="199"/>
      <c r="CW95" s="199"/>
      <c r="CX95" s="199"/>
      <c r="CY95" s="199"/>
      <c r="CZ95" s="199"/>
      <c r="DA95" s="199"/>
      <c r="DB95" s="199"/>
      <c r="DC95" s="199"/>
      <c r="DD95" s="199"/>
      <c r="DE95" s="199"/>
      <c r="DF95" s="199"/>
      <c r="DG95" s="199"/>
      <c r="DH95" s="199"/>
      <c r="DI95" s="199"/>
      <c r="DJ95" s="199"/>
      <c r="DK95" s="199"/>
      <c r="DL95" s="199"/>
      <c r="DM95" s="199"/>
      <c r="DN95" s="199"/>
      <c r="DO95" s="199"/>
      <c r="DP95" s="199"/>
      <c r="DQ95" s="199"/>
      <c r="DR95" s="199"/>
      <c r="DS95" s="199"/>
      <c r="DT95" s="199"/>
      <c r="DU95" s="199"/>
      <c r="DV95" s="199"/>
      <c r="DW95" s="199"/>
      <c r="DX95" s="199"/>
      <c r="DY95" s="199"/>
      <c r="DZ95" s="199"/>
      <c r="EA95" s="199"/>
      <c r="EB95" s="199"/>
      <c r="EC95" s="199"/>
      <c r="ED95" s="199"/>
      <c r="EE95" s="199"/>
      <c r="EF95" s="199"/>
      <c r="EG95" s="199"/>
      <c r="EH95" s="199"/>
      <c r="EI95" s="199"/>
      <c r="EJ95" s="199"/>
      <c r="EK95" s="199"/>
      <c r="EL95" s="199"/>
      <c r="EM95" s="199"/>
      <c r="EN95" s="199"/>
      <c r="EO95" s="199"/>
      <c r="EP95" s="199"/>
      <c r="EQ95" s="199"/>
      <c r="ER95" s="199"/>
      <c r="ES95" s="199"/>
      <c r="ET95" s="199"/>
      <c r="EU95" s="199"/>
      <c r="EV95" s="199"/>
      <c r="EW95" s="199"/>
      <c r="EX95" s="199"/>
      <c r="EY95" s="199"/>
      <c r="EZ95" s="199"/>
      <c r="FA95" s="199"/>
      <c r="FB95" s="199"/>
      <c r="FC95" s="199"/>
      <c r="FD95" s="199"/>
      <c r="FE95" s="199"/>
      <c r="FF95" s="199"/>
      <c r="FG95" s="199"/>
      <c r="FH95" s="199"/>
      <c r="FI95" s="199"/>
      <c r="FJ95" s="199"/>
      <c r="FK95" s="199"/>
      <c r="FL95" s="199"/>
      <c r="FM95" s="199"/>
      <c r="FN95" s="199"/>
      <c r="FO95" s="199"/>
      <c r="FP95" s="199"/>
      <c r="FQ95" s="199"/>
      <c r="FR95" s="199"/>
      <c r="FS95" s="199"/>
      <c r="FT95" s="199"/>
      <c r="FU95" s="199"/>
      <c r="FV95" s="199"/>
      <c r="FW95" s="199"/>
      <c r="FX95" s="199"/>
      <c r="FY95" s="199"/>
      <c r="FZ95" s="199"/>
      <c r="GA95" s="199"/>
      <c r="GB95" s="199"/>
      <c r="GC95" s="199"/>
      <c r="GD95" s="199"/>
      <c r="GE95" s="199"/>
      <c r="GF95" s="199"/>
      <c r="GG95" s="199"/>
      <c r="GH95" s="199"/>
      <c r="GI95" s="199"/>
      <c r="GJ95" s="199"/>
      <c r="GK95" s="199"/>
      <c r="GL95" s="199"/>
      <c r="GM95" s="199"/>
      <c r="GN95" s="199"/>
      <c r="GO95" s="199"/>
      <c r="GP95" s="199"/>
      <c r="GQ95" s="199"/>
      <c r="GR95" s="199"/>
      <c r="GS95" s="199"/>
      <c r="GT95" s="199"/>
      <c r="GU95" s="199"/>
      <c r="GV95" s="199"/>
      <c r="GW95" s="199"/>
      <c r="GX95" s="199"/>
      <c r="GY95" s="199"/>
      <c r="GZ95" s="199"/>
      <c r="HA95" s="199"/>
      <c r="HB95" s="199"/>
      <c r="HC95" s="199"/>
      <c r="HD95" s="199"/>
      <c r="HE95" s="199"/>
      <c r="HF95" s="199"/>
      <c r="HG95" s="199"/>
      <c r="HH95" s="199"/>
      <c r="HI95" s="199"/>
      <c r="HJ95" s="199"/>
      <c r="HK95" s="199"/>
      <c r="HL95" s="199"/>
      <c r="HM95" s="199"/>
      <c r="HN95" s="199"/>
      <c r="HO95" s="199"/>
      <c r="HP95" s="199"/>
      <c r="HQ95" s="199"/>
      <c r="HR95" s="199"/>
      <c r="HS95" s="199"/>
      <c r="HT95" s="199"/>
      <c r="HU95" s="199"/>
      <c r="HV95" s="199"/>
      <c r="HW95" s="199"/>
      <c r="HX95" s="199"/>
      <c r="HY95" s="199"/>
      <c r="HZ95" s="199"/>
      <c r="IA95" s="199"/>
      <c r="IB95" s="199"/>
      <c r="IC95" s="199"/>
      <c r="ID95" s="199"/>
      <c r="IE95" s="199"/>
      <c r="IF95" s="199"/>
      <c r="IG95" s="199"/>
      <c r="IH95" s="199"/>
      <c r="II95" s="199"/>
      <c r="IJ95" s="199"/>
      <c r="IK95" s="199"/>
      <c r="IL95" s="199"/>
      <c r="IM95" s="199"/>
      <c r="IN95" s="199"/>
      <c r="IO95" s="199"/>
      <c r="IP95" s="199"/>
      <c r="IQ95" s="199"/>
      <c r="IR95" s="199"/>
      <c r="IS95" s="199"/>
      <c r="IT95" s="199"/>
      <c r="IU95" s="199"/>
      <c r="IV95" s="199"/>
    </row>
    <row r="96" spans="1:256" s="245" customFormat="1" x14ac:dyDescent="0.25">
      <c r="A96" s="203"/>
      <c r="B96" s="210" t="s">
        <v>124</v>
      </c>
      <c r="C96" s="206"/>
      <c r="D96" s="206"/>
      <c r="E96" s="254"/>
      <c r="F96" s="252"/>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c r="CK96" s="199"/>
      <c r="CL96" s="199"/>
      <c r="CM96" s="199"/>
      <c r="CN96" s="199"/>
      <c r="CO96" s="199"/>
      <c r="CP96" s="199"/>
      <c r="CQ96" s="199"/>
      <c r="CR96" s="199"/>
      <c r="CS96" s="199"/>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99"/>
      <c r="DQ96" s="199"/>
      <c r="DR96" s="199"/>
      <c r="DS96" s="199"/>
      <c r="DT96" s="199"/>
      <c r="DU96" s="199"/>
      <c r="DV96" s="199"/>
      <c r="DW96" s="199"/>
      <c r="DX96" s="199"/>
      <c r="DY96" s="199"/>
      <c r="DZ96" s="199"/>
      <c r="EA96" s="199"/>
      <c r="EB96" s="199"/>
      <c r="EC96" s="199"/>
      <c r="ED96" s="199"/>
      <c r="EE96" s="199"/>
      <c r="EF96" s="199"/>
      <c r="EG96" s="199"/>
      <c r="EH96" s="199"/>
      <c r="EI96" s="199"/>
      <c r="EJ96" s="199"/>
      <c r="EK96" s="199"/>
      <c r="EL96" s="199"/>
      <c r="EM96" s="199"/>
      <c r="EN96" s="199"/>
      <c r="EO96" s="199"/>
      <c r="EP96" s="199"/>
      <c r="EQ96" s="199"/>
      <c r="ER96" s="199"/>
      <c r="ES96" s="199"/>
      <c r="ET96" s="199"/>
      <c r="EU96" s="199"/>
      <c r="EV96" s="199"/>
      <c r="EW96" s="199"/>
      <c r="EX96" s="199"/>
      <c r="EY96" s="199"/>
      <c r="EZ96" s="199"/>
      <c r="FA96" s="199"/>
      <c r="FB96" s="199"/>
      <c r="FC96" s="199"/>
      <c r="FD96" s="199"/>
      <c r="FE96" s="199"/>
      <c r="FF96" s="199"/>
      <c r="FG96" s="199"/>
      <c r="FH96" s="199"/>
      <c r="FI96" s="199"/>
      <c r="FJ96" s="199"/>
      <c r="FK96" s="199"/>
      <c r="FL96" s="199"/>
      <c r="FM96" s="199"/>
      <c r="FN96" s="199"/>
      <c r="FO96" s="199"/>
      <c r="FP96" s="199"/>
      <c r="FQ96" s="199"/>
      <c r="FR96" s="199"/>
      <c r="FS96" s="199"/>
      <c r="FT96" s="199"/>
      <c r="FU96" s="199"/>
      <c r="FV96" s="199"/>
      <c r="FW96" s="199"/>
      <c r="FX96" s="199"/>
      <c r="FY96" s="199"/>
      <c r="FZ96" s="199"/>
      <c r="GA96" s="199"/>
      <c r="GB96" s="199"/>
      <c r="GC96" s="199"/>
      <c r="GD96" s="199"/>
      <c r="GE96" s="199"/>
      <c r="GF96" s="199"/>
      <c r="GG96" s="199"/>
      <c r="GH96" s="199"/>
      <c r="GI96" s="199"/>
      <c r="GJ96" s="199"/>
      <c r="GK96" s="199"/>
      <c r="GL96" s="199"/>
      <c r="GM96" s="199"/>
      <c r="GN96" s="199"/>
      <c r="GO96" s="199"/>
      <c r="GP96" s="199"/>
      <c r="GQ96" s="199"/>
      <c r="GR96" s="199"/>
      <c r="GS96" s="199"/>
      <c r="GT96" s="199"/>
      <c r="GU96" s="199"/>
      <c r="GV96" s="199"/>
      <c r="GW96" s="199"/>
      <c r="GX96" s="199"/>
      <c r="GY96" s="199"/>
      <c r="GZ96" s="199"/>
      <c r="HA96" s="199"/>
      <c r="HB96" s="199"/>
      <c r="HC96" s="199"/>
      <c r="HD96" s="199"/>
      <c r="HE96" s="199"/>
      <c r="HF96" s="199"/>
      <c r="HG96" s="199"/>
      <c r="HH96" s="199"/>
      <c r="HI96" s="199"/>
      <c r="HJ96" s="199"/>
      <c r="HK96" s="199"/>
      <c r="HL96" s="199"/>
      <c r="HM96" s="199"/>
      <c r="HN96" s="199"/>
      <c r="HO96" s="199"/>
      <c r="HP96" s="199"/>
      <c r="HQ96" s="199"/>
      <c r="HR96" s="199"/>
      <c r="HS96" s="199"/>
      <c r="HT96" s="199"/>
      <c r="HU96" s="199"/>
      <c r="HV96" s="199"/>
      <c r="HW96" s="199"/>
      <c r="HX96" s="199"/>
      <c r="HY96" s="199"/>
      <c r="HZ96" s="199"/>
      <c r="IA96" s="199"/>
      <c r="IB96" s="199"/>
      <c r="IC96" s="199"/>
      <c r="ID96" s="199"/>
      <c r="IE96" s="199"/>
      <c r="IF96" s="199"/>
      <c r="IG96" s="199"/>
      <c r="IH96" s="199"/>
      <c r="II96" s="199"/>
      <c r="IJ96" s="199"/>
      <c r="IK96" s="199"/>
      <c r="IL96" s="199"/>
      <c r="IM96" s="199"/>
      <c r="IN96" s="199"/>
      <c r="IO96" s="199"/>
      <c r="IP96" s="199"/>
      <c r="IQ96" s="199"/>
      <c r="IR96" s="199"/>
      <c r="IS96" s="199"/>
      <c r="IT96" s="199"/>
      <c r="IU96" s="199"/>
      <c r="IV96" s="199"/>
    </row>
    <row r="97" spans="1:256" s="245" customFormat="1" x14ac:dyDescent="0.25">
      <c r="A97" s="203"/>
      <c r="B97" s="210"/>
      <c r="C97" s="206"/>
      <c r="D97" s="206"/>
      <c r="E97" s="254"/>
      <c r="F97" s="252"/>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c r="CE97" s="199"/>
      <c r="CF97" s="199"/>
      <c r="CG97" s="199"/>
      <c r="CH97" s="199"/>
      <c r="CI97" s="199"/>
      <c r="CJ97" s="199"/>
      <c r="CK97" s="199"/>
      <c r="CL97" s="199"/>
      <c r="CM97" s="199"/>
      <c r="CN97" s="199"/>
      <c r="CO97" s="199"/>
      <c r="CP97" s="199"/>
      <c r="CQ97" s="199"/>
      <c r="CR97" s="199"/>
      <c r="CS97" s="199"/>
      <c r="CT97" s="199"/>
      <c r="CU97" s="199"/>
      <c r="CV97" s="199"/>
      <c r="CW97" s="199"/>
      <c r="CX97" s="199"/>
      <c r="CY97" s="199"/>
      <c r="CZ97" s="199"/>
      <c r="DA97" s="199"/>
      <c r="DB97" s="199"/>
      <c r="DC97" s="199"/>
      <c r="DD97" s="199"/>
      <c r="DE97" s="199"/>
      <c r="DF97" s="199"/>
      <c r="DG97" s="199"/>
      <c r="DH97" s="199"/>
      <c r="DI97" s="199"/>
      <c r="DJ97" s="199"/>
      <c r="DK97" s="199"/>
      <c r="DL97" s="199"/>
      <c r="DM97" s="199"/>
      <c r="DN97" s="199"/>
      <c r="DO97" s="199"/>
      <c r="DP97" s="199"/>
      <c r="DQ97" s="199"/>
      <c r="DR97" s="199"/>
      <c r="DS97" s="199"/>
      <c r="DT97" s="199"/>
      <c r="DU97" s="199"/>
      <c r="DV97" s="199"/>
      <c r="DW97" s="199"/>
      <c r="DX97" s="199"/>
      <c r="DY97" s="199"/>
      <c r="DZ97" s="199"/>
      <c r="EA97" s="199"/>
      <c r="EB97" s="199"/>
      <c r="EC97" s="199"/>
      <c r="ED97" s="199"/>
      <c r="EE97" s="199"/>
      <c r="EF97" s="199"/>
      <c r="EG97" s="199"/>
      <c r="EH97" s="199"/>
      <c r="EI97" s="199"/>
      <c r="EJ97" s="199"/>
      <c r="EK97" s="199"/>
      <c r="EL97" s="199"/>
      <c r="EM97" s="199"/>
      <c r="EN97" s="199"/>
      <c r="EO97" s="199"/>
      <c r="EP97" s="199"/>
      <c r="EQ97" s="199"/>
      <c r="ER97" s="199"/>
      <c r="ES97" s="199"/>
      <c r="ET97" s="199"/>
      <c r="EU97" s="199"/>
      <c r="EV97" s="199"/>
      <c r="EW97" s="199"/>
      <c r="EX97" s="199"/>
      <c r="EY97" s="199"/>
      <c r="EZ97" s="199"/>
      <c r="FA97" s="199"/>
      <c r="FB97" s="199"/>
      <c r="FC97" s="199"/>
      <c r="FD97" s="199"/>
      <c r="FE97" s="199"/>
      <c r="FF97" s="199"/>
      <c r="FG97" s="199"/>
      <c r="FH97" s="199"/>
      <c r="FI97" s="199"/>
      <c r="FJ97" s="199"/>
      <c r="FK97" s="199"/>
      <c r="FL97" s="199"/>
      <c r="FM97" s="199"/>
      <c r="FN97" s="199"/>
      <c r="FO97" s="199"/>
      <c r="FP97" s="199"/>
      <c r="FQ97" s="199"/>
      <c r="FR97" s="199"/>
      <c r="FS97" s="199"/>
      <c r="FT97" s="199"/>
      <c r="FU97" s="199"/>
      <c r="FV97" s="199"/>
      <c r="FW97" s="199"/>
      <c r="FX97" s="199"/>
      <c r="FY97" s="199"/>
      <c r="FZ97" s="199"/>
      <c r="GA97" s="199"/>
      <c r="GB97" s="199"/>
      <c r="GC97" s="199"/>
      <c r="GD97" s="199"/>
      <c r="GE97" s="199"/>
      <c r="GF97" s="199"/>
      <c r="GG97" s="199"/>
      <c r="GH97" s="199"/>
      <c r="GI97" s="199"/>
      <c r="GJ97" s="199"/>
      <c r="GK97" s="199"/>
      <c r="GL97" s="199"/>
      <c r="GM97" s="199"/>
      <c r="GN97" s="199"/>
      <c r="GO97" s="199"/>
      <c r="GP97" s="199"/>
      <c r="GQ97" s="199"/>
      <c r="GR97" s="199"/>
      <c r="GS97" s="199"/>
      <c r="GT97" s="199"/>
      <c r="GU97" s="199"/>
      <c r="GV97" s="199"/>
      <c r="GW97" s="199"/>
      <c r="GX97" s="199"/>
      <c r="GY97" s="199"/>
      <c r="GZ97" s="199"/>
      <c r="HA97" s="199"/>
      <c r="HB97" s="199"/>
      <c r="HC97" s="199"/>
      <c r="HD97" s="199"/>
      <c r="HE97" s="199"/>
      <c r="HF97" s="199"/>
      <c r="HG97" s="199"/>
      <c r="HH97" s="199"/>
      <c r="HI97" s="199"/>
      <c r="HJ97" s="199"/>
      <c r="HK97" s="199"/>
      <c r="HL97" s="199"/>
      <c r="HM97" s="199"/>
      <c r="HN97" s="199"/>
      <c r="HO97" s="199"/>
      <c r="HP97" s="199"/>
      <c r="HQ97" s="199"/>
      <c r="HR97" s="199"/>
      <c r="HS97" s="199"/>
      <c r="HT97" s="199"/>
      <c r="HU97" s="199"/>
      <c r="HV97" s="199"/>
      <c r="HW97" s="199"/>
      <c r="HX97" s="199"/>
      <c r="HY97" s="199"/>
      <c r="HZ97" s="199"/>
      <c r="IA97" s="199"/>
      <c r="IB97" s="199"/>
      <c r="IC97" s="199"/>
      <c r="ID97" s="199"/>
      <c r="IE97" s="199"/>
      <c r="IF97" s="199"/>
      <c r="IG97" s="199"/>
      <c r="IH97" s="199"/>
      <c r="II97" s="199"/>
      <c r="IJ97" s="199"/>
      <c r="IK97" s="199"/>
      <c r="IL97" s="199"/>
      <c r="IM97" s="199"/>
      <c r="IN97" s="199"/>
      <c r="IO97" s="199"/>
      <c r="IP97" s="199"/>
      <c r="IQ97" s="199"/>
      <c r="IR97" s="199"/>
      <c r="IS97" s="199"/>
      <c r="IT97" s="199"/>
      <c r="IU97" s="199"/>
      <c r="IV97" s="199"/>
    </row>
    <row r="98" spans="1:256" s="245" customFormat="1" x14ac:dyDescent="0.25">
      <c r="A98" s="203" t="s">
        <v>125</v>
      </c>
      <c r="B98" s="204" t="s">
        <v>126</v>
      </c>
      <c r="C98" s="206" t="s">
        <v>114</v>
      </c>
      <c r="D98" s="206">
        <v>9</v>
      </c>
      <c r="E98" s="254"/>
      <c r="F98" s="252">
        <f>D98*E98</f>
        <v>0</v>
      </c>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c r="CE98" s="199"/>
      <c r="CF98" s="199"/>
      <c r="CG98" s="199"/>
      <c r="CH98" s="199"/>
      <c r="CI98" s="199"/>
      <c r="CJ98" s="199"/>
      <c r="CK98" s="199"/>
      <c r="CL98" s="199"/>
      <c r="CM98" s="199"/>
      <c r="CN98" s="199"/>
      <c r="CO98" s="199"/>
      <c r="CP98" s="199"/>
      <c r="CQ98" s="199"/>
      <c r="CR98" s="199"/>
      <c r="CS98" s="199"/>
      <c r="CT98" s="199"/>
      <c r="CU98" s="199"/>
      <c r="CV98" s="199"/>
      <c r="CW98" s="199"/>
      <c r="CX98" s="199"/>
      <c r="CY98" s="199"/>
      <c r="CZ98" s="199"/>
      <c r="DA98" s="199"/>
      <c r="DB98" s="199"/>
      <c r="DC98" s="199"/>
      <c r="DD98" s="199"/>
      <c r="DE98" s="199"/>
      <c r="DF98" s="199"/>
      <c r="DG98" s="199"/>
      <c r="DH98" s="199"/>
      <c r="DI98" s="199"/>
      <c r="DJ98" s="199"/>
      <c r="DK98" s="199"/>
      <c r="DL98" s="199"/>
      <c r="DM98" s="199"/>
      <c r="DN98" s="199"/>
      <c r="DO98" s="199"/>
      <c r="DP98" s="199"/>
      <c r="DQ98" s="199"/>
      <c r="DR98" s="199"/>
      <c r="DS98" s="199"/>
      <c r="DT98" s="199"/>
      <c r="DU98" s="199"/>
      <c r="DV98" s="199"/>
      <c r="DW98" s="199"/>
      <c r="DX98" s="199"/>
      <c r="DY98" s="199"/>
      <c r="DZ98" s="199"/>
      <c r="EA98" s="199"/>
      <c r="EB98" s="199"/>
      <c r="EC98" s="199"/>
      <c r="ED98" s="199"/>
      <c r="EE98" s="199"/>
      <c r="EF98" s="199"/>
      <c r="EG98" s="199"/>
      <c r="EH98" s="199"/>
      <c r="EI98" s="199"/>
      <c r="EJ98" s="199"/>
      <c r="EK98" s="199"/>
      <c r="EL98" s="199"/>
      <c r="EM98" s="199"/>
      <c r="EN98" s="199"/>
      <c r="EO98" s="199"/>
      <c r="EP98" s="199"/>
      <c r="EQ98" s="199"/>
      <c r="ER98" s="199"/>
      <c r="ES98" s="199"/>
      <c r="ET98" s="199"/>
      <c r="EU98" s="199"/>
      <c r="EV98" s="199"/>
      <c r="EW98" s="199"/>
      <c r="EX98" s="199"/>
      <c r="EY98" s="199"/>
      <c r="EZ98" s="199"/>
      <c r="FA98" s="199"/>
      <c r="FB98" s="199"/>
      <c r="FC98" s="199"/>
      <c r="FD98" s="199"/>
      <c r="FE98" s="199"/>
      <c r="FF98" s="199"/>
      <c r="FG98" s="199"/>
      <c r="FH98" s="199"/>
      <c r="FI98" s="199"/>
      <c r="FJ98" s="199"/>
      <c r="FK98" s="199"/>
      <c r="FL98" s="199"/>
      <c r="FM98" s="199"/>
      <c r="FN98" s="199"/>
      <c r="FO98" s="199"/>
      <c r="FP98" s="199"/>
      <c r="FQ98" s="199"/>
      <c r="FR98" s="199"/>
      <c r="FS98" s="199"/>
      <c r="FT98" s="199"/>
      <c r="FU98" s="199"/>
      <c r="FV98" s="199"/>
      <c r="FW98" s="199"/>
      <c r="FX98" s="199"/>
      <c r="FY98" s="199"/>
      <c r="FZ98" s="199"/>
      <c r="GA98" s="199"/>
      <c r="GB98" s="199"/>
      <c r="GC98" s="199"/>
      <c r="GD98" s="199"/>
      <c r="GE98" s="199"/>
      <c r="GF98" s="199"/>
      <c r="GG98" s="199"/>
      <c r="GH98" s="199"/>
      <c r="GI98" s="199"/>
      <c r="GJ98" s="199"/>
      <c r="GK98" s="199"/>
      <c r="GL98" s="199"/>
      <c r="GM98" s="199"/>
      <c r="GN98" s="199"/>
      <c r="GO98" s="199"/>
      <c r="GP98" s="199"/>
      <c r="GQ98" s="199"/>
      <c r="GR98" s="199"/>
      <c r="GS98" s="199"/>
      <c r="GT98" s="199"/>
      <c r="GU98" s="199"/>
      <c r="GV98" s="199"/>
      <c r="GW98" s="199"/>
      <c r="GX98" s="199"/>
      <c r="GY98" s="199"/>
      <c r="GZ98" s="199"/>
      <c r="HA98" s="199"/>
      <c r="HB98" s="199"/>
      <c r="HC98" s="199"/>
      <c r="HD98" s="199"/>
      <c r="HE98" s="199"/>
      <c r="HF98" s="199"/>
      <c r="HG98" s="199"/>
      <c r="HH98" s="199"/>
      <c r="HI98" s="199"/>
      <c r="HJ98" s="199"/>
      <c r="HK98" s="199"/>
      <c r="HL98" s="199"/>
      <c r="HM98" s="199"/>
      <c r="HN98" s="199"/>
      <c r="HO98" s="199"/>
      <c r="HP98" s="199"/>
      <c r="HQ98" s="199"/>
      <c r="HR98" s="199"/>
      <c r="HS98" s="199"/>
      <c r="HT98" s="199"/>
      <c r="HU98" s="199"/>
      <c r="HV98" s="199"/>
      <c r="HW98" s="199"/>
      <c r="HX98" s="199"/>
      <c r="HY98" s="199"/>
      <c r="HZ98" s="199"/>
      <c r="IA98" s="199"/>
      <c r="IB98" s="199"/>
      <c r="IC98" s="199"/>
      <c r="ID98" s="199"/>
      <c r="IE98" s="199"/>
      <c r="IF98" s="199"/>
      <c r="IG98" s="199"/>
      <c r="IH98" s="199"/>
      <c r="II98" s="199"/>
      <c r="IJ98" s="199"/>
      <c r="IK98" s="199"/>
      <c r="IL98" s="199"/>
      <c r="IM98" s="199"/>
      <c r="IN98" s="199"/>
      <c r="IO98" s="199"/>
      <c r="IP98" s="199"/>
      <c r="IQ98" s="199"/>
      <c r="IR98" s="199"/>
      <c r="IS98" s="199"/>
      <c r="IT98" s="199"/>
      <c r="IU98" s="199"/>
      <c r="IV98" s="199"/>
    </row>
    <row r="99" spans="1:256" s="245" customFormat="1" x14ac:dyDescent="0.25">
      <c r="A99" s="203"/>
      <c r="B99" s="204"/>
      <c r="C99" s="206"/>
      <c r="D99" s="206"/>
      <c r="E99" s="254"/>
      <c r="F99" s="252"/>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c r="DA99" s="199"/>
      <c r="DB99" s="199"/>
      <c r="DC99" s="199"/>
      <c r="DD99" s="199"/>
      <c r="DE99" s="199"/>
      <c r="DF99" s="199"/>
      <c r="DG99" s="199"/>
      <c r="DH99" s="199"/>
      <c r="DI99" s="199"/>
      <c r="DJ99" s="199"/>
      <c r="DK99" s="199"/>
      <c r="DL99" s="199"/>
      <c r="DM99" s="199"/>
      <c r="DN99" s="199"/>
      <c r="DO99" s="199"/>
      <c r="DP99" s="199"/>
      <c r="DQ99" s="199"/>
      <c r="DR99" s="199"/>
      <c r="DS99" s="199"/>
      <c r="DT99" s="199"/>
      <c r="DU99" s="199"/>
      <c r="DV99" s="199"/>
      <c r="DW99" s="199"/>
      <c r="DX99" s="199"/>
      <c r="DY99" s="199"/>
      <c r="DZ99" s="199"/>
      <c r="EA99" s="199"/>
      <c r="EB99" s="199"/>
      <c r="EC99" s="199"/>
      <c r="ED99" s="199"/>
      <c r="EE99" s="199"/>
      <c r="EF99" s="199"/>
      <c r="EG99" s="199"/>
      <c r="EH99" s="199"/>
      <c r="EI99" s="199"/>
      <c r="EJ99" s="199"/>
      <c r="EK99" s="199"/>
      <c r="EL99" s="199"/>
      <c r="EM99" s="199"/>
      <c r="EN99" s="199"/>
      <c r="EO99" s="199"/>
      <c r="EP99" s="199"/>
      <c r="EQ99" s="199"/>
      <c r="ER99" s="199"/>
      <c r="ES99" s="199"/>
      <c r="ET99" s="199"/>
      <c r="EU99" s="199"/>
      <c r="EV99" s="199"/>
      <c r="EW99" s="199"/>
      <c r="EX99" s="199"/>
      <c r="EY99" s="199"/>
      <c r="EZ99" s="199"/>
      <c r="FA99" s="199"/>
      <c r="FB99" s="199"/>
      <c r="FC99" s="199"/>
      <c r="FD99" s="199"/>
      <c r="FE99" s="199"/>
      <c r="FF99" s="199"/>
      <c r="FG99" s="199"/>
      <c r="FH99" s="199"/>
      <c r="FI99" s="199"/>
      <c r="FJ99" s="199"/>
      <c r="FK99" s="199"/>
      <c r="FL99" s="199"/>
      <c r="FM99" s="199"/>
      <c r="FN99" s="199"/>
      <c r="FO99" s="199"/>
      <c r="FP99" s="199"/>
      <c r="FQ99" s="199"/>
      <c r="FR99" s="199"/>
      <c r="FS99" s="199"/>
      <c r="FT99" s="199"/>
      <c r="FU99" s="199"/>
      <c r="FV99" s="199"/>
      <c r="FW99" s="199"/>
      <c r="FX99" s="199"/>
      <c r="FY99" s="199"/>
      <c r="FZ99" s="199"/>
      <c r="GA99" s="199"/>
      <c r="GB99" s="199"/>
      <c r="GC99" s="199"/>
      <c r="GD99" s="199"/>
      <c r="GE99" s="199"/>
      <c r="GF99" s="199"/>
      <c r="GG99" s="199"/>
      <c r="GH99" s="199"/>
      <c r="GI99" s="199"/>
      <c r="GJ99" s="199"/>
      <c r="GK99" s="199"/>
      <c r="GL99" s="199"/>
      <c r="GM99" s="199"/>
      <c r="GN99" s="199"/>
      <c r="GO99" s="199"/>
      <c r="GP99" s="199"/>
      <c r="GQ99" s="199"/>
      <c r="GR99" s="199"/>
      <c r="GS99" s="199"/>
      <c r="GT99" s="199"/>
      <c r="GU99" s="199"/>
      <c r="GV99" s="199"/>
      <c r="GW99" s="199"/>
      <c r="GX99" s="199"/>
      <c r="GY99" s="199"/>
      <c r="GZ99" s="199"/>
      <c r="HA99" s="199"/>
      <c r="HB99" s="199"/>
      <c r="HC99" s="199"/>
      <c r="HD99" s="199"/>
      <c r="HE99" s="199"/>
      <c r="HF99" s="199"/>
      <c r="HG99" s="199"/>
      <c r="HH99" s="199"/>
      <c r="HI99" s="199"/>
      <c r="HJ99" s="199"/>
      <c r="HK99" s="199"/>
      <c r="HL99" s="199"/>
      <c r="HM99" s="199"/>
      <c r="HN99" s="199"/>
      <c r="HO99" s="199"/>
      <c r="HP99" s="199"/>
      <c r="HQ99" s="199"/>
      <c r="HR99" s="199"/>
      <c r="HS99" s="199"/>
      <c r="HT99" s="199"/>
      <c r="HU99" s="199"/>
      <c r="HV99" s="199"/>
      <c r="HW99" s="199"/>
      <c r="HX99" s="199"/>
      <c r="HY99" s="199"/>
      <c r="HZ99" s="199"/>
      <c r="IA99" s="199"/>
      <c r="IB99" s="199"/>
      <c r="IC99" s="199"/>
      <c r="ID99" s="199"/>
      <c r="IE99" s="199"/>
      <c r="IF99" s="199"/>
      <c r="IG99" s="199"/>
      <c r="IH99" s="199"/>
      <c r="II99" s="199"/>
      <c r="IJ99" s="199"/>
      <c r="IK99" s="199"/>
      <c r="IL99" s="199"/>
      <c r="IM99" s="199"/>
      <c r="IN99" s="199"/>
      <c r="IO99" s="199"/>
      <c r="IP99" s="199"/>
      <c r="IQ99" s="199"/>
      <c r="IR99" s="199"/>
      <c r="IS99" s="199"/>
      <c r="IT99" s="199"/>
      <c r="IU99" s="199"/>
      <c r="IV99" s="199"/>
    </row>
    <row r="100" spans="1:256" s="245" customFormat="1" ht="13" x14ac:dyDescent="0.25">
      <c r="A100" s="203"/>
      <c r="B100" s="205" t="s">
        <v>815</v>
      </c>
      <c r="C100" s="206"/>
      <c r="D100" s="206"/>
      <c r="E100" s="211"/>
      <c r="F100" s="207"/>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199"/>
      <c r="CB100" s="199"/>
      <c r="CC100" s="199"/>
      <c r="CD100" s="199"/>
      <c r="CE100" s="199"/>
      <c r="CF100" s="199"/>
      <c r="CG100" s="199"/>
      <c r="CH100" s="199"/>
      <c r="CI100" s="199"/>
      <c r="CJ100" s="199"/>
      <c r="CK100" s="199"/>
      <c r="CL100" s="199"/>
      <c r="CM100" s="199"/>
      <c r="CN100" s="199"/>
      <c r="CO100" s="199"/>
      <c r="CP100" s="199"/>
      <c r="CQ100" s="199"/>
      <c r="CR100" s="199"/>
      <c r="CS100" s="199"/>
      <c r="CT100" s="199"/>
      <c r="CU100" s="199"/>
      <c r="CV100" s="199"/>
      <c r="CW100" s="199"/>
      <c r="CX100" s="199"/>
      <c r="CY100" s="199"/>
      <c r="CZ100" s="199"/>
      <c r="DA100" s="199"/>
      <c r="DB100" s="199"/>
      <c r="DC100" s="199"/>
      <c r="DD100" s="199"/>
      <c r="DE100" s="199"/>
      <c r="DF100" s="199"/>
      <c r="DG100" s="199"/>
      <c r="DH100" s="199"/>
      <c r="DI100" s="199"/>
      <c r="DJ100" s="199"/>
      <c r="DK100" s="199"/>
      <c r="DL100" s="199"/>
      <c r="DM100" s="199"/>
      <c r="DN100" s="199"/>
      <c r="DO100" s="199"/>
      <c r="DP100" s="199"/>
      <c r="DQ100" s="199"/>
      <c r="DR100" s="199"/>
      <c r="DS100" s="199"/>
      <c r="DT100" s="199"/>
      <c r="DU100" s="199"/>
      <c r="DV100" s="199"/>
      <c r="DW100" s="199"/>
      <c r="DX100" s="199"/>
      <c r="DY100" s="199"/>
      <c r="DZ100" s="199"/>
      <c r="EA100" s="199"/>
      <c r="EB100" s="199"/>
      <c r="EC100" s="199"/>
      <c r="ED100" s="199"/>
      <c r="EE100" s="199"/>
      <c r="EF100" s="199"/>
      <c r="EG100" s="199"/>
      <c r="EH100" s="199"/>
      <c r="EI100" s="199"/>
      <c r="EJ100" s="199"/>
      <c r="EK100" s="199"/>
      <c r="EL100" s="199"/>
      <c r="EM100" s="199"/>
      <c r="EN100" s="199"/>
      <c r="EO100" s="199"/>
      <c r="EP100" s="199"/>
      <c r="EQ100" s="199"/>
      <c r="ER100" s="199"/>
      <c r="ES100" s="199"/>
      <c r="ET100" s="199"/>
      <c r="EU100" s="199"/>
      <c r="EV100" s="199"/>
      <c r="EW100" s="199"/>
      <c r="EX100" s="199"/>
      <c r="EY100" s="199"/>
      <c r="EZ100" s="199"/>
      <c r="FA100" s="199"/>
      <c r="FB100" s="199"/>
      <c r="FC100" s="199"/>
      <c r="FD100" s="199"/>
      <c r="FE100" s="199"/>
      <c r="FF100" s="199"/>
      <c r="FG100" s="199"/>
      <c r="FH100" s="199"/>
      <c r="FI100" s="199"/>
      <c r="FJ100" s="199"/>
      <c r="FK100" s="199"/>
      <c r="FL100" s="199"/>
      <c r="FM100" s="199"/>
      <c r="FN100" s="199"/>
      <c r="FO100" s="199"/>
      <c r="FP100" s="199"/>
      <c r="FQ100" s="199"/>
      <c r="FR100" s="199"/>
      <c r="FS100" s="199"/>
      <c r="FT100" s="199"/>
      <c r="FU100" s="199"/>
      <c r="FV100" s="199"/>
      <c r="FW100" s="199"/>
      <c r="FX100" s="199"/>
      <c r="FY100" s="199"/>
      <c r="FZ100" s="199"/>
      <c r="GA100" s="199"/>
      <c r="GB100" s="199"/>
      <c r="GC100" s="199"/>
      <c r="GD100" s="199"/>
      <c r="GE100" s="199"/>
      <c r="GF100" s="199"/>
      <c r="GG100" s="199"/>
      <c r="GH100" s="199"/>
      <c r="GI100" s="199"/>
      <c r="GJ100" s="199"/>
      <c r="GK100" s="199"/>
      <c r="GL100" s="199"/>
      <c r="GM100" s="199"/>
      <c r="GN100" s="199"/>
      <c r="GO100" s="199"/>
      <c r="GP100" s="199"/>
      <c r="GQ100" s="199"/>
      <c r="GR100" s="199"/>
      <c r="GS100" s="199"/>
      <c r="GT100" s="199"/>
      <c r="GU100" s="199"/>
      <c r="GV100" s="199"/>
      <c r="GW100" s="199"/>
      <c r="GX100" s="199"/>
      <c r="GY100" s="199"/>
      <c r="GZ100" s="199"/>
      <c r="HA100" s="199"/>
      <c r="HB100" s="199"/>
      <c r="HC100" s="199"/>
      <c r="HD100" s="199"/>
      <c r="HE100" s="199"/>
      <c r="HF100" s="199"/>
      <c r="HG100" s="199"/>
      <c r="HH100" s="199"/>
      <c r="HI100" s="199"/>
      <c r="HJ100" s="199"/>
      <c r="HK100" s="199"/>
      <c r="HL100" s="199"/>
      <c r="HM100" s="199"/>
      <c r="HN100" s="199"/>
      <c r="HO100" s="199"/>
      <c r="HP100" s="199"/>
      <c r="HQ100" s="199"/>
      <c r="HR100" s="199"/>
      <c r="HS100" s="199"/>
      <c r="HT100" s="199"/>
      <c r="HU100" s="199"/>
      <c r="HV100" s="199"/>
      <c r="HW100" s="199"/>
      <c r="HX100" s="199"/>
      <c r="HY100" s="199"/>
      <c r="HZ100" s="199"/>
      <c r="IA100" s="199"/>
      <c r="IB100" s="199"/>
      <c r="IC100" s="199"/>
      <c r="ID100" s="199"/>
      <c r="IE100" s="199"/>
      <c r="IF100" s="199"/>
      <c r="IG100" s="199"/>
      <c r="IH100" s="199"/>
      <c r="II100" s="199"/>
      <c r="IJ100" s="199"/>
      <c r="IK100" s="199"/>
      <c r="IL100" s="199"/>
      <c r="IM100" s="199"/>
      <c r="IN100" s="199"/>
      <c r="IO100" s="199"/>
      <c r="IP100" s="199"/>
      <c r="IQ100" s="199"/>
      <c r="IR100" s="199"/>
      <c r="IS100" s="199"/>
      <c r="IT100" s="199"/>
      <c r="IU100" s="199"/>
      <c r="IV100" s="199"/>
    </row>
    <row r="101" spans="1:256" s="245" customFormat="1" x14ac:dyDescent="0.25">
      <c r="A101" s="203"/>
      <c r="B101" s="204"/>
      <c r="C101" s="206"/>
      <c r="D101" s="206"/>
      <c r="E101" s="211"/>
      <c r="F101" s="207"/>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199"/>
      <c r="CB101" s="199"/>
      <c r="CC101" s="199"/>
      <c r="CD101" s="199"/>
      <c r="CE101" s="199"/>
      <c r="CF101" s="199"/>
      <c r="CG101" s="199"/>
      <c r="CH101" s="199"/>
      <c r="CI101" s="199"/>
      <c r="CJ101" s="199"/>
      <c r="CK101" s="199"/>
      <c r="CL101" s="199"/>
      <c r="CM101" s="199"/>
      <c r="CN101" s="199"/>
      <c r="CO101" s="199"/>
      <c r="CP101" s="199"/>
      <c r="CQ101" s="199"/>
      <c r="CR101" s="199"/>
      <c r="CS101" s="199"/>
      <c r="CT101" s="199"/>
      <c r="CU101" s="199"/>
      <c r="CV101" s="199"/>
      <c r="CW101" s="199"/>
      <c r="CX101" s="199"/>
      <c r="CY101" s="199"/>
      <c r="CZ101" s="199"/>
      <c r="DA101" s="199"/>
      <c r="DB101" s="199"/>
      <c r="DC101" s="199"/>
      <c r="DD101" s="199"/>
      <c r="DE101" s="199"/>
      <c r="DF101" s="199"/>
      <c r="DG101" s="199"/>
      <c r="DH101" s="199"/>
      <c r="DI101" s="199"/>
      <c r="DJ101" s="199"/>
      <c r="DK101" s="199"/>
      <c r="DL101" s="199"/>
      <c r="DM101" s="199"/>
      <c r="DN101" s="199"/>
      <c r="DO101" s="199"/>
      <c r="DP101" s="199"/>
      <c r="DQ101" s="199"/>
      <c r="DR101" s="199"/>
      <c r="DS101" s="199"/>
      <c r="DT101" s="199"/>
      <c r="DU101" s="199"/>
      <c r="DV101" s="199"/>
      <c r="DW101" s="199"/>
      <c r="DX101" s="199"/>
      <c r="DY101" s="199"/>
      <c r="DZ101" s="199"/>
      <c r="EA101" s="199"/>
      <c r="EB101" s="199"/>
      <c r="EC101" s="199"/>
      <c r="ED101" s="199"/>
      <c r="EE101" s="199"/>
      <c r="EF101" s="199"/>
      <c r="EG101" s="199"/>
      <c r="EH101" s="199"/>
      <c r="EI101" s="199"/>
      <c r="EJ101" s="199"/>
      <c r="EK101" s="199"/>
      <c r="EL101" s="199"/>
      <c r="EM101" s="199"/>
      <c r="EN101" s="199"/>
      <c r="EO101" s="199"/>
      <c r="EP101" s="199"/>
      <c r="EQ101" s="199"/>
      <c r="ER101" s="199"/>
      <c r="ES101" s="199"/>
      <c r="ET101" s="199"/>
      <c r="EU101" s="199"/>
      <c r="EV101" s="199"/>
      <c r="EW101" s="199"/>
      <c r="EX101" s="199"/>
      <c r="EY101" s="199"/>
      <c r="EZ101" s="199"/>
      <c r="FA101" s="199"/>
      <c r="FB101" s="199"/>
      <c r="FC101" s="199"/>
      <c r="FD101" s="199"/>
      <c r="FE101" s="199"/>
      <c r="FF101" s="199"/>
      <c r="FG101" s="199"/>
      <c r="FH101" s="199"/>
      <c r="FI101" s="199"/>
      <c r="FJ101" s="199"/>
      <c r="FK101" s="199"/>
      <c r="FL101" s="199"/>
      <c r="FM101" s="199"/>
      <c r="FN101" s="199"/>
      <c r="FO101" s="199"/>
      <c r="FP101" s="199"/>
      <c r="FQ101" s="199"/>
      <c r="FR101" s="199"/>
      <c r="FS101" s="199"/>
      <c r="FT101" s="199"/>
      <c r="FU101" s="199"/>
      <c r="FV101" s="199"/>
      <c r="FW101" s="199"/>
      <c r="FX101" s="199"/>
      <c r="FY101" s="199"/>
      <c r="FZ101" s="199"/>
      <c r="GA101" s="199"/>
      <c r="GB101" s="199"/>
      <c r="GC101" s="199"/>
      <c r="GD101" s="199"/>
      <c r="GE101" s="199"/>
      <c r="GF101" s="199"/>
      <c r="GG101" s="199"/>
      <c r="GH101" s="199"/>
      <c r="GI101" s="199"/>
      <c r="GJ101" s="199"/>
      <c r="GK101" s="199"/>
      <c r="GL101" s="199"/>
      <c r="GM101" s="199"/>
      <c r="GN101" s="199"/>
      <c r="GO101" s="199"/>
      <c r="GP101" s="199"/>
      <c r="GQ101" s="199"/>
      <c r="GR101" s="199"/>
      <c r="GS101" s="199"/>
      <c r="GT101" s="199"/>
      <c r="GU101" s="199"/>
      <c r="GV101" s="199"/>
      <c r="GW101" s="199"/>
      <c r="GX101" s="199"/>
      <c r="GY101" s="199"/>
      <c r="GZ101" s="199"/>
      <c r="HA101" s="199"/>
      <c r="HB101" s="199"/>
      <c r="HC101" s="199"/>
      <c r="HD101" s="199"/>
      <c r="HE101" s="199"/>
      <c r="HF101" s="199"/>
      <c r="HG101" s="199"/>
      <c r="HH101" s="199"/>
      <c r="HI101" s="199"/>
      <c r="HJ101" s="199"/>
      <c r="HK101" s="199"/>
      <c r="HL101" s="199"/>
      <c r="HM101" s="199"/>
      <c r="HN101" s="199"/>
      <c r="HO101" s="199"/>
      <c r="HP101" s="199"/>
      <c r="HQ101" s="199"/>
      <c r="HR101" s="199"/>
      <c r="HS101" s="199"/>
      <c r="HT101" s="199"/>
      <c r="HU101" s="199"/>
      <c r="HV101" s="199"/>
      <c r="HW101" s="199"/>
      <c r="HX101" s="199"/>
      <c r="HY101" s="199"/>
      <c r="HZ101" s="199"/>
      <c r="IA101" s="199"/>
      <c r="IB101" s="199"/>
      <c r="IC101" s="199"/>
      <c r="ID101" s="199"/>
      <c r="IE101" s="199"/>
      <c r="IF101" s="199"/>
      <c r="IG101" s="199"/>
      <c r="IH101" s="199"/>
      <c r="II101" s="199"/>
      <c r="IJ101" s="199"/>
      <c r="IK101" s="199"/>
      <c r="IL101" s="199"/>
      <c r="IM101" s="199"/>
      <c r="IN101" s="199"/>
      <c r="IO101" s="199"/>
      <c r="IP101" s="199"/>
      <c r="IQ101" s="199"/>
      <c r="IR101" s="199"/>
      <c r="IS101" s="199"/>
      <c r="IT101" s="199"/>
      <c r="IU101" s="199"/>
      <c r="IV101" s="199"/>
    </row>
    <row r="102" spans="1:256" s="245" customFormat="1" x14ac:dyDescent="0.25">
      <c r="A102" s="203"/>
      <c r="B102" s="226" t="s">
        <v>817</v>
      </c>
      <c r="C102" s="206"/>
      <c r="D102" s="206"/>
      <c r="E102" s="211"/>
      <c r="F102" s="207"/>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c r="CK102" s="199"/>
      <c r="CL102" s="199"/>
      <c r="CM102" s="199"/>
      <c r="CN102" s="199"/>
      <c r="CO102" s="199"/>
      <c r="CP102" s="199"/>
      <c r="CQ102" s="199"/>
      <c r="CR102" s="199"/>
      <c r="CS102" s="199"/>
      <c r="CT102" s="199"/>
      <c r="CU102" s="199"/>
      <c r="CV102" s="199"/>
      <c r="CW102" s="199"/>
      <c r="CX102" s="199"/>
      <c r="CY102" s="199"/>
      <c r="CZ102" s="199"/>
      <c r="DA102" s="199"/>
      <c r="DB102" s="199"/>
      <c r="DC102" s="199"/>
      <c r="DD102" s="199"/>
      <c r="DE102" s="199"/>
      <c r="DF102" s="199"/>
      <c r="DG102" s="199"/>
      <c r="DH102" s="199"/>
      <c r="DI102" s="199"/>
      <c r="DJ102" s="199"/>
      <c r="DK102" s="199"/>
      <c r="DL102" s="199"/>
      <c r="DM102" s="199"/>
      <c r="DN102" s="199"/>
      <c r="DO102" s="199"/>
      <c r="DP102" s="199"/>
      <c r="DQ102" s="199"/>
      <c r="DR102" s="199"/>
      <c r="DS102" s="199"/>
      <c r="DT102" s="199"/>
      <c r="DU102" s="199"/>
      <c r="DV102" s="199"/>
      <c r="DW102" s="199"/>
      <c r="DX102" s="199"/>
      <c r="DY102" s="199"/>
      <c r="DZ102" s="199"/>
      <c r="EA102" s="199"/>
      <c r="EB102" s="199"/>
      <c r="EC102" s="199"/>
      <c r="ED102" s="199"/>
      <c r="EE102" s="199"/>
      <c r="EF102" s="199"/>
      <c r="EG102" s="199"/>
      <c r="EH102" s="199"/>
      <c r="EI102" s="199"/>
      <c r="EJ102" s="199"/>
      <c r="EK102" s="199"/>
      <c r="EL102" s="199"/>
      <c r="EM102" s="199"/>
      <c r="EN102" s="199"/>
      <c r="EO102" s="199"/>
      <c r="EP102" s="199"/>
      <c r="EQ102" s="199"/>
      <c r="ER102" s="199"/>
      <c r="ES102" s="199"/>
      <c r="ET102" s="199"/>
      <c r="EU102" s="199"/>
      <c r="EV102" s="199"/>
      <c r="EW102" s="199"/>
      <c r="EX102" s="199"/>
      <c r="EY102" s="199"/>
      <c r="EZ102" s="199"/>
      <c r="FA102" s="199"/>
      <c r="FB102" s="199"/>
      <c r="FC102" s="199"/>
      <c r="FD102" s="199"/>
      <c r="FE102" s="199"/>
      <c r="FF102" s="199"/>
      <c r="FG102" s="199"/>
      <c r="FH102" s="199"/>
      <c r="FI102" s="199"/>
      <c r="FJ102" s="199"/>
      <c r="FK102" s="199"/>
      <c r="FL102" s="199"/>
      <c r="FM102" s="199"/>
      <c r="FN102" s="199"/>
      <c r="FO102" s="199"/>
      <c r="FP102" s="199"/>
      <c r="FQ102" s="199"/>
      <c r="FR102" s="199"/>
      <c r="FS102" s="199"/>
      <c r="FT102" s="199"/>
      <c r="FU102" s="199"/>
      <c r="FV102" s="199"/>
      <c r="FW102" s="199"/>
      <c r="FX102" s="199"/>
      <c r="FY102" s="199"/>
      <c r="FZ102" s="199"/>
      <c r="GA102" s="199"/>
      <c r="GB102" s="199"/>
      <c r="GC102" s="199"/>
      <c r="GD102" s="199"/>
      <c r="GE102" s="199"/>
      <c r="GF102" s="199"/>
      <c r="GG102" s="199"/>
      <c r="GH102" s="199"/>
      <c r="GI102" s="199"/>
      <c r="GJ102" s="199"/>
      <c r="GK102" s="199"/>
      <c r="GL102" s="199"/>
      <c r="GM102" s="199"/>
      <c r="GN102" s="199"/>
      <c r="GO102" s="199"/>
      <c r="GP102" s="199"/>
      <c r="GQ102" s="199"/>
      <c r="GR102" s="199"/>
      <c r="GS102" s="199"/>
      <c r="GT102" s="199"/>
      <c r="GU102" s="199"/>
      <c r="GV102" s="199"/>
      <c r="GW102" s="199"/>
      <c r="GX102" s="199"/>
      <c r="GY102" s="199"/>
      <c r="GZ102" s="199"/>
      <c r="HA102" s="199"/>
      <c r="HB102" s="199"/>
      <c r="HC102" s="199"/>
      <c r="HD102" s="199"/>
      <c r="HE102" s="199"/>
      <c r="HF102" s="199"/>
      <c r="HG102" s="199"/>
      <c r="HH102" s="199"/>
      <c r="HI102" s="199"/>
      <c r="HJ102" s="199"/>
      <c r="HK102" s="199"/>
      <c r="HL102" s="199"/>
      <c r="HM102" s="199"/>
      <c r="HN102" s="199"/>
      <c r="HO102" s="199"/>
      <c r="HP102" s="199"/>
      <c r="HQ102" s="199"/>
      <c r="HR102" s="199"/>
      <c r="HS102" s="199"/>
      <c r="HT102" s="199"/>
      <c r="HU102" s="199"/>
      <c r="HV102" s="199"/>
      <c r="HW102" s="199"/>
      <c r="HX102" s="199"/>
      <c r="HY102" s="199"/>
      <c r="HZ102" s="199"/>
      <c r="IA102" s="199"/>
      <c r="IB102" s="199"/>
      <c r="IC102" s="199"/>
      <c r="ID102" s="199"/>
      <c r="IE102" s="199"/>
      <c r="IF102" s="199"/>
      <c r="IG102" s="199"/>
      <c r="IH102" s="199"/>
      <c r="II102" s="199"/>
      <c r="IJ102" s="199"/>
      <c r="IK102" s="199"/>
      <c r="IL102" s="199"/>
      <c r="IM102" s="199"/>
      <c r="IN102" s="199"/>
      <c r="IO102" s="199"/>
      <c r="IP102" s="199"/>
      <c r="IQ102" s="199"/>
      <c r="IR102" s="199"/>
      <c r="IS102" s="199"/>
      <c r="IT102" s="199"/>
      <c r="IU102" s="199"/>
      <c r="IV102" s="199"/>
    </row>
    <row r="103" spans="1:256" s="245" customFormat="1" ht="14.5" x14ac:dyDescent="0.25">
      <c r="A103" s="203" t="s">
        <v>549</v>
      </c>
      <c r="B103" s="204" t="s">
        <v>816</v>
      </c>
      <c r="C103" s="206" t="s">
        <v>272</v>
      </c>
      <c r="D103" s="206">
        <v>7.5</v>
      </c>
      <c r="E103" s="211"/>
      <c r="F103" s="207">
        <f>D103*E103</f>
        <v>0</v>
      </c>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c r="BV103" s="199"/>
      <c r="BW103" s="199"/>
      <c r="BX103" s="199"/>
      <c r="BY103" s="199"/>
      <c r="BZ103" s="199"/>
      <c r="CA103" s="199"/>
      <c r="CB103" s="199"/>
      <c r="CC103" s="199"/>
      <c r="CD103" s="199"/>
      <c r="CE103" s="199"/>
      <c r="CF103" s="199"/>
      <c r="CG103" s="199"/>
      <c r="CH103" s="199"/>
      <c r="CI103" s="199"/>
      <c r="CJ103" s="199"/>
      <c r="CK103" s="199"/>
      <c r="CL103" s="199"/>
      <c r="CM103" s="199"/>
      <c r="CN103" s="199"/>
      <c r="CO103" s="199"/>
      <c r="CP103" s="199"/>
      <c r="CQ103" s="199"/>
      <c r="CR103" s="199"/>
      <c r="CS103" s="199"/>
      <c r="CT103" s="199"/>
      <c r="CU103" s="199"/>
      <c r="CV103" s="199"/>
      <c r="CW103" s="199"/>
      <c r="CX103" s="199"/>
      <c r="CY103" s="199"/>
      <c r="CZ103" s="199"/>
      <c r="DA103" s="199"/>
      <c r="DB103" s="199"/>
      <c r="DC103" s="199"/>
      <c r="DD103" s="199"/>
      <c r="DE103" s="199"/>
      <c r="DF103" s="199"/>
      <c r="DG103" s="199"/>
      <c r="DH103" s="199"/>
      <c r="DI103" s="199"/>
      <c r="DJ103" s="199"/>
      <c r="DK103" s="199"/>
      <c r="DL103" s="199"/>
      <c r="DM103" s="199"/>
      <c r="DN103" s="199"/>
      <c r="DO103" s="199"/>
      <c r="DP103" s="199"/>
      <c r="DQ103" s="199"/>
      <c r="DR103" s="199"/>
      <c r="DS103" s="199"/>
      <c r="DT103" s="199"/>
      <c r="DU103" s="199"/>
      <c r="DV103" s="199"/>
      <c r="DW103" s="199"/>
      <c r="DX103" s="199"/>
      <c r="DY103" s="199"/>
      <c r="DZ103" s="199"/>
      <c r="EA103" s="199"/>
      <c r="EB103" s="199"/>
      <c r="EC103" s="199"/>
      <c r="ED103" s="199"/>
      <c r="EE103" s="199"/>
      <c r="EF103" s="199"/>
      <c r="EG103" s="199"/>
      <c r="EH103" s="199"/>
      <c r="EI103" s="199"/>
      <c r="EJ103" s="199"/>
      <c r="EK103" s="199"/>
      <c r="EL103" s="199"/>
      <c r="EM103" s="199"/>
      <c r="EN103" s="199"/>
      <c r="EO103" s="199"/>
      <c r="EP103" s="199"/>
      <c r="EQ103" s="199"/>
      <c r="ER103" s="199"/>
      <c r="ES103" s="199"/>
      <c r="ET103" s="199"/>
      <c r="EU103" s="199"/>
      <c r="EV103" s="199"/>
      <c r="EW103" s="199"/>
      <c r="EX103" s="199"/>
      <c r="EY103" s="199"/>
      <c r="EZ103" s="199"/>
      <c r="FA103" s="199"/>
      <c r="FB103" s="199"/>
      <c r="FC103" s="199"/>
      <c r="FD103" s="199"/>
      <c r="FE103" s="199"/>
      <c r="FF103" s="199"/>
      <c r="FG103" s="199"/>
      <c r="FH103" s="199"/>
      <c r="FI103" s="199"/>
      <c r="FJ103" s="199"/>
      <c r="FK103" s="199"/>
      <c r="FL103" s="199"/>
      <c r="FM103" s="199"/>
      <c r="FN103" s="199"/>
      <c r="FO103" s="199"/>
      <c r="FP103" s="199"/>
      <c r="FQ103" s="199"/>
      <c r="FR103" s="199"/>
      <c r="FS103" s="199"/>
      <c r="FT103" s="199"/>
      <c r="FU103" s="199"/>
      <c r="FV103" s="199"/>
      <c r="FW103" s="199"/>
      <c r="FX103" s="199"/>
      <c r="FY103" s="199"/>
      <c r="FZ103" s="199"/>
      <c r="GA103" s="199"/>
      <c r="GB103" s="199"/>
      <c r="GC103" s="199"/>
      <c r="GD103" s="199"/>
      <c r="GE103" s="199"/>
      <c r="GF103" s="199"/>
      <c r="GG103" s="199"/>
      <c r="GH103" s="199"/>
      <c r="GI103" s="199"/>
      <c r="GJ103" s="199"/>
      <c r="GK103" s="199"/>
      <c r="GL103" s="199"/>
      <c r="GM103" s="199"/>
      <c r="GN103" s="199"/>
      <c r="GO103" s="199"/>
      <c r="GP103" s="199"/>
      <c r="GQ103" s="199"/>
      <c r="GR103" s="199"/>
      <c r="GS103" s="199"/>
      <c r="GT103" s="199"/>
      <c r="GU103" s="199"/>
      <c r="GV103" s="199"/>
      <c r="GW103" s="199"/>
      <c r="GX103" s="199"/>
      <c r="GY103" s="199"/>
      <c r="GZ103" s="199"/>
      <c r="HA103" s="199"/>
      <c r="HB103" s="199"/>
      <c r="HC103" s="199"/>
      <c r="HD103" s="199"/>
      <c r="HE103" s="199"/>
      <c r="HF103" s="199"/>
      <c r="HG103" s="199"/>
      <c r="HH103" s="199"/>
      <c r="HI103" s="199"/>
      <c r="HJ103" s="199"/>
      <c r="HK103" s="199"/>
      <c r="HL103" s="199"/>
      <c r="HM103" s="199"/>
      <c r="HN103" s="199"/>
      <c r="HO103" s="199"/>
      <c r="HP103" s="199"/>
      <c r="HQ103" s="199"/>
      <c r="HR103" s="199"/>
      <c r="HS103" s="199"/>
      <c r="HT103" s="199"/>
      <c r="HU103" s="199"/>
      <c r="HV103" s="199"/>
      <c r="HW103" s="199"/>
      <c r="HX103" s="199"/>
      <c r="HY103" s="199"/>
      <c r="HZ103" s="199"/>
      <c r="IA103" s="199"/>
      <c r="IB103" s="199"/>
      <c r="IC103" s="199"/>
      <c r="ID103" s="199"/>
      <c r="IE103" s="199"/>
      <c r="IF103" s="199"/>
      <c r="IG103" s="199"/>
      <c r="IH103" s="199"/>
      <c r="II103" s="199"/>
      <c r="IJ103" s="199"/>
      <c r="IK103" s="199"/>
      <c r="IL103" s="199"/>
      <c r="IM103" s="199"/>
      <c r="IN103" s="199"/>
      <c r="IO103" s="199"/>
      <c r="IP103" s="199"/>
      <c r="IQ103" s="199"/>
      <c r="IR103" s="199"/>
      <c r="IS103" s="199"/>
      <c r="IT103" s="199"/>
      <c r="IU103" s="199"/>
      <c r="IV103" s="199"/>
    </row>
    <row r="104" spans="1:256" s="245" customFormat="1" x14ac:dyDescent="0.25">
      <c r="A104" s="203"/>
      <c r="B104" s="204"/>
      <c r="C104" s="206"/>
      <c r="D104" s="206"/>
      <c r="E104" s="211"/>
      <c r="F104" s="207"/>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c r="BV104" s="199"/>
      <c r="BW104" s="199"/>
      <c r="BX104" s="199"/>
      <c r="BY104" s="199"/>
      <c r="BZ104" s="199"/>
      <c r="CA104" s="199"/>
      <c r="CB104" s="199"/>
      <c r="CC104" s="199"/>
      <c r="CD104" s="199"/>
      <c r="CE104" s="199"/>
      <c r="CF104" s="199"/>
      <c r="CG104" s="199"/>
      <c r="CH104" s="199"/>
      <c r="CI104" s="199"/>
      <c r="CJ104" s="199"/>
      <c r="CK104" s="199"/>
      <c r="CL104" s="199"/>
      <c r="CM104" s="199"/>
      <c r="CN104" s="199"/>
      <c r="CO104" s="199"/>
      <c r="CP104" s="199"/>
      <c r="CQ104" s="199"/>
      <c r="CR104" s="199"/>
      <c r="CS104" s="199"/>
      <c r="CT104" s="199"/>
      <c r="CU104" s="199"/>
      <c r="CV104" s="199"/>
      <c r="CW104" s="199"/>
      <c r="CX104" s="199"/>
      <c r="CY104" s="199"/>
      <c r="CZ104" s="199"/>
      <c r="DA104" s="199"/>
      <c r="DB104" s="199"/>
      <c r="DC104" s="199"/>
      <c r="DD104" s="199"/>
      <c r="DE104" s="199"/>
      <c r="DF104" s="199"/>
      <c r="DG104" s="199"/>
      <c r="DH104" s="199"/>
      <c r="DI104" s="199"/>
      <c r="DJ104" s="199"/>
      <c r="DK104" s="199"/>
      <c r="DL104" s="199"/>
      <c r="DM104" s="199"/>
      <c r="DN104" s="199"/>
      <c r="DO104" s="199"/>
      <c r="DP104" s="199"/>
      <c r="DQ104" s="199"/>
      <c r="DR104" s="199"/>
      <c r="DS104" s="199"/>
      <c r="DT104" s="199"/>
      <c r="DU104" s="199"/>
      <c r="DV104" s="199"/>
      <c r="DW104" s="199"/>
      <c r="DX104" s="199"/>
      <c r="DY104" s="199"/>
      <c r="DZ104" s="199"/>
      <c r="EA104" s="199"/>
      <c r="EB104" s="199"/>
      <c r="EC104" s="199"/>
      <c r="ED104" s="199"/>
      <c r="EE104" s="199"/>
      <c r="EF104" s="199"/>
      <c r="EG104" s="199"/>
      <c r="EH104" s="199"/>
      <c r="EI104" s="199"/>
      <c r="EJ104" s="199"/>
      <c r="EK104" s="199"/>
      <c r="EL104" s="199"/>
      <c r="EM104" s="199"/>
      <c r="EN104" s="199"/>
      <c r="EO104" s="199"/>
      <c r="EP104" s="199"/>
      <c r="EQ104" s="199"/>
      <c r="ER104" s="199"/>
      <c r="ES104" s="199"/>
      <c r="ET104" s="199"/>
      <c r="EU104" s="199"/>
      <c r="EV104" s="199"/>
      <c r="EW104" s="199"/>
      <c r="EX104" s="199"/>
      <c r="EY104" s="199"/>
      <c r="EZ104" s="199"/>
      <c r="FA104" s="199"/>
      <c r="FB104" s="199"/>
      <c r="FC104" s="199"/>
      <c r="FD104" s="199"/>
      <c r="FE104" s="199"/>
      <c r="FF104" s="199"/>
      <c r="FG104" s="199"/>
      <c r="FH104" s="199"/>
      <c r="FI104" s="199"/>
      <c r="FJ104" s="199"/>
      <c r="FK104" s="199"/>
      <c r="FL104" s="199"/>
      <c r="FM104" s="199"/>
      <c r="FN104" s="199"/>
      <c r="FO104" s="199"/>
      <c r="FP104" s="199"/>
      <c r="FQ104" s="199"/>
      <c r="FR104" s="199"/>
      <c r="FS104" s="199"/>
      <c r="FT104" s="199"/>
      <c r="FU104" s="199"/>
      <c r="FV104" s="199"/>
      <c r="FW104" s="199"/>
      <c r="FX104" s="199"/>
      <c r="FY104" s="199"/>
      <c r="FZ104" s="199"/>
      <c r="GA104" s="199"/>
      <c r="GB104" s="199"/>
      <c r="GC104" s="199"/>
      <c r="GD104" s="199"/>
      <c r="GE104" s="199"/>
      <c r="GF104" s="199"/>
      <c r="GG104" s="199"/>
      <c r="GH104" s="199"/>
      <c r="GI104" s="199"/>
      <c r="GJ104" s="199"/>
      <c r="GK104" s="199"/>
      <c r="GL104" s="199"/>
      <c r="GM104" s="199"/>
      <c r="GN104" s="199"/>
      <c r="GO104" s="199"/>
      <c r="GP104" s="199"/>
      <c r="GQ104" s="199"/>
      <c r="GR104" s="199"/>
      <c r="GS104" s="199"/>
      <c r="GT104" s="199"/>
      <c r="GU104" s="199"/>
      <c r="GV104" s="199"/>
      <c r="GW104" s="199"/>
      <c r="GX104" s="199"/>
      <c r="GY104" s="199"/>
      <c r="GZ104" s="199"/>
      <c r="HA104" s="199"/>
      <c r="HB104" s="199"/>
      <c r="HC104" s="199"/>
      <c r="HD104" s="199"/>
      <c r="HE104" s="199"/>
      <c r="HF104" s="199"/>
      <c r="HG104" s="199"/>
      <c r="HH104" s="199"/>
      <c r="HI104" s="199"/>
      <c r="HJ104" s="199"/>
      <c r="HK104" s="199"/>
      <c r="HL104" s="199"/>
      <c r="HM104" s="199"/>
      <c r="HN104" s="199"/>
      <c r="HO104" s="199"/>
      <c r="HP104" s="199"/>
      <c r="HQ104" s="199"/>
      <c r="HR104" s="199"/>
      <c r="HS104" s="199"/>
      <c r="HT104" s="199"/>
      <c r="HU104" s="199"/>
      <c r="HV104" s="199"/>
      <c r="HW104" s="199"/>
      <c r="HX104" s="199"/>
      <c r="HY104" s="199"/>
      <c r="HZ104" s="199"/>
      <c r="IA104" s="199"/>
      <c r="IB104" s="199"/>
      <c r="IC104" s="199"/>
      <c r="ID104" s="199"/>
      <c r="IE104" s="199"/>
      <c r="IF104" s="199"/>
      <c r="IG104" s="199"/>
      <c r="IH104" s="199"/>
      <c r="II104" s="199"/>
      <c r="IJ104" s="199"/>
      <c r="IK104" s="199"/>
      <c r="IL104" s="199"/>
      <c r="IM104" s="199"/>
      <c r="IN104" s="199"/>
      <c r="IO104" s="199"/>
      <c r="IP104" s="199"/>
      <c r="IQ104" s="199"/>
      <c r="IR104" s="199"/>
      <c r="IS104" s="199"/>
      <c r="IT104" s="199"/>
      <c r="IU104" s="199"/>
      <c r="IV104" s="199"/>
    </row>
    <row r="105" spans="1:256" s="245" customFormat="1" ht="13" x14ac:dyDescent="0.25">
      <c r="A105" s="239"/>
      <c r="B105" s="240" t="s">
        <v>836</v>
      </c>
      <c r="C105" s="239"/>
      <c r="D105" s="241"/>
      <c r="E105" s="227"/>
      <c r="F105" s="228"/>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c r="BV105" s="199"/>
      <c r="BW105" s="199"/>
      <c r="BX105" s="199"/>
      <c r="BY105" s="199"/>
      <c r="BZ105" s="199"/>
      <c r="CA105" s="199"/>
      <c r="CB105" s="199"/>
      <c r="CC105" s="199"/>
      <c r="CD105" s="199"/>
      <c r="CE105" s="199"/>
      <c r="CF105" s="199"/>
      <c r="CG105" s="199"/>
      <c r="CH105" s="199"/>
      <c r="CI105" s="199"/>
      <c r="CJ105" s="199"/>
      <c r="CK105" s="199"/>
      <c r="CL105" s="199"/>
      <c r="CM105" s="199"/>
      <c r="CN105" s="199"/>
      <c r="CO105" s="199"/>
      <c r="CP105" s="199"/>
      <c r="CQ105" s="199"/>
      <c r="CR105" s="199"/>
      <c r="CS105" s="199"/>
      <c r="CT105" s="199"/>
      <c r="CU105" s="199"/>
      <c r="CV105" s="199"/>
      <c r="CW105" s="199"/>
      <c r="CX105" s="199"/>
      <c r="CY105" s="199"/>
      <c r="CZ105" s="199"/>
      <c r="DA105" s="199"/>
      <c r="DB105" s="199"/>
      <c r="DC105" s="199"/>
      <c r="DD105" s="199"/>
      <c r="DE105" s="199"/>
      <c r="DF105" s="199"/>
      <c r="DG105" s="199"/>
      <c r="DH105" s="199"/>
      <c r="DI105" s="199"/>
      <c r="DJ105" s="199"/>
      <c r="DK105" s="199"/>
      <c r="DL105" s="199"/>
      <c r="DM105" s="199"/>
      <c r="DN105" s="199"/>
      <c r="DO105" s="199"/>
      <c r="DP105" s="199"/>
      <c r="DQ105" s="199"/>
      <c r="DR105" s="199"/>
      <c r="DS105" s="199"/>
      <c r="DT105" s="199"/>
      <c r="DU105" s="199"/>
      <c r="DV105" s="199"/>
      <c r="DW105" s="199"/>
      <c r="DX105" s="199"/>
      <c r="DY105" s="199"/>
      <c r="DZ105" s="199"/>
      <c r="EA105" s="199"/>
      <c r="EB105" s="199"/>
      <c r="EC105" s="199"/>
      <c r="ED105" s="199"/>
      <c r="EE105" s="199"/>
      <c r="EF105" s="199"/>
      <c r="EG105" s="199"/>
      <c r="EH105" s="199"/>
      <c r="EI105" s="199"/>
      <c r="EJ105" s="199"/>
      <c r="EK105" s="199"/>
      <c r="EL105" s="199"/>
      <c r="EM105" s="199"/>
      <c r="EN105" s="199"/>
      <c r="EO105" s="199"/>
      <c r="EP105" s="199"/>
      <c r="EQ105" s="199"/>
      <c r="ER105" s="199"/>
      <c r="ES105" s="199"/>
      <c r="ET105" s="199"/>
      <c r="EU105" s="199"/>
      <c r="EV105" s="199"/>
      <c r="EW105" s="199"/>
      <c r="EX105" s="199"/>
      <c r="EY105" s="199"/>
      <c r="EZ105" s="199"/>
      <c r="FA105" s="199"/>
      <c r="FB105" s="199"/>
      <c r="FC105" s="199"/>
      <c r="FD105" s="199"/>
      <c r="FE105" s="199"/>
      <c r="FF105" s="199"/>
      <c r="FG105" s="199"/>
      <c r="FH105" s="199"/>
      <c r="FI105" s="199"/>
      <c r="FJ105" s="199"/>
      <c r="FK105" s="199"/>
      <c r="FL105" s="199"/>
      <c r="FM105" s="199"/>
      <c r="FN105" s="199"/>
      <c r="FO105" s="199"/>
      <c r="FP105" s="199"/>
      <c r="FQ105" s="199"/>
      <c r="FR105" s="199"/>
      <c r="FS105" s="199"/>
      <c r="FT105" s="199"/>
      <c r="FU105" s="199"/>
      <c r="FV105" s="199"/>
      <c r="FW105" s="199"/>
      <c r="FX105" s="199"/>
      <c r="FY105" s="199"/>
      <c r="FZ105" s="199"/>
      <c r="GA105" s="199"/>
      <c r="GB105" s="199"/>
      <c r="GC105" s="199"/>
      <c r="GD105" s="199"/>
      <c r="GE105" s="199"/>
      <c r="GF105" s="199"/>
      <c r="GG105" s="199"/>
      <c r="GH105" s="199"/>
      <c r="GI105" s="199"/>
      <c r="GJ105" s="199"/>
      <c r="GK105" s="199"/>
      <c r="GL105" s="199"/>
      <c r="GM105" s="199"/>
      <c r="GN105" s="199"/>
      <c r="GO105" s="199"/>
      <c r="GP105" s="199"/>
      <c r="GQ105" s="199"/>
      <c r="GR105" s="199"/>
      <c r="GS105" s="199"/>
      <c r="GT105" s="199"/>
      <c r="GU105" s="199"/>
      <c r="GV105" s="199"/>
      <c r="GW105" s="199"/>
      <c r="GX105" s="199"/>
      <c r="GY105" s="199"/>
      <c r="GZ105" s="199"/>
      <c r="HA105" s="199"/>
      <c r="HB105" s="199"/>
      <c r="HC105" s="199"/>
      <c r="HD105" s="199"/>
      <c r="HE105" s="199"/>
      <c r="HF105" s="199"/>
      <c r="HG105" s="199"/>
      <c r="HH105" s="199"/>
      <c r="HI105" s="199"/>
      <c r="HJ105" s="199"/>
      <c r="HK105" s="199"/>
      <c r="HL105" s="199"/>
      <c r="HM105" s="199"/>
      <c r="HN105" s="199"/>
      <c r="HO105" s="199"/>
      <c r="HP105" s="199"/>
      <c r="HQ105" s="199"/>
      <c r="HR105" s="199"/>
      <c r="HS105" s="199"/>
      <c r="HT105" s="199"/>
      <c r="HU105" s="199"/>
      <c r="HV105" s="199"/>
      <c r="HW105" s="199"/>
      <c r="HX105" s="199"/>
      <c r="HY105" s="199"/>
      <c r="HZ105" s="199"/>
      <c r="IA105" s="199"/>
      <c r="IB105" s="199"/>
      <c r="IC105" s="199"/>
      <c r="ID105" s="199"/>
      <c r="IE105" s="199"/>
      <c r="IF105" s="199"/>
      <c r="IG105" s="199"/>
      <c r="IH105" s="199"/>
      <c r="II105" s="199"/>
      <c r="IJ105" s="199"/>
      <c r="IK105" s="199"/>
      <c r="IL105" s="199"/>
      <c r="IM105" s="199"/>
      <c r="IN105" s="199"/>
      <c r="IO105" s="199"/>
      <c r="IP105" s="199"/>
      <c r="IQ105" s="199"/>
      <c r="IR105" s="199"/>
      <c r="IS105" s="199"/>
      <c r="IT105" s="199"/>
      <c r="IU105" s="199"/>
      <c r="IV105" s="199"/>
    </row>
    <row r="106" spans="1:256" s="245" customFormat="1" ht="25" x14ac:dyDescent="0.25">
      <c r="A106" s="229"/>
      <c r="B106" s="244" t="s">
        <v>837</v>
      </c>
      <c r="C106" s="229"/>
      <c r="D106" s="243"/>
      <c r="E106" s="230"/>
      <c r="F106" s="230"/>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c r="BV106" s="199"/>
      <c r="BW106" s="199"/>
      <c r="BX106" s="199"/>
      <c r="BY106" s="199"/>
      <c r="BZ106" s="199"/>
      <c r="CA106" s="199"/>
      <c r="CB106" s="199"/>
      <c r="CC106" s="199"/>
      <c r="CD106" s="199"/>
      <c r="CE106" s="199"/>
      <c r="CF106" s="199"/>
      <c r="CG106" s="199"/>
      <c r="CH106" s="199"/>
      <c r="CI106" s="199"/>
      <c r="CJ106" s="199"/>
      <c r="CK106" s="199"/>
      <c r="CL106" s="199"/>
      <c r="CM106" s="199"/>
      <c r="CN106" s="199"/>
      <c r="CO106" s="199"/>
      <c r="CP106" s="199"/>
      <c r="CQ106" s="199"/>
      <c r="CR106" s="199"/>
      <c r="CS106" s="199"/>
      <c r="CT106" s="199"/>
      <c r="CU106" s="199"/>
      <c r="CV106" s="199"/>
      <c r="CW106" s="199"/>
      <c r="CX106" s="199"/>
      <c r="CY106" s="199"/>
      <c r="CZ106" s="199"/>
      <c r="DA106" s="199"/>
      <c r="DB106" s="199"/>
      <c r="DC106" s="199"/>
      <c r="DD106" s="199"/>
      <c r="DE106" s="199"/>
      <c r="DF106" s="199"/>
      <c r="DG106" s="199"/>
      <c r="DH106" s="199"/>
      <c r="DI106" s="199"/>
      <c r="DJ106" s="199"/>
      <c r="DK106" s="199"/>
      <c r="DL106" s="199"/>
      <c r="DM106" s="199"/>
      <c r="DN106" s="199"/>
      <c r="DO106" s="199"/>
      <c r="DP106" s="199"/>
      <c r="DQ106" s="199"/>
      <c r="DR106" s="199"/>
      <c r="DS106" s="199"/>
      <c r="DT106" s="199"/>
      <c r="DU106" s="199"/>
      <c r="DV106" s="199"/>
      <c r="DW106" s="199"/>
      <c r="DX106" s="199"/>
      <c r="DY106" s="199"/>
      <c r="DZ106" s="199"/>
      <c r="EA106" s="199"/>
      <c r="EB106" s="199"/>
      <c r="EC106" s="199"/>
      <c r="ED106" s="199"/>
      <c r="EE106" s="199"/>
      <c r="EF106" s="199"/>
      <c r="EG106" s="199"/>
      <c r="EH106" s="199"/>
      <c r="EI106" s="199"/>
      <c r="EJ106" s="199"/>
      <c r="EK106" s="199"/>
      <c r="EL106" s="199"/>
      <c r="EM106" s="199"/>
      <c r="EN106" s="199"/>
      <c r="EO106" s="199"/>
      <c r="EP106" s="199"/>
      <c r="EQ106" s="199"/>
      <c r="ER106" s="199"/>
      <c r="ES106" s="199"/>
      <c r="ET106" s="199"/>
      <c r="EU106" s="199"/>
      <c r="EV106" s="199"/>
      <c r="EW106" s="199"/>
      <c r="EX106" s="199"/>
      <c r="EY106" s="199"/>
      <c r="EZ106" s="199"/>
      <c r="FA106" s="199"/>
      <c r="FB106" s="199"/>
      <c r="FC106" s="199"/>
      <c r="FD106" s="199"/>
      <c r="FE106" s="199"/>
      <c r="FF106" s="199"/>
      <c r="FG106" s="199"/>
      <c r="FH106" s="199"/>
      <c r="FI106" s="199"/>
      <c r="FJ106" s="199"/>
      <c r="FK106" s="199"/>
      <c r="FL106" s="199"/>
      <c r="FM106" s="199"/>
      <c r="FN106" s="199"/>
      <c r="FO106" s="199"/>
      <c r="FP106" s="199"/>
      <c r="FQ106" s="199"/>
      <c r="FR106" s="199"/>
      <c r="FS106" s="199"/>
      <c r="FT106" s="199"/>
      <c r="FU106" s="199"/>
      <c r="FV106" s="199"/>
      <c r="FW106" s="199"/>
      <c r="FX106" s="199"/>
      <c r="FY106" s="199"/>
      <c r="FZ106" s="199"/>
      <c r="GA106" s="199"/>
      <c r="GB106" s="199"/>
      <c r="GC106" s="199"/>
      <c r="GD106" s="199"/>
      <c r="GE106" s="199"/>
      <c r="GF106" s="199"/>
      <c r="GG106" s="199"/>
      <c r="GH106" s="199"/>
      <c r="GI106" s="199"/>
      <c r="GJ106" s="199"/>
      <c r="GK106" s="199"/>
      <c r="GL106" s="199"/>
      <c r="GM106" s="199"/>
      <c r="GN106" s="199"/>
      <c r="GO106" s="199"/>
      <c r="GP106" s="199"/>
      <c r="GQ106" s="199"/>
      <c r="GR106" s="199"/>
      <c r="GS106" s="199"/>
      <c r="GT106" s="199"/>
      <c r="GU106" s="199"/>
      <c r="GV106" s="199"/>
      <c r="GW106" s="199"/>
      <c r="GX106" s="199"/>
      <c r="GY106" s="199"/>
      <c r="GZ106" s="199"/>
      <c r="HA106" s="199"/>
      <c r="HB106" s="199"/>
      <c r="HC106" s="199"/>
      <c r="HD106" s="199"/>
      <c r="HE106" s="199"/>
      <c r="HF106" s="199"/>
      <c r="HG106" s="199"/>
      <c r="HH106" s="199"/>
      <c r="HI106" s="199"/>
      <c r="HJ106" s="199"/>
      <c r="HK106" s="199"/>
      <c r="HL106" s="199"/>
      <c r="HM106" s="199"/>
      <c r="HN106" s="199"/>
      <c r="HO106" s="199"/>
      <c r="HP106" s="199"/>
      <c r="HQ106" s="199"/>
      <c r="HR106" s="199"/>
      <c r="HS106" s="199"/>
      <c r="HT106" s="199"/>
      <c r="HU106" s="199"/>
      <c r="HV106" s="199"/>
      <c r="HW106" s="199"/>
      <c r="HX106" s="199"/>
      <c r="HY106" s="199"/>
      <c r="HZ106" s="199"/>
      <c r="IA106" s="199"/>
      <c r="IB106" s="199"/>
      <c r="IC106" s="199"/>
      <c r="ID106" s="199"/>
      <c r="IE106" s="199"/>
      <c r="IF106" s="199"/>
      <c r="IG106" s="199"/>
      <c r="IH106" s="199"/>
      <c r="II106" s="199"/>
      <c r="IJ106" s="199"/>
      <c r="IK106" s="199"/>
      <c r="IL106" s="199"/>
      <c r="IM106" s="199"/>
      <c r="IN106" s="199"/>
      <c r="IO106" s="199"/>
      <c r="IP106" s="199"/>
      <c r="IQ106" s="199"/>
      <c r="IR106" s="199"/>
      <c r="IS106" s="199"/>
      <c r="IT106" s="199"/>
      <c r="IU106" s="199"/>
      <c r="IV106" s="199"/>
    </row>
    <row r="107" spans="1:256" s="245" customFormat="1" ht="19.5" customHeight="1" x14ac:dyDescent="0.25">
      <c r="A107" s="231" t="s">
        <v>841</v>
      </c>
      <c r="B107" s="232" t="s">
        <v>1038</v>
      </c>
      <c r="C107" s="233" t="s">
        <v>16</v>
      </c>
      <c r="D107" s="241">
        <v>0</v>
      </c>
      <c r="E107" s="234"/>
      <c r="F107" s="207">
        <f>D107*E107</f>
        <v>0</v>
      </c>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c r="BV107" s="199"/>
      <c r="BW107" s="199"/>
      <c r="BX107" s="199"/>
      <c r="BY107" s="199"/>
      <c r="BZ107" s="199"/>
      <c r="CA107" s="199"/>
      <c r="CB107" s="199"/>
      <c r="CC107" s="199"/>
      <c r="CD107" s="199"/>
      <c r="CE107" s="199"/>
      <c r="CF107" s="199"/>
      <c r="CG107" s="199"/>
      <c r="CH107" s="199"/>
      <c r="CI107" s="199"/>
      <c r="CJ107" s="199"/>
      <c r="CK107" s="199"/>
      <c r="CL107" s="199"/>
      <c r="CM107" s="199"/>
      <c r="CN107" s="199"/>
      <c r="CO107" s="199"/>
      <c r="CP107" s="199"/>
      <c r="CQ107" s="199"/>
      <c r="CR107" s="199"/>
      <c r="CS107" s="199"/>
      <c r="CT107" s="199"/>
      <c r="CU107" s="199"/>
      <c r="CV107" s="199"/>
      <c r="CW107" s="199"/>
      <c r="CX107" s="199"/>
      <c r="CY107" s="199"/>
      <c r="CZ107" s="199"/>
      <c r="DA107" s="199"/>
      <c r="DB107" s="199"/>
      <c r="DC107" s="199"/>
      <c r="DD107" s="199"/>
      <c r="DE107" s="199"/>
      <c r="DF107" s="199"/>
      <c r="DG107" s="199"/>
      <c r="DH107" s="199"/>
      <c r="DI107" s="199"/>
      <c r="DJ107" s="199"/>
      <c r="DK107" s="199"/>
      <c r="DL107" s="199"/>
      <c r="DM107" s="199"/>
      <c r="DN107" s="199"/>
      <c r="DO107" s="199"/>
      <c r="DP107" s="199"/>
      <c r="DQ107" s="199"/>
      <c r="DR107" s="199"/>
      <c r="DS107" s="199"/>
      <c r="DT107" s="199"/>
      <c r="DU107" s="199"/>
      <c r="DV107" s="199"/>
      <c r="DW107" s="199"/>
      <c r="DX107" s="199"/>
      <c r="DY107" s="199"/>
      <c r="DZ107" s="199"/>
      <c r="EA107" s="199"/>
      <c r="EB107" s="199"/>
      <c r="EC107" s="199"/>
      <c r="ED107" s="199"/>
      <c r="EE107" s="199"/>
      <c r="EF107" s="199"/>
      <c r="EG107" s="199"/>
      <c r="EH107" s="199"/>
      <c r="EI107" s="199"/>
      <c r="EJ107" s="199"/>
      <c r="EK107" s="199"/>
      <c r="EL107" s="199"/>
      <c r="EM107" s="199"/>
      <c r="EN107" s="199"/>
      <c r="EO107" s="199"/>
      <c r="EP107" s="199"/>
      <c r="EQ107" s="199"/>
      <c r="ER107" s="199"/>
      <c r="ES107" s="199"/>
      <c r="ET107" s="199"/>
      <c r="EU107" s="199"/>
      <c r="EV107" s="199"/>
      <c r="EW107" s="199"/>
      <c r="EX107" s="199"/>
      <c r="EY107" s="199"/>
      <c r="EZ107" s="199"/>
      <c r="FA107" s="199"/>
      <c r="FB107" s="199"/>
      <c r="FC107" s="199"/>
      <c r="FD107" s="199"/>
      <c r="FE107" s="199"/>
      <c r="FF107" s="199"/>
      <c r="FG107" s="199"/>
      <c r="FH107" s="199"/>
      <c r="FI107" s="199"/>
      <c r="FJ107" s="199"/>
      <c r="FK107" s="199"/>
      <c r="FL107" s="199"/>
      <c r="FM107" s="199"/>
      <c r="FN107" s="199"/>
      <c r="FO107" s="199"/>
      <c r="FP107" s="199"/>
      <c r="FQ107" s="199"/>
      <c r="FR107" s="199"/>
      <c r="FS107" s="199"/>
      <c r="FT107" s="199"/>
      <c r="FU107" s="199"/>
      <c r="FV107" s="199"/>
      <c r="FW107" s="199"/>
      <c r="FX107" s="199"/>
      <c r="FY107" s="199"/>
      <c r="FZ107" s="199"/>
      <c r="GA107" s="199"/>
      <c r="GB107" s="199"/>
      <c r="GC107" s="199"/>
      <c r="GD107" s="199"/>
      <c r="GE107" s="199"/>
      <c r="GF107" s="199"/>
      <c r="GG107" s="199"/>
      <c r="GH107" s="199"/>
      <c r="GI107" s="199"/>
      <c r="GJ107" s="199"/>
      <c r="GK107" s="199"/>
      <c r="GL107" s="199"/>
      <c r="GM107" s="199"/>
      <c r="GN107" s="199"/>
      <c r="GO107" s="199"/>
      <c r="GP107" s="199"/>
      <c r="GQ107" s="199"/>
      <c r="GR107" s="199"/>
      <c r="GS107" s="199"/>
      <c r="GT107" s="199"/>
      <c r="GU107" s="199"/>
      <c r="GV107" s="199"/>
      <c r="GW107" s="199"/>
      <c r="GX107" s="199"/>
      <c r="GY107" s="199"/>
      <c r="GZ107" s="199"/>
      <c r="HA107" s="199"/>
      <c r="HB107" s="199"/>
      <c r="HC107" s="199"/>
      <c r="HD107" s="199"/>
      <c r="HE107" s="199"/>
      <c r="HF107" s="199"/>
      <c r="HG107" s="199"/>
      <c r="HH107" s="199"/>
      <c r="HI107" s="199"/>
      <c r="HJ107" s="199"/>
      <c r="HK107" s="199"/>
      <c r="HL107" s="199"/>
      <c r="HM107" s="199"/>
      <c r="HN107" s="199"/>
      <c r="HO107" s="199"/>
      <c r="HP107" s="199"/>
      <c r="HQ107" s="199"/>
      <c r="HR107" s="199"/>
      <c r="HS107" s="199"/>
      <c r="HT107" s="199"/>
      <c r="HU107" s="199"/>
      <c r="HV107" s="199"/>
      <c r="HW107" s="199"/>
      <c r="HX107" s="199"/>
      <c r="HY107" s="199"/>
      <c r="HZ107" s="199"/>
      <c r="IA107" s="199"/>
      <c r="IB107" s="199"/>
      <c r="IC107" s="199"/>
      <c r="ID107" s="199"/>
      <c r="IE107" s="199"/>
      <c r="IF107" s="199"/>
      <c r="IG107" s="199"/>
      <c r="IH107" s="199"/>
      <c r="II107" s="199"/>
      <c r="IJ107" s="199"/>
      <c r="IK107" s="199"/>
      <c r="IL107" s="199"/>
      <c r="IM107" s="199"/>
      <c r="IN107" s="199"/>
      <c r="IO107" s="199"/>
      <c r="IP107" s="199"/>
      <c r="IQ107" s="199"/>
      <c r="IR107" s="199"/>
      <c r="IS107" s="199"/>
      <c r="IT107" s="199"/>
      <c r="IU107" s="199"/>
      <c r="IV107" s="199"/>
    </row>
    <row r="108" spans="1:256" s="245" customFormat="1" ht="19.5" customHeight="1" x14ac:dyDescent="0.25">
      <c r="A108" s="231" t="s">
        <v>838</v>
      </c>
      <c r="B108" s="232" t="s">
        <v>1036</v>
      </c>
      <c r="C108" s="233" t="s">
        <v>16</v>
      </c>
      <c r="D108" s="241">
        <v>1</v>
      </c>
      <c r="E108" s="234"/>
      <c r="F108" s="207">
        <f>D108*E108</f>
        <v>0</v>
      </c>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c r="BV108" s="199"/>
      <c r="BW108" s="199"/>
      <c r="BX108" s="199"/>
      <c r="BY108" s="199"/>
      <c r="BZ108" s="199"/>
      <c r="CA108" s="199"/>
      <c r="CB108" s="199"/>
      <c r="CC108" s="199"/>
      <c r="CD108" s="199"/>
      <c r="CE108" s="199"/>
      <c r="CF108" s="199"/>
      <c r="CG108" s="199"/>
      <c r="CH108" s="199"/>
      <c r="CI108" s="199"/>
      <c r="CJ108" s="199"/>
      <c r="CK108" s="199"/>
      <c r="CL108" s="199"/>
      <c r="CM108" s="199"/>
      <c r="CN108" s="199"/>
      <c r="CO108" s="199"/>
      <c r="CP108" s="199"/>
      <c r="CQ108" s="199"/>
      <c r="CR108" s="199"/>
      <c r="CS108" s="199"/>
      <c r="CT108" s="199"/>
      <c r="CU108" s="199"/>
      <c r="CV108" s="199"/>
      <c r="CW108" s="199"/>
      <c r="CX108" s="199"/>
      <c r="CY108" s="199"/>
      <c r="CZ108" s="199"/>
      <c r="DA108" s="199"/>
      <c r="DB108" s="199"/>
      <c r="DC108" s="199"/>
      <c r="DD108" s="199"/>
      <c r="DE108" s="199"/>
      <c r="DF108" s="199"/>
      <c r="DG108" s="199"/>
      <c r="DH108" s="199"/>
      <c r="DI108" s="199"/>
      <c r="DJ108" s="199"/>
      <c r="DK108" s="199"/>
      <c r="DL108" s="199"/>
      <c r="DM108" s="199"/>
      <c r="DN108" s="199"/>
      <c r="DO108" s="199"/>
      <c r="DP108" s="199"/>
      <c r="DQ108" s="199"/>
      <c r="DR108" s="199"/>
      <c r="DS108" s="199"/>
      <c r="DT108" s="199"/>
      <c r="DU108" s="199"/>
      <c r="DV108" s="199"/>
      <c r="DW108" s="199"/>
      <c r="DX108" s="199"/>
      <c r="DY108" s="199"/>
      <c r="DZ108" s="199"/>
      <c r="EA108" s="199"/>
      <c r="EB108" s="199"/>
      <c r="EC108" s="199"/>
      <c r="ED108" s="199"/>
      <c r="EE108" s="199"/>
      <c r="EF108" s="199"/>
      <c r="EG108" s="199"/>
      <c r="EH108" s="199"/>
      <c r="EI108" s="199"/>
      <c r="EJ108" s="199"/>
      <c r="EK108" s="199"/>
      <c r="EL108" s="199"/>
      <c r="EM108" s="199"/>
      <c r="EN108" s="199"/>
      <c r="EO108" s="199"/>
      <c r="EP108" s="199"/>
      <c r="EQ108" s="199"/>
      <c r="ER108" s="199"/>
      <c r="ES108" s="199"/>
      <c r="ET108" s="199"/>
      <c r="EU108" s="199"/>
      <c r="EV108" s="199"/>
      <c r="EW108" s="199"/>
      <c r="EX108" s="199"/>
      <c r="EY108" s="199"/>
      <c r="EZ108" s="199"/>
      <c r="FA108" s="199"/>
      <c r="FB108" s="199"/>
      <c r="FC108" s="199"/>
      <c r="FD108" s="199"/>
      <c r="FE108" s="199"/>
      <c r="FF108" s="199"/>
      <c r="FG108" s="199"/>
      <c r="FH108" s="199"/>
      <c r="FI108" s="199"/>
      <c r="FJ108" s="199"/>
      <c r="FK108" s="199"/>
      <c r="FL108" s="199"/>
      <c r="FM108" s="199"/>
      <c r="FN108" s="199"/>
      <c r="FO108" s="199"/>
      <c r="FP108" s="199"/>
      <c r="FQ108" s="199"/>
      <c r="FR108" s="199"/>
      <c r="FS108" s="199"/>
      <c r="FT108" s="199"/>
      <c r="FU108" s="199"/>
      <c r="FV108" s="199"/>
      <c r="FW108" s="199"/>
      <c r="FX108" s="199"/>
      <c r="FY108" s="199"/>
      <c r="FZ108" s="199"/>
      <c r="GA108" s="199"/>
      <c r="GB108" s="199"/>
      <c r="GC108" s="199"/>
      <c r="GD108" s="199"/>
      <c r="GE108" s="199"/>
      <c r="GF108" s="199"/>
      <c r="GG108" s="199"/>
      <c r="GH108" s="199"/>
      <c r="GI108" s="199"/>
      <c r="GJ108" s="199"/>
      <c r="GK108" s="199"/>
      <c r="GL108" s="199"/>
      <c r="GM108" s="199"/>
      <c r="GN108" s="199"/>
      <c r="GO108" s="199"/>
      <c r="GP108" s="199"/>
      <c r="GQ108" s="199"/>
      <c r="GR108" s="199"/>
      <c r="GS108" s="199"/>
      <c r="GT108" s="199"/>
      <c r="GU108" s="199"/>
      <c r="GV108" s="199"/>
      <c r="GW108" s="199"/>
      <c r="GX108" s="199"/>
      <c r="GY108" s="199"/>
      <c r="GZ108" s="199"/>
      <c r="HA108" s="199"/>
      <c r="HB108" s="199"/>
      <c r="HC108" s="199"/>
      <c r="HD108" s="199"/>
      <c r="HE108" s="199"/>
      <c r="HF108" s="199"/>
      <c r="HG108" s="199"/>
      <c r="HH108" s="199"/>
      <c r="HI108" s="199"/>
      <c r="HJ108" s="199"/>
      <c r="HK108" s="199"/>
      <c r="HL108" s="199"/>
      <c r="HM108" s="199"/>
      <c r="HN108" s="199"/>
      <c r="HO108" s="199"/>
      <c r="HP108" s="199"/>
      <c r="HQ108" s="199"/>
      <c r="HR108" s="199"/>
      <c r="HS108" s="199"/>
      <c r="HT108" s="199"/>
      <c r="HU108" s="199"/>
      <c r="HV108" s="199"/>
      <c r="HW108" s="199"/>
      <c r="HX108" s="199"/>
      <c r="HY108" s="199"/>
      <c r="HZ108" s="199"/>
      <c r="IA108" s="199"/>
      <c r="IB108" s="199"/>
      <c r="IC108" s="199"/>
      <c r="ID108" s="199"/>
      <c r="IE108" s="199"/>
      <c r="IF108" s="199"/>
      <c r="IG108" s="199"/>
      <c r="IH108" s="199"/>
      <c r="II108" s="199"/>
      <c r="IJ108" s="199"/>
      <c r="IK108" s="199"/>
      <c r="IL108" s="199"/>
      <c r="IM108" s="199"/>
      <c r="IN108" s="199"/>
      <c r="IO108" s="199"/>
      <c r="IP108" s="199"/>
      <c r="IQ108" s="199"/>
      <c r="IR108" s="199"/>
      <c r="IS108" s="199"/>
      <c r="IT108" s="199"/>
      <c r="IU108" s="199"/>
      <c r="IV108" s="199"/>
    </row>
    <row r="109" spans="1:256" s="245" customFormat="1" ht="19.5" customHeight="1" x14ac:dyDescent="0.25">
      <c r="A109" s="231" t="s">
        <v>842</v>
      </c>
      <c r="B109" s="232" t="s">
        <v>1039</v>
      </c>
      <c r="C109" s="233" t="s">
        <v>16</v>
      </c>
      <c r="D109" s="241">
        <v>3</v>
      </c>
      <c r="E109" s="234"/>
      <c r="F109" s="207">
        <f>D109*E109</f>
        <v>0</v>
      </c>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199"/>
      <c r="AO109" s="199"/>
      <c r="AP109" s="199"/>
      <c r="AQ109" s="199"/>
      <c r="AR109" s="199"/>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9"/>
      <c r="BR109" s="199"/>
      <c r="BS109" s="199"/>
      <c r="BT109" s="199"/>
      <c r="BU109" s="199"/>
      <c r="BV109" s="199"/>
      <c r="BW109" s="199"/>
      <c r="BX109" s="199"/>
      <c r="BY109" s="199"/>
      <c r="BZ109" s="199"/>
      <c r="CA109" s="199"/>
      <c r="CB109" s="199"/>
      <c r="CC109" s="199"/>
      <c r="CD109" s="199"/>
      <c r="CE109" s="199"/>
      <c r="CF109" s="199"/>
      <c r="CG109" s="199"/>
      <c r="CH109" s="199"/>
      <c r="CI109" s="199"/>
      <c r="CJ109" s="199"/>
      <c r="CK109" s="199"/>
      <c r="CL109" s="199"/>
      <c r="CM109" s="199"/>
      <c r="CN109" s="199"/>
      <c r="CO109" s="199"/>
      <c r="CP109" s="199"/>
      <c r="CQ109" s="199"/>
      <c r="CR109" s="199"/>
      <c r="CS109" s="199"/>
      <c r="CT109" s="199"/>
      <c r="CU109" s="199"/>
      <c r="CV109" s="199"/>
      <c r="CW109" s="199"/>
      <c r="CX109" s="199"/>
      <c r="CY109" s="199"/>
      <c r="CZ109" s="199"/>
      <c r="DA109" s="199"/>
      <c r="DB109" s="199"/>
      <c r="DC109" s="199"/>
      <c r="DD109" s="199"/>
      <c r="DE109" s="199"/>
      <c r="DF109" s="199"/>
      <c r="DG109" s="199"/>
      <c r="DH109" s="199"/>
      <c r="DI109" s="199"/>
      <c r="DJ109" s="199"/>
      <c r="DK109" s="199"/>
      <c r="DL109" s="199"/>
      <c r="DM109" s="199"/>
      <c r="DN109" s="199"/>
      <c r="DO109" s="199"/>
      <c r="DP109" s="199"/>
      <c r="DQ109" s="199"/>
      <c r="DR109" s="199"/>
      <c r="DS109" s="199"/>
      <c r="DT109" s="199"/>
      <c r="DU109" s="199"/>
      <c r="DV109" s="199"/>
      <c r="DW109" s="199"/>
      <c r="DX109" s="199"/>
      <c r="DY109" s="199"/>
      <c r="DZ109" s="199"/>
      <c r="EA109" s="199"/>
      <c r="EB109" s="199"/>
      <c r="EC109" s="199"/>
      <c r="ED109" s="199"/>
      <c r="EE109" s="199"/>
      <c r="EF109" s="199"/>
      <c r="EG109" s="199"/>
      <c r="EH109" s="199"/>
      <c r="EI109" s="199"/>
      <c r="EJ109" s="199"/>
      <c r="EK109" s="199"/>
      <c r="EL109" s="199"/>
      <c r="EM109" s="199"/>
      <c r="EN109" s="199"/>
      <c r="EO109" s="199"/>
      <c r="EP109" s="199"/>
      <c r="EQ109" s="199"/>
      <c r="ER109" s="199"/>
      <c r="ES109" s="199"/>
      <c r="ET109" s="199"/>
      <c r="EU109" s="199"/>
      <c r="EV109" s="199"/>
      <c r="EW109" s="199"/>
      <c r="EX109" s="199"/>
      <c r="EY109" s="199"/>
      <c r="EZ109" s="199"/>
      <c r="FA109" s="199"/>
      <c r="FB109" s="199"/>
      <c r="FC109" s="199"/>
      <c r="FD109" s="199"/>
      <c r="FE109" s="199"/>
      <c r="FF109" s="199"/>
      <c r="FG109" s="199"/>
      <c r="FH109" s="199"/>
      <c r="FI109" s="199"/>
      <c r="FJ109" s="199"/>
      <c r="FK109" s="199"/>
      <c r="FL109" s="199"/>
      <c r="FM109" s="199"/>
      <c r="FN109" s="199"/>
      <c r="FO109" s="199"/>
      <c r="FP109" s="199"/>
      <c r="FQ109" s="199"/>
      <c r="FR109" s="199"/>
      <c r="FS109" s="199"/>
      <c r="FT109" s="199"/>
      <c r="FU109" s="199"/>
      <c r="FV109" s="199"/>
      <c r="FW109" s="199"/>
      <c r="FX109" s="199"/>
      <c r="FY109" s="199"/>
      <c r="FZ109" s="199"/>
      <c r="GA109" s="199"/>
      <c r="GB109" s="199"/>
      <c r="GC109" s="199"/>
      <c r="GD109" s="199"/>
      <c r="GE109" s="199"/>
      <c r="GF109" s="199"/>
      <c r="GG109" s="199"/>
      <c r="GH109" s="199"/>
      <c r="GI109" s="199"/>
      <c r="GJ109" s="199"/>
      <c r="GK109" s="199"/>
      <c r="GL109" s="199"/>
      <c r="GM109" s="199"/>
      <c r="GN109" s="199"/>
      <c r="GO109" s="199"/>
      <c r="GP109" s="199"/>
      <c r="GQ109" s="199"/>
      <c r="GR109" s="199"/>
      <c r="GS109" s="199"/>
      <c r="GT109" s="199"/>
      <c r="GU109" s="199"/>
      <c r="GV109" s="199"/>
      <c r="GW109" s="199"/>
      <c r="GX109" s="199"/>
      <c r="GY109" s="199"/>
      <c r="GZ109" s="199"/>
      <c r="HA109" s="199"/>
      <c r="HB109" s="199"/>
      <c r="HC109" s="199"/>
      <c r="HD109" s="199"/>
      <c r="HE109" s="199"/>
      <c r="HF109" s="199"/>
      <c r="HG109" s="199"/>
      <c r="HH109" s="199"/>
      <c r="HI109" s="199"/>
      <c r="HJ109" s="199"/>
      <c r="HK109" s="199"/>
      <c r="HL109" s="199"/>
      <c r="HM109" s="199"/>
      <c r="HN109" s="199"/>
      <c r="HO109" s="199"/>
      <c r="HP109" s="199"/>
      <c r="HQ109" s="199"/>
      <c r="HR109" s="199"/>
      <c r="HS109" s="199"/>
      <c r="HT109" s="199"/>
      <c r="HU109" s="199"/>
      <c r="HV109" s="199"/>
      <c r="HW109" s="199"/>
      <c r="HX109" s="199"/>
      <c r="HY109" s="199"/>
      <c r="HZ109" s="199"/>
      <c r="IA109" s="199"/>
      <c r="IB109" s="199"/>
      <c r="IC109" s="199"/>
      <c r="ID109" s="199"/>
      <c r="IE109" s="199"/>
      <c r="IF109" s="199"/>
      <c r="IG109" s="199"/>
      <c r="IH109" s="199"/>
      <c r="II109" s="199"/>
      <c r="IJ109" s="199"/>
      <c r="IK109" s="199"/>
      <c r="IL109" s="199"/>
      <c r="IM109" s="199"/>
      <c r="IN109" s="199"/>
      <c r="IO109" s="199"/>
      <c r="IP109" s="199"/>
      <c r="IQ109" s="199"/>
      <c r="IR109" s="199"/>
      <c r="IS109" s="199"/>
      <c r="IT109" s="199"/>
      <c r="IU109" s="199"/>
      <c r="IV109" s="199"/>
    </row>
    <row r="110" spans="1:256" s="245" customFormat="1" x14ac:dyDescent="0.25">
      <c r="A110" s="231"/>
      <c r="B110" s="232"/>
      <c r="C110" s="233"/>
      <c r="D110" s="241"/>
      <c r="E110" s="234"/>
      <c r="F110" s="260"/>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9"/>
      <c r="BR110" s="199"/>
      <c r="BS110" s="199"/>
      <c r="BT110" s="199"/>
      <c r="BU110" s="199"/>
      <c r="BV110" s="199"/>
      <c r="BW110" s="199"/>
      <c r="BX110" s="199"/>
      <c r="BY110" s="199"/>
      <c r="BZ110" s="199"/>
      <c r="CA110" s="199"/>
      <c r="CB110" s="199"/>
      <c r="CC110" s="199"/>
      <c r="CD110" s="199"/>
      <c r="CE110" s="199"/>
      <c r="CF110" s="199"/>
      <c r="CG110" s="199"/>
      <c r="CH110" s="199"/>
      <c r="CI110" s="199"/>
      <c r="CJ110" s="199"/>
      <c r="CK110" s="199"/>
      <c r="CL110" s="199"/>
      <c r="CM110" s="199"/>
      <c r="CN110" s="199"/>
      <c r="CO110" s="199"/>
      <c r="CP110" s="199"/>
      <c r="CQ110" s="199"/>
      <c r="CR110" s="199"/>
      <c r="CS110" s="199"/>
      <c r="CT110" s="199"/>
      <c r="CU110" s="199"/>
      <c r="CV110" s="199"/>
      <c r="CW110" s="199"/>
      <c r="CX110" s="199"/>
      <c r="CY110" s="199"/>
      <c r="CZ110" s="199"/>
      <c r="DA110" s="199"/>
      <c r="DB110" s="199"/>
      <c r="DC110" s="199"/>
      <c r="DD110" s="199"/>
      <c r="DE110" s="199"/>
      <c r="DF110" s="199"/>
      <c r="DG110" s="199"/>
      <c r="DH110" s="199"/>
      <c r="DI110" s="199"/>
      <c r="DJ110" s="199"/>
      <c r="DK110" s="199"/>
      <c r="DL110" s="199"/>
      <c r="DM110" s="199"/>
      <c r="DN110" s="199"/>
      <c r="DO110" s="199"/>
      <c r="DP110" s="199"/>
      <c r="DQ110" s="199"/>
      <c r="DR110" s="199"/>
      <c r="DS110" s="199"/>
      <c r="DT110" s="199"/>
      <c r="DU110" s="199"/>
      <c r="DV110" s="199"/>
      <c r="DW110" s="199"/>
      <c r="DX110" s="199"/>
      <c r="DY110" s="199"/>
      <c r="DZ110" s="199"/>
      <c r="EA110" s="199"/>
      <c r="EB110" s="199"/>
      <c r="EC110" s="199"/>
      <c r="ED110" s="199"/>
      <c r="EE110" s="199"/>
      <c r="EF110" s="199"/>
      <c r="EG110" s="199"/>
      <c r="EH110" s="199"/>
      <c r="EI110" s="199"/>
      <c r="EJ110" s="199"/>
      <c r="EK110" s="199"/>
      <c r="EL110" s="199"/>
      <c r="EM110" s="199"/>
      <c r="EN110" s="199"/>
      <c r="EO110" s="199"/>
      <c r="EP110" s="199"/>
      <c r="EQ110" s="199"/>
      <c r="ER110" s="199"/>
      <c r="ES110" s="199"/>
      <c r="ET110" s="199"/>
      <c r="EU110" s="199"/>
      <c r="EV110" s="199"/>
      <c r="EW110" s="199"/>
      <c r="EX110" s="199"/>
      <c r="EY110" s="199"/>
      <c r="EZ110" s="199"/>
      <c r="FA110" s="199"/>
      <c r="FB110" s="199"/>
      <c r="FC110" s="199"/>
      <c r="FD110" s="199"/>
      <c r="FE110" s="199"/>
      <c r="FF110" s="199"/>
      <c r="FG110" s="199"/>
      <c r="FH110" s="199"/>
      <c r="FI110" s="199"/>
      <c r="FJ110" s="199"/>
      <c r="FK110" s="199"/>
      <c r="FL110" s="199"/>
      <c r="FM110" s="199"/>
      <c r="FN110" s="199"/>
      <c r="FO110" s="199"/>
      <c r="FP110" s="199"/>
      <c r="FQ110" s="199"/>
      <c r="FR110" s="199"/>
      <c r="FS110" s="199"/>
      <c r="FT110" s="199"/>
      <c r="FU110" s="199"/>
      <c r="FV110" s="199"/>
      <c r="FW110" s="199"/>
      <c r="FX110" s="199"/>
      <c r="FY110" s="199"/>
      <c r="FZ110" s="199"/>
      <c r="GA110" s="199"/>
      <c r="GB110" s="199"/>
      <c r="GC110" s="199"/>
      <c r="GD110" s="199"/>
      <c r="GE110" s="199"/>
      <c r="GF110" s="199"/>
      <c r="GG110" s="199"/>
      <c r="GH110" s="199"/>
      <c r="GI110" s="199"/>
      <c r="GJ110" s="199"/>
      <c r="GK110" s="199"/>
      <c r="GL110" s="199"/>
      <c r="GM110" s="199"/>
      <c r="GN110" s="199"/>
      <c r="GO110" s="199"/>
      <c r="GP110" s="199"/>
      <c r="GQ110" s="199"/>
      <c r="GR110" s="199"/>
      <c r="GS110" s="199"/>
      <c r="GT110" s="199"/>
      <c r="GU110" s="199"/>
      <c r="GV110" s="199"/>
      <c r="GW110" s="199"/>
      <c r="GX110" s="199"/>
      <c r="GY110" s="199"/>
      <c r="GZ110" s="199"/>
      <c r="HA110" s="199"/>
      <c r="HB110" s="199"/>
      <c r="HC110" s="199"/>
      <c r="HD110" s="199"/>
      <c r="HE110" s="199"/>
      <c r="HF110" s="199"/>
      <c r="HG110" s="199"/>
      <c r="HH110" s="199"/>
      <c r="HI110" s="199"/>
      <c r="HJ110" s="199"/>
      <c r="HK110" s="199"/>
      <c r="HL110" s="199"/>
      <c r="HM110" s="199"/>
      <c r="HN110" s="199"/>
      <c r="HO110" s="199"/>
      <c r="HP110" s="199"/>
      <c r="HQ110" s="199"/>
      <c r="HR110" s="199"/>
      <c r="HS110" s="199"/>
      <c r="HT110" s="199"/>
      <c r="HU110" s="199"/>
      <c r="HV110" s="199"/>
      <c r="HW110" s="199"/>
      <c r="HX110" s="199"/>
      <c r="HY110" s="199"/>
      <c r="HZ110" s="199"/>
      <c r="IA110" s="199"/>
      <c r="IB110" s="199"/>
      <c r="IC110" s="199"/>
      <c r="ID110" s="199"/>
      <c r="IE110" s="199"/>
      <c r="IF110" s="199"/>
      <c r="IG110" s="199"/>
      <c r="IH110" s="199"/>
      <c r="II110" s="199"/>
      <c r="IJ110" s="199"/>
      <c r="IK110" s="199"/>
      <c r="IL110" s="199"/>
      <c r="IM110" s="199"/>
      <c r="IN110" s="199"/>
      <c r="IO110" s="199"/>
      <c r="IP110" s="199"/>
      <c r="IQ110" s="199"/>
      <c r="IR110" s="199"/>
      <c r="IS110" s="199"/>
      <c r="IT110" s="199"/>
      <c r="IU110" s="199"/>
      <c r="IV110" s="199"/>
    </row>
    <row r="111" spans="1:256" s="245" customFormat="1" ht="13" x14ac:dyDescent="0.25">
      <c r="A111" s="203"/>
      <c r="B111" s="209" t="s">
        <v>127</v>
      </c>
      <c r="C111" s="206"/>
      <c r="D111" s="206"/>
      <c r="E111" s="254"/>
      <c r="F111" s="252"/>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c r="AQ111" s="199"/>
      <c r="AR111" s="199"/>
      <c r="AS111" s="199"/>
      <c r="AT111" s="199"/>
      <c r="AU111" s="199"/>
      <c r="AV111" s="199"/>
      <c r="AW111" s="199"/>
      <c r="AX111" s="199"/>
      <c r="AY111" s="199"/>
      <c r="AZ111" s="199"/>
      <c r="BA111" s="199"/>
      <c r="BB111" s="199"/>
      <c r="BC111" s="199"/>
      <c r="BD111" s="199"/>
      <c r="BE111" s="199"/>
      <c r="BF111" s="199"/>
      <c r="BG111" s="199"/>
      <c r="BH111" s="199"/>
      <c r="BI111" s="199"/>
      <c r="BJ111" s="199"/>
      <c r="BK111" s="199"/>
      <c r="BL111" s="199"/>
      <c r="BM111" s="199"/>
      <c r="BN111" s="199"/>
      <c r="BO111" s="199"/>
      <c r="BP111" s="199"/>
      <c r="BQ111" s="199"/>
      <c r="BR111" s="199"/>
      <c r="BS111" s="199"/>
      <c r="BT111" s="199"/>
      <c r="BU111" s="199"/>
      <c r="BV111" s="199"/>
      <c r="BW111" s="199"/>
      <c r="BX111" s="199"/>
      <c r="BY111" s="199"/>
      <c r="BZ111" s="199"/>
      <c r="CA111" s="199"/>
      <c r="CB111" s="199"/>
      <c r="CC111" s="199"/>
      <c r="CD111" s="199"/>
      <c r="CE111" s="199"/>
      <c r="CF111" s="199"/>
      <c r="CG111" s="199"/>
      <c r="CH111" s="199"/>
      <c r="CI111" s="199"/>
      <c r="CJ111" s="199"/>
      <c r="CK111" s="199"/>
      <c r="CL111" s="199"/>
      <c r="CM111" s="199"/>
      <c r="CN111" s="199"/>
      <c r="CO111" s="199"/>
      <c r="CP111" s="199"/>
      <c r="CQ111" s="199"/>
      <c r="CR111" s="199"/>
      <c r="CS111" s="199"/>
      <c r="CT111" s="199"/>
      <c r="CU111" s="199"/>
      <c r="CV111" s="199"/>
      <c r="CW111" s="199"/>
      <c r="CX111" s="199"/>
      <c r="CY111" s="199"/>
      <c r="CZ111" s="199"/>
      <c r="DA111" s="199"/>
      <c r="DB111" s="199"/>
      <c r="DC111" s="199"/>
      <c r="DD111" s="199"/>
      <c r="DE111" s="199"/>
      <c r="DF111" s="199"/>
      <c r="DG111" s="199"/>
      <c r="DH111" s="199"/>
      <c r="DI111" s="199"/>
      <c r="DJ111" s="199"/>
      <c r="DK111" s="199"/>
      <c r="DL111" s="199"/>
      <c r="DM111" s="199"/>
      <c r="DN111" s="199"/>
      <c r="DO111" s="199"/>
      <c r="DP111" s="199"/>
      <c r="DQ111" s="199"/>
      <c r="DR111" s="199"/>
      <c r="DS111" s="199"/>
      <c r="DT111" s="199"/>
      <c r="DU111" s="199"/>
      <c r="DV111" s="199"/>
      <c r="DW111" s="199"/>
      <c r="DX111" s="199"/>
      <c r="DY111" s="199"/>
      <c r="DZ111" s="199"/>
      <c r="EA111" s="199"/>
      <c r="EB111" s="199"/>
      <c r="EC111" s="199"/>
      <c r="ED111" s="199"/>
      <c r="EE111" s="199"/>
      <c r="EF111" s="199"/>
      <c r="EG111" s="199"/>
      <c r="EH111" s="199"/>
      <c r="EI111" s="199"/>
      <c r="EJ111" s="199"/>
      <c r="EK111" s="199"/>
      <c r="EL111" s="199"/>
      <c r="EM111" s="199"/>
      <c r="EN111" s="199"/>
      <c r="EO111" s="199"/>
      <c r="EP111" s="199"/>
      <c r="EQ111" s="199"/>
      <c r="ER111" s="199"/>
      <c r="ES111" s="199"/>
      <c r="ET111" s="199"/>
      <c r="EU111" s="199"/>
      <c r="EV111" s="199"/>
      <c r="EW111" s="199"/>
      <c r="EX111" s="199"/>
      <c r="EY111" s="199"/>
      <c r="EZ111" s="199"/>
      <c r="FA111" s="199"/>
      <c r="FB111" s="199"/>
      <c r="FC111" s="199"/>
      <c r="FD111" s="199"/>
      <c r="FE111" s="199"/>
      <c r="FF111" s="199"/>
      <c r="FG111" s="199"/>
      <c r="FH111" s="199"/>
      <c r="FI111" s="199"/>
      <c r="FJ111" s="199"/>
      <c r="FK111" s="199"/>
      <c r="FL111" s="199"/>
      <c r="FM111" s="199"/>
      <c r="FN111" s="199"/>
      <c r="FO111" s="199"/>
      <c r="FP111" s="199"/>
      <c r="FQ111" s="199"/>
      <c r="FR111" s="199"/>
      <c r="FS111" s="199"/>
      <c r="FT111" s="199"/>
      <c r="FU111" s="199"/>
      <c r="FV111" s="199"/>
      <c r="FW111" s="199"/>
      <c r="FX111" s="199"/>
      <c r="FY111" s="199"/>
      <c r="FZ111" s="199"/>
      <c r="GA111" s="199"/>
      <c r="GB111" s="199"/>
      <c r="GC111" s="199"/>
      <c r="GD111" s="199"/>
      <c r="GE111" s="199"/>
      <c r="GF111" s="199"/>
      <c r="GG111" s="199"/>
      <c r="GH111" s="199"/>
      <c r="GI111" s="199"/>
      <c r="GJ111" s="199"/>
      <c r="GK111" s="199"/>
      <c r="GL111" s="199"/>
      <c r="GM111" s="199"/>
      <c r="GN111" s="199"/>
      <c r="GO111" s="199"/>
      <c r="GP111" s="199"/>
      <c r="GQ111" s="199"/>
      <c r="GR111" s="199"/>
      <c r="GS111" s="199"/>
      <c r="GT111" s="199"/>
      <c r="GU111" s="199"/>
      <c r="GV111" s="199"/>
      <c r="GW111" s="199"/>
      <c r="GX111" s="199"/>
      <c r="GY111" s="199"/>
      <c r="GZ111" s="199"/>
      <c r="HA111" s="199"/>
      <c r="HB111" s="199"/>
      <c r="HC111" s="199"/>
      <c r="HD111" s="199"/>
      <c r="HE111" s="199"/>
      <c r="HF111" s="199"/>
      <c r="HG111" s="199"/>
      <c r="HH111" s="199"/>
      <c r="HI111" s="199"/>
      <c r="HJ111" s="199"/>
      <c r="HK111" s="199"/>
      <c r="HL111" s="199"/>
      <c r="HM111" s="199"/>
      <c r="HN111" s="199"/>
      <c r="HO111" s="199"/>
      <c r="HP111" s="199"/>
      <c r="HQ111" s="199"/>
      <c r="HR111" s="199"/>
      <c r="HS111" s="199"/>
      <c r="HT111" s="199"/>
      <c r="HU111" s="199"/>
      <c r="HV111" s="199"/>
      <c r="HW111" s="199"/>
      <c r="HX111" s="199"/>
      <c r="HY111" s="199"/>
      <c r="HZ111" s="199"/>
      <c r="IA111" s="199"/>
      <c r="IB111" s="199"/>
      <c r="IC111" s="199"/>
      <c r="ID111" s="199"/>
      <c r="IE111" s="199"/>
      <c r="IF111" s="199"/>
      <c r="IG111" s="199"/>
      <c r="IH111" s="199"/>
      <c r="II111" s="199"/>
      <c r="IJ111" s="199"/>
      <c r="IK111" s="199"/>
      <c r="IL111" s="199"/>
      <c r="IM111" s="199"/>
      <c r="IN111" s="199"/>
      <c r="IO111" s="199"/>
      <c r="IP111" s="199"/>
      <c r="IQ111" s="199"/>
      <c r="IR111" s="199"/>
      <c r="IS111" s="199"/>
      <c r="IT111" s="199"/>
      <c r="IU111" s="199"/>
      <c r="IV111" s="199"/>
    </row>
    <row r="112" spans="1:256" s="245" customFormat="1" ht="8.25" customHeight="1" x14ac:dyDescent="0.25">
      <c r="A112" s="203"/>
      <c r="B112" s="209"/>
      <c r="C112" s="206"/>
      <c r="D112" s="206"/>
      <c r="E112" s="254"/>
      <c r="F112" s="252"/>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199"/>
      <c r="BR112" s="199"/>
      <c r="BS112" s="199"/>
      <c r="BT112" s="199"/>
      <c r="BU112" s="199"/>
      <c r="BV112" s="199"/>
      <c r="BW112" s="199"/>
      <c r="BX112" s="199"/>
      <c r="BY112" s="199"/>
      <c r="BZ112" s="199"/>
      <c r="CA112" s="199"/>
      <c r="CB112" s="199"/>
      <c r="CC112" s="199"/>
      <c r="CD112" s="199"/>
      <c r="CE112" s="199"/>
      <c r="CF112" s="199"/>
      <c r="CG112" s="199"/>
      <c r="CH112" s="199"/>
      <c r="CI112" s="199"/>
      <c r="CJ112" s="199"/>
      <c r="CK112" s="199"/>
      <c r="CL112" s="199"/>
      <c r="CM112" s="199"/>
      <c r="CN112" s="199"/>
      <c r="CO112" s="199"/>
      <c r="CP112" s="199"/>
      <c r="CQ112" s="199"/>
      <c r="CR112" s="199"/>
      <c r="CS112" s="199"/>
      <c r="CT112" s="199"/>
      <c r="CU112" s="199"/>
      <c r="CV112" s="199"/>
      <c r="CW112" s="199"/>
      <c r="CX112" s="199"/>
      <c r="CY112" s="199"/>
      <c r="CZ112" s="199"/>
      <c r="DA112" s="199"/>
      <c r="DB112" s="199"/>
      <c r="DC112" s="199"/>
      <c r="DD112" s="199"/>
      <c r="DE112" s="199"/>
      <c r="DF112" s="199"/>
      <c r="DG112" s="199"/>
      <c r="DH112" s="199"/>
      <c r="DI112" s="199"/>
      <c r="DJ112" s="199"/>
      <c r="DK112" s="199"/>
      <c r="DL112" s="199"/>
      <c r="DM112" s="199"/>
      <c r="DN112" s="199"/>
      <c r="DO112" s="199"/>
      <c r="DP112" s="199"/>
      <c r="DQ112" s="199"/>
      <c r="DR112" s="199"/>
      <c r="DS112" s="199"/>
      <c r="DT112" s="199"/>
      <c r="DU112" s="199"/>
      <c r="DV112" s="199"/>
      <c r="DW112" s="199"/>
      <c r="DX112" s="199"/>
      <c r="DY112" s="199"/>
      <c r="DZ112" s="199"/>
      <c r="EA112" s="199"/>
      <c r="EB112" s="199"/>
      <c r="EC112" s="199"/>
      <c r="ED112" s="199"/>
      <c r="EE112" s="199"/>
      <c r="EF112" s="199"/>
      <c r="EG112" s="199"/>
      <c r="EH112" s="199"/>
      <c r="EI112" s="199"/>
      <c r="EJ112" s="199"/>
      <c r="EK112" s="199"/>
      <c r="EL112" s="199"/>
      <c r="EM112" s="199"/>
      <c r="EN112" s="199"/>
      <c r="EO112" s="199"/>
      <c r="EP112" s="199"/>
      <c r="EQ112" s="199"/>
      <c r="ER112" s="199"/>
      <c r="ES112" s="199"/>
      <c r="ET112" s="199"/>
      <c r="EU112" s="199"/>
      <c r="EV112" s="199"/>
      <c r="EW112" s="199"/>
      <c r="EX112" s="199"/>
      <c r="EY112" s="199"/>
      <c r="EZ112" s="199"/>
      <c r="FA112" s="199"/>
      <c r="FB112" s="199"/>
      <c r="FC112" s="199"/>
      <c r="FD112" s="199"/>
      <c r="FE112" s="199"/>
      <c r="FF112" s="199"/>
      <c r="FG112" s="199"/>
      <c r="FH112" s="199"/>
      <c r="FI112" s="199"/>
      <c r="FJ112" s="199"/>
      <c r="FK112" s="199"/>
      <c r="FL112" s="199"/>
      <c r="FM112" s="199"/>
      <c r="FN112" s="199"/>
      <c r="FO112" s="199"/>
      <c r="FP112" s="199"/>
      <c r="FQ112" s="199"/>
      <c r="FR112" s="199"/>
      <c r="FS112" s="199"/>
      <c r="FT112" s="199"/>
      <c r="FU112" s="199"/>
      <c r="FV112" s="199"/>
      <c r="FW112" s="199"/>
      <c r="FX112" s="199"/>
      <c r="FY112" s="199"/>
      <c r="FZ112" s="199"/>
      <c r="GA112" s="199"/>
      <c r="GB112" s="199"/>
      <c r="GC112" s="199"/>
      <c r="GD112" s="199"/>
      <c r="GE112" s="199"/>
      <c r="GF112" s="199"/>
      <c r="GG112" s="199"/>
      <c r="GH112" s="199"/>
      <c r="GI112" s="199"/>
      <c r="GJ112" s="199"/>
      <c r="GK112" s="199"/>
      <c r="GL112" s="199"/>
      <c r="GM112" s="199"/>
      <c r="GN112" s="199"/>
      <c r="GO112" s="199"/>
      <c r="GP112" s="199"/>
      <c r="GQ112" s="199"/>
      <c r="GR112" s="199"/>
      <c r="GS112" s="199"/>
      <c r="GT112" s="199"/>
      <c r="GU112" s="199"/>
      <c r="GV112" s="199"/>
      <c r="GW112" s="199"/>
      <c r="GX112" s="199"/>
      <c r="GY112" s="199"/>
      <c r="GZ112" s="199"/>
      <c r="HA112" s="199"/>
      <c r="HB112" s="199"/>
      <c r="HC112" s="199"/>
      <c r="HD112" s="199"/>
      <c r="HE112" s="199"/>
      <c r="HF112" s="199"/>
      <c r="HG112" s="199"/>
      <c r="HH112" s="199"/>
      <c r="HI112" s="199"/>
      <c r="HJ112" s="199"/>
      <c r="HK112" s="199"/>
      <c r="HL112" s="199"/>
      <c r="HM112" s="199"/>
      <c r="HN112" s="199"/>
      <c r="HO112" s="199"/>
      <c r="HP112" s="199"/>
      <c r="HQ112" s="199"/>
      <c r="HR112" s="199"/>
      <c r="HS112" s="199"/>
      <c r="HT112" s="199"/>
      <c r="HU112" s="199"/>
      <c r="HV112" s="199"/>
      <c r="HW112" s="199"/>
      <c r="HX112" s="199"/>
      <c r="HY112" s="199"/>
      <c r="HZ112" s="199"/>
      <c r="IA112" s="199"/>
      <c r="IB112" s="199"/>
      <c r="IC112" s="199"/>
      <c r="ID112" s="199"/>
      <c r="IE112" s="199"/>
      <c r="IF112" s="199"/>
      <c r="IG112" s="199"/>
      <c r="IH112" s="199"/>
      <c r="II112" s="199"/>
      <c r="IJ112" s="199"/>
      <c r="IK112" s="199"/>
      <c r="IL112" s="199"/>
      <c r="IM112" s="199"/>
      <c r="IN112" s="199"/>
      <c r="IO112" s="199"/>
      <c r="IP112" s="199"/>
      <c r="IQ112" s="199"/>
      <c r="IR112" s="199"/>
      <c r="IS112" s="199"/>
      <c r="IT112" s="199"/>
      <c r="IU112" s="199"/>
      <c r="IV112" s="199"/>
    </row>
    <row r="113" spans="1:256" s="245" customFormat="1" ht="13" x14ac:dyDescent="0.25">
      <c r="A113" s="203"/>
      <c r="B113" s="209" t="s">
        <v>128</v>
      </c>
      <c r="C113" s="206"/>
      <c r="D113" s="206"/>
      <c r="E113" s="254"/>
      <c r="F113" s="252"/>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c r="CE113" s="199"/>
      <c r="CF113" s="199"/>
      <c r="CG113" s="199"/>
      <c r="CH113" s="199"/>
      <c r="CI113" s="199"/>
      <c r="CJ113" s="199"/>
      <c r="CK113" s="199"/>
      <c r="CL113" s="199"/>
      <c r="CM113" s="199"/>
      <c r="CN113" s="199"/>
      <c r="CO113" s="199"/>
      <c r="CP113" s="199"/>
      <c r="CQ113" s="199"/>
      <c r="CR113" s="199"/>
      <c r="CS113" s="199"/>
      <c r="CT113" s="199"/>
      <c r="CU113" s="199"/>
      <c r="CV113" s="199"/>
      <c r="CW113" s="199"/>
      <c r="CX113" s="199"/>
      <c r="CY113" s="199"/>
      <c r="CZ113" s="199"/>
      <c r="DA113" s="199"/>
      <c r="DB113" s="199"/>
      <c r="DC113" s="199"/>
      <c r="DD113" s="199"/>
      <c r="DE113" s="199"/>
      <c r="DF113" s="199"/>
      <c r="DG113" s="199"/>
      <c r="DH113" s="199"/>
      <c r="DI113" s="199"/>
      <c r="DJ113" s="199"/>
      <c r="DK113" s="199"/>
      <c r="DL113" s="199"/>
      <c r="DM113" s="199"/>
      <c r="DN113" s="199"/>
      <c r="DO113" s="199"/>
      <c r="DP113" s="199"/>
      <c r="DQ113" s="199"/>
      <c r="DR113" s="199"/>
      <c r="DS113" s="199"/>
      <c r="DT113" s="199"/>
      <c r="DU113" s="199"/>
      <c r="DV113" s="199"/>
      <c r="DW113" s="199"/>
      <c r="DX113" s="199"/>
      <c r="DY113" s="199"/>
      <c r="DZ113" s="199"/>
      <c r="EA113" s="199"/>
      <c r="EB113" s="199"/>
      <c r="EC113" s="199"/>
      <c r="ED113" s="199"/>
      <c r="EE113" s="199"/>
      <c r="EF113" s="199"/>
      <c r="EG113" s="199"/>
      <c r="EH113" s="199"/>
      <c r="EI113" s="199"/>
      <c r="EJ113" s="199"/>
      <c r="EK113" s="199"/>
      <c r="EL113" s="199"/>
      <c r="EM113" s="199"/>
      <c r="EN113" s="199"/>
      <c r="EO113" s="199"/>
      <c r="EP113" s="199"/>
      <c r="EQ113" s="199"/>
      <c r="ER113" s="199"/>
      <c r="ES113" s="199"/>
      <c r="ET113" s="199"/>
      <c r="EU113" s="199"/>
      <c r="EV113" s="199"/>
      <c r="EW113" s="199"/>
      <c r="EX113" s="199"/>
      <c r="EY113" s="199"/>
      <c r="EZ113" s="199"/>
      <c r="FA113" s="199"/>
      <c r="FB113" s="199"/>
      <c r="FC113" s="199"/>
      <c r="FD113" s="199"/>
      <c r="FE113" s="199"/>
      <c r="FF113" s="199"/>
      <c r="FG113" s="199"/>
      <c r="FH113" s="199"/>
      <c r="FI113" s="199"/>
      <c r="FJ113" s="199"/>
      <c r="FK113" s="199"/>
      <c r="FL113" s="199"/>
      <c r="FM113" s="199"/>
      <c r="FN113" s="199"/>
      <c r="FO113" s="199"/>
      <c r="FP113" s="199"/>
      <c r="FQ113" s="199"/>
      <c r="FR113" s="199"/>
      <c r="FS113" s="199"/>
      <c r="FT113" s="199"/>
      <c r="FU113" s="199"/>
      <c r="FV113" s="199"/>
      <c r="FW113" s="199"/>
      <c r="FX113" s="199"/>
      <c r="FY113" s="199"/>
      <c r="FZ113" s="199"/>
      <c r="GA113" s="199"/>
      <c r="GB113" s="199"/>
      <c r="GC113" s="199"/>
      <c r="GD113" s="199"/>
      <c r="GE113" s="199"/>
      <c r="GF113" s="199"/>
      <c r="GG113" s="199"/>
      <c r="GH113" s="199"/>
      <c r="GI113" s="199"/>
      <c r="GJ113" s="199"/>
      <c r="GK113" s="199"/>
      <c r="GL113" s="199"/>
      <c r="GM113" s="199"/>
      <c r="GN113" s="199"/>
      <c r="GO113" s="199"/>
      <c r="GP113" s="199"/>
      <c r="GQ113" s="199"/>
      <c r="GR113" s="199"/>
      <c r="GS113" s="199"/>
      <c r="GT113" s="199"/>
      <c r="GU113" s="199"/>
      <c r="GV113" s="199"/>
      <c r="GW113" s="199"/>
      <c r="GX113" s="199"/>
      <c r="GY113" s="199"/>
      <c r="GZ113" s="199"/>
      <c r="HA113" s="199"/>
      <c r="HB113" s="199"/>
      <c r="HC113" s="199"/>
      <c r="HD113" s="199"/>
      <c r="HE113" s="199"/>
      <c r="HF113" s="199"/>
      <c r="HG113" s="199"/>
      <c r="HH113" s="199"/>
      <c r="HI113" s="199"/>
      <c r="HJ113" s="199"/>
      <c r="HK113" s="199"/>
      <c r="HL113" s="199"/>
      <c r="HM113" s="199"/>
      <c r="HN113" s="199"/>
      <c r="HO113" s="199"/>
      <c r="HP113" s="199"/>
      <c r="HQ113" s="199"/>
      <c r="HR113" s="199"/>
      <c r="HS113" s="199"/>
      <c r="HT113" s="199"/>
      <c r="HU113" s="199"/>
      <c r="HV113" s="199"/>
      <c r="HW113" s="199"/>
      <c r="HX113" s="199"/>
      <c r="HY113" s="199"/>
      <c r="HZ113" s="199"/>
      <c r="IA113" s="199"/>
      <c r="IB113" s="199"/>
      <c r="IC113" s="199"/>
      <c r="ID113" s="199"/>
      <c r="IE113" s="199"/>
      <c r="IF113" s="199"/>
      <c r="IG113" s="199"/>
      <c r="IH113" s="199"/>
      <c r="II113" s="199"/>
      <c r="IJ113" s="199"/>
      <c r="IK113" s="199"/>
      <c r="IL113" s="199"/>
      <c r="IM113" s="199"/>
      <c r="IN113" s="199"/>
      <c r="IO113" s="199"/>
      <c r="IP113" s="199"/>
      <c r="IQ113" s="199"/>
      <c r="IR113" s="199"/>
      <c r="IS113" s="199"/>
      <c r="IT113" s="199"/>
      <c r="IU113" s="199"/>
      <c r="IV113" s="199"/>
    </row>
    <row r="114" spans="1:256" s="245" customFormat="1" ht="9.75" customHeight="1" x14ac:dyDescent="0.25">
      <c r="A114" s="203"/>
      <c r="B114" s="210"/>
      <c r="C114" s="206"/>
      <c r="D114" s="206"/>
      <c r="E114" s="254"/>
      <c r="F114" s="252"/>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c r="CE114" s="199"/>
      <c r="CF114" s="199"/>
      <c r="CG114" s="199"/>
      <c r="CH114" s="199"/>
      <c r="CI114" s="199"/>
      <c r="CJ114" s="199"/>
      <c r="CK114" s="199"/>
      <c r="CL114" s="199"/>
      <c r="CM114" s="199"/>
      <c r="CN114" s="199"/>
      <c r="CO114" s="199"/>
      <c r="CP114" s="199"/>
      <c r="CQ114" s="199"/>
      <c r="CR114" s="199"/>
      <c r="CS114" s="199"/>
      <c r="CT114" s="199"/>
      <c r="CU114" s="199"/>
      <c r="CV114" s="199"/>
      <c r="CW114" s="199"/>
      <c r="CX114" s="199"/>
      <c r="CY114" s="199"/>
      <c r="CZ114" s="199"/>
      <c r="DA114" s="199"/>
      <c r="DB114" s="199"/>
      <c r="DC114" s="199"/>
      <c r="DD114" s="199"/>
      <c r="DE114" s="199"/>
      <c r="DF114" s="199"/>
      <c r="DG114" s="199"/>
      <c r="DH114" s="199"/>
      <c r="DI114" s="199"/>
      <c r="DJ114" s="199"/>
      <c r="DK114" s="199"/>
      <c r="DL114" s="199"/>
      <c r="DM114" s="199"/>
      <c r="DN114" s="199"/>
      <c r="DO114" s="199"/>
      <c r="DP114" s="199"/>
      <c r="DQ114" s="199"/>
      <c r="DR114" s="199"/>
      <c r="DS114" s="199"/>
      <c r="DT114" s="199"/>
      <c r="DU114" s="199"/>
      <c r="DV114" s="199"/>
      <c r="DW114" s="199"/>
      <c r="DX114" s="199"/>
      <c r="DY114" s="199"/>
      <c r="DZ114" s="199"/>
      <c r="EA114" s="199"/>
      <c r="EB114" s="199"/>
      <c r="EC114" s="199"/>
      <c r="ED114" s="199"/>
      <c r="EE114" s="199"/>
      <c r="EF114" s="199"/>
      <c r="EG114" s="199"/>
      <c r="EH114" s="199"/>
      <c r="EI114" s="199"/>
      <c r="EJ114" s="199"/>
      <c r="EK114" s="199"/>
      <c r="EL114" s="199"/>
      <c r="EM114" s="199"/>
      <c r="EN114" s="199"/>
      <c r="EO114" s="199"/>
      <c r="EP114" s="199"/>
      <c r="EQ114" s="199"/>
      <c r="ER114" s="199"/>
      <c r="ES114" s="199"/>
      <c r="ET114" s="199"/>
      <c r="EU114" s="199"/>
      <c r="EV114" s="199"/>
      <c r="EW114" s="199"/>
      <c r="EX114" s="199"/>
      <c r="EY114" s="199"/>
      <c r="EZ114" s="199"/>
      <c r="FA114" s="199"/>
      <c r="FB114" s="199"/>
      <c r="FC114" s="199"/>
      <c r="FD114" s="199"/>
      <c r="FE114" s="199"/>
      <c r="FF114" s="199"/>
      <c r="FG114" s="199"/>
      <c r="FH114" s="199"/>
      <c r="FI114" s="199"/>
      <c r="FJ114" s="199"/>
      <c r="FK114" s="199"/>
      <c r="FL114" s="199"/>
      <c r="FM114" s="199"/>
      <c r="FN114" s="199"/>
      <c r="FO114" s="199"/>
      <c r="FP114" s="199"/>
      <c r="FQ114" s="199"/>
      <c r="FR114" s="199"/>
      <c r="FS114" s="199"/>
      <c r="FT114" s="199"/>
      <c r="FU114" s="199"/>
      <c r="FV114" s="199"/>
      <c r="FW114" s="199"/>
      <c r="FX114" s="199"/>
      <c r="FY114" s="199"/>
      <c r="FZ114" s="199"/>
      <c r="GA114" s="199"/>
      <c r="GB114" s="199"/>
      <c r="GC114" s="199"/>
      <c r="GD114" s="199"/>
      <c r="GE114" s="199"/>
      <c r="GF114" s="199"/>
      <c r="GG114" s="199"/>
      <c r="GH114" s="199"/>
      <c r="GI114" s="199"/>
      <c r="GJ114" s="199"/>
      <c r="GK114" s="199"/>
      <c r="GL114" s="199"/>
      <c r="GM114" s="199"/>
      <c r="GN114" s="199"/>
      <c r="GO114" s="199"/>
      <c r="GP114" s="199"/>
      <c r="GQ114" s="199"/>
      <c r="GR114" s="199"/>
      <c r="GS114" s="199"/>
      <c r="GT114" s="199"/>
      <c r="GU114" s="199"/>
      <c r="GV114" s="199"/>
      <c r="GW114" s="199"/>
      <c r="GX114" s="199"/>
      <c r="GY114" s="199"/>
      <c r="GZ114" s="199"/>
      <c r="HA114" s="199"/>
      <c r="HB114" s="199"/>
      <c r="HC114" s="199"/>
      <c r="HD114" s="199"/>
      <c r="HE114" s="199"/>
      <c r="HF114" s="199"/>
      <c r="HG114" s="199"/>
      <c r="HH114" s="199"/>
      <c r="HI114" s="199"/>
      <c r="HJ114" s="199"/>
      <c r="HK114" s="199"/>
      <c r="HL114" s="199"/>
      <c r="HM114" s="199"/>
      <c r="HN114" s="199"/>
      <c r="HO114" s="199"/>
      <c r="HP114" s="199"/>
      <c r="HQ114" s="199"/>
      <c r="HR114" s="199"/>
      <c r="HS114" s="199"/>
      <c r="HT114" s="199"/>
      <c r="HU114" s="199"/>
      <c r="HV114" s="199"/>
      <c r="HW114" s="199"/>
      <c r="HX114" s="199"/>
      <c r="HY114" s="199"/>
      <c r="HZ114" s="199"/>
      <c r="IA114" s="199"/>
      <c r="IB114" s="199"/>
      <c r="IC114" s="199"/>
      <c r="ID114" s="199"/>
      <c r="IE114" s="199"/>
      <c r="IF114" s="199"/>
      <c r="IG114" s="199"/>
      <c r="IH114" s="199"/>
      <c r="II114" s="199"/>
      <c r="IJ114" s="199"/>
      <c r="IK114" s="199"/>
      <c r="IL114" s="199"/>
      <c r="IM114" s="199"/>
      <c r="IN114" s="199"/>
      <c r="IO114" s="199"/>
      <c r="IP114" s="199"/>
      <c r="IQ114" s="199"/>
      <c r="IR114" s="199"/>
      <c r="IS114" s="199"/>
      <c r="IT114" s="199"/>
      <c r="IU114" s="199"/>
      <c r="IV114" s="199"/>
    </row>
    <row r="115" spans="1:256" s="245" customFormat="1" ht="13" x14ac:dyDescent="0.25">
      <c r="A115" s="203"/>
      <c r="B115" s="209" t="s">
        <v>153</v>
      </c>
      <c r="C115" s="206"/>
      <c r="D115" s="206"/>
      <c r="E115" s="251"/>
      <c r="F115" s="252"/>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99"/>
      <c r="AM115" s="199"/>
      <c r="AN115" s="199"/>
      <c r="AO115" s="199"/>
      <c r="AP115" s="199"/>
      <c r="AQ115" s="199"/>
      <c r="AR115" s="199"/>
      <c r="AS115" s="199"/>
      <c r="AT115" s="199"/>
      <c r="AU115" s="199"/>
      <c r="AV115" s="199"/>
      <c r="AW115" s="199"/>
      <c r="AX115" s="199"/>
      <c r="AY115" s="199"/>
      <c r="AZ115" s="199"/>
      <c r="BA115" s="199"/>
      <c r="BB115" s="199"/>
      <c r="BC115" s="199"/>
      <c r="BD115" s="199"/>
      <c r="BE115" s="199"/>
      <c r="BF115" s="199"/>
      <c r="BG115" s="199"/>
      <c r="BH115" s="199"/>
      <c r="BI115" s="199"/>
      <c r="BJ115" s="199"/>
      <c r="BK115" s="199"/>
      <c r="BL115" s="199"/>
      <c r="BM115" s="199"/>
      <c r="BN115" s="199"/>
      <c r="BO115" s="199"/>
      <c r="BP115" s="199"/>
      <c r="BQ115" s="199"/>
      <c r="BR115" s="199"/>
      <c r="BS115" s="199"/>
      <c r="BT115" s="199"/>
      <c r="BU115" s="199"/>
      <c r="BV115" s="199"/>
      <c r="BW115" s="199"/>
      <c r="BX115" s="199"/>
      <c r="BY115" s="199"/>
      <c r="BZ115" s="199"/>
      <c r="CA115" s="199"/>
      <c r="CB115" s="199"/>
      <c r="CC115" s="199"/>
      <c r="CD115" s="199"/>
      <c r="CE115" s="199"/>
      <c r="CF115" s="199"/>
      <c r="CG115" s="199"/>
      <c r="CH115" s="199"/>
      <c r="CI115" s="199"/>
      <c r="CJ115" s="199"/>
      <c r="CK115" s="199"/>
      <c r="CL115" s="199"/>
      <c r="CM115" s="199"/>
      <c r="CN115" s="199"/>
      <c r="CO115" s="199"/>
      <c r="CP115" s="199"/>
      <c r="CQ115" s="199"/>
      <c r="CR115" s="199"/>
      <c r="CS115" s="199"/>
      <c r="CT115" s="199"/>
      <c r="CU115" s="199"/>
      <c r="CV115" s="199"/>
      <c r="CW115" s="199"/>
      <c r="CX115" s="199"/>
      <c r="CY115" s="199"/>
      <c r="CZ115" s="199"/>
      <c r="DA115" s="199"/>
      <c r="DB115" s="199"/>
      <c r="DC115" s="199"/>
      <c r="DD115" s="199"/>
      <c r="DE115" s="199"/>
      <c r="DF115" s="199"/>
      <c r="DG115" s="199"/>
      <c r="DH115" s="199"/>
      <c r="DI115" s="199"/>
      <c r="DJ115" s="199"/>
      <c r="DK115" s="199"/>
      <c r="DL115" s="199"/>
      <c r="DM115" s="199"/>
      <c r="DN115" s="199"/>
      <c r="DO115" s="199"/>
      <c r="DP115" s="199"/>
      <c r="DQ115" s="199"/>
      <c r="DR115" s="199"/>
      <c r="DS115" s="199"/>
      <c r="DT115" s="199"/>
      <c r="DU115" s="199"/>
      <c r="DV115" s="199"/>
      <c r="DW115" s="199"/>
      <c r="DX115" s="199"/>
      <c r="DY115" s="199"/>
      <c r="DZ115" s="199"/>
      <c r="EA115" s="199"/>
      <c r="EB115" s="199"/>
      <c r="EC115" s="199"/>
      <c r="ED115" s="199"/>
      <c r="EE115" s="199"/>
      <c r="EF115" s="199"/>
      <c r="EG115" s="199"/>
      <c r="EH115" s="199"/>
      <c r="EI115" s="199"/>
      <c r="EJ115" s="199"/>
      <c r="EK115" s="199"/>
      <c r="EL115" s="199"/>
      <c r="EM115" s="199"/>
      <c r="EN115" s="199"/>
      <c r="EO115" s="199"/>
      <c r="EP115" s="199"/>
      <c r="EQ115" s="199"/>
      <c r="ER115" s="199"/>
      <c r="ES115" s="199"/>
      <c r="ET115" s="199"/>
      <c r="EU115" s="199"/>
      <c r="EV115" s="199"/>
      <c r="EW115" s="199"/>
      <c r="EX115" s="199"/>
      <c r="EY115" s="199"/>
      <c r="EZ115" s="199"/>
      <c r="FA115" s="199"/>
      <c r="FB115" s="199"/>
      <c r="FC115" s="199"/>
      <c r="FD115" s="199"/>
      <c r="FE115" s="199"/>
      <c r="FF115" s="199"/>
      <c r="FG115" s="199"/>
      <c r="FH115" s="199"/>
      <c r="FI115" s="199"/>
      <c r="FJ115" s="199"/>
      <c r="FK115" s="199"/>
      <c r="FL115" s="199"/>
      <c r="FM115" s="199"/>
      <c r="FN115" s="199"/>
      <c r="FO115" s="199"/>
      <c r="FP115" s="199"/>
      <c r="FQ115" s="199"/>
      <c r="FR115" s="199"/>
      <c r="FS115" s="199"/>
      <c r="FT115" s="199"/>
      <c r="FU115" s="199"/>
      <c r="FV115" s="199"/>
      <c r="FW115" s="199"/>
      <c r="FX115" s="199"/>
      <c r="FY115" s="199"/>
      <c r="FZ115" s="199"/>
      <c r="GA115" s="199"/>
      <c r="GB115" s="199"/>
      <c r="GC115" s="199"/>
      <c r="GD115" s="199"/>
      <c r="GE115" s="199"/>
      <c r="GF115" s="199"/>
      <c r="GG115" s="199"/>
      <c r="GH115" s="199"/>
      <c r="GI115" s="199"/>
      <c r="GJ115" s="199"/>
      <c r="GK115" s="199"/>
      <c r="GL115" s="199"/>
      <c r="GM115" s="199"/>
      <c r="GN115" s="199"/>
      <c r="GO115" s="199"/>
      <c r="GP115" s="199"/>
      <c r="GQ115" s="199"/>
      <c r="GR115" s="199"/>
      <c r="GS115" s="199"/>
      <c r="GT115" s="199"/>
      <c r="GU115" s="199"/>
      <c r="GV115" s="199"/>
      <c r="GW115" s="199"/>
      <c r="GX115" s="199"/>
      <c r="GY115" s="199"/>
      <c r="GZ115" s="199"/>
      <c r="HA115" s="199"/>
      <c r="HB115" s="199"/>
      <c r="HC115" s="199"/>
      <c r="HD115" s="199"/>
      <c r="HE115" s="199"/>
      <c r="HF115" s="199"/>
      <c r="HG115" s="199"/>
      <c r="HH115" s="199"/>
      <c r="HI115" s="199"/>
      <c r="HJ115" s="199"/>
      <c r="HK115" s="199"/>
      <c r="HL115" s="199"/>
      <c r="HM115" s="199"/>
      <c r="HN115" s="199"/>
      <c r="HO115" s="199"/>
      <c r="HP115" s="199"/>
      <c r="HQ115" s="199"/>
      <c r="HR115" s="199"/>
      <c r="HS115" s="199"/>
      <c r="HT115" s="199"/>
      <c r="HU115" s="199"/>
      <c r="HV115" s="199"/>
      <c r="HW115" s="199"/>
      <c r="HX115" s="199"/>
      <c r="HY115" s="199"/>
      <c r="HZ115" s="199"/>
      <c r="IA115" s="199"/>
      <c r="IB115" s="199"/>
      <c r="IC115" s="199"/>
      <c r="ID115" s="199"/>
      <c r="IE115" s="199"/>
      <c r="IF115" s="199"/>
      <c r="IG115" s="199"/>
      <c r="IH115" s="199"/>
      <c r="II115" s="199"/>
      <c r="IJ115" s="199"/>
      <c r="IK115" s="199"/>
      <c r="IL115" s="199"/>
      <c r="IM115" s="199"/>
      <c r="IN115" s="199"/>
      <c r="IO115" s="199"/>
      <c r="IP115" s="199"/>
      <c r="IQ115" s="199"/>
      <c r="IR115" s="199"/>
      <c r="IS115" s="199"/>
      <c r="IT115" s="199"/>
      <c r="IU115" s="199"/>
      <c r="IV115" s="199"/>
    </row>
    <row r="116" spans="1:256" s="245" customFormat="1" ht="8.25" customHeight="1" x14ac:dyDescent="0.25">
      <c r="A116" s="203"/>
      <c r="B116" s="204"/>
      <c r="C116" s="206"/>
      <c r="D116" s="206"/>
      <c r="E116" s="251"/>
      <c r="F116" s="252"/>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199"/>
      <c r="AN116" s="199"/>
      <c r="AO116" s="199"/>
      <c r="AP116" s="199"/>
      <c r="AQ116" s="199"/>
      <c r="AR116" s="199"/>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199"/>
      <c r="CF116" s="199"/>
      <c r="CG116" s="199"/>
      <c r="CH116" s="199"/>
      <c r="CI116" s="199"/>
      <c r="CJ116" s="199"/>
      <c r="CK116" s="199"/>
      <c r="CL116" s="199"/>
      <c r="CM116" s="199"/>
      <c r="CN116" s="199"/>
      <c r="CO116" s="199"/>
      <c r="CP116" s="199"/>
      <c r="CQ116" s="199"/>
      <c r="CR116" s="199"/>
      <c r="CS116" s="199"/>
      <c r="CT116" s="199"/>
      <c r="CU116" s="199"/>
      <c r="CV116" s="199"/>
      <c r="CW116" s="199"/>
      <c r="CX116" s="199"/>
      <c r="CY116" s="199"/>
      <c r="CZ116" s="199"/>
      <c r="DA116" s="199"/>
      <c r="DB116" s="199"/>
      <c r="DC116" s="199"/>
      <c r="DD116" s="199"/>
      <c r="DE116" s="199"/>
      <c r="DF116" s="199"/>
      <c r="DG116" s="199"/>
      <c r="DH116" s="199"/>
      <c r="DI116" s="199"/>
      <c r="DJ116" s="199"/>
      <c r="DK116" s="199"/>
      <c r="DL116" s="199"/>
      <c r="DM116" s="199"/>
      <c r="DN116" s="199"/>
      <c r="DO116" s="199"/>
      <c r="DP116" s="199"/>
      <c r="DQ116" s="199"/>
      <c r="DR116" s="199"/>
      <c r="DS116" s="199"/>
      <c r="DT116" s="199"/>
      <c r="DU116" s="199"/>
      <c r="DV116" s="199"/>
      <c r="DW116" s="199"/>
      <c r="DX116" s="199"/>
      <c r="DY116" s="199"/>
      <c r="DZ116" s="199"/>
      <c r="EA116" s="199"/>
      <c r="EB116" s="199"/>
      <c r="EC116" s="199"/>
      <c r="ED116" s="199"/>
      <c r="EE116" s="199"/>
      <c r="EF116" s="199"/>
      <c r="EG116" s="199"/>
      <c r="EH116" s="199"/>
      <c r="EI116" s="199"/>
      <c r="EJ116" s="199"/>
      <c r="EK116" s="199"/>
      <c r="EL116" s="199"/>
      <c r="EM116" s="199"/>
      <c r="EN116" s="199"/>
      <c r="EO116" s="199"/>
      <c r="EP116" s="199"/>
      <c r="EQ116" s="199"/>
      <c r="ER116" s="199"/>
      <c r="ES116" s="199"/>
      <c r="ET116" s="199"/>
      <c r="EU116" s="199"/>
      <c r="EV116" s="199"/>
      <c r="EW116" s="199"/>
      <c r="EX116" s="199"/>
      <c r="EY116" s="199"/>
      <c r="EZ116" s="199"/>
      <c r="FA116" s="199"/>
      <c r="FB116" s="199"/>
      <c r="FC116" s="199"/>
      <c r="FD116" s="199"/>
      <c r="FE116" s="199"/>
      <c r="FF116" s="199"/>
      <c r="FG116" s="199"/>
      <c r="FH116" s="199"/>
      <c r="FI116" s="199"/>
      <c r="FJ116" s="199"/>
      <c r="FK116" s="199"/>
      <c r="FL116" s="199"/>
      <c r="FM116" s="199"/>
      <c r="FN116" s="199"/>
      <c r="FO116" s="199"/>
      <c r="FP116" s="199"/>
      <c r="FQ116" s="199"/>
      <c r="FR116" s="199"/>
      <c r="FS116" s="199"/>
      <c r="FT116" s="199"/>
      <c r="FU116" s="199"/>
      <c r="FV116" s="199"/>
      <c r="FW116" s="199"/>
      <c r="FX116" s="199"/>
      <c r="FY116" s="199"/>
      <c r="FZ116" s="199"/>
      <c r="GA116" s="199"/>
      <c r="GB116" s="199"/>
      <c r="GC116" s="199"/>
      <c r="GD116" s="199"/>
      <c r="GE116" s="199"/>
      <c r="GF116" s="199"/>
      <c r="GG116" s="199"/>
      <c r="GH116" s="199"/>
      <c r="GI116" s="199"/>
      <c r="GJ116" s="199"/>
      <c r="GK116" s="199"/>
      <c r="GL116" s="199"/>
      <c r="GM116" s="199"/>
      <c r="GN116" s="199"/>
      <c r="GO116" s="199"/>
      <c r="GP116" s="199"/>
      <c r="GQ116" s="199"/>
      <c r="GR116" s="199"/>
      <c r="GS116" s="199"/>
      <c r="GT116" s="199"/>
      <c r="GU116" s="199"/>
      <c r="GV116" s="199"/>
      <c r="GW116" s="199"/>
      <c r="GX116" s="199"/>
      <c r="GY116" s="199"/>
      <c r="GZ116" s="199"/>
      <c r="HA116" s="199"/>
      <c r="HB116" s="199"/>
      <c r="HC116" s="199"/>
      <c r="HD116" s="199"/>
      <c r="HE116" s="199"/>
      <c r="HF116" s="199"/>
      <c r="HG116" s="199"/>
      <c r="HH116" s="199"/>
      <c r="HI116" s="199"/>
      <c r="HJ116" s="199"/>
      <c r="HK116" s="199"/>
      <c r="HL116" s="199"/>
      <c r="HM116" s="199"/>
      <c r="HN116" s="199"/>
      <c r="HO116" s="199"/>
      <c r="HP116" s="199"/>
      <c r="HQ116" s="199"/>
      <c r="HR116" s="199"/>
      <c r="HS116" s="199"/>
      <c r="HT116" s="199"/>
      <c r="HU116" s="199"/>
      <c r="HV116" s="199"/>
      <c r="HW116" s="199"/>
      <c r="HX116" s="199"/>
      <c r="HY116" s="199"/>
      <c r="HZ116" s="199"/>
      <c r="IA116" s="199"/>
      <c r="IB116" s="199"/>
      <c r="IC116" s="199"/>
      <c r="ID116" s="199"/>
      <c r="IE116" s="199"/>
      <c r="IF116" s="199"/>
      <c r="IG116" s="199"/>
      <c r="IH116" s="199"/>
      <c r="II116" s="199"/>
      <c r="IJ116" s="199"/>
      <c r="IK116" s="199"/>
      <c r="IL116" s="199"/>
      <c r="IM116" s="199"/>
      <c r="IN116" s="199"/>
      <c r="IO116" s="199"/>
      <c r="IP116" s="199"/>
      <c r="IQ116" s="199"/>
      <c r="IR116" s="199"/>
      <c r="IS116" s="199"/>
      <c r="IT116" s="199"/>
      <c r="IU116" s="199"/>
      <c r="IV116" s="199"/>
    </row>
    <row r="117" spans="1:256" s="245" customFormat="1" ht="25" x14ac:dyDescent="0.25">
      <c r="A117" s="203"/>
      <c r="B117" s="210" t="s">
        <v>176</v>
      </c>
      <c r="C117" s="206"/>
      <c r="D117" s="206"/>
      <c r="E117" s="256"/>
      <c r="F117" s="261"/>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199"/>
      <c r="AN117" s="199"/>
      <c r="AO117" s="199"/>
      <c r="AP117" s="199"/>
      <c r="AQ117" s="199"/>
      <c r="AR117" s="199"/>
      <c r="AS117" s="199"/>
      <c r="AT117" s="199"/>
      <c r="AU117" s="199"/>
      <c r="AV117" s="199"/>
      <c r="AW117" s="199"/>
      <c r="AX117" s="199"/>
      <c r="AY117" s="199"/>
      <c r="AZ117" s="199"/>
      <c r="BA117" s="199"/>
      <c r="BB117" s="199"/>
      <c r="BC117" s="199"/>
      <c r="BD117" s="199"/>
      <c r="BE117" s="199"/>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c r="CE117" s="199"/>
      <c r="CF117" s="199"/>
      <c r="CG117" s="199"/>
      <c r="CH117" s="199"/>
      <c r="CI117" s="199"/>
      <c r="CJ117" s="199"/>
      <c r="CK117" s="199"/>
      <c r="CL117" s="199"/>
      <c r="CM117" s="199"/>
      <c r="CN117" s="199"/>
      <c r="CO117" s="199"/>
      <c r="CP117" s="199"/>
      <c r="CQ117" s="199"/>
      <c r="CR117" s="199"/>
      <c r="CS117" s="199"/>
      <c r="CT117" s="199"/>
      <c r="CU117" s="199"/>
      <c r="CV117" s="199"/>
      <c r="CW117" s="199"/>
      <c r="CX117" s="199"/>
      <c r="CY117" s="199"/>
      <c r="CZ117" s="199"/>
      <c r="DA117" s="199"/>
      <c r="DB117" s="199"/>
      <c r="DC117" s="199"/>
      <c r="DD117" s="199"/>
      <c r="DE117" s="199"/>
      <c r="DF117" s="199"/>
      <c r="DG117" s="199"/>
      <c r="DH117" s="199"/>
      <c r="DI117" s="199"/>
      <c r="DJ117" s="199"/>
      <c r="DK117" s="199"/>
      <c r="DL117" s="199"/>
      <c r="DM117" s="199"/>
      <c r="DN117" s="199"/>
      <c r="DO117" s="199"/>
      <c r="DP117" s="199"/>
      <c r="DQ117" s="199"/>
      <c r="DR117" s="199"/>
      <c r="DS117" s="199"/>
      <c r="DT117" s="199"/>
      <c r="DU117" s="199"/>
      <c r="DV117" s="199"/>
      <c r="DW117" s="199"/>
      <c r="DX117" s="199"/>
      <c r="DY117" s="199"/>
      <c r="DZ117" s="199"/>
      <c r="EA117" s="199"/>
      <c r="EB117" s="199"/>
      <c r="EC117" s="199"/>
      <c r="ED117" s="199"/>
      <c r="EE117" s="199"/>
      <c r="EF117" s="199"/>
      <c r="EG117" s="199"/>
      <c r="EH117" s="199"/>
      <c r="EI117" s="199"/>
      <c r="EJ117" s="199"/>
      <c r="EK117" s="199"/>
      <c r="EL117" s="199"/>
      <c r="EM117" s="199"/>
      <c r="EN117" s="199"/>
      <c r="EO117" s="199"/>
      <c r="EP117" s="199"/>
      <c r="EQ117" s="199"/>
      <c r="ER117" s="199"/>
      <c r="ES117" s="199"/>
      <c r="ET117" s="199"/>
      <c r="EU117" s="199"/>
      <c r="EV117" s="199"/>
      <c r="EW117" s="199"/>
      <c r="EX117" s="199"/>
      <c r="EY117" s="199"/>
      <c r="EZ117" s="199"/>
      <c r="FA117" s="199"/>
      <c r="FB117" s="199"/>
      <c r="FC117" s="199"/>
      <c r="FD117" s="199"/>
      <c r="FE117" s="199"/>
      <c r="FF117" s="199"/>
      <c r="FG117" s="199"/>
      <c r="FH117" s="199"/>
      <c r="FI117" s="199"/>
      <c r="FJ117" s="199"/>
      <c r="FK117" s="199"/>
      <c r="FL117" s="199"/>
      <c r="FM117" s="199"/>
      <c r="FN117" s="199"/>
      <c r="FO117" s="199"/>
      <c r="FP117" s="199"/>
      <c r="FQ117" s="199"/>
      <c r="FR117" s="199"/>
      <c r="FS117" s="199"/>
      <c r="FT117" s="199"/>
      <c r="FU117" s="199"/>
      <c r="FV117" s="199"/>
      <c r="FW117" s="199"/>
      <c r="FX117" s="199"/>
      <c r="FY117" s="199"/>
      <c r="FZ117" s="199"/>
      <c r="GA117" s="199"/>
      <c r="GB117" s="199"/>
      <c r="GC117" s="199"/>
      <c r="GD117" s="199"/>
      <c r="GE117" s="199"/>
      <c r="GF117" s="199"/>
      <c r="GG117" s="199"/>
      <c r="GH117" s="199"/>
      <c r="GI117" s="199"/>
      <c r="GJ117" s="199"/>
      <c r="GK117" s="199"/>
      <c r="GL117" s="199"/>
      <c r="GM117" s="199"/>
      <c r="GN117" s="199"/>
      <c r="GO117" s="199"/>
      <c r="GP117" s="199"/>
      <c r="GQ117" s="199"/>
      <c r="GR117" s="199"/>
      <c r="GS117" s="199"/>
      <c r="GT117" s="199"/>
      <c r="GU117" s="199"/>
      <c r="GV117" s="199"/>
      <c r="GW117" s="199"/>
      <c r="GX117" s="199"/>
      <c r="GY117" s="199"/>
      <c r="GZ117" s="199"/>
      <c r="HA117" s="199"/>
      <c r="HB117" s="199"/>
      <c r="HC117" s="199"/>
      <c r="HD117" s="199"/>
      <c r="HE117" s="199"/>
      <c r="HF117" s="199"/>
      <c r="HG117" s="199"/>
      <c r="HH117" s="199"/>
      <c r="HI117" s="199"/>
      <c r="HJ117" s="199"/>
      <c r="HK117" s="199"/>
      <c r="HL117" s="199"/>
      <c r="HM117" s="199"/>
      <c r="HN117" s="199"/>
      <c r="HO117" s="199"/>
      <c r="HP117" s="199"/>
      <c r="HQ117" s="199"/>
      <c r="HR117" s="199"/>
      <c r="HS117" s="199"/>
      <c r="HT117" s="199"/>
      <c r="HU117" s="199"/>
      <c r="HV117" s="199"/>
      <c r="HW117" s="199"/>
      <c r="HX117" s="199"/>
      <c r="HY117" s="199"/>
      <c r="HZ117" s="199"/>
      <c r="IA117" s="199"/>
      <c r="IB117" s="199"/>
      <c r="IC117" s="199"/>
      <c r="ID117" s="199"/>
      <c r="IE117" s="199"/>
      <c r="IF117" s="199"/>
      <c r="IG117" s="199"/>
      <c r="IH117" s="199"/>
      <c r="II117" s="199"/>
      <c r="IJ117" s="199"/>
      <c r="IK117" s="199"/>
      <c r="IL117" s="199"/>
      <c r="IM117" s="199"/>
      <c r="IN117" s="199"/>
      <c r="IO117" s="199"/>
      <c r="IP117" s="199"/>
      <c r="IQ117" s="199"/>
      <c r="IR117" s="199"/>
      <c r="IS117" s="199"/>
      <c r="IT117" s="199"/>
      <c r="IU117" s="199"/>
      <c r="IV117" s="199"/>
    </row>
    <row r="118" spans="1:256" s="245" customFormat="1" ht="13" x14ac:dyDescent="0.25">
      <c r="A118" s="203"/>
      <c r="B118" s="209"/>
      <c r="C118" s="206"/>
      <c r="D118" s="206"/>
      <c r="E118" s="254"/>
      <c r="F118" s="252"/>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c r="CE118" s="199"/>
      <c r="CF118" s="199"/>
      <c r="CG118" s="199"/>
      <c r="CH118" s="199"/>
      <c r="CI118" s="199"/>
      <c r="CJ118" s="199"/>
      <c r="CK118" s="199"/>
      <c r="CL118" s="199"/>
      <c r="CM118" s="199"/>
      <c r="CN118" s="199"/>
      <c r="CO118" s="199"/>
      <c r="CP118" s="199"/>
      <c r="CQ118" s="199"/>
      <c r="CR118" s="199"/>
      <c r="CS118" s="199"/>
      <c r="CT118" s="199"/>
      <c r="CU118" s="199"/>
      <c r="CV118" s="199"/>
      <c r="CW118" s="199"/>
      <c r="CX118" s="199"/>
      <c r="CY118" s="199"/>
      <c r="CZ118" s="199"/>
      <c r="DA118" s="199"/>
      <c r="DB118" s="199"/>
      <c r="DC118" s="199"/>
      <c r="DD118" s="199"/>
      <c r="DE118" s="199"/>
      <c r="DF118" s="199"/>
      <c r="DG118" s="199"/>
      <c r="DH118" s="199"/>
      <c r="DI118" s="199"/>
      <c r="DJ118" s="199"/>
      <c r="DK118" s="199"/>
      <c r="DL118" s="199"/>
      <c r="DM118" s="199"/>
      <c r="DN118" s="199"/>
      <c r="DO118" s="199"/>
      <c r="DP118" s="199"/>
      <c r="DQ118" s="199"/>
      <c r="DR118" s="199"/>
      <c r="DS118" s="199"/>
      <c r="DT118" s="199"/>
      <c r="DU118" s="199"/>
      <c r="DV118" s="199"/>
      <c r="DW118" s="199"/>
      <c r="DX118" s="199"/>
      <c r="DY118" s="199"/>
      <c r="DZ118" s="199"/>
      <c r="EA118" s="199"/>
      <c r="EB118" s="199"/>
      <c r="EC118" s="199"/>
      <c r="ED118" s="199"/>
      <c r="EE118" s="199"/>
      <c r="EF118" s="199"/>
      <c r="EG118" s="199"/>
      <c r="EH118" s="199"/>
      <c r="EI118" s="199"/>
      <c r="EJ118" s="199"/>
      <c r="EK118" s="199"/>
      <c r="EL118" s="199"/>
      <c r="EM118" s="199"/>
      <c r="EN118" s="199"/>
      <c r="EO118" s="199"/>
      <c r="EP118" s="199"/>
      <c r="EQ118" s="199"/>
      <c r="ER118" s="199"/>
      <c r="ES118" s="199"/>
      <c r="ET118" s="199"/>
      <c r="EU118" s="199"/>
      <c r="EV118" s="199"/>
      <c r="EW118" s="199"/>
      <c r="EX118" s="199"/>
      <c r="EY118" s="199"/>
      <c r="EZ118" s="199"/>
      <c r="FA118" s="199"/>
      <c r="FB118" s="199"/>
      <c r="FC118" s="199"/>
      <c r="FD118" s="199"/>
      <c r="FE118" s="199"/>
      <c r="FF118" s="199"/>
      <c r="FG118" s="199"/>
      <c r="FH118" s="199"/>
      <c r="FI118" s="199"/>
      <c r="FJ118" s="199"/>
      <c r="FK118" s="199"/>
      <c r="FL118" s="199"/>
      <c r="FM118" s="199"/>
      <c r="FN118" s="199"/>
      <c r="FO118" s="199"/>
      <c r="FP118" s="199"/>
      <c r="FQ118" s="199"/>
      <c r="FR118" s="199"/>
      <c r="FS118" s="199"/>
      <c r="FT118" s="199"/>
      <c r="FU118" s="199"/>
      <c r="FV118" s="199"/>
      <c r="FW118" s="199"/>
      <c r="FX118" s="199"/>
      <c r="FY118" s="199"/>
      <c r="FZ118" s="199"/>
      <c r="GA118" s="199"/>
      <c r="GB118" s="199"/>
      <c r="GC118" s="199"/>
      <c r="GD118" s="199"/>
      <c r="GE118" s="199"/>
      <c r="GF118" s="199"/>
      <c r="GG118" s="199"/>
      <c r="GH118" s="199"/>
      <c r="GI118" s="199"/>
      <c r="GJ118" s="199"/>
      <c r="GK118" s="199"/>
      <c r="GL118" s="199"/>
      <c r="GM118" s="199"/>
      <c r="GN118" s="199"/>
      <c r="GO118" s="199"/>
      <c r="GP118" s="199"/>
      <c r="GQ118" s="199"/>
      <c r="GR118" s="199"/>
      <c r="GS118" s="199"/>
      <c r="GT118" s="199"/>
      <c r="GU118" s="199"/>
      <c r="GV118" s="199"/>
      <c r="GW118" s="199"/>
      <c r="GX118" s="199"/>
      <c r="GY118" s="199"/>
      <c r="GZ118" s="199"/>
      <c r="HA118" s="199"/>
      <c r="HB118" s="199"/>
      <c r="HC118" s="199"/>
      <c r="HD118" s="199"/>
      <c r="HE118" s="199"/>
      <c r="HF118" s="199"/>
      <c r="HG118" s="199"/>
      <c r="HH118" s="199"/>
      <c r="HI118" s="199"/>
      <c r="HJ118" s="199"/>
      <c r="HK118" s="199"/>
      <c r="HL118" s="199"/>
      <c r="HM118" s="199"/>
      <c r="HN118" s="199"/>
      <c r="HO118" s="199"/>
      <c r="HP118" s="199"/>
      <c r="HQ118" s="199"/>
      <c r="HR118" s="199"/>
      <c r="HS118" s="199"/>
      <c r="HT118" s="199"/>
      <c r="HU118" s="199"/>
      <c r="HV118" s="199"/>
      <c r="HW118" s="199"/>
      <c r="HX118" s="199"/>
      <c r="HY118" s="199"/>
      <c r="HZ118" s="199"/>
      <c r="IA118" s="199"/>
      <c r="IB118" s="199"/>
      <c r="IC118" s="199"/>
      <c r="ID118" s="199"/>
      <c r="IE118" s="199"/>
      <c r="IF118" s="199"/>
      <c r="IG118" s="199"/>
      <c r="IH118" s="199"/>
      <c r="II118" s="199"/>
      <c r="IJ118" s="199"/>
      <c r="IK118" s="199"/>
      <c r="IL118" s="199"/>
      <c r="IM118" s="199"/>
      <c r="IN118" s="199"/>
      <c r="IO118" s="199"/>
      <c r="IP118" s="199"/>
      <c r="IQ118" s="199"/>
      <c r="IR118" s="199"/>
      <c r="IS118" s="199"/>
      <c r="IT118" s="199"/>
      <c r="IU118" s="199"/>
      <c r="IV118" s="199"/>
    </row>
    <row r="119" spans="1:256" s="245" customFormat="1" x14ac:dyDescent="0.25">
      <c r="A119" s="203" t="s">
        <v>194</v>
      </c>
      <c r="B119" s="204" t="s">
        <v>195</v>
      </c>
      <c r="C119" s="206" t="s">
        <v>16</v>
      </c>
      <c r="D119" s="206">
        <v>2</v>
      </c>
      <c r="E119" s="256"/>
      <c r="F119" s="252">
        <f>D119*E119</f>
        <v>0</v>
      </c>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c r="AD119" s="199"/>
      <c r="AE119" s="199"/>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199"/>
      <c r="CE119" s="199"/>
      <c r="CF119" s="199"/>
      <c r="CG119" s="199"/>
      <c r="CH119" s="199"/>
      <c r="CI119" s="199"/>
      <c r="CJ119" s="199"/>
      <c r="CK119" s="199"/>
      <c r="CL119" s="199"/>
      <c r="CM119" s="199"/>
      <c r="CN119" s="199"/>
      <c r="CO119" s="199"/>
      <c r="CP119" s="199"/>
      <c r="CQ119" s="199"/>
      <c r="CR119" s="199"/>
      <c r="CS119" s="199"/>
      <c r="CT119" s="199"/>
      <c r="CU119" s="199"/>
      <c r="CV119" s="199"/>
      <c r="CW119" s="199"/>
      <c r="CX119" s="199"/>
      <c r="CY119" s="199"/>
      <c r="CZ119" s="199"/>
      <c r="DA119" s="199"/>
      <c r="DB119" s="199"/>
      <c r="DC119" s="199"/>
      <c r="DD119" s="199"/>
      <c r="DE119" s="199"/>
      <c r="DF119" s="199"/>
      <c r="DG119" s="199"/>
      <c r="DH119" s="199"/>
      <c r="DI119" s="199"/>
      <c r="DJ119" s="199"/>
      <c r="DK119" s="199"/>
      <c r="DL119" s="199"/>
      <c r="DM119" s="199"/>
      <c r="DN119" s="199"/>
      <c r="DO119" s="199"/>
      <c r="DP119" s="199"/>
      <c r="DQ119" s="199"/>
      <c r="DR119" s="199"/>
      <c r="DS119" s="199"/>
      <c r="DT119" s="199"/>
      <c r="DU119" s="199"/>
      <c r="DV119" s="199"/>
      <c r="DW119" s="199"/>
      <c r="DX119" s="199"/>
      <c r="DY119" s="199"/>
      <c r="DZ119" s="199"/>
      <c r="EA119" s="199"/>
      <c r="EB119" s="199"/>
      <c r="EC119" s="199"/>
      <c r="ED119" s="199"/>
      <c r="EE119" s="199"/>
      <c r="EF119" s="199"/>
      <c r="EG119" s="199"/>
      <c r="EH119" s="199"/>
      <c r="EI119" s="199"/>
      <c r="EJ119" s="199"/>
      <c r="EK119" s="199"/>
      <c r="EL119" s="199"/>
      <c r="EM119" s="199"/>
      <c r="EN119" s="199"/>
      <c r="EO119" s="199"/>
      <c r="EP119" s="199"/>
      <c r="EQ119" s="199"/>
      <c r="ER119" s="199"/>
      <c r="ES119" s="199"/>
      <c r="ET119" s="199"/>
      <c r="EU119" s="199"/>
      <c r="EV119" s="199"/>
      <c r="EW119" s="199"/>
      <c r="EX119" s="199"/>
      <c r="EY119" s="199"/>
      <c r="EZ119" s="199"/>
      <c r="FA119" s="199"/>
      <c r="FB119" s="199"/>
      <c r="FC119" s="199"/>
      <c r="FD119" s="199"/>
      <c r="FE119" s="199"/>
      <c r="FF119" s="199"/>
      <c r="FG119" s="199"/>
      <c r="FH119" s="199"/>
      <c r="FI119" s="199"/>
      <c r="FJ119" s="199"/>
      <c r="FK119" s="199"/>
      <c r="FL119" s="199"/>
      <c r="FM119" s="199"/>
      <c r="FN119" s="199"/>
      <c r="FO119" s="199"/>
      <c r="FP119" s="199"/>
      <c r="FQ119" s="199"/>
      <c r="FR119" s="199"/>
      <c r="FS119" s="199"/>
      <c r="FT119" s="199"/>
      <c r="FU119" s="199"/>
      <c r="FV119" s="199"/>
      <c r="FW119" s="199"/>
      <c r="FX119" s="199"/>
      <c r="FY119" s="199"/>
      <c r="FZ119" s="199"/>
      <c r="GA119" s="199"/>
      <c r="GB119" s="199"/>
      <c r="GC119" s="199"/>
      <c r="GD119" s="199"/>
      <c r="GE119" s="199"/>
      <c r="GF119" s="199"/>
      <c r="GG119" s="199"/>
      <c r="GH119" s="199"/>
      <c r="GI119" s="199"/>
      <c r="GJ119" s="199"/>
      <c r="GK119" s="199"/>
      <c r="GL119" s="199"/>
      <c r="GM119" s="199"/>
      <c r="GN119" s="199"/>
      <c r="GO119" s="199"/>
      <c r="GP119" s="199"/>
      <c r="GQ119" s="199"/>
      <c r="GR119" s="199"/>
      <c r="GS119" s="199"/>
      <c r="GT119" s="199"/>
      <c r="GU119" s="199"/>
      <c r="GV119" s="199"/>
      <c r="GW119" s="199"/>
      <c r="GX119" s="199"/>
      <c r="GY119" s="199"/>
      <c r="GZ119" s="199"/>
      <c r="HA119" s="199"/>
      <c r="HB119" s="199"/>
      <c r="HC119" s="199"/>
      <c r="HD119" s="199"/>
      <c r="HE119" s="199"/>
      <c r="HF119" s="199"/>
      <c r="HG119" s="199"/>
      <c r="HH119" s="199"/>
      <c r="HI119" s="199"/>
      <c r="HJ119" s="199"/>
      <c r="HK119" s="199"/>
      <c r="HL119" s="199"/>
      <c r="HM119" s="199"/>
      <c r="HN119" s="199"/>
      <c r="HO119" s="199"/>
      <c r="HP119" s="199"/>
      <c r="HQ119" s="199"/>
      <c r="HR119" s="199"/>
      <c r="HS119" s="199"/>
      <c r="HT119" s="199"/>
      <c r="HU119" s="199"/>
      <c r="HV119" s="199"/>
      <c r="HW119" s="199"/>
      <c r="HX119" s="199"/>
      <c r="HY119" s="199"/>
      <c r="HZ119" s="199"/>
      <c r="IA119" s="199"/>
      <c r="IB119" s="199"/>
      <c r="IC119" s="199"/>
      <c r="ID119" s="199"/>
      <c r="IE119" s="199"/>
      <c r="IF119" s="199"/>
      <c r="IG119" s="199"/>
      <c r="IH119" s="199"/>
      <c r="II119" s="199"/>
      <c r="IJ119" s="199"/>
      <c r="IK119" s="199"/>
      <c r="IL119" s="199"/>
      <c r="IM119" s="199"/>
      <c r="IN119" s="199"/>
      <c r="IO119" s="199"/>
      <c r="IP119" s="199"/>
      <c r="IQ119" s="199"/>
      <c r="IR119" s="199"/>
      <c r="IS119" s="199"/>
      <c r="IT119" s="199"/>
      <c r="IU119" s="199"/>
      <c r="IV119" s="199"/>
    </row>
    <row r="120" spans="1:256" s="245" customFormat="1" x14ac:dyDescent="0.25">
      <c r="A120" s="203" t="s">
        <v>196</v>
      </c>
      <c r="B120" s="204" t="s">
        <v>174</v>
      </c>
      <c r="C120" s="206" t="s">
        <v>16</v>
      </c>
      <c r="D120" s="206">
        <v>4</v>
      </c>
      <c r="E120" s="256"/>
      <c r="F120" s="252">
        <f>D120*E120</f>
        <v>0</v>
      </c>
      <c r="H120" s="199"/>
      <c r="I120" s="199"/>
      <c r="J120" s="199"/>
      <c r="K120" s="199"/>
      <c r="L120" s="199"/>
      <c r="M120" s="199"/>
      <c r="N120" s="199"/>
      <c r="O120" s="199"/>
      <c r="P120" s="199"/>
      <c r="Q120" s="199"/>
      <c r="R120" s="199"/>
      <c r="S120" s="199"/>
      <c r="T120" s="199"/>
      <c r="U120" s="199"/>
      <c r="V120" s="199"/>
      <c r="W120" s="199"/>
      <c r="X120" s="199"/>
      <c r="Y120" s="199"/>
      <c r="Z120" s="199"/>
      <c r="AA120" s="199"/>
      <c r="AB120" s="199"/>
      <c r="AC120" s="199"/>
      <c r="AD120" s="199"/>
      <c r="AE120" s="199"/>
      <c r="AF120" s="199"/>
      <c r="AG120" s="199"/>
      <c r="AH120" s="199"/>
      <c r="AI120" s="199"/>
      <c r="AJ120" s="199"/>
      <c r="AK120" s="199"/>
      <c r="AL120" s="199"/>
      <c r="AM120" s="199"/>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199"/>
      <c r="BR120" s="199"/>
      <c r="BS120" s="199"/>
      <c r="BT120" s="199"/>
      <c r="BU120" s="199"/>
      <c r="BV120" s="199"/>
      <c r="BW120" s="199"/>
      <c r="BX120" s="199"/>
      <c r="BY120" s="199"/>
      <c r="BZ120" s="199"/>
      <c r="CA120" s="199"/>
      <c r="CB120" s="199"/>
      <c r="CC120" s="199"/>
      <c r="CD120" s="199"/>
      <c r="CE120" s="199"/>
      <c r="CF120" s="199"/>
      <c r="CG120" s="199"/>
      <c r="CH120" s="199"/>
      <c r="CI120" s="199"/>
      <c r="CJ120" s="199"/>
      <c r="CK120" s="199"/>
      <c r="CL120" s="199"/>
      <c r="CM120" s="199"/>
      <c r="CN120" s="199"/>
      <c r="CO120" s="199"/>
      <c r="CP120" s="199"/>
      <c r="CQ120" s="199"/>
      <c r="CR120" s="199"/>
      <c r="CS120" s="199"/>
      <c r="CT120" s="199"/>
      <c r="CU120" s="199"/>
      <c r="CV120" s="199"/>
      <c r="CW120" s="199"/>
      <c r="CX120" s="199"/>
      <c r="CY120" s="199"/>
      <c r="CZ120" s="199"/>
      <c r="DA120" s="199"/>
      <c r="DB120" s="199"/>
      <c r="DC120" s="199"/>
      <c r="DD120" s="199"/>
      <c r="DE120" s="199"/>
      <c r="DF120" s="199"/>
      <c r="DG120" s="199"/>
      <c r="DH120" s="199"/>
      <c r="DI120" s="199"/>
      <c r="DJ120" s="199"/>
      <c r="DK120" s="199"/>
      <c r="DL120" s="199"/>
      <c r="DM120" s="199"/>
      <c r="DN120" s="199"/>
      <c r="DO120" s="199"/>
      <c r="DP120" s="199"/>
      <c r="DQ120" s="199"/>
      <c r="DR120" s="199"/>
      <c r="DS120" s="199"/>
      <c r="DT120" s="199"/>
      <c r="DU120" s="199"/>
      <c r="DV120" s="199"/>
      <c r="DW120" s="199"/>
      <c r="DX120" s="199"/>
      <c r="DY120" s="199"/>
      <c r="DZ120" s="199"/>
      <c r="EA120" s="199"/>
      <c r="EB120" s="199"/>
      <c r="EC120" s="199"/>
      <c r="ED120" s="199"/>
      <c r="EE120" s="199"/>
      <c r="EF120" s="199"/>
      <c r="EG120" s="199"/>
      <c r="EH120" s="199"/>
      <c r="EI120" s="199"/>
      <c r="EJ120" s="199"/>
      <c r="EK120" s="199"/>
      <c r="EL120" s="199"/>
      <c r="EM120" s="199"/>
      <c r="EN120" s="199"/>
      <c r="EO120" s="199"/>
      <c r="EP120" s="199"/>
      <c r="EQ120" s="199"/>
      <c r="ER120" s="199"/>
      <c r="ES120" s="199"/>
      <c r="ET120" s="199"/>
      <c r="EU120" s="199"/>
      <c r="EV120" s="199"/>
      <c r="EW120" s="199"/>
      <c r="EX120" s="199"/>
      <c r="EY120" s="199"/>
      <c r="EZ120" s="199"/>
      <c r="FA120" s="199"/>
      <c r="FB120" s="199"/>
      <c r="FC120" s="199"/>
      <c r="FD120" s="199"/>
      <c r="FE120" s="199"/>
      <c r="FF120" s="199"/>
      <c r="FG120" s="199"/>
      <c r="FH120" s="199"/>
      <c r="FI120" s="199"/>
      <c r="FJ120" s="199"/>
      <c r="FK120" s="199"/>
      <c r="FL120" s="199"/>
      <c r="FM120" s="199"/>
      <c r="FN120" s="199"/>
      <c r="FO120" s="199"/>
      <c r="FP120" s="199"/>
      <c r="FQ120" s="199"/>
      <c r="FR120" s="199"/>
      <c r="FS120" s="199"/>
      <c r="FT120" s="199"/>
      <c r="FU120" s="199"/>
      <c r="FV120" s="199"/>
      <c r="FW120" s="199"/>
      <c r="FX120" s="199"/>
      <c r="FY120" s="199"/>
      <c r="FZ120" s="199"/>
      <c r="GA120" s="199"/>
      <c r="GB120" s="199"/>
      <c r="GC120" s="199"/>
      <c r="GD120" s="199"/>
      <c r="GE120" s="199"/>
      <c r="GF120" s="199"/>
      <c r="GG120" s="199"/>
      <c r="GH120" s="199"/>
      <c r="GI120" s="199"/>
      <c r="GJ120" s="199"/>
      <c r="GK120" s="199"/>
      <c r="GL120" s="199"/>
      <c r="GM120" s="199"/>
      <c r="GN120" s="199"/>
      <c r="GO120" s="199"/>
      <c r="GP120" s="199"/>
      <c r="GQ120" s="199"/>
      <c r="GR120" s="199"/>
      <c r="GS120" s="199"/>
      <c r="GT120" s="199"/>
      <c r="GU120" s="199"/>
      <c r="GV120" s="199"/>
      <c r="GW120" s="199"/>
      <c r="GX120" s="199"/>
      <c r="GY120" s="199"/>
      <c r="GZ120" s="199"/>
      <c r="HA120" s="199"/>
      <c r="HB120" s="199"/>
      <c r="HC120" s="199"/>
      <c r="HD120" s="199"/>
      <c r="HE120" s="199"/>
      <c r="HF120" s="199"/>
      <c r="HG120" s="199"/>
      <c r="HH120" s="199"/>
      <c r="HI120" s="199"/>
      <c r="HJ120" s="199"/>
      <c r="HK120" s="199"/>
      <c r="HL120" s="199"/>
      <c r="HM120" s="199"/>
      <c r="HN120" s="199"/>
      <c r="HO120" s="199"/>
      <c r="HP120" s="199"/>
      <c r="HQ120" s="199"/>
      <c r="HR120" s="199"/>
      <c r="HS120" s="199"/>
      <c r="HT120" s="199"/>
      <c r="HU120" s="199"/>
      <c r="HV120" s="199"/>
      <c r="HW120" s="199"/>
      <c r="HX120" s="199"/>
      <c r="HY120" s="199"/>
      <c r="HZ120" s="199"/>
      <c r="IA120" s="199"/>
      <c r="IB120" s="199"/>
      <c r="IC120" s="199"/>
      <c r="ID120" s="199"/>
      <c r="IE120" s="199"/>
      <c r="IF120" s="199"/>
      <c r="IG120" s="199"/>
      <c r="IH120" s="199"/>
      <c r="II120" s="199"/>
      <c r="IJ120" s="199"/>
      <c r="IK120" s="199"/>
      <c r="IL120" s="199"/>
      <c r="IM120" s="199"/>
      <c r="IN120" s="199"/>
      <c r="IO120" s="199"/>
      <c r="IP120" s="199"/>
      <c r="IQ120" s="199"/>
      <c r="IR120" s="199"/>
      <c r="IS120" s="199"/>
      <c r="IT120" s="199"/>
      <c r="IU120" s="199"/>
      <c r="IV120" s="199"/>
    </row>
    <row r="121" spans="1:256" s="245" customFormat="1" x14ac:dyDescent="0.25">
      <c r="A121" s="203"/>
      <c r="B121" s="204"/>
      <c r="C121" s="206"/>
      <c r="D121" s="206"/>
      <c r="E121" s="256"/>
      <c r="F121" s="252"/>
      <c r="H121" s="199"/>
      <c r="I121" s="199"/>
      <c r="J121" s="199"/>
      <c r="K121" s="199"/>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W121" s="199"/>
      <c r="CX121" s="199"/>
      <c r="CY121" s="199"/>
      <c r="CZ121" s="199"/>
      <c r="DA121" s="199"/>
      <c r="DB121" s="199"/>
      <c r="DC121" s="199"/>
      <c r="DD121" s="199"/>
      <c r="DE121" s="199"/>
      <c r="DF121" s="199"/>
      <c r="DG121" s="199"/>
      <c r="DH121" s="199"/>
      <c r="DI121" s="199"/>
      <c r="DJ121" s="199"/>
      <c r="DK121" s="199"/>
      <c r="DL121" s="199"/>
      <c r="DM121" s="199"/>
      <c r="DN121" s="199"/>
      <c r="DO121" s="199"/>
      <c r="DP121" s="199"/>
      <c r="DQ121" s="199"/>
      <c r="DR121" s="199"/>
      <c r="DS121" s="199"/>
      <c r="DT121" s="199"/>
      <c r="DU121" s="199"/>
      <c r="DV121" s="199"/>
      <c r="DW121" s="199"/>
      <c r="DX121" s="199"/>
      <c r="DY121" s="199"/>
      <c r="DZ121" s="199"/>
      <c r="EA121" s="199"/>
      <c r="EB121" s="199"/>
      <c r="EC121" s="199"/>
      <c r="ED121" s="199"/>
      <c r="EE121" s="199"/>
      <c r="EF121" s="199"/>
      <c r="EG121" s="199"/>
      <c r="EH121" s="199"/>
      <c r="EI121" s="199"/>
      <c r="EJ121" s="199"/>
      <c r="EK121" s="199"/>
      <c r="EL121" s="199"/>
      <c r="EM121" s="199"/>
      <c r="EN121" s="199"/>
      <c r="EO121" s="199"/>
      <c r="EP121" s="199"/>
      <c r="EQ121" s="199"/>
      <c r="ER121" s="199"/>
      <c r="ES121" s="199"/>
      <c r="ET121" s="199"/>
      <c r="EU121" s="199"/>
      <c r="EV121" s="199"/>
      <c r="EW121" s="199"/>
      <c r="EX121" s="199"/>
      <c r="EY121" s="199"/>
      <c r="EZ121" s="199"/>
      <c r="FA121" s="199"/>
      <c r="FB121" s="199"/>
      <c r="FC121" s="199"/>
      <c r="FD121" s="199"/>
      <c r="FE121" s="199"/>
      <c r="FF121" s="199"/>
      <c r="FG121" s="199"/>
      <c r="FH121" s="199"/>
      <c r="FI121" s="199"/>
      <c r="FJ121" s="199"/>
      <c r="FK121" s="199"/>
      <c r="FL121" s="199"/>
      <c r="FM121" s="199"/>
      <c r="FN121" s="199"/>
      <c r="FO121" s="199"/>
      <c r="FP121" s="199"/>
      <c r="FQ121" s="199"/>
      <c r="FR121" s="199"/>
      <c r="FS121" s="199"/>
      <c r="FT121" s="199"/>
      <c r="FU121" s="199"/>
      <c r="FV121" s="199"/>
      <c r="FW121" s="199"/>
      <c r="FX121" s="199"/>
      <c r="FY121" s="199"/>
      <c r="FZ121" s="199"/>
      <c r="GA121" s="199"/>
      <c r="GB121" s="199"/>
      <c r="GC121" s="199"/>
      <c r="GD121" s="199"/>
      <c r="GE121" s="199"/>
      <c r="GF121" s="199"/>
      <c r="GG121" s="199"/>
      <c r="GH121" s="199"/>
      <c r="GI121" s="199"/>
      <c r="GJ121" s="199"/>
      <c r="GK121" s="199"/>
      <c r="GL121" s="199"/>
      <c r="GM121" s="199"/>
      <c r="GN121" s="199"/>
      <c r="GO121" s="199"/>
      <c r="GP121" s="199"/>
      <c r="GQ121" s="199"/>
      <c r="GR121" s="199"/>
      <c r="GS121" s="199"/>
      <c r="GT121" s="199"/>
      <c r="GU121" s="199"/>
      <c r="GV121" s="199"/>
      <c r="GW121" s="199"/>
      <c r="GX121" s="199"/>
      <c r="GY121" s="199"/>
      <c r="GZ121" s="199"/>
      <c r="HA121" s="199"/>
      <c r="HB121" s="199"/>
      <c r="HC121" s="199"/>
      <c r="HD121" s="199"/>
      <c r="HE121" s="199"/>
      <c r="HF121" s="199"/>
      <c r="HG121" s="199"/>
      <c r="HH121" s="199"/>
      <c r="HI121" s="199"/>
      <c r="HJ121" s="199"/>
      <c r="HK121" s="199"/>
      <c r="HL121" s="199"/>
      <c r="HM121" s="199"/>
      <c r="HN121" s="199"/>
      <c r="HO121" s="199"/>
      <c r="HP121" s="199"/>
      <c r="HQ121" s="199"/>
      <c r="HR121" s="199"/>
      <c r="HS121" s="199"/>
      <c r="HT121" s="199"/>
      <c r="HU121" s="199"/>
      <c r="HV121" s="199"/>
      <c r="HW121" s="199"/>
      <c r="HX121" s="199"/>
      <c r="HY121" s="199"/>
      <c r="HZ121" s="199"/>
      <c r="IA121" s="199"/>
      <c r="IB121" s="199"/>
      <c r="IC121" s="199"/>
      <c r="ID121" s="199"/>
      <c r="IE121" s="199"/>
      <c r="IF121" s="199"/>
      <c r="IG121" s="199"/>
      <c r="IH121" s="199"/>
      <c r="II121" s="199"/>
      <c r="IJ121" s="199"/>
      <c r="IK121" s="199"/>
      <c r="IL121" s="199"/>
      <c r="IM121" s="199"/>
      <c r="IN121" s="199"/>
      <c r="IO121" s="199"/>
      <c r="IP121" s="199"/>
      <c r="IQ121" s="199"/>
      <c r="IR121" s="199"/>
      <c r="IS121" s="199"/>
      <c r="IT121" s="199"/>
      <c r="IU121" s="199"/>
      <c r="IV121" s="199"/>
    </row>
    <row r="122" spans="1:256" s="245" customFormat="1" ht="20.25" customHeight="1" thickBot="1" x14ac:dyDescent="0.3">
      <c r="A122" s="1093" t="s">
        <v>99</v>
      </c>
      <c r="B122" s="1094"/>
      <c r="C122" s="1094"/>
      <c r="D122" s="1094"/>
      <c r="E122" s="1094"/>
      <c r="F122" s="504">
        <f>SUM(F66:F121)</f>
        <v>0</v>
      </c>
      <c r="H122" s="199"/>
      <c r="I122" s="199"/>
      <c r="J122" s="199"/>
      <c r="K122" s="199"/>
      <c r="L122" s="199"/>
      <c r="M122" s="199"/>
      <c r="N122" s="199"/>
      <c r="O122" s="199"/>
      <c r="P122" s="199"/>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c r="AQ122" s="199"/>
      <c r="AR122" s="199"/>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c r="CK122" s="199"/>
      <c r="CL122" s="199"/>
      <c r="CM122" s="199"/>
      <c r="CN122" s="199"/>
      <c r="CO122" s="199"/>
      <c r="CP122" s="199"/>
      <c r="CQ122" s="199"/>
      <c r="CR122" s="199"/>
      <c r="CS122" s="199"/>
      <c r="CT122" s="199"/>
      <c r="CU122" s="199"/>
      <c r="CV122" s="199"/>
      <c r="CW122" s="199"/>
      <c r="CX122" s="199"/>
      <c r="CY122" s="199"/>
      <c r="CZ122" s="199"/>
      <c r="DA122" s="199"/>
      <c r="DB122" s="199"/>
      <c r="DC122" s="199"/>
      <c r="DD122" s="199"/>
      <c r="DE122" s="199"/>
      <c r="DF122" s="199"/>
      <c r="DG122" s="199"/>
      <c r="DH122" s="199"/>
      <c r="DI122" s="199"/>
      <c r="DJ122" s="199"/>
      <c r="DK122" s="199"/>
      <c r="DL122" s="199"/>
      <c r="DM122" s="199"/>
      <c r="DN122" s="199"/>
      <c r="DO122" s="199"/>
      <c r="DP122" s="199"/>
      <c r="DQ122" s="199"/>
      <c r="DR122" s="199"/>
      <c r="DS122" s="199"/>
      <c r="DT122" s="199"/>
      <c r="DU122" s="199"/>
      <c r="DV122" s="199"/>
      <c r="DW122" s="199"/>
      <c r="DX122" s="199"/>
      <c r="DY122" s="199"/>
      <c r="DZ122" s="199"/>
      <c r="EA122" s="199"/>
      <c r="EB122" s="199"/>
      <c r="EC122" s="199"/>
      <c r="ED122" s="199"/>
      <c r="EE122" s="199"/>
      <c r="EF122" s="199"/>
      <c r="EG122" s="199"/>
      <c r="EH122" s="199"/>
      <c r="EI122" s="199"/>
      <c r="EJ122" s="199"/>
      <c r="EK122" s="199"/>
      <c r="EL122" s="199"/>
      <c r="EM122" s="199"/>
      <c r="EN122" s="199"/>
      <c r="EO122" s="199"/>
      <c r="EP122" s="199"/>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199"/>
      <c r="FY122" s="199"/>
      <c r="FZ122" s="199"/>
      <c r="GA122" s="199"/>
      <c r="GB122" s="199"/>
      <c r="GC122" s="199"/>
      <c r="GD122" s="199"/>
      <c r="GE122" s="199"/>
      <c r="GF122" s="199"/>
      <c r="GG122" s="199"/>
      <c r="GH122" s="199"/>
      <c r="GI122" s="199"/>
      <c r="GJ122" s="199"/>
      <c r="GK122" s="199"/>
      <c r="GL122" s="199"/>
      <c r="GM122" s="199"/>
      <c r="GN122" s="199"/>
      <c r="GO122" s="199"/>
      <c r="GP122" s="199"/>
      <c r="GQ122" s="199"/>
      <c r="GR122" s="199"/>
      <c r="GS122" s="199"/>
      <c r="GT122" s="199"/>
      <c r="GU122" s="199"/>
      <c r="GV122" s="199"/>
      <c r="GW122" s="199"/>
      <c r="GX122" s="199"/>
      <c r="GY122" s="199"/>
      <c r="GZ122" s="199"/>
      <c r="HA122" s="199"/>
      <c r="HB122" s="199"/>
      <c r="HC122" s="199"/>
      <c r="HD122" s="199"/>
      <c r="HE122" s="199"/>
      <c r="HF122" s="199"/>
      <c r="HG122" s="199"/>
      <c r="HH122" s="199"/>
      <c r="HI122" s="199"/>
      <c r="HJ122" s="199"/>
      <c r="HK122" s="199"/>
      <c r="HL122" s="199"/>
      <c r="HM122" s="199"/>
      <c r="HN122" s="199"/>
      <c r="HO122" s="199"/>
      <c r="HP122" s="199"/>
      <c r="HQ122" s="199"/>
      <c r="HR122" s="199"/>
      <c r="HS122" s="199"/>
      <c r="HT122" s="199"/>
      <c r="HU122" s="199"/>
      <c r="HV122" s="199"/>
      <c r="HW122" s="199"/>
      <c r="HX122" s="199"/>
      <c r="HY122" s="199"/>
      <c r="HZ122" s="199"/>
      <c r="IA122" s="199"/>
      <c r="IB122" s="199"/>
      <c r="IC122" s="199"/>
      <c r="ID122" s="199"/>
      <c r="IE122" s="199"/>
      <c r="IF122" s="199"/>
      <c r="IG122" s="199"/>
      <c r="IH122" s="199"/>
      <c r="II122" s="199"/>
      <c r="IJ122" s="199"/>
      <c r="IK122" s="199"/>
      <c r="IL122" s="199"/>
      <c r="IM122" s="199"/>
      <c r="IN122" s="199"/>
      <c r="IO122" s="199"/>
      <c r="IP122" s="199"/>
      <c r="IQ122" s="199"/>
      <c r="IR122" s="199"/>
      <c r="IS122" s="199"/>
      <c r="IT122" s="199"/>
      <c r="IU122" s="199"/>
      <c r="IV122" s="199"/>
    </row>
    <row r="123" spans="1:256" s="245" customFormat="1" ht="25" x14ac:dyDescent="0.25">
      <c r="A123" s="203"/>
      <c r="B123" s="210" t="s">
        <v>197</v>
      </c>
      <c r="C123" s="206"/>
      <c r="D123" s="206"/>
      <c r="E123" s="254"/>
      <c r="F123" s="252"/>
      <c r="H123" s="199"/>
      <c r="I123" s="199"/>
      <c r="J123" s="199"/>
      <c r="K123" s="199"/>
      <c r="L123" s="199"/>
      <c r="M123" s="199"/>
      <c r="N123" s="199"/>
      <c r="O123" s="199"/>
      <c r="P123" s="199"/>
      <c r="Q123" s="199"/>
      <c r="R123" s="199"/>
      <c r="S123" s="199"/>
      <c r="T123" s="199"/>
      <c r="U123" s="199"/>
      <c r="V123" s="199"/>
      <c r="W123" s="199"/>
      <c r="X123" s="199"/>
      <c r="Y123" s="199"/>
      <c r="Z123" s="199"/>
      <c r="AA123" s="199"/>
      <c r="AB123" s="199"/>
      <c r="AC123" s="199"/>
      <c r="AD123" s="199"/>
      <c r="AE123" s="199"/>
      <c r="AF123" s="199"/>
      <c r="AG123" s="199"/>
      <c r="AH123" s="199"/>
      <c r="AI123" s="199"/>
      <c r="AJ123" s="199"/>
      <c r="AK123" s="199"/>
      <c r="AL123" s="199"/>
      <c r="AM123" s="199"/>
      <c r="AN123" s="199"/>
      <c r="AO123" s="199"/>
      <c r="AP123" s="199"/>
      <c r="AQ123" s="199"/>
      <c r="AR123" s="199"/>
      <c r="AS123" s="199"/>
      <c r="AT123" s="199"/>
      <c r="AU123" s="199"/>
      <c r="AV123" s="199"/>
      <c r="AW123" s="199"/>
      <c r="AX123" s="199"/>
      <c r="AY123" s="199"/>
      <c r="AZ123" s="199"/>
      <c r="BA123" s="199"/>
      <c r="BB123" s="199"/>
      <c r="BC123" s="199"/>
      <c r="BD123" s="199"/>
      <c r="BE123" s="199"/>
      <c r="BF123" s="199"/>
      <c r="BG123" s="199"/>
      <c r="BH123" s="199"/>
      <c r="BI123" s="199"/>
      <c r="BJ123" s="199"/>
      <c r="BK123" s="199"/>
      <c r="BL123" s="199"/>
      <c r="BM123" s="199"/>
      <c r="BN123" s="199"/>
      <c r="BO123" s="199"/>
      <c r="BP123" s="199"/>
      <c r="BQ123" s="199"/>
      <c r="BR123" s="199"/>
      <c r="BS123" s="199"/>
      <c r="BT123" s="199"/>
      <c r="BU123" s="199"/>
      <c r="BV123" s="199"/>
      <c r="BW123" s="199"/>
      <c r="BX123" s="199"/>
      <c r="BY123" s="199"/>
      <c r="BZ123" s="199"/>
      <c r="CA123" s="199"/>
      <c r="CB123" s="199"/>
      <c r="CC123" s="199"/>
      <c r="CD123" s="199"/>
      <c r="CE123" s="199"/>
      <c r="CF123" s="199"/>
      <c r="CG123" s="199"/>
      <c r="CH123" s="199"/>
      <c r="CI123" s="199"/>
      <c r="CJ123" s="199"/>
      <c r="CK123" s="199"/>
      <c r="CL123" s="199"/>
      <c r="CM123" s="199"/>
      <c r="CN123" s="199"/>
      <c r="CO123" s="199"/>
      <c r="CP123" s="199"/>
      <c r="CQ123" s="199"/>
      <c r="CR123" s="199"/>
      <c r="CS123" s="199"/>
      <c r="CT123" s="199"/>
      <c r="CU123" s="199"/>
      <c r="CV123" s="199"/>
      <c r="CW123" s="199"/>
      <c r="CX123" s="199"/>
      <c r="CY123" s="199"/>
      <c r="CZ123" s="199"/>
      <c r="DA123" s="199"/>
      <c r="DB123" s="199"/>
      <c r="DC123" s="199"/>
      <c r="DD123" s="199"/>
      <c r="DE123" s="199"/>
      <c r="DF123" s="199"/>
      <c r="DG123" s="199"/>
      <c r="DH123" s="199"/>
      <c r="DI123" s="199"/>
      <c r="DJ123" s="199"/>
      <c r="DK123" s="199"/>
      <c r="DL123" s="199"/>
      <c r="DM123" s="199"/>
      <c r="DN123" s="199"/>
      <c r="DO123" s="199"/>
      <c r="DP123" s="199"/>
      <c r="DQ123" s="199"/>
      <c r="DR123" s="199"/>
      <c r="DS123" s="199"/>
      <c r="DT123" s="199"/>
      <c r="DU123" s="199"/>
      <c r="DV123" s="199"/>
      <c r="DW123" s="199"/>
      <c r="DX123" s="199"/>
      <c r="DY123" s="199"/>
      <c r="DZ123" s="199"/>
      <c r="EA123" s="199"/>
      <c r="EB123" s="199"/>
      <c r="EC123" s="199"/>
      <c r="ED123" s="199"/>
      <c r="EE123" s="199"/>
      <c r="EF123" s="199"/>
      <c r="EG123" s="199"/>
      <c r="EH123" s="199"/>
      <c r="EI123" s="199"/>
      <c r="EJ123" s="199"/>
      <c r="EK123" s="199"/>
      <c r="EL123" s="199"/>
      <c r="EM123" s="199"/>
      <c r="EN123" s="199"/>
      <c r="EO123" s="199"/>
      <c r="EP123" s="199"/>
      <c r="EQ123" s="199"/>
      <c r="ER123" s="199"/>
      <c r="ES123" s="199"/>
      <c r="ET123" s="199"/>
      <c r="EU123" s="199"/>
      <c r="EV123" s="199"/>
      <c r="EW123" s="199"/>
      <c r="EX123" s="199"/>
      <c r="EY123" s="199"/>
      <c r="EZ123" s="199"/>
      <c r="FA123" s="199"/>
      <c r="FB123" s="199"/>
      <c r="FC123" s="199"/>
      <c r="FD123" s="199"/>
      <c r="FE123" s="199"/>
      <c r="FF123" s="199"/>
      <c r="FG123" s="199"/>
      <c r="FH123" s="199"/>
      <c r="FI123" s="199"/>
      <c r="FJ123" s="199"/>
      <c r="FK123" s="199"/>
      <c r="FL123" s="199"/>
      <c r="FM123" s="199"/>
      <c r="FN123" s="199"/>
      <c r="FO123" s="199"/>
      <c r="FP123" s="199"/>
      <c r="FQ123" s="199"/>
      <c r="FR123" s="199"/>
      <c r="FS123" s="199"/>
      <c r="FT123" s="199"/>
      <c r="FU123" s="199"/>
      <c r="FV123" s="199"/>
      <c r="FW123" s="199"/>
      <c r="FX123" s="199"/>
      <c r="FY123" s="199"/>
      <c r="FZ123" s="199"/>
      <c r="GA123" s="199"/>
      <c r="GB123" s="199"/>
      <c r="GC123" s="199"/>
      <c r="GD123" s="199"/>
      <c r="GE123" s="199"/>
      <c r="GF123" s="199"/>
      <c r="GG123" s="199"/>
      <c r="GH123" s="199"/>
      <c r="GI123" s="199"/>
      <c r="GJ123" s="199"/>
      <c r="GK123" s="199"/>
      <c r="GL123" s="199"/>
      <c r="GM123" s="199"/>
      <c r="GN123" s="199"/>
      <c r="GO123" s="199"/>
      <c r="GP123" s="199"/>
      <c r="GQ123" s="199"/>
      <c r="GR123" s="199"/>
      <c r="GS123" s="199"/>
      <c r="GT123" s="199"/>
      <c r="GU123" s="199"/>
      <c r="GV123" s="199"/>
      <c r="GW123" s="199"/>
      <c r="GX123" s="199"/>
      <c r="GY123" s="199"/>
      <c r="GZ123" s="199"/>
      <c r="HA123" s="199"/>
      <c r="HB123" s="199"/>
      <c r="HC123" s="199"/>
      <c r="HD123" s="199"/>
      <c r="HE123" s="199"/>
      <c r="HF123" s="199"/>
      <c r="HG123" s="199"/>
      <c r="HH123" s="199"/>
      <c r="HI123" s="199"/>
      <c r="HJ123" s="199"/>
      <c r="HK123" s="199"/>
      <c r="HL123" s="199"/>
      <c r="HM123" s="199"/>
      <c r="HN123" s="199"/>
      <c r="HO123" s="199"/>
      <c r="HP123" s="199"/>
      <c r="HQ123" s="199"/>
      <c r="HR123" s="199"/>
      <c r="HS123" s="199"/>
      <c r="HT123" s="199"/>
      <c r="HU123" s="199"/>
      <c r="HV123" s="199"/>
      <c r="HW123" s="199"/>
      <c r="HX123" s="199"/>
      <c r="HY123" s="199"/>
      <c r="HZ123" s="199"/>
      <c r="IA123" s="199"/>
      <c r="IB123" s="199"/>
      <c r="IC123" s="199"/>
      <c r="ID123" s="199"/>
      <c r="IE123" s="199"/>
      <c r="IF123" s="199"/>
      <c r="IG123" s="199"/>
      <c r="IH123" s="199"/>
      <c r="II123" s="199"/>
      <c r="IJ123" s="199"/>
      <c r="IK123" s="199"/>
      <c r="IL123" s="199"/>
      <c r="IM123" s="199"/>
      <c r="IN123" s="199"/>
      <c r="IO123" s="199"/>
      <c r="IP123" s="199"/>
      <c r="IQ123" s="199"/>
      <c r="IR123" s="199"/>
      <c r="IS123" s="199"/>
      <c r="IT123" s="199"/>
      <c r="IU123" s="199"/>
      <c r="IV123" s="199"/>
    </row>
    <row r="124" spans="1:256" s="245" customFormat="1" x14ac:dyDescent="0.25">
      <c r="A124" s="203"/>
      <c r="B124" s="212"/>
      <c r="C124" s="206"/>
      <c r="D124" s="206"/>
      <c r="E124" s="254"/>
      <c r="F124" s="252"/>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99"/>
      <c r="AM124" s="199"/>
      <c r="AN124" s="199"/>
      <c r="AO124" s="199"/>
      <c r="AP124" s="199"/>
      <c r="AQ124" s="199"/>
      <c r="AR124" s="199"/>
      <c r="AS124" s="199"/>
      <c r="AT124" s="199"/>
      <c r="AU124" s="199"/>
      <c r="AV124" s="199"/>
      <c r="AW124" s="199"/>
      <c r="AX124" s="199"/>
      <c r="AY124" s="199"/>
      <c r="AZ124" s="199"/>
      <c r="BA124" s="199"/>
      <c r="BB124" s="199"/>
      <c r="BC124" s="199"/>
      <c r="BD124" s="199"/>
      <c r="BE124" s="199"/>
      <c r="BF124" s="199"/>
      <c r="BG124" s="199"/>
      <c r="BH124" s="199"/>
      <c r="BI124" s="199"/>
      <c r="BJ124" s="199"/>
      <c r="BK124" s="199"/>
      <c r="BL124" s="199"/>
      <c r="BM124" s="199"/>
      <c r="BN124" s="199"/>
      <c r="BO124" s="199"/>
      <c r="BP124" s="199"/>
      <c r="BQ124" s="199"/>
      <c r="BR124" s="199"/>
      <c r="BS124" s="199"/>
      <c r="BT124" s="199"/>
      <c r="BU124" s="199"/>
      <c r="BV124" s="199"/>
      <c r="BW124" s="199"/>
      <c r="BX124" s="199"/>
      <c r="BY124" s="199"/>
      <c r="BZ124" s="199"/>
      <c r="CA124" s="199"/>
      <c r="CB124" s="199"/>
      <c r="CC124" s="199"/>
      <c r="CD124" s="199"/>
      <c r="CE124" s="199"/>
      <c r="CF124" s="199"/>
      <c r="CG124" s="199"/>
      <c r="CH124" s="199"/>
      <c r="CI124" s="199"/>
      <c r="CJ124" s="199"/>
      <c r="CK124" s="199"/>
      <c r="CL124" s="199"/>
      <c r="CM124" s="199"/>
      <c r="CN124" s="199"/>
      <c r="CO124" s="199"/>
      <c r="CP124" s="199"/>
      <c r="CQ124" s="199"/>
      <c r="CR124" s="199"/>
      <c r="CS124" s="199"/>
      <c r="CT124" s="199"/>
      <c r="CU124" s="199"/>
      <c r="CV124" s="199"/>
      <c r="CW124" s="199"/>
      <c r="CX124" s="199"/>
      <c r="CY124" s="199"/>
      <c r="CZ124" s="199"/>
      <c r="DA124" s="199"/>
      <c r="DB124" s="199"/>
      <c r="DC124" s="199"/>
      <c r="DD124" s="199"/>
      <c r="DE124" s="199"/>
      <c r="DF124" s="199"/>
      <c r="DG124" s="199"/>
      <c r="DH124" s="199"/>
      <c r="DI124" s="199"/>
      <c r="DJ124" s="199"/>
      <c r="DK124" s="199"/>
      <c r="DL124" s="199"/>
      <c r="DM124" s="199"/>
      <c r="DN124" s="199"/>
      <c r="DO124" s="199"/>
      <c r="DP124" s="199"/>
      <c r="DQ124" s="199"/>
      <c r="DR124" s="199"/>
      <c r="DS124" s="199"/>
      <c r="DT124" s="199"/>
      <c r="DU124" s="199"/>
      <c r="DV124" s="199"/>
      <c r="DW124" s="199"/>
      <c r="DX124" s="199"/>
      <c r="DY124" s="199"/>
      <c r="DZ124" s="199"/>
      <c r="EA124" s="199"/>
      <c r="EB124" s="199"/>
      <c r="EC124" s="199"/>
      <c r="ED124" s="199"/>
      <c r="EE124" s="199"/>
      <c r="EF124" s="199"/>
      <c r="EG124" s="199"/>
      <c r="EH124" s="199"/>
      <c r="EI124" s="199"/>
      <c r="EJ124" s="199"/>
      <c r="EK124" s="199"/>
      <c r="EL124" s="199"/>
      <c r="EM124" s="199"/>
      <c r="EN124" s="199"/>
      <c r="EO124" s="199"/>
      <c r="EP124" s="199"/>
      <c r="EQ124" s="199"/>
      <c r="ER124" s="199"/>
      <c r="ES124" s="199"/>
      <c r="ET124" s="199"/>
      <c r="EU124" s="199"/>
      <c r="EV124" s="199"/>
      <c r="EW124" s="199"/>
      <c r="EX124" s="199"/>
      <c r="EY124" s="199"/>
      <c r="EZ124" s="199"/>
      <c r="FA124" s="199"/>
      <c r="FB124" s="199"/>
      <c r="FC124" s="199"/>
      <c r="FD124" s="199"/>
      <c r="FE124" s="199"/>
      <c r="FF124" s="199"/>
      <c r="FG124" s="199"/>
      <c r="FH124" s="199"/>
      <c r="FI124" s="199"/>
      <c r="FJ124" s="199"/>
      <c r="FK124" s="199"/>
      <c r="FL124" s="199"/>
      <c r="FM124" s="199"/>
      <c r="FN124" s="199"/>
      <c r="FO124" s="199"/>
      <c r="FP124" s="199"/>
      <c r="FQ124" s="199"/>
      <c r="FR124" s="199"/>
      <c r="FS124" s="199"/>
      <c r="FT124" s="199"/>
      <c r="FU124" s="199"/>
      <c r="FV124" s="199"/>
      <c r="FW124" s="199"/>
      <c r="FX124" s="199"/>
      <c r="FY124" s="199"/>
      <c r="FZ124" s="199"/>
      <c r="GA124" s="199"/>
      <c r="GB124" s="199"/>
      <c r="GC124" s="199"/>
      <c r="GD124" s="199"/>
      <c r="GE124" s="199"/>
      <c r="GF124" s="199"/>
      <c r="GG124" s="199"/>
      <c r="GH124" s="199"/>
      <c r="GI124" s="199"/>
      <c r="GJ124" s="199"/>
      <c r="GK124" s="199"/>
      <c r="GL124" s="199"/>
      <c r="GM124" s="199"/>
      <c r="GN124" s="199"/>
      <c r="GO124" s="199"/>
      <c r="GP124" s="199"/>
      <c r="GQ124" s="199"/>
      <c r="GR124" s="199"/>
      <c r="GS124" s="199"/>
      <c r="GT124" s="199"/>
      <c r="GU124" s="199"/>
      <c r="GV124" s="199"/>
      <c r="GW124" s="199"/>
      <c r="GX124" s="199"/>
      <c r="GY124" s="199"/>
      <c r="GZ124" s="199"/>
      <c r="HA124" s="199"/>
      <c r="HB124" s="199"/>
      <c r="HC124" s="199"/>
      <c r="HD124" s="199"/>
      <c r="HE124" s="199"/>
      <c r="HF124" s="199"/>
      <c r="HG124" s="199"/>
      <c r="HH124" s="199"/>
      <c r="HI124" s="199"/>
      <c r="HJ124" s="199"/>
      <c r="HK124" s="199"/>
      <c r="HL124" s="199"/>
      <c r="HM124" s="199"/>
      <c r="HN124" s="199"/>
      <c r="HO124" s="199"/>
      <c r="HP124" s="199"/>
      <c r="HQ124" s="199"/>
      <c r="HR124" s="199"/>
      <c r="HS124" s="199"/>
      <c r="HT124" s="199"/>
      <c r="HU124" s="199"/>
      <c r="HV124" s="199"/>
      <c r="HW124" s="199"/>
      <c r="HX124" s="199"/>
      <c r="HY124" s="199"/>
      <c r="HZ124" s="199"/>
      <c r="IA124" s="199"/>
      <c r="IB124" s="199"/>
      <c r="IC124" s="199"/>
      <c r="ID124" s="199"/>
      <c r="IE124" s="199"/>
      <c r="IF124" s="199"/>
      <c r="IG124" s="199"/>
      <c r="IH124" s="199"/>
      <c r="II124" s="199"/>
      <c r="IJ124" s="199"/>
      <c r="IK124" s="199"/>
      <c r="IL124" s="199"/>
      <c r="IM124" s="199"/>
      <c r="IN124" s="199"/>
      <c r="IO124" s="199"/>
      <c r="IP124" s="199"/>
      <c r="IQ124" s="199"/>
      <c r="IR124" s="199"/>
      <c r="IS124" s="199"/>
      <c r="IT124" s="199"/>
      <c r="IU124" s="199"/>
      <c r="IV124" s="199"/>
    </row>
    <row r="125" spans="1:256" s="245" customFormat="1" x14ac:dyDescent="0.25">
      <c r="A125" s="203" t="s">
        <v>213</v>
      </c>
      <c r="B125" s="204" t="s">
        <v>227</v>
      </c>
      <c r="C125" s="206" t="s">
        <v>16</v>
      </c>
      <c r="D125" s="206">
        <v>0</v>
      </c>
      <c r="E125" s="256"/>
      <c r="F125" s="252">
        <f>D125*E125</f>
        <v>0</v>
      </c>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199"/>
      <c r="BN125" s="199"/>
      <c r="BO125" s="199"/>
      <c r="BP125" s="199"/>
      <c r="BQ125" s="199"/>
      <c r="BR125" s="199"/>
      <c r="BS125" s="199"/>
      <c r="BT125" s="199"/>
      <c r="BU125" s="199"/>
      <c r="BV125" s="199"/>
      <c r="BW125" s="199"/>
      <c r="BX125" s="199"/>
      <c r="BY125" s="199"/>
      <c r="BZ125" s="199"/>
      <c r="CA125" s="199"/>
      <c r="CB125" s="199"/>
      <c r="CC125" s="199"/>
      <c r="CD125" s="199"/>
      <c r="CE125" s="199"/>
      <c r="CF125" s="199"/>
      <c r="CG125" s="199"/>
      <c r="CH125" s="199"/>
      <c r="CI125" s="199"/>
      <c r="CJ125" s="199"/>
      <c r="CK125" s="199"/>
      <c r="CL125" s="199"/>
      <c r="CM125" s="199"/>
      <c r="CN125" s="199"/>
      <c r="CO125" s="199"/>
      <c r="CP125" s="199"/>
      <c r="CQ125" s="199"/>
      <c r="CR125" s="199"/>
      <c r="CS125" s="199"/>
      <c r="CT125" s="199"/>
      <c r="CU125" s="199"/>
      <c r="CV125" s="199"/>
      <c r="CW125" s="199"/>
      <c r="CX125" s="199"/>
      <c r="CY125" s="199"/>
      <c r="CZ125" s="199"/>
      <c r="DA125" s="199"/>
      <c r="DB125" s="199"/>
      <c r="DC125" s="199"/>
      <c r="DD125" s="199"/>
      <c r="DE125" s="199"/>
      <c r="DF125" s="199"/>
      <c r="DG125" s="199"/>
      <c r="DH125" s="199"/>
      <c r="DI125" s="199"/>
      <c r="DJ125" s="199"/>
      <c r="DK125" s="199"/>
      <c r="DL125" s="199"/>
      <c r="DM125" s="199"/>
      <c r="DN125" s="199"/>
      <c r="DO125" s="199"/>
      <c r="DP125" s="199"/>
      <c r="DQ125" s="199"/>
      <c r="DR125" s="199"/>
      <c r="DS125" s="199"/>
      <c r="DT125" s="199"/>
      <c r="DU125" s="199"/>
      <c r="DV125" s="199"/>
      <c r="DW125" s="199"/>
      <c r="DX125" s="199"/>
      <c r="DY125" s="199"/>
      <c r="DZ125" s="199"/>
      <c r="EA125" s="199"/>
      <c r="EB125" s="199"/>
      <c r="EC125" s="199"/>
      <c r="ED125" s="199"/>
      <c r="EE125" s="199"/>
      <c r="EF125" s="199"/>
      <c r="EG125" s="199"/>
      <c r="EH125" s="199"/>
      <c r="EI125" s="199"/>
      <c r="EJ125" s="199"/>
      <c r="EK125" s="199"/>
      <c r="EL125" s="199"/>
      <c r="EM125" s="199"/>
      <c r="EN125" s="199"/>
      <c r="EO125" s="199"/>
      <c r="EP125" s="199"/>
      <c r="EQ125" s="199"/>
      <c r="ER125" s="199"/>
      <c r="ES125" s="199"/>
      <c r="ET125" s="199"/>
      <c r="EU125" s="199"/>
      <c r="EV125" s="199"/>
      <c r="EW125" s="199"/>
      <c r="EX125" s="199"/>
      <c r="EY125" s="199"/>
      <c r="EZ125" s="199"/>
      <c r="FA125" s="199"/>
      <c r="FB125" s="199"/>
      <c r="FC125" s="199"/>
      <c r="FD125" s="199"/>
      <c r="FE125" s="199"/>
      <c r="FF125" s="199"/>
      <c r="FG125" s="199"/>
      <c r="FH125" s="199"/>
      <c r="FI125" s="199"/>
      <c r="FJ125" s="199"/>
      <c r="FK125" s="199"/>
      <c r="FL125" s="199"/>
      <c r="FM125" s="199"/>
      <c r="FN125" s="199"/>
      <c r="FO125" s="199"/>
      <c r="FP125" s="199"/>
      <c r="FQ125" s="199"/>
      <c r="FR125" s="199"/>
      <c r="FS125" s="199"/>
      <c r="FT125" s="199"/>
      <c r="FU125" s="199"/>
      <c r="FV125" s="199"/>
      <c r="FW125" s="199"/>
      <c r="FX125" s="199"/>
      <c r="FY125" s="199"/>
      <c r="FZ125" s="199"/>
      <c r="GA125" s="199"/>
      <c r="GB125" s="199"/>
      <c r="GC125" s="199"/>
      <c r="GD125" s="199"/>
      <c r="GE125" s="199"/>
      <c r="GF125" s="199"/>
      <c r="GG125" s="199"/>
      <c r="GH125" s="199"/>
      <c r="GI125" s="199"/>
      <c r="GJ125" s="199"/>
      <c r="GK125" s="199"/>
      <c r="GL125" s="199"/>
      <c r="GM125" s="199"/>
      <c r="GN125" s="199"/>
      <c r="GO125" s="199"/>
      <c r="GP125" s="199"/>
      <c r="GQ125" s="199"/>
      <c r="GR125" s="199"/>
      <c r="GS125" s="199"/>
      <c r="GT125" s="199"/>
      <c r="GU125" s="199"/>
      <c r="GV125" s="199"/>
      <c r="GW125" s="199"/>
      <c r="GX125" s="199"/>
      <c r="GY125" s="199"/>
      <c r="GZ125" s="199"/>
      <c r="HA125" s="199"/>
      <c r="HB125" s="199"/>
      <c r="HC125" s="199"/>
      <c r="HD125" s="199"/>
      <c r="HE125" s="199"/>
      <c r="HF125" s="199"/>
      <c r="HG125" s="199"/>
      <c r="HH125" s="199"/>
      <c r="HI125" s="199"/>
      <c r="HJ125" s="199"/>
      <c r="HK125" s="199"/>
      <c r="HL125" s="199"/>
      <c r="HM125" s="199"/>
      <c r="HN125" s="199"/>
      <c r="HO125" s="199"/>
      <c r="HP125" s="199"/>
      <c r="HQ125" s="199"/>
      <c r="HR125" s="199"/>
      <c r="HS125" s="199"/>
      <c r="HT125" s="199"/>
      <c r="HU125" s="199"/>
      <c r="HV125" s="199"/>
      <c r="HW125" s="199"/>
      <c r="HX125" s="199"/>
      <c r="HY125" s="199"/>
      <c r="HZ125" s="199"/>
      <c r="IA125" s="199"/>
      <c r="IB125" s="199"/>
      <c r="IC125" s="199"/>
      <c r="ID125" s="199"/>
      <c r="IE125" s="199"/>
      <c r="IF125" s="199"/>
      <c r="IG125" s="199"/>
      <c r="IH125" s="199"/>
      <c r="II125" s="199"/>
      <c r="IJ125" s="199"/>
      <c r="IK125" s="199"/>
      <c r="IL125" s="199"/>
      <c r="IM125" s="199"/>
      <c r="IN125" s="199"/>
      <c r="IO125" s="199"/>
      <c r="IP125" s="199"/>
      <c r="IQ125" s="199"/>
      <c r="IR125" s="199"/>
      <c r="IS125" s="199"/>
      <c r="IT125" s="199"/>
      <c r="IU125" s="199"/>
      <c r="IV125" s="199"/>
    </row>
    <row r="126" spans="1:256" s="245" customFormat="1" x14ac:dyDescent="0.25">
      <c r="A126" s="203"/>
      <c r="B126" s="212"/>
      <c r="C126" s="206"/>
      <c r="D126" s="206"/>
      <c r="E126" s="254"/>
      <c r="F126" s="252"/>
      <c r="H126" s="199"/>
      <c r="I126" s="199"/>
      <c r="J126" s="199"/>
      <c r="K126" s="199"/>
      <c r="L126" s="199"/>
      <c r="M126" s="199"/>
      <c r="N126" s="199"/>
      <c r="O126" s="199"/>
      <c r="P126" s="199"/>
      <c r="Q126" s="199"/>
      <c r="R126" s="199"/>
      <c r="S126" s="199"/>
      <c r="T126" s="199"/>
      <c r="U126" s="199"/>
      <c r="V126" s="199"/>
      <c r="W126" s="199"/>
      <c r="X126" s="199"/>
      <c r="Y126" s="199"/>
      <c r="Z126" s="199"/>
      <c r="AA126" s="199"/>
      <c r="AB126" s="199"/>
      <c r="AC126" s="199"/>
      <c r="AD126" s="199"/>
      <c r="AE126" s="199"/>
      <c r="AF126" s="199"/>
      <c r="AG126" s="199"/>
      <c r="AH126" s="199"/>
      <c r="AI126" s="199"/>
      <c r="AJ126" s="199"/>
      <c r="AK126" s="199"/>
      <c r="AL126" s="199"/>
      <c r="AM126" s="199"/>
      <c r="AN126" s="199"/>
      <c r="AO126" s="199"/>
      <c r="AP126" s="199"/>
      <c r="AQ126" s="199"/>
      <c r="AR126" s="199"/>
      <c r="AS126" s="199"/>
      <c r="AT126" s="199"/>
      <c r="AU126" s="199"/>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c r="CK126" s="199"/>
      <c r="CL126" s="199"/>
      <c r="CM126" s="199"/>
      <c r="CN126" s="199"/>
      <c r="CO126" s="199"/>
      <c r="CP126" s="199"/>
      <c r="CQ126" s="199"/>
      <c r="CR126" s="199"/>
      <c r="CS126" s="199"/>
      <c r="CT126" s="199"/>
      <c r="CU126" s="199"/>
      <c r="CV126" s="199"/>
      <c r="CW126" s="199"/>
      <c r="CX126" s="199"/>
      <c r="CY126" s="199"/>
      <c r="CZ126" s="199"/>
      <c r="DA126" s="199"/>
      <c r="DB126" s="199"/>
      <c r="DC126" s="199"/>
      <c r="DD126" s="199"/>
      <c r="DE126" s="199"/>
      <c r="DF126" s="199"/>
      <c r="DG126" s="199"/>
      <c r="DH126" s="199"/>
      <c r="DI126" s="199"/>
      <c r="DJ126" s="199"/>
      <c r="DK126" s="199"/>
      <c r="DL126" s="199"/>
      <c r="DM126" s="199"/>
      <c r="DN126" s="199"/>
      <c r="DO126" s="199"/>
      <c r="DP126" s="199"/>
      <c r="DQ126" s="199"/>
      <c r="DR126" s="199"/>
      <c r="DS126" s="199"/>
      <c r="DT126" s="199"/>
      <c r="DU126" s="199"/>
      <c r="DV126" s="199"/>
      <c r="DW126" s="199"/>
      <c r="DX126" s="199"/>
      <c r="DY126" s="199"/>
      <c r="DZ126" s="199"/>
      <c r="EA126" s="199"/>
      <c r="EB126" s="199"/>
      <c r="EC126" s="199"/>
      <c r="ED126" s="199"/>
      <c r="EE126" s="199"/>
      <c r="EF126" s="199"/>
      <c r="EG126" s="199"/>
      <c r="EH126" s="199"/>
      <c r="EI126" s="199"/>
      <c r="EJ126" s="199"/>
      <c r="EK126" s="199"/>
      <c r="EL126" s="199"/>
      <c r="EM126" s="199"/>
      <c r="EN126" s="199"/>
      <c r="EO126" s="199"/>
      <c r="EP126" s="199"/>
      <c r="EQ126" s="199"/>
      <c r="ER126" s="199"/>
      <c r="ES126" s="199"/>
      <c r="ET126" s="199"/>
      <c r="EU126" s="199"/>
      <c r="EV126" s="199"/>
      <c r="EW126" s="199"/>
      <c r="EX126" s="199"/>
      <c r="EY126" s="199"/>
      <c r="EZ126" s="199"/>
      <c r="FA126" s="199"/>
      <c r="FB126" s="199"/>
      <c r="FC126" s="199"/>
      <c r="FD126" s="199"/>
      <c r="FE126" s="199"/>
      <c r="FF126" s="199"/>
      <c r="FG126" s="199"/>
      <c r="FH126" s="199"/>
      <c r="FI126" s="199"/>
      <c r="FJ126" s="199"/>
      <c r="FK126" s="199"/>
      <c r="FL126" s="199"/>
      <c r="FM126" s="199"/>
      <c r="FN126" s="199"/>
      <c r="FO126" s="199"/>
      <c r="FP126" s="199"/>
      <c r="FQ126" s="199"/>
      <c r="FR126" s="199"/>
      <c r="FS126" s="199"/>
      <c r="FT126" s="199"/>
      <c r="FU126" s="199"/>
      <c r="FV126" s="199"/>
      <c r="FW126" s="199"/>
      <c r="FX126" s="199"/>
      <c r="FY126" s="199"/>
      <c r="FZ126" s="199"/>
      <c r="GA126" s="199"/>
      <c r="GB126" s="199"/>
      <c r="GC126" s="199"/>
      <c r="GD126" s="199"/>
      <c r="GE126" s="199"/>
      <c r="GF126" s="199"/>
      <c r="GG126" s="199"/>
      <c r="GH126" s="199"/>
      <c r="GI126" s="199"/>
      <c r="GJ126" s="199"/>
      <c r="GK126" s="199"/>
      <c r="GL126" s="199"/>
      <c r="GM126" s="199"/>
      <c r="GN126" s="199"/>
      <c r="GO126" s="199"/>
      <c r="GP126" s="199"/>
      <c r="GQ126" s="199"/>
      <c r="GR126" s="199"/>
      <c r="GS126" s="199"/>
      <c r="GT126" s="199"/>
      <c r="GU126" s="199"/>
      <c r="GV126" s="199"/>
      <c r="GW126" s="199"/>
      <c r="GX126" s="199"/>
      <c r="GY126" s="199"/>
      <c r="GZ126" s="199"/>
      <c r="HA126" s="199"/>
      <c r="HB126" s="199"/>
      <c r="HC126" s="199"/>
      <c r="HD126" s="199"/>
      <c r="HE126" s="199"/>
      <c r="HF126" s="199"/>
      <c r="HG126" s="199"/>
      <c r="HH126" s="199"/>
      <c r="HI126" s="199"/>
      <c r="HJ126" s="199"/>
      <c r="HK126" s="199"/>
      <c r="HL126" s="199"/>
      <c r="HM126" s="199"/>
      <c r="HN126" s="199"/>
      <c r="HO126" s="199"/>
      <c r="HP126" s="199"/>
      <c r="HQ126" s="199"/>
      <c r="HR126" s="199"/>
      <c r="HS126" s="199"/>
      <c r="HT126" s="199"/>
      <c r="HU126" s="199"/>
      <c r="HV126" s="199"/>
      <c r="HW126" s="199"/>
      <c r="HX126" s="199"/>
      <c r="HY126" s="199"/>
      <c r="HZ126" s="199"/>
      <c r="IA126" s="199"/>
      <c r="IB126" s="199"/>
      <c r="IC126" s="199"/>
      <c r="ID126" s="199"/>
      <c r="IE126" s="199"/>
      <c r="IF126" s="199"/>
      <c r="IG126" s="199"/>
      <c r="IH126" s="199"/>
      <c r="II126" s="199"/>
      <c r="IJ126" s="199"/>
      <c r="IK126" s="199"/>
      <c r="IL126" s="199"/>
      <c r="IM126" s="199"/>
      <c r="IN126" s="199"/>
      <c r="IO126" s="199"/>
      <c r="IP126" s="199"/>
      <c r="IQ126" s="199"/>
      <c r="IR126" s="199"/>
      <c r="IS126" s="199"/>
      <c r="IT126" s="199"/>
      <c r="IU126" s="199"/>
      <c r="IV126" s="199"/>
    </row>
    <row r="127" spans="1:256" s="245" customFormat="1" ht="13" x14ac:dyDescent="0.25">
      <c r="A127" s="203"/>
      <c r="B127" s="209" t="s">
        <v>129</v>
      </c>
      <c r="C127" s="206"/>
      <c r="D127" s="206"/>
      <c r="E127" s="254"/>
      <c r="F127" s="252"/>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99"/>
      <c r="AM127" s="199"/>
      <c r="AN127" s="199"/>
      <c r="AO127" s="199"/>
      <c r="AP127" s="199"/>
      <c r="AQ127" s="199"/>
      <c r="AR127" s="199"/>
      <c r="AS127" s="199"/>
      <c r="AT127" s="199"/>
      <c r="AU127" s="199"/>
      <c r="AV127" s="199"/>
      <c r="AW127" s="199"/>
      <c r="AX127" s="199"/>
      <c r="AY127" s="199"/>
      <c r="AZ127" s="199"/>
      <c r="BA127" s="199"/>
      <c r="BB127" s="199"/>
      <c r="BC127" s="199"/>
      <c r="BD127" s="199"/>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c r="CW127" s="199"/>
      <c r="CX127" s="199"/>
      <c r="CY127" s="199"/>
      <c r="CZ127" s="199"/>
      <c r="DA127" s="199"/>
      <c r="DB127" s="199"/>
      <c r="DC127" s="199"/>
      <c r="DD127" s="199"/>
      <c r="DE127" s="199"/>
      <c r="DF127" s="199"/>
      <c r="DG127" s="199"/>
      <c r="DH127" s="199"/>
      <c r="DI127" s="199"/>
      <c r="DJ127" s="199"/>
      <c r="DK127" s="199"/>
      <c r="DL127" s="199"/>
      <c r="DM127" s="199"/>
      <c r="DN127" s="199"/>
      <c r="DO127" s="199"/>
      <c r="DP127" s="199"/>
      <c r="DQ127" s="199"/>
      <c r="DR127" s="199"/>
      <c r="DS127" s="199"/>
      <c r="DT127" s="199"/>
      <c r="DU127" s="199"/>
      <c r="DV127" s="199"/>
      <c r="DW127" s="199"/>
      <c r="DX127" s="199"/>
      <c r="DY127" s="199"/>
      <c r="DZ127" s="199"/>
      <c r="EA127" s="199"/>
      <c r="EB127" s="199"/>
      <c r="EC127" s="199"/>
      <c r="ED127" s="199"/>
      <c r="EE127" s="199"/>
      <c r="EF127" s="199"/>
      <c r="EG127" s="199"/>
      <c r="EH127" s="199"/>
      <c r="EI127" s="199"/>
      <c r="EJ127" s="199"/>
      <c r="EK127" s="199"/>
      <c r="EL127" s="199"/>
      <c r="EM127" s="199"/>
      <c r="EN127" s="199"/>
      <c r="EO127" s="199"/>
      <c r="EP127" s="199"/>
      <c r="EQ127" s="199"/>
      <c r="ER127" s="199"/>
      <c r="ES127" s="199"/>
      <c r="ET127" s="199"/>
      <c r="EU127" s="199"/>
      <c r="EV127" s="199"/>
      <c r="EW127" s="199"/>
      <c r="EX127" s="199"/>
      <c r="EY127" s="199"/>
      <c r="EZ127" s="199"/>
      <c r="FA127" s="199"/>
      <c r="FB127" s="199"/>
      <c r="FC127" s="199"/>
      <c r="FD127" s="199"/>
      <c r="FE127" s="199"/>
      <c r="FF127" s="199"/>
      <c r="FG127" s="199"/>
      <c r="FH127" s="199"/>
      <c r="FI127" s="199"/>
      <c r="FJ127" s="199"/>
      <c r="FK127" s="199"/>
      <c r="FL127" s="199"/>
      <c r="FM127" s="199"/>
      <c r="FN127" s="199"/>
      <c r="FO127" s="199"/>
      <c r="FP127" s="199"/>
      <c r="FQ127" s="199"/>
      <c r="FR127" s="199"/>
      <c r="FS127" s="199"/>
      <c r="FT127" s="199"/>
      <c r="FU127" s="199"/>
      <c r="FV127" s="199"/>
      <c r="FW127" s="199"/>
      <c r="FX127" s="199"/>
      <c r="FY127" s="199"/>
      <c r="FZ127" s="199"/>
      <c r="GA127" s="199"/>
      <c r="GB127" s="199"/>
      <c r="GC127" s="199"/>
      <c r="GD127" s="199"/>
      <c r="GE127" s="199"/>
      <c r="GF127" s="199"/>
      <c r="GG127" s="199"/>
      <c r="GH127" s="199"/>
      <c r="GI127" s="199"/>
      <c r="GJ127" s="199"/>
      <c r="GK127" s="199"/>
      <c r="GL127" s="199"/>
      <c r="GM127" s="199"/>
      <c r="GN127" s="199"/>
      <c r="GO127" s="199"/>
      <c r="GP127" s="199"/>
      <c r="GQ127" s="199"/>
      <c r="GR127" s="199"/>
      <c r="GS127" s="199"/>
      <c r="GT127" s="199"/>
      <c r="GU127" s="199"/>
      <c r="GV127" s="199"/>
      <c r="GW127" s="199"/>
      <c r="GX127" s="199"/>
      <c r="GY127" s="199"/>
      <c r="GZ127" s="199"/>
      <c r="HA127" s="199"/>
      <c r="HB127" s="199"/>
      <c r="HC127" s="199"/>
      <c r="HD127" s="199"/>
      <c r="HE127" s="199"/>
      <c r="HF127" s="199"/>
      <c r="HG127" s="199"/>
      <c r="HH127" s="199"/>
      <c r="HI127" s="199"/>
      <c r="HJ127" s="199"/>
      <c r="HK127" s="199"/>
      <c r="HL127" s="199"/>
      <c r="HM127" s="199"/>
      <c r="HN127" s="199"/>
      <c r="HO127" s="199"/>
      <c r="HP127" s="199"/>
      <c r="HQ127" s="199"/>
      <c r="HR127" s="199"/>
      <c r="HS127" s="199"/>
      <c r="HT127" s="199"/>
      <c r="HU127" s="199"/>
      <c r="HV127" s="199"/>
      <c r="HW127" s="199"/>
      <c r="HX127" s="199"/>
      <c r="HY127" s="199"/>
      <c r="HZ127" s="199"/>
      <c r="IA127" s="199"/>
      <c r="IB127" s="199"/>
      <c r="IC127" s="199"/>
      <c r="ID127" s="199"/>
      <c r="IE127" s="199"/>
      <c r="IF127" s="199"/>
      <c r="IG127" s="199"/>
      <c r="IH127" s="199"/>
      <c r="II127" s="199"/>
      <c r="IJ127" s="199"/>
      <c r="IK127" s="199"/>
      <c r="IL127" s="199"/>
      <c r="IM127" s="199"/>
      <c r="IN127" s="199"/>
      <c r="IO127" s="199"/>
      <c r="IP127" s="199"/>
      <c r="IQ127" s="199"/>
      <c r="IR127" s="199"/>
      <c r="IS127" s="199"/>
      <c r="IT127" s="199"/>
      <c r="IU127" s="199"/>
      <c r="IV127" s="199"/>
    </row>
    <row r="128" spans="1:256" s="245" customFormat="1" ht="13" x14ac:dyDescent="0.25">
      <c r="A128" s="203"/>
      <c r="B128" s="209"/>
      <c r="C128" s="206"/>
      <c r="D128" s="206"/>
      <c r="E128" s="254"/>
      <c r="F128" s="252"/>
      <c r="H128" s="199"/>
      <c r="I128" s="199"/>
      <c r="J128" s="199"/>
      <c r="K128" s="199"/>
      <c r="L128" s="199"/>
      <c r="M128" s="199"/>
      <c r="N128" s="199"/>
      <c r="O128" s="199"/>
      <c r="P128" s="199"/>
      <c r="Q128" s="199"/>
      <c r="R128" s="199"/>
      <c r="S128" s="199"/>
      <c r="T128" s="199"/>
      <c r="U128" s="199"/>
      <c r="V128" s="199"/>
      <c r="W128" s="199"/>
      <c r="X128" s="199"/>
      <c r="Y128" s="199"/>
      <c r="Z128" s="199"/>
      <c r="AA128" s="199"/>
      <c r="AB128" s="199"/>
      <c r="AC128" s="199"/>
      <c r="AD128" s="199"/>
      <c r="AE128" s="199"/>
      <c r="AF128" s="199"/>
      <c r="AG128" s="199"/>
      <c r="AH128" s="199"/>
      <c r="AI128" s="199"/>
      <c r="AJ128" s="199"/>
      <c r="AK128" s="199"/>
      <c r="AL128" s="199"/>
      <c r="AM128" s="199"/>
      <c r="AN128" s="199"/>
      <c r="AO128" s="199"/>
      <c r="AP128" s="199"/>
      <c r="AQ128" s="199"/>
      <c r="AR128" s="199"/>
      <c r="AS128" s="199"/>
      <c r="AT128" s="199"/>
      <c r="AU128" s="199"/>
      <c r="AV128" s="199"/>
      <c r="AW128" s="199"/>
      <c r="AX128" s="199"/>
      <c r="AY128" s="199"/>
      <c r="AZ128" s="199"/>
      <c r="BA128" s="199"/>
      <c r="BB128" s="199"/>
      <c r="BC128" s="199"/>
      <c r="BD128" s="199"/>
      <c r="BE128" s="199"/>
      <c r="BF128" s="199"/>
      <c r="BG128" s="199"/>
      <c r="BH128" s="199"/>
      <c r="BI128" s="199"/>
      <c r="BJ128" s="199"/>
      <c r="BK128" s="199"/>
      <c r="BL128" s="199"/>
      <c r="BM128" s="199"/>
      <c r="BN128" s="199"/>
      <c r="BO128" s="199"/>
      <c r="BP128" s="199"/>
      <c r="BQ128" s="199"/>
      <c r="BR128" s="199"/>
      <c r="BS128" s="199"/>
      <c r="BT128" s="199"/>
      <c r="BU128" s="199"/>
      <c r="BV128" s="199"/>
      <c r="BW128" s="199"/>
      <c r="BX128" s="199"/>
      <c r="BY128" s="199"/>
      <c r="BZ128" s="199"/>
      <c r="CA128" s="199"/>
      <c r="CB128" s="199"/>
      <c r="CC128" s="199"/>
      <c r="CD128" s="199"/>
      <c r="CE128" s="199"/>
      <c r="CF128" s="199"/>
      <c r="CG128" s="199"/>
      <c r="CH128" s="199"/>
      <c r="CI128" s="199"/>
      <c r="CJ128" s="199"/>
      <c r="CK128" s="199"/>
      <c r="CL128" s="199"/>
      <c r="CM128" s="199"/>
      <c r="CN128" s="199"/>
      <c r="CO128" s="199"/>
      <c r="CP128" s="199"/>
      <c r="CQ128" s="199"/>
      <c r="CR128" s="199"/>
      <c r="CS128" s="199"/>
      <c r="CT128" s="199"/>
      <c r="CU128" s="199"/>
      <c r="CV128" s="199"/>
      <c r="CW128" s="199"/>
      <c r="CX128" s="199"/>
      <c r="CY128" s="199"/>
      <c r="CZ128" s="199"/>
      <c r="DA128" s="199"/>
      <c r="DB128" s="199"/>
      <c r="DC128" s="199"/>
      <c r="DD128" s="199"/>
      <c r="DE128" s="199"/>
      <c r="DF128" s="199"/>
      <c r="DG128" s="199"/>
      <c r="DH128" s="199"/>
      <c r="DI128" s="199"/>
      <c r="DJ128" s="199"/>
      <c r="DK128" s="199"/>
      <c r="DL128" s="199"/>
      <c r="DM128" s="199"/>
      <c r="DN128" s="199"/>
      <c r="DO128" s="199"/>
      <c r="DP128" s="199"/>
      <c r="DQ128" s="199"/>
      <c r="DR128" s="199"/>
      <c r="DS128" s="199"/>
      <c r="DT128" s="199"/>
      <c r="DU128" s="199"/>
      <c r="DV128" s="199"/>
      <c r="DW128" s="199"/>
      <c r="DX128" s="199"/>
      <c r="DY128" s="199"/>
      <c r="DZ128" s="199"/>
      <c r="EA128" s="199"/>
      <c r="EB128" s="199"/>
      <c r="EC128" s="199"/>
      <c r="ED128" s="199"/>
      <c r="EE128" s="199"/>
      <c r="EF128" s="199"/>
      <c r="EG128" s="199"/>
      <c r="EH128" s="199"/>
      <c r="EI128" s="199"/>
      <c r="EJ128" s="199"/>
      <c r="EK128" s="199"/>
      <c r="EL128" s="199"/>
      <c r="EM128" s="199"/>
      <c r="EN128" s="199"/>
      <c r="EO128" s="199"/>
      <c r="EP128" s="199"/>
      <c r="EQ128" s="199"/>
      <c r="ER128" s="199"/>
      <c r="ES128" s="199"/>
      <c r="ET128" s="199"/>
      <c r="EU128" s="199"/>
      <c r="EV128" s="199"/>
      <c r="EW128" s="199"/>
      <c r="EX128" s="199"/>
      <c r="EY128" s="199"/>
      <c r="EZ128" s="199"/>
      <c r="FA128" s="199"/>
      <c r="FB128" s="199"/>
      <c r="FC128" s="199"/>
      <c r="FD128" s="199"/>
      <c r="FE128" s="199"/>
      <c r="FF128" s="199"/>
      <c r="FG128" s="199"/>
      <c r="FH128" s="199"/>
      <c r="FI128" s="199"/>
      <c r="FJ128" s="199"/>
      <c r="FK128" s="199"/>
      <c r="FL128" s="199"/>
      <c r="FM128" s="199"/>
      <c r="FN128" s="199"/>
      <c r="FO128" s="199"/>
      <c r="FP128" s="199"/>
      <c r="FQ128" s="199"/>
      <c r="FR128" s="199"/>
      <c r="FS128" s="199"/>
      <c r="FT128" s="199"/>
      <c r="FU128" s="199"/>
      <c r="FV128" s="199"/>
      <c r="FW128" s="199"/>
      <c r="FX128" s="199"/>
      <c r="FY128" s="199"/>
      <c r="FZ128" s="199"/>
      <c r="GA128" s="199"/>
      <c r="GB128" s="199"/>
      <c r="GC128" s="199"/>
      <c r="GD128" s="199"/>
      <c r="GE128" s="199"/>
      <c r="GF128" s="199"/>
      <c r="GG128" s="199"/>
      <c r="GH128" s="199"/>
      <c r="GI128" s="199"/>
      <c r="GJ128" s="199"/>
      <c r="GK128" s="199"/>
      <c r="GL128" s="199"/>
      <c r="GM128" s="199"/>
      <c r="GN128" s="199"/>
      <c r="GO128" s="199"/>
      <c r="GP128" s="199"/>
      <c r="GQ128" s="199"/>
      <c r="GR128" s="199"/>
      <c r="GS128" s="199"/>
      <c r="GT128" s="199"/>
      <c r="GU128" s="199"/>
      <c r="GV128" s="199"/>
      <c r="GW128" s="199"/>
      <c r="GX128" s="199"/>
      <c r="GY128" s="199"/>
      <c r="GZ128" s="199"/>
      <c r="HA128" s="199"/>
      <c r="HB128" s="199"/>
      <c r="HC128" s="199"/>
      <c r="HD128" s="199"/>
      <c r="HE128" s="199"/>
      <c r="HF128" s="199"/>
      <c r="HG128" s="199"/>
      <c r="HH128" s="199"/>
      <c r="HI128" s="199"/>
      <c r="HJ128" s="199"/>
      <c r="HK128" s="199"/>
      <c r="HL128" s="199"/>
      <c r="HM128" s="199"/>
      <c r="HN128" s="199"/>
      <c r="HO128" s="199"/>
      <c r="HP128" s="199"/>
      <c r="HQ128" s="199"/>
      <c r="HR128" s="199"/>
      <c r="HS128" s="199"/>
      <c r="HT128" s="199"/>
      <c r="HU128" s="199"/>
      <c r="HV128" s="199"/>
      <c r="HW128" s="199"/>
      <c r="HX128" s="199"/>
      <c r="HY128" s="199"/>
      <c r="HZ128" s="199"/>
      <c r="IA128" s="199"/>
      <c r="IB128" s="199"/>
      <c r="IC128" s="199"/>
      <c r="ID128" s="199"/>
      <c r="IE128" s="199"/>
      <c r="IF128" s="199"/>
      <c r="IG128" s="199"/>
      <c r="IH128" s="199"/>
      <c r="II128" s="199"/>
      <c r="IJ128" s="199"/>
      <c r="IK128" s="199"/>
      <c r="IL128" s="199"/>
      <c r="IM128" s="199"/>
      <c r="IN128" s="199"/>
      <c r="IO128" s="199"/>
      <c r="IP128" s="199"/>
      <c r="IQ128" s="199"/>
      <c r="IR128" s="199"/>
      <c r="IS128" s="199"/>
      <c r="IT128" s="199"/>
      <c r="IU128" s="199"/>
      <c r="IV128" s="199"/>
    </row>
    <row r="129" spans="1:256" s="245" customFormat="1" ht="25" x14ac:dyDescent="0.25">
      <c r="A129" s="203"/>
      <c r="B129" s="210" t="s">
        <v>130</v>
      </c>
      <c r="C129" s="206"/>
      <c r="D129" s="206"/>
      <c r="E129" s="254"/>
      <c r="F129" s="252"/>
      <c r="H129" s="199"/>
      <c r="I129" s="199"/>
      <c r="J129" s="199"/>
      <c r="K129" s="199"/>
      <c r="L129" s="199"/>
      <c r="M129" s="199"/>
      <c r="N129" s="199"/>
      <c r="O129" s="199"/>
      <c r="P129" s="199"/>
      <c r="Q129" s="199"/>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c r="CK129" s="199"/>
      <c r="CL129" s="199"/>
      <c r="CM129" s="199"/>
      <c r="CN129" s="199"/>
      <c r="CO129" s="199"/>
      <c r="CP129" s="199"/>
      <c r="CQ129" s="199"/>
      <c r="CR129" s="199"/>
      <c r="CS129" s="199"/>
      <c r="CT129" s="199"/>
      <c r="CU129" s="199"/>
      <c r="CV129" s="199"/>
      <c r="CW129" s="199"/>
      <c r="CX129" s="199"/>
      <c r="CY129" s="199"/>
      <c r="CZ129" s="199"/>
      <c r="DA129" s="199"/>
      <c r="DB129" s="199"/>
      <c r="DC129" s="199"/>
      <c r="DD129" s="199"/>
      <c r="DE129" s="199"/>
      <c r="DF129" s="199"/>
      <c r="DG129" s="199"/>
      <c r="DH129" s="199"/>
      <c r="DI129" s="199"/>
      <c r="DJ129" s="199"/>
      <c r="DK129" s="199"/>
      <c r="DL129" s="199"/>
      <c r="DM129" s="199"/>
      <c r="DN129" s="199"/>
      <c r="DO129" s="199"/>
      <c r="DP129" s="199"/>
      <c r="DQ129" s="199"/>
      <c r="DR129" s="199"/>
      <c r="DS129" s="199"/>
      <c r="DT129" s="199"/>
      <c r="DU129" s="199"/>
      <c r="DV129" s="199"/>
      <c r="DW129" s="199"/>
      <c r="DX129" s="199"/>
      <c r="DY129" s="199"/>
      <c r="DZ129" s="199"/>
      <c r="EA129" s="199"/>
      <c r="EB129" s="199"/>
      <c r="EC129" s="199"/>
      <c r="ED129" s="199"/>
      <c r="EE129" s="199"/>
      <c r="EF129" s="199"/>
      <c r="EG129" s="199"/>
      <c r="EH129" s="199"/>
      <c r="EI129" s="199"/>
      <c r="EJ129" s="199"/>
      <c r="EK129" s="199"/>
      <c r="EL129" s="199"/>
      <c r="EM129" s="199"/>
      <c r="EN129" s="199"/>
      <c r="EO129" s="199"/>
      <c r="EP129" s="199"/>
      <c r="EQ129" s="199"/>
      <c r="ER129" s="199"/>
      <c r="ES129" s="199"/>
      <c r="ET129" s="199"/>
      <c r="EU129" s="199"/>
      <c r="EV129" s="199"/>
      <c r="EW129" s="199"/>
      <c r="EX129" s="199"/>
      <c r="EY129" s="199"/>
      <c r="EZ129" s="199"/>
      <c r="FA129" s="199"/>
      <c r="FB129" s="199"/>
      <c r="FC129" s="199"/>
      <c r="FD129" s="199"/>
      <c r="FE129" s="199"/>
      <c r="FF129" s="199"/>
      <c r="FG129" s="199"/>
      <c r="FH129" s="199"/>
      <c r="FI129" s="199"/>
      <c r="FJ129" s="199"/>
      <c r="FK129" s="199"/>
      <c r="FL129" s="199"/>
      <c r="FM129" s="199"/>
      <c r="FN129" s="199"/>
      <c r="FO129" s="199"/>
      <c r="FP129" s="199"/>
      <c r="FQ129" s="199"/>
      <c r="FR129" s="199"/>
      <c r="FS129" s="199"/>
      <c r="FT129" s="199"/>
      <c r="FU129" s="199"/>
      <c r="FV129" s="199"/>
      <c r="FW129" s="199"/>
      <c r="FX129" s="199"/>
      <c r="FY129" s="199"/>
      <c r="FZ129" s="199"/>
      <c r="GA129" s="199"/>
      <c r="GB129" s="199"/>
      <c r="GC129" s="199"/>
      <c r="GD129" s="199"/>
      <c r="GE129" s="199"/>
      <c r="GF129" s="199"/>
      <c r="GG129" s="199"/>
      <c r="GH129" s="199"/>
      <c r="GI129" s="199"/>
      <c r="GJ129" s="199"/>
      <c r="GK129" s="199"/>
      <c r="GL129" s="199"/>
      <c r="GM129" s="199"/>
      <c r="GN129" s="199"/>
      <c r="GO129" s="199"/>
      <c r="GP129" s="199"/>
      <c r="GQ129" s="199"/>
      <c r="GR129" s="199"/>
      <c r="GS129" s="199"/>
      <c r="GT129" s="199"/>
      <c r="GU129" s="199"/>
      <c r="GV129" s="199"/>
      <c r="GW129" s="199"/>
      <c r="GX129" s="199"/>
      <c r="GY129" s="199"/>
      <c r="GZ129" s="199"/>
      <c r="HA129" s="199"/>
      <c r="HB129" s="199"/>
      <c r="HC129" s="199"/>
      <c r="HD129" s="199"/>
      <c r="HE129" s="199"/>
      <c r="HF129" s="199"/>
      <c r="HG129" s="199"/>
      <c r="HH129" s="199"/>
      <c r="HI129" s="199"/>
      <c r="HJ129" s="199"/>
      <c r="HK129" s="199"/>
      <c r="HL129" s="199"/>
      <c r="HM129" s="199"/>
      <c r="HN129" s="199"/>
      <c r="HO129" s="199"/>
      <c r="HP129" s="199"/>
      <c r="HQ129" s="199"/>
      <c r="HR129" s="199"/>
      <c r="HS129" s="199"/>
      <c r="HT129" s="199"/>
      <c r="HU129" s="199"/>
      <c r="HV129" s="199"/>
      <c r="HW129" s="199"/>
      <c r="HX129" s="199"/>
      <c r="HY129" s="199"/>
      <c r="HZ129" s="199"/>
      <c r="IA129" s="199"/>
      <c r="IB129" s="199"/>
      <c r="IC129" s="199"/>
      <c r="ID129" s="199"/>
      <c r="IE129" s="199"/>
      <c r="IF129" s="199"/>
      <c r="IG129" s="199"/>
      <c r="IH129" s="199"/>
      <c r="II129" s="199"/>
      <c r="IJ129" s="199"/>
      <c r="IK129" s="199"/>
      <c r="IL129" s="199"/>
      <c r="IM129" s="199"/>
      <c r="IN129" s="199"/>
      <c r="IO129" s="199"/>
      <c r="IP129" s="199"/>
      <c r="IQ129" s="199"/>
      <c r="IR129" s="199"/>
      <c r="IS129" s="199"/>
      <c r="IT129" s="199"/>
      <c r="IU129" s="199"/>
      <c r="IV129" s="199"/>
    </row>
    <row r="130" spans="1:256" s="245" customFormat="1" ht="13" x14ac:dyDescent="0.25">
      <c r="A130" s="203"/>
      <c r="B130" s="209"/>
      <c r="C130" s="206"/>
      <c r="D130" s="206"/>
      <c r="E130" s="254"/>
      <c r="F130" s="252"/>
      <c r="H130" s="199"/>
      <c r="I130" s="199"/>
      <c r="J130" s="199"/>
      <c r="K130" s="199"/>
      <c r="L130" s="199"/>
      <c r="M130" s="199"/>
      <c r="N130" s="199"/>
      <c r="O130" s="199"/>
      <c r="P130" s="199"/>
      <c r="Q130" s="199"/>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c r="CK130" s="199"/>
      <c r="CL130" s="199"/>
      <c r="CM130" s="199"/>
      <c r="CN130" s="199"/>
      <c r="CO130" s="199"/>
      <c r="CP130" s="199"/>
      <c r="CQ130" s="199"/>
      <c r="CR130" s="199"/>
      <c r="CS130" s="199"/>
      <c r="CT130" s="199"/>
      <c r="CU130" s="199"/>
      <c r="CV130" s="199"/>
      <c r="CW130" s="199"/>
      <c r="CX130" s="199"/>
      <c r="CY130" s="199"/>
      <c r="CZ130" s="199"/>
      <c r="DA130" s="199"/>
      <c r="DB130" s="199"/>
      <c r="DC130" s="199"/>
      <c r="DD130" s="199"/>
      <c r="DE130" s="199"/>
      <c r="DF130" s="199"/>
      <c r="DG130" s="199"/>
      <c r="DH130" s="199"/>
      <c r="DI130" s="199"/>
      <c r="DJ130" s="199"/>
      <c r="DK130" s="199"/>
      <c r="DL130" s="199"/>
      <c r="DM130" s="199"/>
      <c r="DN130" s="199"/>
      <c r="DO130" s="199"/>
      <c r="DP130" s="199"/>
      <c r="DQ130" s="199"/>
      <c r="DR130" s="199"/>
      <c r="DS130" s="199"/>
      <c r="DT130" s="199"/>
      <c r="DU130" s="199"/>
      <c r="DV130" s="199"/>
      <c r="DW130" s="199"/>
      <c r="DX130" s="199"/>
      <c r="DY130" s="199"/>
      <c r="DZ130" s="199"/>
      <c r="EA130" s="199"/>
      <c r="EB130" s="199"/>
      <c r="EC130" s="199"/>
      <c r="ED130" s="199"/>
      <c r="EE130" s="199"/>
      <c r="EF130" s="199"/>
      <c r="EG130" s="199"/>
      <c r="EH130" s="199"/>
      <c r="EI130" s="199"/>
      <c r="EJ130" s="199"/>
      <c r="EK130" s="199"/>
      <c r="EL130" s="199"/>
      <c r="EM130" s="199"/>
      <c r="EN130" s="199"/>
      <c r="EO130" s="199"/>
      <c r="EP130" s="199"/>
      <c r="EQ130" s="199"/>
      <c r="ER130" s="199"/>
      <c r="ES130" s="199"/>
      <c r="ET130" s="199"/>
      <c r="EU130" s="199"/>
      <c r="EV130" s="199"/>
      <c r="EW130" s="199"/>
      <c r="EX130" s="199"/>
      <c r="EY130" s="199"/>
      <c r="EZ130" s="199"/>
      <c r="FA130" s="199"/>
      <c r="FB130" s="199"/>
      <c r="FC130" s="199"/>
      <c r="FD130" s="199"/>
      <c r="FE130" s="199"/>
      <c r="FF130" s="199"/>
      <c r="FG130" s="199"/>
      <c r="FH130" s="199"/>
      <c r="FI130" s="199"/>
      <c r="FJ130" s="199"/>
      <c r="FK130" s="199"/>
      <c r="FL130" s="199"/>
      <c r="FM130" s="199"/>
      <c r="FN130" s="199"/>
      <c r="FO130" s="199"/>
      <c r="FP130" s="199"/>
      <c r="FQ130" s="199"/>
      <c r="FR130" s="199"/>
      <c r="FS130" s="199"/>
      <c r="FT130" s="199"/>
      <c r="FU130" s="199"/>
      <c r="FV130" s="199"/>
      <c r="FW130" s="199"/>
      <c r="FX130" s="199"/>
      <c r="FY130" s="199"/>
      <c r="FZ130" s="199"/>
      <c r="GA130" s="199"/>
      <c r="GB130" s="199"/>
      <c r="GC130" s="199"/>
      <c r="GD130" s="199"/>
      <c r="GE130" s="199"/>
      <c r="GF130" s="199"/>
      <c r="GG130" s="199"/>
      <c r="GH130" s="199"/>
      <c r="GI130" s="199"/>
      <c r="GJ130" s="199"/>
      <c r="GK130" s="199"/>
      <c r="GL130" s="199"/>
      <c r="GM130" s="199"/>
      <c r="GN130" s="199"/>
      <c r="GO130" s="199"/>
      <c r="GP130" s="199"/>
      <c r="GQ130" s="199"/>
      <c r="GR130" s="199"/>
      <c r="GS130" s="199"/>
      <c r="GT130" s="199"/>
      <c r="GU130" s="199"/>
      <c r="GV130" s="199"/>
      <c r="GW130" s="199"/>
      <c r="GX130" s="199"/>
      <c r="GY130" s="199"/>
      <c r="GZ130" s="199"/>
      <c r="HA130" s="199"/>
      <c r="HB130" s="199"/>
      <c r="HC130" s="199"/>
      <c r="HD130" s="199"/>
      <c r="HE130" s="199"/>
      <c r="HF130" s="199"/>
      <c r="HG130" s="199"/>
      <c r="HH130" s="199"/>
      <c r="HI130" s="199"/>
      <c r="HJ130" s="199"/>
      <c r="HK130" s="199"/>
      <c r="HL130" s="199"/>
      <c r="HM130" s="199"/>
      <c r="HN130" s="199"/>
      <c r="HO130" s="199"/>
      <c r="HP130" s="199"/>
      <c r="HQ130" s="199"/>
      <c r="HR130" s="199"/>
      <c r="HS130" s="199"/>
      <c r="HT130" s="199"/>
      <c r="HU130" s="199"/>
      <c r="HV130" s="199"/>
      <c r="HW130" s="199"/>
      <c r="HX130" s="199"/>
      <c r="HY130" s="199"/>
      <c r="HZ130" s="199"/>
      <c r="IA130" s="199"/>
      <c r="IB130" s="199"/>
      <c r="IC130" s="199"/>
      <c r="ID130" s="199"/>
      <c r="IE130" s="199"/>
      <c r="IF130" s="199"/>
      <c r="IG130" s="199"/>
      <c r="IH130" s="199"/>
      <c r="II130" s="199"/>
      <c r="IJ130" s="199"/>
      <c r="IK130" s="199"/>
      <c r="IL130" s="199"/>
      <c r="IM130" s="199"/>
      <c r="IN130" s="199"/>
      <c r="IO130" s="199"/>
      <c r="IP130" s="199"/>
      <c r="IQ130" s="199"/>
      <c r="IR130" s="199"/>
      <c r="IS130" s="199"/>
      <c r="IT130" s="199"/>
      <c r="IU130" s="199"/>
      <c r="IV130" s="199"/>
    </row>
    <row r="131" spans="1:256" s="245" customFormat="1" x14ac:dyDescent="0.25">
      <c r="A131" s="203" t="s">
        <v>131</v>
      </c>
      <c r="B131" s="204" t="s">
        <v>156</v>
      </c>
      <c r="C131" s="206" t="s">
        <v>16</v>
      </c>
      <c r="D131" s="206">
        <v>0</v>
      </c>
      <c r="E131" s="254"/>
      <c r="F131" s="252">
        <f>D131*E131</f>
        <v>0</v>
      </c>
      <c r="H131" s="199"/>
      <c r="I131" s="199"/>
      <c r="J131" s="199"/>
      <c r="K131" s="199"/>
      <c r="L131" s="199"/>
      <c r="M131" s="199"/>
      <c r="N131" s="199"/>
      <c r="O131" s="199"/>
      <c r="P131" s="199"/>
      <c r="Q131" s="199"/>
      <c r="R131" s="199"/>
      <c r="S131" s="199"/>
      <c r="T131" s="199"/>
      <c r="U131" s="199"/>
      <c r="V131" s="199"/>
      <c r="W131" s="199"/>
      <c r="X131" s="199"/>
      <c r="Y131" s="199"/>
      <c r="Z131" s="199"/>
      <c r="AA131" s="199"/>
      <c r="AB131" s="199"/>
      <c r="AC131" s="199"/>
      <c r="AD131" s="199"/>
      <c r="AE131" s="199"/>
      <c r="AF131" s="199"/>
      <c r="AG131" s="199"/>
      <c r="AH131" s="199"/>
      <c r="AI131" s="199"/>
      <c r="AJ131" s="199"/>
      <c r="AK131" s="199"/>
      <c r="AL131" s="199"/>
      <c r="AM131" s="199"/>
      <c r="AN131" s="199"/>
      <c r="AO131" s="199"/>
      <c r="AP131" s="199"/>
      <c r="AQ131" s="199"/>
      <c r="AR131" s="199"/>
      <c r="AS131" s="199"/>
      <c r="AT131" s="199"/>
      <c r="AU131" s="199"/>
      <c r="AV131" s="199"/>
      <c r="AW131" s="199"/>
      <c r="AX131" s="199"/>
      <c r="AY131" s="199"/>
      <c r="AZ131" s="199"/>
      <c r="BA131" s="199"/>
      <c r="BB131" s="199"/>
      <c r="BC131" s="199"/>
      <c r="BD131" s="199"/>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c r="CW131" s="199"/>
      <c r="CX131" s="199"/>
      <c r="CY131" s="199"/>
      <c r="CZ131" s="199"/>
      <c r="DA131" s="199"/>
      <c r="DB131" s="199"/>
      <c r="DC131" s="199"/>
      <c r="DD131" s="199"/>
      <c r="DE131" s="199"/>
      <c r="DF131" s="199"/>
      <c r="DG131" s="199"/>
      <c r="DH131" s="199"/>
      <c r="DI131" s="199"/>
      <c r="DJ131" s="199"/>
      <c r="DK131" s="199"/>
      <c r="DL131" s="199"/>
      <c r="DM131" s="199"/>
      <c r="DN131" s="199"/>
      <c r="DO131" s="199"/>
      <c r="DP131" s="199"/>
      <c r="DQ131" s="199"/>
      <c r="DR131" s="199"/>
      <c r="DS131" s="199"/>
      <c r="DT131" s="199"/>
      <c r="DU131" s="199"/>
      <c r="DV131" s="199"/>
      <c r="DW131" s="199"/>
      <c r="DX131" s="199"/>
      <c r="DY131" s="199"/>
      <c r="DZ131" s="199"/>
      <c r="EA131" s="199"/>
      <c r="EB131" s="199"/>
      <c r="EC131" s="199"/>
      <c r="ED131" s="199"/>
      <c r="EE131" s="199"/>
      <c r="EF131" s="199"/>
      <c r="EG131" s="199"/>
      <c r="EH131" s="199"/>
      <c r="EI131" s="199"/>
      <c r="EJ131" s="199"/>
      <c r="EK131" s="199"/>
      <c r="EL131" s="199"/>
      <c r="EM131" s="199"/>
      <c r="EN131" s="199"/>
      <c r="EO131" s="199"/>
      <c r="EP131" s="199"/>
      <c r="EQ131" s="199"/>
      <c r="ER131" s="199"/>
      <c r="ES131" s="199"/>
      <c r="ET131" s="199"/>
      <c r="EU131" s="199"/>
      <c r="EV131" s="199"/>
      <c r="EW131" s="199"/>
      <c r="EX131" s="199"/>
      <c r="EY131" s="199"/>
      <c r="EZ131" s="199"/>
      <c r="FA131" s="199"/>
      <c r="FB131" s="199"/>
      <c r="FC131" s="199"/>
      <c r="FD131" s="199"/>
      <c r="FE131" s="199"/>
      <c r="FF131" s="199"/>
      <c r="FG131" s="199"/>
      <c r="FH131" s="199"/>
      <c r="FI131" s="199"/>
      <c r="FJ131" s="199"/>
      <c r="FK131" s="199"/>
      <c r="FL131" s="199"/>
      <c r="FM131" s="199"/>
      <c r="FN131" s="199"/>
      <c r="FO131" s="199"/>
      <c r="FP131" s="199"/>
      <c r="FQ131" s="199"/>
      <c r="FR131" s="199"/>
      <c r="FS131" s="199"/>
      <c r="FT131" s="199"/>
      <c r="FU131" s="199"/>
      <c r="FV131" s="199"/>
      <c r="FW131" s="199"/>
      <c r="FX131" s="199"/>
      <c r="FY131" s="199"/>
      <c r="FZ131" s="199"/>
      <c r="GA131" s="199"/>
      <c r="GB131" s="199"/>
      <c r="GC131" s="199"/>
      <c r="GD131" s="199"/>
      <c r="GE131" s="199"/>
      <c r="GF131" s="199"/>
      <c r="GG131" s="199"/>
      <c r="GH131" s="199"/>
      <c r="GI131" s="199"/>
      <c r="GJ131" s="199"/>
      <c r="GK131" s="199"/>
      <c r="GL131" s="199"/>
      <c r="GM131" s="199"/>
      <c r="GN131" s="199"/>
      <c r="GO131" s="199"/>
      <c r="GP131" s="199"/>
      <c r="GQ131" s="199"/>
      <c r="GR131" s="199"/>
      <c r="GS131" s="199"/>
      <c r="GT131" s="199"/>
      <c r="GU131" s="199"/>
      <c r="GV131" s="199"/>
      <c r="GW131" s="199"/>
      <c r="GX131" s="199"/>
      <c r="GY131" s="199"/>
      <c r="GZ131" s="199"/>
      <c r="HA131" s="199"/>
      <c r="HB131" s="199"/>
      <c r="HC131" s="199"/>
      <c r="HD131" s="199"/>
      <c r="HE131" s="199"/>
      <c r="HF131" s="199"/>
      <c r="HG131" s="199"/>
      <c r="HH131" s="199"/>
      <c r="HI131" s="199"/>
      <c r="HJ131" s="199"/>
      <c r="HK131" s="199"/>
      <c r="HL131" s="199"/>
      <c r="HM131" s="199"/>
      <c r="HN131" s="199"/>
      <c r="HO131" s="199"/>
      <c r="HP131" s="199"/>
      <c r="HQ131" s="199"/>
      <c r="HR131" s="199"/>
      <c r="HS131" s="199"/>
      <c r="HT131" s="199"/>
      <c r="HU131" s="199"/>
      <c r="HV131" s="199"/>
      <c r="HW131" s="199"/>
      <c r="HX131" s="199"/>
      <c r="HY131" s="199"/>
      <c r="HZ131" s="199"/>
      <c r="IA131" s="199"/>
      <c r="IB131" s="199"/>
      <c r="IC131" s="199"/>
      <c r="ID131" s="199"/>
      <c r="IE131" s="199"/>
      <c r="IF131" s="199"/>
      <c r="IG131" s="199"/>
      <c r="IH131" s="199"/>
      <c r="II131" s="199"/>
      <c r="IJ131" s="199"/>
      <c r="IK131" s="199"/>
      <c r="IL131" s="199"/>
      <c r="IM131" s="199"/>
      <c r="IN131" s="199"/>
      <c r="IO131" s="199"/>
      <c r="IP131" s="199"/>
      <c r="IQ131" s="199"/>
      <c r="IR131" s="199"/>
      <c r="IS131" s="199"/>
      <c r="IT131" s="199"/>
      <c r="IU131" s="199"/>
      <c r="IV131" s="199"/>
    </row>
    <row r="132" spans="1:256" s="245" customFormat="1" ht="13" x14ac:dyDescent="0.3">
      <c r="A132" s="223"/>
      <c r="B132" s="224"/>
      <c r="C132" s="224"/>
      <c r="D132" s="224"/>
      <c r="E132" s="258"/>
      <c r="F132" s="259"/>
      <c r="H132" s="199"/>
      <c r="I132" s="199"/>
      <c r="J132" s="199"/>
      <c r="K132" s="199"/>
      <c r="L132" s="199"/>
      <c r="M132" s="199"/>
      <c r="N132" s="199"/>
      <c r="O132" s="199"/>
      <c r="P132" s="199"/>
      <c r="Q132" s="199"/>
      <c r="R132" s="199"/>
      <c r="S132" s="199"/>
      <c r="T132" s="199"/>
      <c r="U132" s="199"/>
      <c r="V132" s="199"/>
      <c r="W132" s="199"/>
      <c r="X132" s="199"/>
      <c r="Y132" s="199"/>
      <c r="Z132" s="199"/>
      <c r="AA132" s="199"/>
      <c r="AB132" s="199"/>
      <c r="AC132" s="199"/>
      <c r="AD132" s="199"/>
      <c r="AE132" s="199"/>
      <c r="AF132" s="199"/>
      <c r="AG132" s="199"/>
      <c r="AH132" s="199"/>
      <c r="AI132" s="199"/>
      <c r="AJ132" s="199"/>
      <c r="AK132" s="199"/>
      <c r="AL132" s="199"/>
      <c r="AM132" s="199"/>
      <c r="AN132" s="199"/>
      <c r="AO132" s="199"/>
      <c r="AP132" s="199"/>
      <c r="AQ132" s="199"/>
      <c r="AR132" s="199"/>
      <c r="AS132" s="199"/>
      <c r="AT132" s="199"/>
      <c r="AU132" s="199"/>
      <c r="AV132" s="199"/>
      <c r="AW132" s="199"/>
      <c r="AX132" s="199"/>
      <c r="AY132" s="199"/>
      <c r="AZ132" s="199"/>
      <c r="BA132" s="199"/>
      <c r="BB132" s="199"/>
      <c r="BC132" s="199"/>
      <c r="BD132" s="199"/>
      <c r="BE132" s="199"/>
      <c r="BF132" s="199"/>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c r="CK132" s="199"/>
      <c r="CL132" s="199"/>
      <c r="CM132" s="199"/>
      <c r="CN132" s="199"/>
      <c r="CO132" s="199"/>
      <c r="CP132" s="199"/>
      <c r="CQ132" s="199"/>
      <c r="CR132" s="199"/>
      <c r="CS132" s="199"/>
      <c r="CT132" s="199"/>
      <c r="CU132" s="199"/>
      <c r="CV132" s="199"/>
      <c r="CW132" s="199"/>
      <c r="CX132" s="199"/>
      <c r="CY132" s="199"/>
      <c r="CZ132" s="199"/>
      <c r="DA132" s="199"/>
      <c r="DB132" s="199"/>
      <c r="DC132" s="199"/>
      <c r="DD132" s="199"/>
      <c r="DE132" s="199"/>
      <c r="DF132" s="199"/>
      <c r="DG132" s="199"/>
      <c r="DH132" s="199"/>
      <c r="DI132" s="199"/>
      <c r="DJ132" s="199"/>
      <c r="DK132" s="199"/>
      <c r="DL132" s="199"/>
      <c r="DM132" s="199"/>
      <c r="DN132" s="199"/>
      <c r="DO132" s="199"/>
      <c r="DP132" s="199"/>
      <c r="DQ132" s="199"/>
      <c r="DR132" s="199"/>
      <c r="DS132" s="199"/>
      <c r="DT132" s="199"/>
      <c r="DU132" s="199"/>
      <c r="DV132" s="199"/>
      <c r="DW132" s="199"/>
      <c r="DX132" s="199"/>
      <c r="DY132" s="199"/>
      <c r="DZ132" s="199"/>
      <c r="EA132" s="199"/>
      <c r="EB132" s="199"/>
      <c r="EC132" s="199"/>
      <c r="ED132" s="199"/>
      <c r="EE132" s="199"/>
      <c r="EF132" s="199"/>
      <c r="EG132" s="199"/>
      <c r="EH132" s="199"/>
      <c r="EI132" s="199"/>
      <c r="EJ132" s="199"/>
      <c r="EK132" s="199"/>
      <c r="EL132" s="199"/>
      <c r="EM132" s="199"/>
      <c r="EN132" s="199"/>
      <c r="EO132" s="199"/>
      <c r="EP132" s="199"/>
      <c r="EQ132" s="199"/>
      <c r="ER132" s="199"/>
      <c r="ES132" s="199"/>
      <c r="ET132" s="199"/>
      <c r="EU132" s="199"/>
      <c r="EV132" s="199"/>
      <c r="EW132" s="199"/>
      <c r="EX132" s="199"/>
      <c r="EY132" s="199"/>
      <c r="EZ132" s="199"/>
      <c r="FA132" s="199"/>
      <c r="FB132" s="199"/>
      <c r="FC132" s="199"/>
      <c r="FD132" s="199"/>
      <c r="FE132" s="199"/>
      <c r="FF132" s="199"/>
      <c r="FG132" s="199"/>
      <c r="FH132" s="199"/>
      <c r="FI132" s="199"/>
      <c r="FJ132" s="199"/>
      <c r="FK132" s="199"/>
      <c r="FL132" s="199"/>
      <c r="FM132" s="199"/>
      <c r="FN132" s="199"/>
      <c r="FO132" s="199"/>
      <c r="FP132" s="199"/>
      <c r="FQ132" s="199"/>
      <c r="FR132" s="199"/>
      <c r="FS132" s="199"/>
      <c r="FT132" s="199"/>
      <c r="FU132" s="199"/>
      <c r="FV132" s="199"/>
      <c r="FW132" s="199"/>
      <c r="FX132" s="199"/>
      <c r="FY132" s="199"/>
      <c r="FZ132" s="199"/>
      <c r="GA132" s="199"/>
      <c r="GB132" s="199"/>
      <c r="GC132" s="199"/>
      <c r="GD132" s="199"/>
      <c r="GE132" s="199"/>
      <c r="GF132" s="199"/>
      <c r="GG132" s="199"/>
      <c r="GH132" s="199"/>
      <c r="GI132" s="199"/>
      <c r="GJ132" s="199"/>
      <c r="GK132" s="199"/>
      <c r="GL132" s="199"/>
      <c r="GM132" s="199"/>
      <c r="GN132" s="199"/>
      <c r="GO132" s="199"/>
      <c r="GP132" s="199"/>
      <c r="GQ132" s="199"/>
      <c r="GR132" s="199"/>
      <c r="GS132" s="199"/>
      <c r="GT132" s="199"/>
      <c r="GU132" s="199"/>
      <c r="GV132" s="199"/>
      <c r="GW132" s="199"/>
      <c r="GX132" s="199"/>
      <c r="GY132" s="199"/>
      <c r="GZ132" s="199"/>
      <c r="HA132" s="199"/>
      <c r="HB132" s="199"/>
      <c r="HC132" s="199"/>
      <c r="HD132" s="199"/>
      <c r="HE132" s="199"/>
      <c r="HF132" s="199"/>
      <c r="HG132" s="199"/>
      <c r="HH132" s="199"/>
      <c r="HI132" s="199"/>
      <c r="HJ132" s="199"/>
      <c r="HK132" s="199"/>
      <c r="HL132" s="199"/>
      <c r="HM132" s="199"/>
      <c r="HN132" s="199"/>
      <c r="HO132" s="199"/>
      <c r="HP132" s="199"/>
      <c r="HQ132" s="199"/>
      <c r="HR132" s="199"/>
      <c r="HS132" s="199"/>
      <c r="HT132" s="199"/>
      <c r="HU132" s="199"/>
      <c r="HV132" s="199"/>
      <c r="HW132" s="199"/>
      <c r="HX132" s="199"/>
      <c r="HY132" s="199"/>
      <c r="HZ132" s="199"/>
      <c r="IA132" s="199"/>
      <c r="IB132" s="199"/>
      <c r="IC132" s="199"/>
      <c r="ID132" s="199"/>
      <c r="IE132" s="199"/>
      <c r="IF132" s="199"/>
      <c r="IG132" s="199"/>
      <c r="IH132" s="199"/>
      <c r="II132" s="199"/>
      <c r="IJ132" s="199"/>
      <c r="IK132" s="199"/>
      <c r="IL132" s="199"/>
      <c r="IM132" s="199"/>
      <c r="IN132" s="199"/>
      <c r="IO132" s="199"/>
      <c r="IP132" s="199"/>
      <c r="IQ132" s="199"/>
      <c r="IR132" s="199"/>
      <c r="IS132" s="199"/>
      <c r="IT132" s="199"/>
      <c r="IU132" s="199"/>
      <c r="IV132" s="199"/>
    </row>
    <row r="133" spans="1:256" s="245" customFormat="1" ht="13" x14ac:dyDescent="0.25">
      <c r="A133" s="203"/>
      <c r="B133" s="209" t="s">
        <v>155</v>
      </c>
      <c r="C133" s="206"/>
      <c r="D133" s="206"/>
      <c r="E133" s="256"/>
      <c r="F133" s="262"/>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c r="CW133" s="199"/>
      <c r="CX133" s="199"/>
      <c r="CY133" s="199"/>
      <c r="CZ133" s="199"/>
      <c r="DA133" s="199"/>
      <c r="DB133" s="199"/>
      <c r="DC133" s="199"/>
      <c r="DD133" s="199"/>
      <c r="DE133" s="199"/>
      <c r="DF133" s="199"/>
      <c r="DG133" s="199"/>
      <c r="DH133" s="199"/>
      <c r="DI133" s="199"/>
      <c r="DJ133" s="199"/>
      <c r="DK133" s="199"/>
      <c r="DL133" s="199"/>
      <c r="DM133" s="199"/>
      <c r="DN133" s="199"/>
      <c r="DO133" s="199"/>
      <c r="DP133" s="199"/>
      <c r="DQ133" s="199"/>
      <c r="DR133" s="199"/>
      <c r="DS133" s="199"/>
      <c r="DT133" s="199"/>
      <c r="DU133" s="199"/>
      <c r="DV133" s="199"/>
      <c r="DW133" s="199"/>
      <c r="DX133" s="199"/>
      <c r="DY133" s="199"/>
      <c r="DZ133" s="199"/>
      <c r="EA133" s="199"/>
      <c r="EB133" s="199"/>
      <c r="EC133" s="199"/>
      <c r="ED133" s="199"/>
      <c r="EE133" s="199"/>
      <c r="EF133" s="199"/>
      <c r="EG133" s="199"/>
      <c r="EH133" s="199"/>
      <c r="EI133" s="199"/>
      <c r="EJ133" s="199"/>
      <c r="EK133" s="199"/>
      <c r="EL133" s="199"/>
      <c r="EM133" s="199"/>
      <c r="EN133" s="199"/>
      <c r="EO133" s="199"/>
      <c r="EP133" s="199"/>
      <c r="EQ133" s="199"/>
      <c r="ER133" s="199"/>
      <c r="ES133" s="199"/>
      <c r="ET133" s="199"/>
      <c r="EU133" s="199"/>
      <c r="EV133" s="199"/>
      <c r="EW133" s="199"/>
      <c r="EX133" s="199"/>
      <c r="EY133" s="199"/>
      <c r="EZ133" s="199"/>
      <c r="FA133" s="199"/>
      <c r="FB133" s="199"/>
      <c r="FC133" s="199"/>
      <c r="FD133" s="199"/>
      <c r="FE133" s="199"/>
      <c r="FF133" s="199"/>
      <c r="FG133" s="199"/>
      <c r="FH133" s="199"/>
      <c r="FI133" s="199"/>
      <c r="FJ133" s="199"/>
      <c r="FK133" s="199"/>
      <c r="FL133" s="199"/>
      <c r="FM133" s="199"/>
      <c r="FN133" s="199"/>
      <c r="FO133" s="199"/>
      <c r="FP133" s="199"/>
      <c r="FQ133" s="199"/>
      <c r="FR133" s="199"/>
      <c r="FS133" s="199"/>
      <c r="FT133" s="199"/>
      <c r="FU133" s="199"/>
      <c r="FV133" s="199"/>
      <c r="FW133" s="199"/>
      <c r="FX133" s="199"/>
      <c r="FY133" s="199"/>
      <c r="FZ133" s="199"/>
      <c r="GA133" s="199"/>
      <c r="GB133" s="199"/>
      <c r="GC133" s="199"/>
      <c r="GD133" s="199"/>
      <c r="GE133" s="199"/>
      <c r="GF133" s="199"/>
      <c r="GG133" s="199"/>
      <c r="GH133" s="199"/>
      <c r="GI133" s="199"/>
      <c r="GJ133" s="199"/>
      <c r="GK133" s="199"/>
      <c r="GL133" s="199"/>
      <c r="GM133" s="199"/>
      <c r="GN133" s="199"/>
      <c r="GO133" s="199"/>
      <c r="GP133" s="199"/>
      <c r="GQ133" s="199"/>
      <c r="GR133" s="199"/>
      <c r="GS133" s="199"/>
      <c r="GT133" s="199"/>
      <c r="GU133" s="199"/>
      <c r="GV133" s="199"/>
      <c r="GW133" s="199"/>
      <c r="GX133" s="199"/>
      <c r="GY133" s="199"/>
      <c r="GZ133" s="199"/>
      <c r="HA133" s="199"/>
      <c r="HB133" s="199"/>
      <c r="HC133" s="199"/>
      <c r="HD133" s="199"/>
      <c r="HE133" s="199"/>
      <c r="HF133" s="199"/>
      <c r="HG133" s="199"/>
      <c r="HH133" s="199"/>
      <c r="HI133" s="199"/>
      <c r="HJ133" s="199"/>
      <c r="HK133" s="199"/>
      <c r="HL133" s="199"/>
      <c r="HM133" s="199"/>
      <c r="HN133" s="199"/>
      <c r="HO133" s="199"/>
      <c r="HP133" s="199"/>
      <c r="HQ133" s="199"/>
      <c r="HR133" s="199"/>
      <c r="HS133" s="199"/>
      <c r="HT133" s="199"/>
      <c r="HU133" s="199"/>
      <c r="HV133" s="199"/>
      <c r="HW133" s="199"/>
      <c r="HX133" s="199"/>
      <c r="HY133" s="199"/>
      <c r="HZ133" s="199"/>
      <c r="IA133" s="199"/>
      <c r="IB133" s="199"/>
      <c r="IC133" s="199"/>
      <c r="ID133" s="199"/>
      <c r="IE133" s="199"/>
      <c r="IF133" s="199"/>
      <c r="IG133" s="199"/>
      <c r="IH133" s="199"/>
      <c r="II133" s="199"/>
      <c r="IJ133" s="199"/>
      <c r="IK133" s="199"/>
      <c r="IL133" s="199"/>
      <c r="IM133" s="199"/>
      <c r="IN133" s="199"/>
      <c r="IO133" s="199"/>
      <c r="IP133" s="199"/>
      <c r="IQ133" s="199"/>
      <c r="IR133" s="199"/>
      <c r="IS133" s="199"/>
      <c r="IT133" s="199"/>
      <c r="IU133" s="199"/>
      <c r="IV133" s="199"/>
    </row>
    <row r="134" spans="1:256" s="245" customFormat="1" x14ac:dyDescent="0.25">
      <c r="A134" s="203"/>
      <c r="B134" s="204"/>
      <c r="C134" s="206"/>
      <c r="D134" s="206"/>
      <c r="E134" s="256"/>
      <c r="F134" s="262"/>
      <c r="H134" s="199"/>
      <c r="I134" s="199"/>
      <c r="J134" s="199"/>
      <c r="K134" s="199"/>
      <c r="L134" s="199"/>
      <c r="M134" s="199"/>
      <c r="N134" s="199"/>
      <c r="O134" s="199"/>
      <c r="P134" s="199"/>
      <c r="Q134" s="199"/>
      <c r="R134" s="199"/>
      <c r="S134" s="199"/>
      <c r="T134" s="199"/>
      <c r="U134" s="199"/>
      <c r="V134" s="199"/>
      <c r="W134" s="199"/>
      <c r="X134" s="199"/>
      <c r="Y134" s="199"/>
      <c r="Z134" s="199"/>
      <c r="AA134" s="199"/>
      <c r="AB134" s="199"/>
      <c r="AC134" s="199"/>
      <c r="AD134" s="199"/>
      <c r="AE134" s="199"/>
      <c r="AF134" s="199"/>
      <c r="AG134" s="199"/>
      <c r="AH134" s="199"/>
      <c r="AI134" s="199"/>
      <c r="AJ134" s="199"/>
      <c r="AK134" s="199"/>
      <c r="AL134" s="199"/>
      <c r="AM134" s="199"/>
      <c r="AN134" s="199"/>
      <c r="AO134" s="199"/>
      <c r="AP134" s="199"/>
      <c r="AQ134" s="199"/>
      <c r="AR134" s="199"/>
      <c r="AS134" s="199"/>
      <c r="AT134" s="199"/>
      <c r="AU134" s="199"/>
      <c r="AV134" s="199"/>
      <c r="AW134" s="199"/>
      <c r="AX134" s="199"/>
      <c r="AY134" s="199"/>
      <c r="AZ134" s="199"/>
      <c r="BA134" s="199"/>
      <c r="BB134" s="199"/>
      <c r="BC134" s="199"/>
      <c r="BD134" s="199"/>
      <c r="BE134" s="199"/>
      <c r="BF134" s="199"/>
      <c r="BG134" s="199"/>
      <c r="BH134" s="199"/>
      <c r="BI134" s="199"/>
      <c r="BJ134" s="199"/>
      <c r="BK134" s="199"/>
      <c r="BL134" s="199"/>
      <c r="BM134" s="199"/>
      <c r="BN134" s="199"/>
      <c r="BO134" s="199"/>
      <c r="BP134" s="199"/>
      <c r="BQ134" s="199"/>
      <c r="BR134" s="199"/>
      <c r="BS134" s="199"/>
      <c r="BT134" s="199"/>
      <c r="BU134" s="199"/>
      <c r="BV134" s="199"/>
      <c r="BW134" s="199"/>
      <c r="BX134" s="199"/>
      <c r="BY134" s="199"/>
      <c r="BZ134" s="199"/>
      <c r="CA134" s="199"/>
      <c r="CB134" s="199"/>
      <c r="CC134" s="199"/>
      <c r="CD134" s="199"/>
      <c r="CE134" s="199"/>
      <c r="CF134" s="199"/>
      <c r="CG134" s="199"/>
      <c r="CH134" s="199"/>
      <c r="CI134" s="199"/>
      <c r="CJ134" s="199"/>
      <c r="CK134" s="199"/>
      <c r="CL134" s="199"/>
      <c r="CM134" s="199"/>
      <c r="CN134" s="199"/>
      <c r="CO134" s="199"/>
      <c r="CP134" s="199"/>
      <c r="CQ134" s="199"/>
      <c r="CR134" s="199"/>
      <c r="CS134" s="199"/>
      <c r="CT134" s="199"/>
      <c r="CU134" s="199"/>
      <c r="CV134" s="199"/>
      <c r="CW134" s="199"/>
      <c r="CX134" s="199"/>
      <c r="CY134" s="199"/>
      <c r="CZ134" s="199"/>
      <c r="DA134" s="199"/>
      <c r="DB134" s="199"/>
      <c r="DC134" s="199"/>
      <c r="DD134" s="199"/>
      <c r="DE134" s="199"/>
      <c r="DF134" s="199"/>
      <c r="DG134" s="199"/>
      <c r="DH134" s="199"/>
      <c r="DI134" s="199"/>
      <c r="DJ134" s="199"/>
      <c r="DK134" s="199"/>
      <c r="DL134" s="199"/>
      <c r="DM134" s="199"/>
      <c r="DN134" s="199"/>
      <c r="DO134" s="199"/>
      <c r="DP134" s="199"/>
      <c r="DQ134" s="199"/>
      <c r="DR134" s="199"/>
      <c r="DS134" s="199"/>
      <c r="DT134" s="199"/>
      <c r="DU134" s="199"/>
      <c r="DV134" s="199"/>
      <c r="DW134" s="199"/>
      <c r="DX134" s="199"/>
      <c r="DY134" s="199"/>
      <c r="DZ134" s="199"/>
      <c r="EA134" s="199"/>
      <c r="EB134" s="199"/>
      <c r="EC134" s="199"/>
      <c r="ED134" s="199"/>
      <c r="EE134" s="199"/>
      <c r="EF134" s="199"/>
      <c r="EG134" s="199"/>
      <c r="EH134" s="199"/>
      <c r="EI134" s="199"/>
      <c r="EJ134" s="199"/>
      <c r="EK134" s="199"/>
      <c r="EL134" s="199"/>
      <c r="EM134" s="199"/>
      <c r="EN134" s="199"/>
      <c r="EO134" s="199"/>
      <c r="EP134" s="199"/>
      <c r="EQ134" s="199"/>
      <c r="ER134" s="199"/>
      <c r="ES134" s="199"/>
      <c r="ET134" s="199"/>
      <c r="EU134" s="199"/>
      <c r="EV134" s="199"/>
      <c r="EW134" s="199"/>
      <c r="EX134" s="199"/>
      <c r="EY134" s="199"/>
      <c r="EZ134" s="199"/>
      <c r="FA134" s="199"/>
      <c r="FB134" s="199"/>
      <c r="FC134" s="199"/>
      <c r="FD134" s="199"/>
      <c r="FE134" s="199"/>
      <c r="FF134" s="199"/>
      <c r="FG134" s="199"/>
      <c r="FH134" s="199"/>
      <c r="FI134" s="199"/>
      <c r="FJ134" s="199"/>
      <c r="FK134" s="199"/>
      <c r="FL134" s="199"/>
      <c r="FM134" s="199"/>
      <c r="FN134" s="199"/>
      <c r="FO134" s="199"/>
      <c r="FP134" s="199"/>
      <c r="FQ134" s="199"/>
      <c r="FR134" s="199"/>
      <c r="FS134" s="199"/>
      <c r="FT134" s="199"/>
      <c r="FU134" s="199"/>
      <c r="FV134" s="199"/>
      <c r="FW134" s="199"/>
      <c r="FX134" s="199"/>
      <c r="FY134" s="199"/>
      <c r="FZ134" s="199"/>
      <c r="GA134" s="199"/>
      <c r="GB134" s="199"/>
      <c r="GC134" s="199"/>
      <c r="GD134" s="199"/>
      <c r="GE134" s="199"/>
      <c r="GF134" s="199"/>
      <c r="GG134" s="199"/>
      <c r="GH134" s="199"/>
      <c r="GI134" s="199"/>
      <c r="GJ134" s="199"/>
      <c r="GK134" s="199"/>
      <c r="GL134" s="199"/>
      <c r="GM134" s="199"/>
      <c r="GN134" s="199"/>
      <c r="GO134" s="199"/>
      <c r="GP134" s="199"/>
      <c r="GQ134" s="199"/>
      <c r="GR134" s="199"/>
      <c r="GS134" s="199"/>
      <c r="GT134" s="199"/>
      <c r="GU134" s="199"/>
      <c r="GV134" s="199"/>
      <c r="GW134" s="199"/>
      <c r="GX134" s="199"/>
      <c r="GY134" s="199"/>
      <c r="GZ134" s="199"/>
      <c r="HA134" s="199"/>
      <c r="HB134" s="199"/>
      <c r="HC134" s="199"/>
      <c r="HD134" s="199"/>
      <c r="HE134" s="199"/>
      <c r="HF134" s="199"/>
      <c r="HG134" s="199"/>
      <c r="HH134" s="199"/>
      <c r="HI134" s="199"/>
      <c r="HJ134" s="199"/>
      <c r="HK134" s="199"/>
      <c r="HL134" s="199"/>
      <c r="HM134" s="199"/>
      <c r="HN134" s="199"/>
      <c r="HO134" s="199"/>
      <c r="HP134" s="199"/>
      <c r="HQ134" s="199"/>
      <c r="HR134" s="199"/>
      <c r="HS134" s="199"/>
      <c r="HT134" s="199"/>
      <c r="HU134" s="199"/>
      <c r="HV134" s="199"/>
      <c r="HW134" s="199"/>
      <c r="HX134" s="199"/>
      <c r="HY134" s="199"/>
      <c r="HZ134" s="199"/>
      <c r="IA134" s="199"/>
      <c r="IB134" s="199"/>
      <c r="IC134" s="199"/>
      <c r="ID134" s="199"/>
      <c r="IE134" s="199"/>
      <c r="IF134" s="199"/>
      <c r="IG134" s="199"/>
      <c r="IH134" s="199"/>
      <c r="II134" s="199"/>
      <c r="IJ134" s="199"/>
      <c r="IK134" s="199"/>
      <c r="IL134" s="199"/>
      <c r="IM134" s="199"/>
      <c r="IN134" s="199"/>
      <c r="IO134" s="199"/>
      <c r="IP134" s="199"/>
      <c r="IQ134" s="199"/>
      <c r="IR134" s="199"/>
      <c r="IS134" s="199"/>
      <c r="IT134" s="199"/>
      <c r="IU134" s="199"/>
      <c r="IV134" s="199"/>
    </row>
    <row r="135" spans="1:256" s="245" customFormat="1" ht="25" x14ac:dyDescent="0.25">
      <c r="A135" s="203"/>
      <c r="B135" s="210" t="s">
        <v>182</v>
      </c>
      <c r="C135" s="206"/>
      <c r="D135" s="206"/>
      <c r="E135" s="256"/>
      <c r="F135" s="262"/>
      <c r="H135" s="199"/>
      <c r="I135" s="199"/>
      <c r="J135" s="199"/>
      <c r="K135" s="199"/>
      <c r="L135" s="199"/>
      <c r="M135" s="199"/>
      <c r="N135" s="199"/>
      <c r="O135" s="199"/>
      <c r="P135" s="199"/>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c r="AQ135" s="199"/>
      <c r="AR135" s="199"/>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199"/>
      <c r="BZ135" s="199"/>
      <c r="CA135" s="199"/>
      <c r="CB135" s="199"/>
      <c r="CC135" s="199"/>
      <c r="CD135" s="199"/>
      <c r="CE135" s="199"/>
      <c r="CF135" s="199"/>
      <c r="CG135" s="199"/>
      <c r="CH135" s="199"/>
      <c r="CI135" s="199"/>
      <c r="CJ135" s="199"/>
      <c r="CK135" s="199"/>
      <c r="CL135" s="199"/>
      <c r="CM135" s="199"/>
      <c r="CN135" s="199"/>
      <c r="CO135" s="199"/>
      <c r="CP135" s="199"/>
      <c r="CQ135" s="199"/>
      <c r="CR135" s="199"/>
      <c r="CS135" s="199"/>
      <c r="CT135" s="199"/>
      <c r="CU135" s="199"/>
      <c r="CV135" s="199"/>
      <c r="CW135" s="199"/>
      <c r="CX135" s="199"/>
      <c r="CY135" s="199"/>
      <c r="CZ135" s="199"/>
      <c r="DA135" s="199"/>
      <c r="DB135" s="199"/>
      <c r="DC135" s="199"/>
      <c r="DD135" s="199"/>
      <c r="DE135" s="199"/>
      <c r="DF135" s="199"/>
      <c r="DG135" s="199"/>
      <c r="DH135" s="199"/>
      <c r="DI135" s="199"/>
      <c r="DJ135" s="199"/>
      <c r="DK135" s="199"/>
      <c r="DL135" s="199"/>
      <c r="DM135" s="199"/>
      <c r="DN135" s="199"/>
      <c r="DO135" s="199"/>
      <c r="DP135" s="199"/>
      <c r="DQ135" s="199"/>
      <c r="DR135" s="199"/>
      <c r="DS135" s="199"/>
      <c r="DT135" s="199"/>
      <c r="DU135" s="199"/>
      <c r="DV135" s="199"/>
      <c r="DW135" s="199"/>
      <c r="DX135" s="199"/>
      <c r="DY135" s="199"/>
      <c r="DZ135" s="199"/>
      <c r="EA135" s="199"/>
      <c r="EB135" s="199"/>
      <c r="EC135" s="199"/>
      <c r="ED135" s="199"/>
      <c r="EE135" s="199"/>
      <c r="EF135" s="199"/>
      <c r="EG135" s="199"/>
      <c r="EH135" s="199"/>
      <c r="EI135" s="199"/>
      <c r="EJ135" s="199"/>
      <c r="EK135" s="199"/>
      <c r="EL135" s="199"/>
      <c r="EM135" s="199"/>
      <c r="EN135" s="199"/>
      <c r="EO135" s="199"/>
      <c r="EP135" s="199"/>
      <c r="EQ135" s="199"/>
      <c r="ER135" s="199"/>
      <c r="ES135" s="199"/>
      <c r="ET135" s="199"/>
      <c r="EU135" s="199"/>
      <c r="EV135" s="199"/>
      <c r="EW135" s="199"/>
      <c r="EX135" s="199"/>
      <c r="EY135" s="199"/>
      <c r="EZ135" s="199"/>
      <c r="FA135" s="199"/>
      <c r="FB135" s="199"/>
      <c r="FC135" s="199"/>
      <c r="FD135" s="199"/>
      <c r="FE135" s="199"/>
      <c r="FF135" s="199"/>
      <c r="FG135" s="199"/>
      <c r="FH135" s="199"/>
      <c r="FI135" s="199"/>
      <c r="FJ135" s="199"/>
      <c r="FK135" s="199"/>
      <c r="FL135" s="199"/>
      <c r="FM135" s="199"/>
      <c r="FN135" s="199"/>
      <c r="FO135" s="199"/>
      <c r="FP135" s="199"/>
      <c r="FQ135" s="199"/>
      <c r="FR135" s="199"/>
      <c r="FS135" s="199"/>
      <c r="FT135" s="199"/>
      <c r="FU135" s="199"/>
      <c r="FV135" s="199"/>
      <c r="FW135" s="199"/>
      <c r="FX135" s="199"/>
      <c r="FY135" s="199"/>
      <c r="FZ135" s="199"/>
      <c r="GA135" s="199"/>
      <c r="GB135" s="199"/>
      <c r="GC135" s="199"/>
      <c r="GD135" s="199"/>
      <c r="GE135" s="199"/>
      <c r="GF135" s="199"/>
      <c r="GG135" s="199"/>
      <c r="GH135" s="199"/>
      <c r="GI135" s="199"/>
      <c r="GJ135" s="199"/>
      <c r="GK135" s="199"/>
      <c r="GL135" s="199"/>
      <c r="GM135" s="199"/>
      <c r="GN135" s="199"/>
      <c r="GO135" s="199"/>
      <c r="GP135" s="199"/>
      <c r="GQ135" s="199"/>
      <c r="GR135" s="199"/>
      <c r="GS135" s="199"/>
      <c r="GT135" s="199"/>
      <c r="GU135" s="199"/>
      <c r="GV135" s="199"/>
      <c r="GW135" s="199"/>
      <c r="GX135" s="199"/>
      <c r="GY135" s="199"/>
      <c r="GZ135" s="199"/>
      <c r="HA135" s="199"/>
      <c r="HB135" s="199"/>
      <c r="HC135" s="199"/>
      <c r="HD135" s="199"/>
      <c r="HE135" s="199"/>
      <c r="HF135" s="199"/>
      <c r="HG135" s="199"/>
      <c r="HH135" s="199"/>
      <c r="HI135" s="199"/>
      <c r="HJ135" s="199"/>
      <c r="HK135" s="199"/>
      <c r="HL135" s="199"/>
      <c r="HM135" s="199"/>
      <c r="HN135" s="199"/>
      <c r="HO135" s="199"/>
      <c r="HP135" s="199"/>
      <c r="HQ135" s="199"/>
      <c r="HR135" s="199"/>
      <c r="HS135" s="199"/>
      <c r="HT135" s="199"/>
      <c r="HU135" s="199"/>
      <c r="HV135" s="199"/>
      <c r="HW135" s="199"/>
      <c r="HX135" s="199"/>
      <c r="HY135" s="199"/>
      <c r="HZ135" s="199"/>
      <c r="IA135" s="199"/>
      <c r="IB135" s="199"/>
      <c r="IC135" s="199"/>
      <c r="ID135" s="199"/>
      <c r="IE135" s="199"/>
      <c r="IF135" s="199"/>
      <c r="IG135" s="199"/>
      <c r="IH135" s="199"/>
      <c r="II135" s="199"/>
      <c r="IJ135" s="199"/>
      <c r="IK135" s="199"/>
      <c r="IL135" s="199"/>
      <c r="IM135" s="199"/>
      <c r="IN135" s="199"/>
      <c r="IO135" s="199"/>
      <c r="IP135" s="199"/>
      <c r="IQ135" s="199"/>
      <c r="IR135" s="199"/>
      <c r="IS135" s="199"/>
      <c r="IT135" s="199"/>
      <c r="IU135" s="199"/>
      <c r="IV135" s="199"/>
    </row>
    <row r="136" spans="1:256" s="245" customFormat="1" x14ac:dyDescent="0.25">
      <c r="A136" s="203"/>
      <c r="B136" s="204"/>
      <c r="C136" s="206"/>
      <c r="D136" s="206"/>
      <c r="E136" s="256"/>
      <c r="F136" s="261"/>
      <c r="H136" s="199"/>
      <c r="I136" s="199"/>
      <c r="J136" s="199"/>
      <c r="K136" s="199"/>
      <c r="L136" s="199"/>
      <c r="M136" s="199"/>
      <c r="N136" s="199"/>
      <c r="O136" s="199"/>
      <c r="P136" s="199"/>
      <c r="Q136" s="199"/>
      <c r="R136" s="199"/>
      <c r="S136" s="199"/>
      <c r="T136" s="199"/>
      <c r="U136" s="199"/>
      <c r="V136" s="199"/>
      <c r="W136" s="199"/>
      <c r="X136" s="199"/>
      <c r="Y136" s="199"/>
      <c r="Z136" s="199"/>
      <c r="AA136" s="199"/>
      <c r="AB136" s="199"/>
      <c r="AC136" s="199"/>
      <c r="AD136" s="199"/>
      <c r="AE136" s="199"/>
      <c r="AF136" s="199"/>
      <c r="AG136" s="199"/>
      <c r="AH136" s="199"/>
      <c r="AI136" s="199"/>
      <c r="AJ136" s="199"/>
      <c r="AK136" s="199"/>
      <c r="AL136" s="199"/>
      <c r="AM136" s="199"/>
      <c r="AN136" s="199"/>
      <c r="AO136" s="199"/>
      <c r="AP136" s="199"/>
      <c r="AQ136" s="199"/>
      <c r="AR136" s="199"/>
      <c r="AS136" s="199"/>
      <c r="AT136" s="199"/>
      <c r="AU136" s="199"/>
      <c r="AV136" s="199"/>
      <c r="AW136" s="199"/>
      <c r="AX136" s="199"/>
      <c r="AY136" s="199"/>
      <c r="AZ136" s="199"/>
      <c r="BA136" s="199"/>
      <c r="BB136" s="199"/>
      <c r="BC136" s="199"/>
      <c r="BD136" s="199"/>
      <c r="BE136" s="199"/>
      <c r="BF136" s="199"/>
      <c r="BG136" s="199"/>
      <c r="BH136" s="199"/>
      <c r="BI136" s="199"/>
      <c r="BJ136" s="199"/>
      <c r="BK136" s="199"/>
      <c r="BL136" s="199"/>
      <c r="BM136" s="199"/>
      <c r="BN136" s="199"/>
      <c r="BO136" s="199"/>
      <c r="BP136" s="199"/>
      <c r="BQ136" s="199"/>
      <c r="BR136" s="199"/>
      <c r="BS136" s="199"/>
      <c r="BT136" s="199"/>
      <c r="BU136" s="199"/>
      <c r="BV136" s="199"/>
      <c r="BW136" s="199"/>
      <c r="BX136" s="199"/>
      <c r="BY136" s="199"/>
      <c r="BZ136" s="199"/>
      <c r="CA136" s="199"/>
      <c r="CB136" s="199"/>
      <c r="CC136" s="199"/>
      <c r="CD136" s="199"/>
      <c r="CE136" s="199"/>
      <c r="CF136" s="199"/>
      <c r="CG136" s="199"/>
      <c r="CH136" s="199"/>
      <c r="CI136" s="199"/>
      <c r="CJ136" s="199"/>
      <c r="CK136" s="199"/>
      <c r="CL136" s="199"/>
      <c r="CM136" s="199"/>
      <c r="CN136" s="199"/>
      <c r="CO136" s="199"/>
      <c r="CP136" s="199"/>
      <c r="CQ136" s="199"/>
      <c r="CR136" s="199"/>
      <c r="CS136" s="199"/>
      <c r="CT136" s="199"/>
      <c r="CU136" s="199"/>
      <c r="CV136" s="199"/>
      <c r="CW136" s="199"/>
      <c r="CX136" s="199"/>
      <c r="CY136" s="199"/>
      <c r="CZ136" s="199"/>
      <c r="DA136" s="199"/>
      <c r="DB136" s="199"/>
      <c r="DC136" s="199"/>
      <c r="DD136" s="199"/>
      <c r="DE136" s="199"/>
      <c r="DF136" s="199"/>
      <c r="DG136" s="199"/>
      <c r="DH136" s="199"/>
      <c r="DI136" s="199"/>
      <c r="DJ136" s="199"/>
      <c r="DK136" s="199"/>
      <c r="DL136" s="199"/>
      <c r="DM136" s="199"/>
      <c r="DN136" s="199"/>
      <c r="DO136" s="199"/>
      <c r="DP136" s="199"/>
      <c r="DQ136" s="199"/>
      <c r="DR136" s="199"/>
      <c r="DS136" s="199"/>
      <c r="DT136" s="199"/>
      <c r="DU136" s="199"/>
      <c r="DV136" s="199"/>
      <c r="DW136" s="199"/>
      <c r="DX136" s="199"/>
      <c r="DY136" s="199"/>
      <c r="DZ136" s="199"/>
      <c r="EA136" s="199"/>
      <c r="EB136" s="199"/>
      <c r="EC136" s="199"/>
      <c r="ED136" s="199"/>
      <c r="EE136" s="199"/>
      <c r="EF136" s="199"/>
      <c r="EG136" s="199"/>
      <c r="EH136" s="199"/>
      <c r="EI136" s="199"/>
      <c r="EJ136" s="199"/>
      <c r="EK136" s="199"/>
      <c r="EL136" s="199"/>
      <c r="EM136" s="199"/>
      <c r="EN136" s="199"/>
      <c r="EO136" s="199"/>
      <c r="EP136" s="199"/>
      <c r="EQ136" s="199"/>
      <c r="ER136" s="199"/>
      <c r="ES136" s="199"/>
      <c r="ET136" s="199"/>
      <c r="EU136" s="199"/>
      <c r="EV136" s="199"/>
      <c r="EW136" s="199"/>
      <c r="EX136" s="199"/>
      <c r="EY136" s="199"/>
      <c r="EZ136" s="199"/>
      <c r="FA136" s="199"/>
      <c r="FB136" s="199"/>
      <c r="FC136" s="199"/>
      <c r="FD136" s="199"/>
      <c r="FE136" s="199"/>
      <c r="FF136" s="199"/>
      <c r="FG136" s="199"/>
      <c r="FH136" s="199"/>
      <c r="FI136" s="199"/>
      <c r="FJ136" s="199"/>
      <c r="FK136" s="199"/>
      <c r="FL136" s="199"/>
      <c r="FM136" s="199"/>
      <c r="FN136" s="199"/>
      <c r="FO136" s="199"/>
      <c r="FP136" s="199"/>
      <c r="FQ136" s="199"/>
      <c r="FR136" s="199"/>
      <c r="FS136" s="199"/>
      <c r="FT136" s="199"/>
      <c r="FU136" s="199"/>
      <c r="FV136" s="199"/>
      <c r="FW136" s="199"/>
      <c r="FX136" s="199"/>
      <c r="FY136" s="199"/>
      <c r="FZ136" s="199"/>
      <c r="GA136" s="199"/>
      <c r="GB136" s="199"/>
      <c r="GC136" s="199"/>
      <c r="GD136" s="199"/>
      <c r="GE136" s="199"/>
      <c r="GF136" s="199"/>
      <c r="GG136" s="199"/>
      <c r="GH136" s="199"/>
      <c r="GI136" s="199"/>
      <c r="GJ136" s="199"/>
      <c r="GK136" s="199"/>
      <c r="GL136" s="199"/>
      <c r="GM136" s="199"/>
      <c r="GN136" s="199"/>
      <c r="GO136" s="199"/>
      <c r="GP136" s="199"/>
      <c r="GQ136" s="199"/>
      <c r="GR136" s="199"/>
      <c r="GS136" s="199"/>
      <c r="GT136" s="199"/>
      <c r="GU136" s="199"/>
      <c r="GV136" s="199"/>
      <c r="GW136" s="199"/>
      <c r="GX136" s="199"/>
      <c r="GY136" s="199"/>
      <c r="GZ136" s="199"/>
      <c r="HA136" s="199"/>
      <c r="HB136" s="199"/>
      <c r="HC136" s="199"/>
      <c r="HD136" s="199"/>
      <c r="HE136" s="199"/>
      <c r="HF136" s="199"/>
      <c r="HG136" s="199"/>
      <c r="HH136" s="199"/>
      <c r="HI136" s="199"/>
      <c r="HJ136" s="199"/>
      <c r="HK136" s="199"/>
      <c r="HL136" s="199"/>
      <c r="HM136" s="199"/>
      <c r="HN136" s="199"/>
      <c r="HO136" s="199"/>
      <c r="HP136" s="199"/>
      <c r="HQ136" s="199"/>
      <c r="HR136" s="199"/>
      <c r="HS136" s="199"/>
      <c r="HT136" s="199"/>
      <c r="HU136" s="199"/>
      <c r="HV136" s="199"/>
      <c r="HW136" s="199"/>
      <c r="HX136" s="199"/>
      <c r="HY136" s="199"/>
      <c r="HZ136" s="199"/>
      <c r="IA136" s="199"/>
      <c r="IB136" s="199"/>
      <c r="IC136" s="199"/>
      <c r="ID136" s="199"/>
      <c r="IE136" s="199"/>
      <c r="IF136" s="199"/>
      <c r="IG136" s="199"/>
      <c r="IH136" s="199"/>
      <c r="II136" s="199"/>
      <c r="IJ136" s="199"/>
      <c r="IK136" s="199"/>
      <c r="IL136" s="199"/>
      <c r="IM136" s="199"/>
      <c r="IN136" s="199"/>
      <c r="IO136" s="199"/>
      <c r="IP136" s="199"/>
      <c r="IQ136" s="199"/>
      <c r="IR136" s="199"/>
      <c r="IS136" s="199"/>
      <c r="IT136" s="199"/>
      <c r="IU136" s="199"/>
      <c r="IV136" s="199"/>
    </row>
    <row r="137" spans="1:256" s="245" customFormat="1" x14ac:dyDescent="0.25">
      <c r="A137" s="203" t="s">
        <v>198</v>
      </c>
      <c r="B137" s="204" t="s">
        <v>199</v>
      </c>
      <c r="C137" s="206" t="s">
        <v>16</v>
      </c>
      <c r="D137" s="206">
        <v>1</v>
      </c>
      <c r="E137" s="256"/>
      <c r="F137" s="252">
        <f>D137*E137</f>
        <v>0</v>
      </c>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W137" s="199"/>
      <c r="CX137" s="199"/>
      <c r="CY137" s="199"/>
      <c r="CZ137" s="199"/>
      <c r="DA137" s="199"/>
      <c r="DB137" s="199"/>
      <c r="DC137" s="199"/>
      <c r="DD137" s="199"/>
      <c r="DE137" s="199"/>
      <c r="DF137" s="199"/>
      <c r="DG137" s="199"/>
      <c r="DH137" s="199"/>
      <c r="DI137" s="199"/>
      <c r="DJ137" s="199"/>
      <c r="DK137" s="199"/>
      <c r="DL137" s="199"/>
      <c r="DM137" s="199"/>
      <c r="DN137" s="199"/>
      <c r="DO137" s="199"/>
      <c r="DP137" s="199"/>
      <c r="DQ137" s="199"/>
      <c r="DR137" s="199"/>
      <c r="DS137" s="199"/>
      <c r="DT137" s="199"/>
      <c r="DU137" s="199"/>
      <c r="DV137" s="199"/>
      <c r="DW137" s="199"/>
      <c r="DX137" s="199"/>
      <c r="DY137" s="199"/>
      <c r="DZ137" s="199"/>
      <c r="EA137" s="199"/>
      <c r="EB137" s="199"/>
      <c r="EC137" s="199"/>
      <c r="ED137" s="199"/>
      <c r="EE137" s="199"/>
      <c r="EF137" s="199"/>
      <c r="EG137" s="199"/>
      <c r="EH137" s="199"/>
      <c r="EI137" s="199"/>
      <c r="EJ137" s="199"/>
      <c r="EK137" s="199"/>
      <c r="EL137" s="199"/>
      <c r="EM137" s="199"/>
      <c r="EN137" s="199"/>
      <c r="EO137" s="199"/>
      <c r="EP137" s="199"/>
      <c r="EQ137" s="199"/>
      <c r="ER137" s="199"/>
      <c r="ES137" s="199"/>
      <c r="ET137" s="199"/>
      <c r="EU137" s="199"/>
      <c r="EV137" s="199"/>
      <c r="EW137" s="199"/>
      <c r="EX137" s="199"/>
      <c r="EY137" s="199"/>
      <c r="EZ137" s="199"/>
      <c r="FA137" s="199"/>
      <c r="FB137" s="199"/>
      <c r="FC137" s="199"/>
      <c r="FD137" s="199"/>
      <c r="FE137" s="199"/>
      <c r="FF137" s="199"/>
      <c r="FG137" s="199"/>
      <c r="FH137" s="199"/>
      <c r="FI137" s="199"/>
      <c r="FJ137" s="199"/>
      <c r="FK137" s="199"/>
      <c r="FL137" s="199"/>
      <c r="FM137" s="199"/>
      <c r="FN137" s="199"/>
      <c r="FO137" s="199"/>
      <c r="FP137" s="199"/>
      <c r="FQ137" s="199"/>
      <c r="FR137" s="199"/>
      <c r="FS137" s="199"/>
      <c r="FT137" s="199"/>
      <c r="FU137" s="199"/>
      <c r="FV137" s="199"/>
      <c r="FW137" s="199"/>
      <c r="FX137" s="199"/>
      <c r="FY137" s="199"/>
      <c r="FZ137" s="199"/>
      <c r="GA137" s="199"/>
      <c r="GB137" s="199"/>
      <c r="GC137" s="199"/>
      <c r="GD137" s="199"/>
      <c r="GE137" s="199"/>
      <c r="GF137" s="199"/>
      <c r="GG137" s="199"/>
      <c r="GH137" s="199"/>
      <c r="GI137" s="199"/>
      <c r="GJ137" s="199"/>
      <c r="GK137" s="199"/>
      <c r="GL137" s="199"/>
      <c r="GM137" s="199"/>
      <c r="GN137" s="199"/>
      <c r="GO137" s="199"/>
      <c r="GP137" s="199"/>
      <c r="GQ137" s="199"/>
      <c r="GR137" s="199"/>
      <c r="GS137" s="199"/>
      <c r="GT137" s="199"/>
      <c r="GU137" s="199"/>
      <c r="GV137" s="199"/>
      <c r="GW137" s="199"/>
      <c r="GX137" s="199"/>
      <c r="GY137" s="199"/>
      <c r="GZ137" s="199"/>
      <c r="HA137" s="199"/>
      <c r="HB137" s="199"/>
      <c r="HC137" s="199"/>
      <c r="HD137" s="199"/>
      <c r="HE137" s="199"/>
      <c r="HF137" s="199"/>
      <c r="HG137" s="199"/>
      <c r="HH137" s="199"/>
      <c r="HI137" s="199"/>
      <c r="HJ137" s="199"/>
      <c r="HK137" s="199"/>
      <c r="HL137" s="199"/>
      <c r="HM137" s="199"/>
      <c r="HN137" s="199"/>
      <c r="HO137" s="199"/>
      <c r="HP137" s="199"/>
      <c r="HQ137" s="199"/>
      <c r="HR137" s="199"/>
      <c r="HS137" s="199"/>
      <c r="HT137" s="199"/>
      <c r="HU137" s="199"/>
      <c r="HV137" s="199"/>
      <c r="HW137" s="199"/>
      <c r="HX137" s="199"/>
      <c r="HY137" s="199"/>
      <c r="HZ137" s="199"/>
      <c r="IA137" s="199"/>
      <c r="IB137" s="199"/>
      <c r="IC137" s="199"/>
      <c r="ID137" s="199"/>
      <c r="IE137" s="199"/>
      <c r="IF137" s="199"/>
      <c r="IG137" s="199"/>
      <c r="IH137" s="199"/>
      <c r="II137" s="199"/>
      <c r="IJ137" s="199"/>
      <c r="IK137" s="199"/>
      <c r="IL137" s="199"/>
      <c r="IM137" s="199"/>
      <c r="IN137" s="199"/>
      <c r="IO137" s="199"/>
      <c r="IP137" s="199"/>
      <c r="IQ137" s="199"/>
      <c r="IR137" s="199"/>
      <c r="IS137" s="199"/>
      <c r="IT137" s="199"/>
      <c r="IU137" s="199"/>
      <c r="IV137" s="199"/>
    </row>
    <row r="138" spans="1:256" s="245" customFormat="1" x14ac:dyDescent="0.25">
      <c r="A138" s="203" t="s">
        <v>200</v>
      </c>
      <c r="B138" s="204" t="s">
        <v>222</v>
      </c>
      <c r="C138" s="206" t="s">
        <v>16</v>
      </c>
      <c r="D138" s="206">
        <v>1</v>
      </c>
      <c r="E138" s="256"/>
      <c r="F138" s="252">
        <f>D138*E138</f>
        <v>0</v>
      </c>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c r="AD138" s="199"/>
      <c r="AE138" s="199"/>
      <c r="AF138" s="199"/>
      <c r="AG138" s="199"/>
      <c r="AH138" s="199"/>
      <c r="AI138" s="199"/>
      <c r="AJ138" s="199"/>
      <c r="AK138" s="199"/>
      <c r="AL138" s="199"/>
      <c r="AM138" s="199"/>
      <c r="AN138" s="199"/>
      <c r="AO138" s="199"/>
      <c r="AP138" s="199"/>
      <c r="AQ138" s="199"/>
      <c r="AR138" s="199"/>
      <c r="AS138" s="199"/>
      <c r="AT138" s="199"/>
      <c r="AU138" s="199"/>
      <c r="AV138" s="199"/>
      <c r="AW138" s="199"/>
      <c r="AX138" s="199"/>
      <c r="AY138" s="199"/>
      <c r="AZ138" s="199"/>
      <c r="BA138" s="199"/>
      <c r="BB138" s="199"/>
      <c r="BC138" s="199"/>
      <c r="BD138" s="199"/>
      <c r="BE138" s="199"/>
      <c r="BF138" s="199"/>
      <c r="BG138" s="199"/>
      <c r="BH138" s="199"/>
      <c r="BI138" s="199"/>
      <c r="BJ138" s="199"/>
      <c r="BK138" s="199"/>
      <c r="BL138" s="199"/>
      <c r="BM138" s="199"/>
      <c r="BN138" s="199"/>
      <c r="BO138" s="199"/>
      <c r="BP138" s="199"/>
      <c r="BQ138" s="199"/>
      <c r="BR138" s="199"/>
      <c r="BS138" s="199"/>
      <c r="BT138" s="199"/>
      <c r="BU138" s="199"/>
      <c r="BV138" s="199"/>
      <c r="BW138" s="199"/>
      <c r="BX138" s="199"/>
      <c r="BY138" s="199"/>
      <c r="BZ138" s="199"/>
      <c r="CA138" s="199"/>
      <c r="CB138" s="199"/>
      <c r="CC138" s="199"/>
      <c r="CD138" s="199"/>
      <c r="CE138" s="199"/>
      <c r="CF138" s="199"/>
      <c r="CG138" s="199"/>
      <c r="CH138" s="199"/>
      <c r="CI138" s="199"/>
      <c r="CJ138" s="199"/>
      <c r="CK138" s="199"/>
      <c r="CL138" s="199"/>
      <c r="CM138" s="199"/>
      <c r="CN138" s="199"/>
      <c r="CO138" s="199"/>
      <c r="CP138" s="199"/>
      <c r="CQ138" s="199"/>
      <c r="CR138" s="199"/>
      <c r="CS138" s="199"/>
      <c r="CT138" s="199"/>
      <c r="CU138" s="199"/>
      <c r="CV138" s="199"/>
      <c r="CW138" s="199"/>
      <c r="CX138" s="199"/>
      <c r="CY138" s="199"/>
      <c r="CZ138" s="199"/>
      <c r="DA138" s="199"/>
      <c r="DB138" s="199"/>
      <c r="DC138" s="199"/>
      <c r="DD138" s="199"/>
      <c r="DE138" s="199"/>
      <c r="DF138" s="199"/>
      <c r="DG138" s="199"/>
      <c r="DH138" s="199"/>
      <c r="DI138" s="199"/>
      <c r="DJ138" s="199"/>
      <c r="DK138" s="199"/>
      <c r="DL138" s="199"/>
      <c r="DM138" s="199"/>
      <c r="DN138" s="199"/>
      <c r="DO138" s="199"/>
      <c r="DP138" s="199"/>
      <c r="DQ138" s="199"/>
      <c r="DR138" s="199"/>
      <c r="DS138" s="199"/>
      <c r="DT138" s="199"/>
      <c r="DU138" s="199"/>
      <c r="DV138" s="199"/>
      <c r="DW138" s="199"/>
      <c r="DX138" s="199"/>
      <c r="DY138" s="199"/>
      <c r="DZ138" s="199"/>
      <c r="EA138" s="199"/>
      <c r="EB138" s="199"/>
      <c r="EC138" s="199"/>
      <c r="ED138" s="199"/>
      <c r="EE138" s="199"/>
      <c r="EF138" s="199"/>
      <c r="EG138" s="199"/>
      <c r="EH138" s="199"/>
      <c r="EI138" s="199"/>
      <c r="EJ138" s="199"/>
      <c r="EK138" s="199"/>
      <c r="EL138" s="199"/>
      <c r="EM138" s="199"/>
      <c r="EN138" s="199"/>
      <c r="EO138" s="199"/>
      <c r="EP138" s="199"/>
      <c r="EQ138" s="199"/>
      <c r="ER138" s="199"/>
      <c r="ES138" s="199"/>
      <c r="ET138" s="199"/>
      <c r="EU138" s="199"/>
      <c r="EV138" s="199"/>
      <c r="EW138" s="199"/>
      <c r="EX138" s="199"/>
      <c r="EY138" s="199"/>
      <c r="EZ138" s="199"/>
      <c r="FA138" s="199"/>
      <c r="FB138" s="199"/>
      <c r="FC138" s="199"/>
      <c r="FD138" s="199"/>
      <c r="FE138" s="199"/>
      <c r="FF138" s="199"/>
      <c r="FG138" s="199"/>
      <c r="FH138" s="199"/>
      <c r="FI138" s="199"/>
      <c r="FJ138" s="199"/>
      <c r="FK138" s="199"/>
      <c r="FL138" s="199"/>
      <c r="FM138" s="199"/>
      <c r="FN138" s="199"/>
      <c r="FO138" s="199"/>
      <c r="FP138" s="199"/>
      <c r="FQ138" s="199"/>
      <c r="FR138" s="199"/>
      <c r="FS138" s="199"/>
      <c r="FT138" s="199"/>
      <c r="FU138" s="199"/>
      <c r="FV138" s="199"/>
      <c r="FW138" s="199"/>
      <c r="FX138" s="199"/>
      <c r="FY138" s="199"/>
      <c r="FZ138" s="199"/>
      <c r="GA138" s="199"/>
      <c r="GB138" s="199"/>
      <c r="GC138" s="199"/>
      <c r="GD138" s="199"/>
      <c r="GE138" s="199"/>
      <c r="GF138" s="199"/>
      <c r="GG138" s="199"/>
      <c r="GH138" s="199"/>
      <c r="GI138" s="199"/>
      <c r="GJ138" s="199"/>
      <c r="GK138" s="199"/>
      <c r="GL138" s="199"/>
      <c r="GM138" s="199"/>
      <c r="GN138" s="199"/>
      <c r="GO138" s="199"/>
      <c r="GP138" s="199"/>
      <c r="GQ138" s="199"/>
      <c r="GR138" s="199"/>
      <c r="GS138" s="199"/>
      <c r="GT138" s="199"/>
      <c r="GU138" s="199"/>
      <c r="GV138" s="199"/>
      <c r="GW138" s="199"/>
      <c r="GX138" s="199"/>
      <c r="GY138" s="199"/>
      <c r="GZ138" s="199"/>
      <c r="HA138" s="199"/>
      <c r="HB138" s="199"/>
      <c r="HC138" s="199"/>
      <c r="HD138" s="199"/>
      <c r="HE138" s="199"/>
      <c r="HF138" s="199"/>
      <c r="HG138" s="199"/>
      <c r="HH138" s="199"/>
      <c r="HI138" s="199"/>
      <c r="HJ138" s="199"/>
      <c r="HK138" s="199"/>
      <c r="HL138" s="199"/>
      <c r="HM138" s="199"/>
      <c r="HN138" s="199"/>
      <c r="HO138" s="199"/>
      <c r="HP138" s="199"/>
      <c r="HQ138" s="199"/>
      <c r="HR138" s="199"/>
      <c r="HS138" s="199"/>
      <c r="HT138" s="199"/>
      <c r="HU138" s="199"/>
      <c r="HV138" s="199"/>
      <c r="HW138" s="199"/>
      <c r="HX138" s="199"/>
      <c r="HY138" s="199"/>
      <c r="HZ138" s="199"/>
      <c r="IA138" s="199"/>
      <c r="IB138" s="199"/>
      <c r="IC138" s="199"/>
      <c r="ID138" s="199"/>
      <c r="IE138" s="199"/>
      <c r="IF138" s="199"/>
      <c r="IG138" s="199"/>
      <c r="IH138" s="199"/>
      <c r="II138" s="199"/>
      <c r="IJ138" s="199"/>
      <c r="IK138" s="199"/>
      <c r="IL138" s="199"/>
      <c r="IM138" s="199"/>
      <c r="IN138" s="199"/>
      <c r="IO138" s="199"/>
      <c r="IP138" s="199"/>
      <c r="IQ138" s="199"/>
      <c r="IR138" s="199"/>
      <c r="IS138" s="199"/>
      <c r="IT138" s="199"/>
      <c r="IU138" s="199"/>
      <c r="IV138" s="199"/>
    </row>
    <row r="139" spans="1:256" s="245" customFormat="1" x14ac:dyDescent="0.25">
      <c r="A139" s="203" t="s">
        <v>214</v>
      </c>
      <c r="B139" s="204" t="s">
        <v>184</v>
      </c>
      <c r="C139" s="206" t="s">
        <v>16</v>
      </c>
      <c r="D139" s="206">
        <v>0</v>
      </c>
      <c r="E139" s="256"/>
      <c r="F139" s="252">
        <f>D139*E139</f>
        <v>0</v>
      </c>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199"/>
      <c r="AL139" s="199"/>
      <c r="AM139" s="199"/>
      <c r="AN139" s="199"/>
      <c r="AO139" s="199"/>
      <c r="AP139" s="199"/>
      <c r="AQ139" s="199"/>
      <c r="AR139" s="199"/>
      <c r="AS139" s="199"/>
      <c r="AT139" s="199"/>
      <c r="AU139" s="199"/>
      <c r="AV139" s="199"/>
      <c r="AW139" s="199"/>
      <c r="AX139" s="199"/>
      <c r="AY139" s="199"/>
      <c r="AZ139" s="199"/>
      <c r="BA139" s="199"/>
      <c r="BB139" s="199"/>
      <c r="BC139" s="199"/>
      <c r="BD139" s="199"/>
      <c r="BE139" s="199"/>
      <c r="BF139" s="199"/>
      <c r="BG139" s="199"/>
      <c r="BH139" s="199"/>
      <c r="BI139" s="199"/>
      <c r="BJ139" s="199"/>
      <c r="BK139" s="199"/>
      <c r="BL139" s="199"/>
      <c r="BM139" s="199"/>
      <c r="BN139" s="199"/>
      <c r="BO139" s="199"/>
      <c r="BP139" s="199"/>
      <c r="BQ139" s="199"/>
      <c r="BR139" s="199"/>
      <c r="BS139" s="199"/>
      <c r="BT139" s="199"/>
      <c r="BU139" s="199"/>
      <c r="BV139" s="199"/>
      <c r="BW139" s="199"/>
      <c r="BX139" s="199"/>
      <c r="BY139" s="199"/>
      <c r="BZ139" s="199"/>
      <c r="CA139" s="199"/>
      <c r="CB139" s="199"/>
      <c r="CC139" s="199"/>
      <c r="CD139" s="199"/>
      <c r="CE139" s="199"/>
      <c r="CF139" s="199"/>
      <c r="CG139" s="199"/>
      <c r="CH139" s="199"/>
      <c r="CI139" s="199"/>
      <c r="CJ139" s="199"/>
      <c r="CK139" s="199"/>
      <c r="CL139" s="199"/>
      <c r="CM139" s="199"/>
      <c r="CN139" s="199"/>
      <c r="CO139" s="199"/>
      <c r="CP139" s="199"/>
      <c r="CQ139" s="199"/>
      <c r="CR139" s="199"/>
      <c r="CS139" s="199"/>
      <c r="CT139" s="199"/>
      <c r="CU139" s="199"/>
      <c r="CV139" s="199"/>
      <c r="CW139" s="199"/>
      <c r="CX139" s="199"/>
      <c r="CY139" s="199"/>
      <c r="CZ139" s="199"/>
      <c r="DA139" s="199"/>
      <c r="DB139" s="199"/>
      <c r="DC139" s="199"/>
      <c r="DD139" s="199"/>
      <c r="DE139" s="199"/>
      <c r="DF139" s="199"/>
      <c r="DG139" s="199"/>
      <c r="DH139" s="199"/>
      <c r="DI139" s="199"/>
      <c r="DJ139" s="199"/>
      <c r="DK139" s="199"/>
      <c r="DL139" s="199"/>
      <c r="DM139" s="199"/>
      <c r="DN139" s="199"/>
      <c r="DO139" s="199"/>
      <c r="DP139" s="199"/>
      <c r="DQ139" s="199"/>
      <c r="DR139" s="199"/>
      <c r="DS139" s="199"/>
      <c r="DT139" s="199"/>
      <c r="DU139" s="199"/>
      <c r="DV139" s="199"/>
      <c r="DW139" s="199"/>
      <c r="DX139" s="199"/>
      <c r="DY139" s="199"/>
      <c r="DZ139" s="199"/>
      <c r="EA139" s="199"/>
      <c r="EB139" s="199"/>
      <c r="EC139" s="199"/>
      <c r="ED139" s="199"/>
      <c r="EE139" s="199"/>
      <c r="EF139" s="199"/>
      <c r="EG139" s="199"/>
      <c r="EH139" s="199"/>
      <c r="EI139" s="199"/>
      <c r="EJ139" s="199"/>
      <c r="EK139" s="199"/>
      <c r="EL139" s="199"/>
      <c r="EM139" s="199"/>
      <c r="EN139" s="199"/>
      <c r="EO139" s="199"/>
      <c r="EP139" s="199"/>
      <c r="EQ139" s="199"/>
      <c r="ER139" s="199"/>
      <c r="ES139" s="199"/>
      <c r="ET139" s="199"/>
      <c r="EU139" s="199"/>
      <c r="EV139" s="199"/>
      <c r="EW139" s="199"/>
      <c r="EX139" s="199"/>
      <c r="EY139" s="199"/>
      <c r="EZ139" s="199"/>
      <c r="FA139" s="199"/>
      <c r="FB139" s="199"/>
      <c r="FC139" s="199"/>
      <c r="FD139" s="199"/>
      <c r="FE139" s="199"/>
      <c r="FF139" s="199"/>
      <c r="FG139" s="199"/>
      <c r="FH139" s="199"/>
      <c r="FI139" s="199"/>
      <c r="FJ139" s="199"/>
      <c r="FK139" s="199"/>
      <c r="FL139" s="199"/>
      <c r="FM139" s="199"/>
      <c r="FN139" s="199"/>
      <c r="FO139" s="199"/>
      <c r="FP139" s="199"/>
      <c r="FQ139" s="199"/>
      <c r="FR139" s="199"/>
      <c r="FS139" s="199"/>
      <c r="FT139" s="199"/>
      <c r="FU139" s="199"/>
      <c r="FV139" s="199"/>
      <c r="FW139" s="199"/>
      <c r="FX139" s="199"/>
      <c r="FY139" s="199"/>
      <c r="FZ139" s="199"/>
      <c r="GA139" s="199"/>
      <c r="GB139" s="199"/>
      <c r="GC139" s="199"/>
      <c r="GD139" s="199"/>
      <c r="GE139" s="199"/>
      <c r="GF139" s="199"/>
      <c r="GG139" s="199"/>
      <c r="GH139" s="199"/>
      <c r="GI139" s="199"/>
      <c r="GJ139" s="199"/>
      <c r="GK139" s="199"/>
      <c r="GL139" s="199"/>
      <c r="GM139" s="199"/>
      <c r="GN139" s="199"/>
      <c r="GO139" s="199"/>
      <c r="GP139" s="199"/>
      <c r="GQ139" s="199"/>
      <c r="GR139" s="199"/>
      <c r="GS139" s="199"/>
      <c r="GT139" s="199"/>
      <c r="GU139" s="199"/>
      <c r="GV139" s="199"/>
      <c r="GW139" s="199"/>
      <c r="GX139" s="199"/>
      <c r="GY139" s="199"/>
      <c r="GZ139" s="199"/>
      <c r="HA139" s="199"/>
      <c r="HB139" s="199"/>
      <c r="HC139" s="199"/>
      <c r="HD139" s="199"/>
      <c r="HE139" s="199"/>
      <c r="HF139" s="199"/>
      <c r="HG139" s="199"/>
      <c r="HH139" s="199"/>
      <c r="HI139" s="199"/>
      <c r="HJ139" s="199"/>
      <c r="HK139" s="199"/>
      <c r="HL139" s="199"/>
      <c r="HM139" s="199"/>
      <c r="HN139" s="199"/>
      <c r="HO139" s="199"/>
      <c r="HP139" s="199"/>
      <c r="HQ139" s="199"/>
      <c r="HR139" s="199"/>
      <c r="HS139" s="199"/>
      <c r="HT139" s="199"/>
      <c r="HU139" s="199"/>
      <c r="HV139" s="199"/>
      <c r="HW139" s="199"/>
      <c r="HX139" s="199"/>
      <c r="HY139" s="199"/>
      <c r="HZ139" s="199"/>
      <c r="IA139" s="199"/>
      <c r="IB139" s="199"/>
      <c r="IC139" s="199"/>
      <c r="ID139" s="199"/>
      <c r="IE139" s="199"/>
      <c r="IF139" s="199"/>
      <c r="IG139" s="199"/>
      <c r="IH139" s="199"/>
      <c r="II139" s="199"/>
      <c r="IJ139" s="199"/>
      <c r="IK139" s="199"/>
      <c r="IL139" s="199"/>
      <c r="IM139" s="199"/>
      <c r="IN139" s="199"/>
      <c r="IO139" s="199"/>
      <c r="IP139" s="199"/>
      <c r="IQ139" s="199"/>
      <c r="IR139" s="199"/>
      <c r="IS139" s="199"/>
      <c r="IT139" s="199"/>
      <c r="IU139" s="199"/>
      <c r="IV139" s="199"/>
    </row>
    <row r="140" spans="1:256" s="245" customFormat="1" x14ac:dyDescent="0.25">
      <c r="A140" s="203"/>
      <c r="B140" s="204"/>
      <c r="C140" s="206"/>
      <c r="D140" s="206"/>
      <c r="E140" s="256"/>
      <c r="F140" s="252"/>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199"/>
      <c r="AN140" s="199"/>
      <c r="AO140" s="199"/>
      <c r="AP140" s="199"/>
      <c r="AQ140" s="199"/>
      <c r="AR140" s="199"/>
      <c r="AS140" s="199"/>
      <c r="AT140" s="199"/>
      <c r="AU140" s="199"/>
      <c r="AV140" s="199"/>
      <c r="AW140" s="199"/>
      <c r="AX140" s="199"/>
      <c r="AY140" s="199"/>
      <c r="AZ140" s="199"/>
      <c r="BA140" s="199"/>
      <c r="BB140" s="199"/>
      <c r="BC140" s="199"/>
      <c r="BD140" s="199"/>
      <c r="BE140" s="199"/>
      <c r="BF140" s="199"/>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199"/>
      <c r="CF140" s="199"/>
      <c r="CG140" s="199"/>
      <c r="CH140" s="199"/>
      <c r="CI140" s="199"/>
      <c r="CJ140" s="199"/>
      <c r="CK140" s="199"/>
      <c r="CL140" s="199"/>
      <c r="CM140" s="199"/>
      <c r="CN140" s="199"/>
      <c r="CO140" s="199"/>
      <c r="CP140" s="199"/>
      <c r="CQ140" s="199"/>
      <c r="CR140" s="199"/>
      <c r="CS140" s="199"/>
      <c r="CT140" s="199"/>
      <c r="CU140" s="199"/>
      <c r="CV140" s="199"/>
      <c r="CW140" s="199"/>
      <c r="CX140" s="199"/>
      <c r="CY140" s="199"/>
      <c r="CZ140" s="199"/>
      <c r="DA140" s="199"/>
      <c r="DB140" s="199"/>
      <c r="DC140" s="199"/>
      <c r="DD140" s="199"/>
      <c r="DE140" s="199"/>
      <c r="DF140" s="199"/>
      <c r="DG140" s="199"/>
      <c r="DH140" s="199"/>
      <c r="DI140" s="199"/>
      <c r="DJ140" s="199"/>
      <c r="DK140" s="199"/>
      <c r="DL140" s="199"/>
      <c r="DM140" s="199"/>
      <c r="DN140" s="199"/>
      <c r="DO140" s="199"/>
      <c r="DP140" s="199"/>
      <c r="DQ140" s="199"/>
      <c r="DR140" s="199"/>
      <c r="DS140" s="199"/>
      <c r="DT140" s="199"/>
      <c r="DU140" s="199"/>
      <c r="DV140" s="199"/>
      <c r="DW140" s="199"/>
      <c r="DX140" s="199"/>
      <c r="DY140" s="199"/>
      <c r="DZ140" s="199"/>
      <c r="EA140" s="199"/>
      <c r="EB140" s="199"/>
      <c r="EC140" s="199"/>
      <c r="ED140" s="199"/>
      <c r="EE140" s="199"/>
      <c r="EF140" s="199"/>
      <c r="EG140" s="199"/>
      <c r="EH140" s="199"/>
      <c r="EI140" s="199"/>
      <c r="EJ140" s="199"/>
      <c r="EK140" s="199"/>
      <c r="EL140" s="199"/>
      <c r="EM140" s="199"/>
      <c r="EN140" s="199"/>
      <c r="EO140" s="199"/>
      <c r="EP140" s="199"/>
      <c r="EQ140" s="199"/>
      <c r="ER140" s="199"/>
      <c r="ES140" s="199"/>
      <c r="ET140" s="199"/>
      <c r="EU140" s="199"/>
      <c r="EV140" s="199"/>
      <c r="EW140" s="199"/>
      <c r="EX140" s="199"/>
      <c r="EY140" s="199"/>
      <c r="EZ140" s="199"/>
      <c r="FA140" s="199"/>
      <c r="FB140" s="199"/>
      <c r="FC140" s="199"/>
      <c r="FD140" s="199"/>
      <c r="FE140" s="199"/>
      <c r="FF140" s="199"/>
      <c r="FG140" s="199"/>
      <c r="FH140" s="199"/>
      <c r="FI140" s="199"/>
      <c r="FJ140" s="199"/>
      <c r="FK140" s="199"/>
      <c r="FL140" s="199"/>
      <c r="FM140" s="199"/>
      <c r="FN140" s="199"/>
      <c r="FO140" s="199"/>
      <c r="FP140" s="199"/>
      <c r="FQ140" s="199"/>
      <c r="FR140" s="199"/>
      <c r="FS140" s="199"/>
      <c r="FT140" s="199"/>
      <c r="FU140" s="199"/>
      <c r="FV140" s="199"/>
      <c r="FW140" s="199"/>
      <c r="FX140" s="199"/>
      <c r="FY140" s="199"/>
      <c r="FZ140" s="199"/>
      <c r="GA140" s="199"/>
      <c r="GB140" s="199"/>
      <c r="GC140" s="199"/>
      <c r="GD140" s="199"/>
      <c r="GE140" s="199"/>
      <c r="GF140" s="199"/>
      <c r="GG140" s="199"/>
      <c r="GH140" s="199"/>
      <c r="GI140" s="199"/>
      <c r="GJ140" s="199"/>
      <c r="GK140" s="199"/>
      <c r="GL140" s="199"/>
      <c r="GM140" s="199"/>
      <c r="GN140" s="199"/>
      <c r="GO140" s="199"/>
      <c r="GP140" s="199"/>
      <c r="GQ140" s="199"/>
      <c r="GR140" s="199"/>
      <c r="GS140" s="199"/>
      <c r="GT140" s="199"/>
      <c r="GU140" s="199"/>
      <c r="GV140" s="199"/>
      <c r="GW140" s="199"/>
      <c r="GX140" s="199"/>
      <c r="GY140" s="199"/>
      <c r="GZ140" s="199"/>
      <c r="HA140" s="199"/>
      <c r="HB140" s="199"/>
      <c r="HC140" s="199"/>
      <c r="HD140" s="199"/>
      <c r="HE140" s="199"/>
      <c r="HF140" s="199"/>
      <c r="HG140" s="199"/>
      <c r="HH140" s="199"/>
      <c r="HI140" s="199"/>
      <c r="HJ140" s="199"/>
      <c r="HK140" s="199"/>
      <c r="HL140" s="199"/>
      <c r="HM140" s="199"/>
      <c r="HN140" s="199"/>
      <c r="HO140" s="199"/>
      <c r="HP140" s="199"/>
      <c r="HQ140" s="199"/>
      <c r="HR140" s="199"/>
      <c r="HS140" s="199"/>
      <c r="HT140" s="199"/>
      <c r="HU140" s="199"/>
      <c r="HV140" s="199"/>
      <c r="HW140" s="199"/>
      <c r="HX140" s="199"/>
      <c r="HY140" s="199"/>
      <c r="HZ140" s="199"/>
      <c r="IA140" s="199"/>
      <c r="IB140" s="199"/>
      <c r="IC140" s="199"/>
      <c r="ID140" s="199"/>
      <c r="IE140" s="199"/>
      <c r="IF140" s="199"/>
      <c r="IG140" s="199"/>
      <c r="IH140" s="199"/>
      <c r="II140" s="199"/>
      <c r="IJ140" s="199"/>
      <c r="IK140" s="199"/>
      <c r="IL140" s="199"/>
      <c r="IM140" s="199"/>
      <c r="IN140" s="199"/>
      <c r="IO140" s="199"/>
      <c r="IP140" s="199"/>
      <c r="IQ140" s="199"/>
      <c r="IR140" s="199"/>
      <c r="IS140" s="199"/>
      <c r="IT140" s="199"/>
      <c r="IU140" s="199"/>
      <c r="IV140" s="199"/>
    </row>
    <row r="141" spans="1:256" s="245" customFormat="1" ht="13" x14ac:dyDescent="0.25">
      <c r="A141" s="203"/>
      <c r="B141" s="205" t="s">
        <v>132</v>
      </c>
      <c r="C141" s="206"/>
      <c r="D141" s="206"/>
      <c r="E141" s="254"/>
      <c r="F141" s="250"/>
      <c r="H141" s="199"/>
      <c r="I141" s="199"/>
      <c r="J141" s="199"/>
      <c r="K141" s="199"/>
      <c r="L141" s="199"/>
      <c r="M141" s="199"/>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199"/>
      <c r="FX141" s="199"/>
      <c r="FY141" s="199"/>
      <c r="FZ141" s="199"/>
      <c r="GA141" s="199"/>
      <c r="GB141" s="199"/>
      <c r="GC141" s="199"/>
      <c r="GD141" s="199"/>
      <c r="GE141" s="199"/>
      <c r="GF141" s="199"/>
      <c r="GG141" s="199"/>
      <c r="GH141" s="199"/>
      <c r="GI141" s="199"/>
      <c r="GJ141" s="199"/>
      <c r="GK141" s="199"/>
      <c r="GL141" s="199"/>
      <c r="GM141" s="199"/>
      <c r="GN141" s="199"/>
      <c r="GO141" s="199"/>
      <c r="GP141" s="199"/>
      <c r="GQ141" s="199"/>
      <c r="GR141" s="199"/>
      <c r="GS141" s="199"/>
      <c r="GT141" s="199"/>
      <c r="GU141" s="199"/>
      <c r="GV141" s="199"/>
      <c r="GW141" s="199"/>
      <c r="GX141" s="199"/>
      <c r="GY141" s="199"/>
      <c r="GZ141" s="199"/>
      <c r="HA141" s="199"/>
      <c r="HB141" s="199"/>
      <c r="HC141" s="199"/>
      <c r="HD141" s="199"/>
      <c r="HE141" s="199"/>
      <c r="HF141" s="199"/>
      <c r="HG141" s="199"/>
      <c r="HH141" s="199"/>
      <c r="HI141" s="199"/>
      <c r="HJ141" s="199"/>
      <c r="HK141" s="199"/>
      <c r="HL141" s="199"/>
      <c r="HM141" s="199"/>
      <c r="HN141" s="199"/>
      <c r="HO141" s="199"/>
      <c r="HP141" s="199"/>
      <c r="HQ141" s="199"/>
      <c r="HR141" s="199"/>
      <c r="HS141" s="199"/>
      <c r="HT141" s="199"/>
      <c r="HU141" s="199"/>
      <c r="HV141" s="199"/>
      <c r="HW141" s="199"/>
      <c r="HX141" s="199"/>
      <c r="HY141" s="199"/>
      <c r="HZ141" s="199"/>
      <c r="IA141" s="199"/>
      <c r="IB141" s="199"/>
      <c r="IC141" s="199"/>
      <c r="ID141" s="199"/>
      <c r="IE141" s="199"/>
      <c r="IF141" s="199"/>
      <c r="IG141" s="199"/>
      <c r="IH141" s="199"/>
      <c r="II141" s="199"/>
      <c r="IJ141" s="199"/>
      <c r="IK141" s="199"/>
      <c r="IL141" s="199"/>
      <c r="IM141" s="199"/>
      <c r="IN141" s="199"/>
      <c r="IO141" s="199"/>
      <c r="IP141" s="199"/>
      <c r="IQ141" s="199"/>
      <c r="IR141" s="199"/>
      <c r="IS141" s="199"/>
      <c r="IT141" s="199"/>
      <c r="IU141" s="199"/>
      <c r="IV141" s="199"/>
    </row>
    <row r="142" spans="1:256" s="245" customFormat="1" ht="13" x14ac:dyDescent="0.25">
      <c r="A142" s="203"/>
      <c r="B142" s="205"/>
      <c r="C142" s="206"/>
      <c r="D142" s="206"/>
      <c r="E142" s="254"/>
      <c r="F142" s="250"/>
      <c r="H142" s="199"/>
      <c r="I142" s="199"/>
      <c r="J142" s="199"/>
      <c r="K142" s="199"/>
      <c r="L142" s="199"/>
      <c r="M142" s="199"/>
      <c r="N142" s="199"/>
      <c r="O142" s="199"/>
      <c r="P142" s="199"/>
      <c r="Q142" s="199"/>
      <c r="R142" s="199"/>
      <c r="S142" s="199"/>
      <c r="T142" s="199"/>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c r="AQ142" s="199"/>
      <c r="AR142" s="199"/>
      <c r="AS142" s="199"/>
      <c r="AT142" s="199"/>
      <c r="AU142" s="199"/>
      <c r="AV142" s="199"/>
      <c r="AW142" s="199"/>
      <c r="AX142" s="199"/>
      <c r="AY142" s="199"/>
      <c r="AZ142" s="199"/>
      <c r="BA142" s="199"/>
      <c r="BB142" s="199"/>
      <c r="BC142" s="199"/>
      <c r="BD142" s="199"/>
      <c r="BE142" s="199"/>
      <c r="BF142" s="199"/>
      <c r="BG142" s="199"/>
      <c r="BH142" s="199"/>
      <c r="BI142" s="199"/>
      <c r="BJ142" s="199"/>
      <c r="BK142" s="199"/>
      <c r="BL142" s="199"/>
      <c r="BM142" s="199"/>
      <c r="BN142" s="199"/>
      <c r="BO142" s="199"/>
      <c r="BP142" s="199"/>
      <c r="BQ142" s="199"/>
      <c r="BR142" s="199"/>
      <c r="BS142" s="199"/>
      <c r="BT142" s="199"/>
      <c r="BU142" s="199"/>
      <c r="BV142" s="199"/>
      <c r="BW142" s="199"/>
      <c r="BX142" s="199"/>
      <c r="BY142" s="199"/>
      <c r="BZ142" s="199"/>
      <c r="CA142" s="199"/>
      <c r="CB142" s="199"/>
      <c r="CC142" s="199"/>
      <c r="CD142" s="199"/>
      <c r="CE142" s="199"/>
      <c r="CF142" s="199"/>
      <c r="CG142" s="199"/>
      <c r="CH142" s="199"/>
      <c r="CI142" s="199"/>
      <c r="CJ142" s="199"/>
      <c r="CK142" s="199"/>
      <c r="CL142" s="199"/>
      <c r="CM142" s="199"/>
      <c r="CN142" s="199"/>
      <c r="CO142" s="199"/>
      <c r="CP142" s="199"/>
      <c r="CQ142" s="199"/>
      <c r="CR142" s="199"/>
      <c r="CS142" s="199"/>
      <c r="CT142" s="199"/>
      <c r="CU142" s="199"/>
      <c r="CV142" s="199"/>
      <c r="CW142" s="199"/>
      <c r="CX142" s="199"/>
      <c r="CY142" s="199"/>
      <c r="CZ142" s="199"/>
      <c r="DA142" s="199"/>
      <c r="DB142" s="199"/>
      <c r="DC142" s="199"/>
      <c r="DD142" s="199"/>
      <c r="DE142" s="199"/>
      <c r="DF142" s="199"/>
      <c r="DG142" s="199"/>
      <c r="DH142" s="199"/>
      <c r="DI142" s="199"/>
      <c r="DJ142" s="199"/>
      <c r="DK142" s="199"/>
      <c r="DL142" s="199"/>
      <c r="DM142" s="199"/>
      <c r="DN142" s="199"/>
      <c r="DO142" s="199"/>
      <c r="DP142" s="199"/>
      <c r="DQ142" s="199"/>
      <c r="DR142" s="199"/>
      <c r="DS142" s="199"/>
      <c r="DT142" s="199"/>
      <c r="DU142" s="199"/>
      <c r="DV142" s="199"/>
      <c r="DW142" s="199"/>
      <c r="DX142" s="199"/>
      <c r="DY142" s="199"/>
      <c r="DZ142" s="199"/>
      <c r="EA142" s="199"/>
      <c r="EB142" s="199"/>
      <c r="EC142" s="199"/>
      <c r="ED142" s="199"/>
      <c r="EE142" s="199"/>
      <c r="EF142" s="199"/>
      <c r="EG142" s="199"/>
      <c r="EH142" s="199"/>
      <c r="EI142" s="199"/>
      <c r="EJ142" s="199"/>
      <c r="EK142" s="199"/>
      <c r="EL142" s="199"/>
      <c r="EM142" s="199"/>
      <c r="EN142" s="199"/>
      <c r="EO142" s="199"/>
      <c r="EP142" s="199"/>
      <c r="EQ142" s="199"/>
      <c r="ER142" s="199"/>
      <c r="ES142" s="199"/>
      <c r="ET142" s="199"/>
      <c r="EU142" s="199"/>
      <c r="EV142" s="199"/>
      <c r="EW142" s="199"/>
      <c r="EX142" s="199"/>
      <c r="EY142" s="199"/>
      <c r="EZ142" s="199"/>
      <c r="FA142" s="199"/>
      <c r="FB142" s="199"/>
      <c r="FC142" s="199"/>
      <c r="FD142" s="199"/>
      <c r="FE142" s="199"/>
      <c r="FF142" s="199"/>
      <c r="FG142" s="199"/>
      <c r="FH142" s="199"/>
      <c r="FI142" s="199"/>
      <c r="FJ142" s="199"/>
      <c r="FK142" s="199"/>
      <c r="FL142" s="199"/>
      <c r="FM142" s="199"/>
      <c r="FN142" s="199"/>
      <c r="FO142" s="199"/>
      <c r="FP142" s="199"/>
      <c r="FQ142" s="199"/>
      <c r="FR142" s="199"/>
      <c r="FS142" s="199"/>
      <c r="FT142" s="199"/>
      <c r="FU142" s="199"/>
      <c r="FV142" s="199"/>
      <c r="FW142" s="199"/>
      <c r="FX142" s="199"/>
      <c r="FY142" s="199"/>
      <c r="FZ142" s="199"/>
      <c r="GA142" s="199"/>
      <c r="GB142" s="199"/>
      <c r="GC142" s="199"/>
      <c r="GD142" s="199"/>
      <c r="GE142" s="199"/>
      <c r="GF142" s="199"/>
      <c r="GG142" s="199"/>
      <c r="GH142" s="199"/>
      <c r="GI142" s="199"/>
      <c r="GJ142" s="199"/>
      <c r="GK142" s="199"/>
      <c r="GL142" s="199"/>
      <c r="GM142" s="199"/>
      <c r="GN142" s="199"/>
      <c r="GO142" s="199"/>
      <c r="GP142" s="199"/>
      <c r="GQ142" s="199"/>
      <c r="GR142" s="199"/>
      <c r="GS142" s="199"/>
      <c r="GT142" s="199"/>
      <c r="GU142" s="199"/>
      <c r="GV142" s="199"/>
      <c r="GW142" s="199"/>
      <c r="GX142" s="199"/>
      <c r="GY142" s="199"/>
      <c r="GZ142" s="199"/>
      <c r="HA142" s="199"/>
      <c r="HB142" s="199"/>
      <c r="HC142" s="199"/>
      <c r="HD142" s="199"/>
      <c r="HE142" s="199"/>
      <c r="HF142" s="199"/>
      <c r="HG142" s="199"/>
      <c r="HH142" s="199"/>
      <c r="HI142" s="199"/>
      <c r="HJ142" s="199"/>
      <c r="HK142" s="199"/>
      <c r="HL142" s="199"/>
      <c r="HM142" s="199"/>
      <c r="HN142" s="199"/>
      <c r="HO142" s="199"/>
      <c r="HP142" s="199"/>
      <c r="HQ142" s="199"/>
      <c r="HR142" s="199"/>
      <c r="HS142" s="199"/>
      <c r="HT142" s="199"/>
      <c r="HU142" s="199"/>
      <c r="HV142" s="199"/>
      <c r="HW142" s="199"/>
      <c r="HX142" s="199"/>
      <c r="HY142" s="199"/>
      <c r="HZ142" s="199"/>
      <c r="IA142" s="199"/>
      <c r="IB142" s="199"/>
      <c r="IC142" s="199"/>
      <c r="ID142" s="199"/>
      <c r="IE142" s="199"/>
      <c r="IF142" s="199"/>
      <c r="IG142" s="199"/>
      <c r="IH142" s="199"/>
      <c r="II142" s="199"/>
      <c r="IJ142" s="199"/>
      <c r="IK142" s="199"/>
      <c r="IL142" s="199"/>
      <c r="IM142" s="199"/>
      <c r="IN142" s="199"/>
      <c r="IO142" s="199"/>
      <c r="IP142" s="199"/>
      <c r="IQ142" s="199"/>
      <c r="IR142" s="199"/>
      <c r="IS142" s="199"/>
      <c r="IT142" s="199"/>
      <c r="IU142" s="199"/>
      <c r="IV142" s="199"/>
    </row>
    <row r="143" spans="1:256" s="245" customFormat="1" ht="37.5" x14ac:dyDescent="0.25">
      <c r="A143" s="203"/>
      <c r="B143" s="210" t="s">
        <v>201</v>
      </c>
      <c r="C143" s="206"/>
      <c r="D143" s="206"/>
      <c r="E143" s="254"/>
      <c r="F143" s="250"/>
      <c r="H143" s="199"/>
      <c r="I143" s="199"/>
      <c r="J143" s="199"/>
      <c r="K143" s="199"/>
      <c r="L143" s="199"/>
      <c r="M143" s="199"/>
      <c r="N143" s="199"/>
      <c r="O143" s="199"/>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199"/>
      <c r="AN143" s="199"/>
      <c r="AO143" s="199"/>
      <c r="AP143" s="199"/>
      <c r="AQ143" s="199"/>
      <c r="AR143" s="199"/>
      <c r="AS143" s="199"/>
      <c r="AT143" s="199"/>
      <c r="AU143" s="199"/>
      <c r="AV143" s="199"/>
      <c r="AW143" s="199"/>
      <c r="AX143" s="199"/>
      <c r="AY143" s="199"/>
      <c r="AZ143" s="199"/>
      <c r="BA143" s="199"/>
      <c r="BB143" s="199"/>
      <c r="BC143" s="199"/>
      <c r="BD143" s="199"/>
      <c r="BE143" s="199"/>
      <c r="BF143" s="199"/>
      <c r="BG143" s="199"/>
      <c r="BH143" s="199"/>
      <c r="BI143" s="199"/>
      <c r="BJ143" s="199"/>
      <c r="BK143" s="199"/>
      <c r="BL143" s="199"/>
      <c r="BM143" s="199"/>
      <c r="BN143" s="199"/>
      <c r="BO143" s="199"/>
      <c r="BP143" s="199"/>
      <c r="BQ143" s="199"/>
      <c r="BR143" s="199"/>
      <c r="BS143" s="199"/>
      <c r="BT143" s="199"/>
      <c r="BU143" s="199"/>
      <c r="BV143" s="199"/>
      <c r="BW143" s="199"/>
      <c r="BX143" s="199"/>
      <c r="BY143" s="199"/>
      <c r="BZ143" s="199"/>
      <c r="CA143" s="199"/>
      <c r="CB143" s="199"/>
      <c r="CC143" s="199"/>
      <c r="CD143" s="199"/>
      <c r="CE143" s="199"/>
      <c r="CF143" s="199"/>
      <c r="CG143" s="199"/>
      <c r="CH143" s="199"/>
      <c r="CI143" s="199"/>
      <c r="CJ143" s="199"/>
      <c r="CK143" s="199"/>
      <c r="CL143" s="199"/>
      <c r="CM143" s="199"/>
      <c r="CN143" s="199"/>
      <c r="CO143" s="199"/>
      <c r="CP143" s="199"/>
      <c r="CQ143" s="199"/>
      <c r="CR143" s="199"/>
      <c r="CS143" s="199"/>
      <c r="CT143" s="199"/>
      <c r="CU143" s="199"/>
      <c r="CV143" s="199"/>
      <c r="CW143" s="199"/>
      <c r="CX143" s="199"/>
      <c r="CY143" s="199"/>
      <c r="CZ143" s="199"/>
      <c r="DA143" s="199"/>
      <c r="DB143" s="199"/>
      <c r="DC143" s="199"/>
      <c r="DD143" s="199"/>
      <c r="DE143" s="199"/>
      <c r="DF143" s="199"/>
      <c r="DG143" s="199"/>
      <c r="DH143" s="199"/>
      <c r="DI143" s="199"/>
      <c r="DJ143" s="199"/>
      <c r="DK143" s="199"/>
      <c r="DL143" s="199"/>
      <c r="DM143" s="199"/>
      <c r="DN143" s="199"/>
      <c r="DO143" s="199"/>
      <c r="DP143" s="199"/>
      <c r="DQ143" s="199"/>
      <c r="DR143" s="199"/>
      <c r="DS143" s="199"/>
      <c r="DT143" s="199"/>
      <c r="DU143" s="199"/>
      <c r="DV143" s="199"/>
      <c r="DW143" s="199"/>
      <c r="DX143" s="199"/>
      <c r="DY143" s="199"/>
      <c r="DZ143" s="199"/>
      <c r="EA143" s="199"/>
      <c r="EB143" s="199"/>
      <c r="EC143" s="199"/>
      <c r="ED143" s="199"/>
      <c r="EE143" s="199"/>
      <c r="EF143" s="199"/>
      <c r="EG143" s="199"/>
      <c r="EH143" s="199"/>
      <c r="EI143" s="199"/>
      <c r="EJ143" s="199"/>
      <c r="EK143" s="199"/>
      <c r="EL143" s="199"/>
      <c r="EM143" s="199"/>
      <c r="EN143" s="199"/>
      <c r="EO143" s="199"/>
      <c r="EP143" s="199"/>
      <c r="EQ143" s="199"/>
      <c r="ER143" s="199"/>
      <c r="ES143" s="199"/>
      <c r="ET143" s="199"/>
      <c r="EU143" s="199"/>
      <c r="EV143" s="199"/>
      <c r="EW143" s="199"/>
      <c r="EX143" s="199"/>
      <c r="EY143" s="199"/>
      <c r="EZ143" s="199"/>
      <c r="FA143" s="199"/>
      <c r="FB143" s="199"/>
      <c r="FC143" s="199"/>
      <c r="FD143" s="199"/>
      <c r="FE143" s="199"/>
      <c r="FF143" s="199"/>
      <c r="FG143" s="199"/>
      <c r="FH143" s="199"/>
      <c r="FI143" s="199"/>
      <c r="FJ143" s="199"/>
      <c r="FK143" s="199"/>
      <c r="FL143" s="199"/>
      <c r="FM143" s="199"/>
      <c r="FN143" s="199"/>
      <c r="FO143" s="199"/>
      <c r="FP143" s="199"/>
      <c r="FQ143" s="199"/>
      <c r="FR143" s="199"/>
      <c r="FS143" s="199"/>
      <c r="FT143" s="199"/>
      <c r="FU143" s="199"/>
      <c r="FV143" s="199"/>
      <c r="FW143" s="199"/>
      <c r="FX143" s="199"/>
      <c r="FY143" s="199"/>
      <c r="FZ143" s="199"/>
      <c r="GA143" s="199"/>
      <c r="GB143" s="199"/>
      <c r="GC143" s="199"/>
      <c r="GD143" s="199"/>
      <c r="GE143" s="199"/>
      <c r="GF143" s="199"/>
      <c r="GG143" s="199"/>
      <c r="GH143" s="199"/>
      <c r="GI143" s="199"/>
      <c r="GJ143" s="199"/>
      <c r="GK143" s="199"/>
      <c r="GL143" s="199"/>
      <c r="GM143" s="199"/>
      <c r="GN143" s="199"/>
      <c r="GO143" s="199"/>
      <c r="GP143" s="199"/>
      <c r="GQ143" s="199"/>
      <c r="GR143" s="199"/>
      <c r="GS143" s="199"/>
      <c r="GT143" s="199"/>
      <c r="GU143" s="199"/>
      <c r="GV143" s="199"/>
      <c r="GW143" s="199"/>
      <c r="GX143" s="199"/>
      <c r="GY143" s="199"/>
      <c r="GZ143" s="199"/>
      <c r="HA143" s="199"/>
      <c r="HB143" s="199"/>
      <c r="HC143" s="199"/>
      <c r="HD143" s="199"/>
      <c r="HE143" s="199"/>
      <c r="HF143" s="199"/>
      <c r="HG143" s="199"/>
      <c r="HH143" s="199"/>
      <c r="HI143" s="199"/>
      <c r="HJ143" s="199"/>
      <c r="HK143" s="199"/>
      <c r="HL143" s="199"/>
      <c r="HM143" s="199"/>
      <c r="HN143" s="199"/>
      <c r="HO143" s="199"/>
      <c r="HP143" s="199"/>
      <c r="HQ143" s="199"/>
      <c r="HR143" s="199"/>
      <c r="HS143" s="199"/>
      <c r="HT143" s="199"/>
      <c r="HU143" s="199"/>
      <c r="HV143" s="199"/>
      <c r="HW143" s="199"/>
      <c r="HX143" s="199"/>
      <c r="HY143" s="199"/>
      <c r="HZ143" s="199"/>
      <c r="IA143" s="199"/>
      <c r="IB143" s="199"/>
      <c r="IC143" s="199"/>
      <c r="ID143" s="199"/>
      <c r="IE143" s="199"/>
      <c r="IF143" s="199"/>
      <c r="IG143" s="199"/>
      <c r="IH143" s="199"/>
      <c r="II143" s="199"/>
      <c r="IJ143" s="199"/>
      <c r="IK143" s="199"/>
      <c r="IL143" s="199"/>
      <c r="IM143" s="199"/>
      <c r="IN143" s="199"/>
      <c r="IO143" s="199"/>
      <c r="IP143" s="199"/>
      <c r="IQ143" s="199"/>
      <c r="IR143" s="199"/>
      <c r="IS143" s="199"/>
      <c r="IT143" s="199"/>
      <c r="IU143" s="199"/>
      <c r="IV143" s="199"/>
    </row>
    <row r="144" spans="1:256" s="245" customFormat="1" x14ac:dyDescent="0.25">
      <c r="A144" s="203"/>
      <c r="B144" s="210"/>
      <c r="C144" s="206"/>
      <c r="D144" s="206"/>
      <c r="E144" s="254"/>
      <c r="F144" s="250"/>
      <c r="H144" s="199"/>
      <c r="I144" s="199"/>
      <c r="J144" s="199"/>
      <c r="K144" s="199"/>
      <c r="L144" s="199"/>
      <c r="M144" s="199"/>
      <c r="N144" s="199"/>
      <c r="O144" s="199"/>
      <c r="P144" s="199"/>
      <c r="Q144" s="199"/>
      <c r="R144" s="199"/>
      <c r="S144" s="199"/>
      <c r="T144" s="199"/>
      <c r="U144" s="199"/>
      <c r="V144" s="199"/>
      <c r="W144" s="199"/>
      <c r="X144" s="199"/>
      <c r="Y144" s="199"/>
      <c r="Z144" s="199"/>
      <c r="AA144" s="199"/>
      <c r="AB144" s="199"/>
      <c r="AC144" s="199"/>
      <c r="AD144" s="199"/>
      <c r="AE144" s="199"/>
      <c r="AF144" s="199"/>
      <c r="AG144" s="199"/>
      <c r="AH144" s="199"/>
      <c r="AI144" s="199"/>
      <c r="AJ144" s="199"/>
      <c r="AK144" s="199"/>
      <c r="AL144" s="199"/>
      <c r="AM144" s="199"/>
      <c r="AN144" s="199"/>
      <c r="AO144" s="199"/>
      <c r="AP144" s="199"/>
      <c r="AQ144" s="199"/>
      <c r="AR144" s="199"/>
      <c r="AS144" s="199"/>
      <c r="AT144" s="199"/>
      <c r="AU144" s="199"/>
      <c r="AV144" s="199"/>
      <c r="AW144" s="199"/>
      <c r="AX144" s="199"/>
      <c r="AY144" s="199"/>
      <c r="AZ144" s="199"/>
      <c r="BA144" s="199"/>
      <c r="BB144" s="199"/>
      <c r="BC144" s="199"/>
      <c r="BD144" s="199"/>
      <c r="BE144" s="199"/>
      <c r="BF144" s="199"/>
      <c r="BG144" s="199"/>
      <c r="BH144" s="199"/>
      <c r="BI144" s="199"/>
      <c r="BJ144" s="199"/>
      <c r="BK144" s="199"/>
      <c r="BL144" s="199"/>
      <c r="BM144" s="199"/>
      <c r="BN144" s="199"/>
      <c r="BO144" s="199"/>
      <c r="BP144" s="199"/>
      <c r="BQ144" s="199"/>
      <c r="BR144" s="199"/>
      <c r="BS144" s="199"/>
      <c r="BT144" s="199"/>
      <c r="BU144" s="199"/>
      <c r="BV144" s="199"/>
      <c r="BW144" s="199"/>
      <c r="BX144" s="199"/>
      <c r="BY144" s="199"/>
      <c r="BZ144" s="199"/>
      <c r="CA144" s="199"/>
      <c r="CB144" s="199"/>
      <c r="CC144" s="199"/>
      <c r="CD144" s="199"/>
      <c r="CE144" s="199"/>
      <c r="CF144" s="199"/>
      <c r="CG144" s="199"/>
      <c r="CH144" s="199"/>
      <c r="CI144" s="199"/>
      <c r="CJ144" s="199"/>
      <c r="CK144" s="199"/>
      <c r="CL144" s="199"/>
      <c r="CM144" s="199"/>
      <c r="CN144" s="199"/>
      <c r="CO144" s="199"/>
      <c r="CP144" s="199"/>
      <c r="CQ144" s="199"/>
      <c r="CR144" s="199"/>
      <c r="CS144" s="199"/>
      <c r="CT144" s="199"/>
      <c r="CU144" s="199"/>
      <c r="CV144" s="199"/>
      <c r="CW144" s="199"/>
      <c r="CX144" s="199"/>
      <c r="CY144" s="199"/>
      <c r="CZ144" s="199"/>
      <c r="DA144" s="199"/>
      <c r="DB144" s="199"/>
      <c r="DC144" s="199"/>
      <c r="DD144" s="199"/>
      <c r="DE144" s="199"/>
      <c r="DF144" s="199"/>
      <c r="DG144" s="199"/>
      <c r="DH144" s="199"/>
      <c r="DI144" s="199"/>
      <c r="DJ144" s="199"/>
      <c r="DK144" s="199"/>
      <c r="DL144" s="199"/>
      <c r="DM144" s="199"/>
      <c r="DN144" s="199"/>
      <c r="DO144" s="199"/>
      <c r="DP144" s="199"/>
      <c r="DQ144" s="199"/>
      <c r="DR144" s="199"/>
      <c r="DS144" s="199"/>
      <c r="DT144" s="199"/>
      <c r="DU144" s="199"/>
      <c r="DV144" s="199"/>
      <c r="DW144" s="199"/>
      <c r="DX144" s="199"/>
      <c r="DY144" s="199"/>
      <c r="DZ144" s="199"/>
      <c r="EA144" s="199"/>
      <c r="EB144" s="199"/>
      <c r="EC144" s="199"/>
      <c r="ED144" s="199"/>
      <c r="EE144" s="199"/>
      <c r="EF144" s="199"/>
      <c r="EG144" s="199"/>
      <c r="EH144" s="199"/>
      <c r="EI144" s="199"/>
      <c r="EJ144" s="199"/>
      <c r="EK144" s="199"/>
      <c r="EL144" s="199"/>
      <c r="EM144" s="199"/>
      <c r="EN144" s="199"/>
      <c r="EO144" s="199"/>
      <c r="EP144" s="199"/>
      <c r="EQ144" s="199"/>
      <c r="ER144" s="199"/>
      <c r="ES144" s="199"/>
      <c r="ET144" s="199"/>
      <c r="EU144" s="199"/>
      <c r="EV144" s="199"/>
      <c r="EW144" s="199"/>
      <c r="EX144" s="199"/>
      <c r="EY144" s="199"/>
      <c r="EZ144" s="199"/>
      <c r="FA144" s="199"/>
      <c r="FB144" s="199"/>
      <c r="FC144" s="199"/>
      <c r="FD144" s="199"/>
      <c r="FE144" s="199"/>
      <c r="FF144" s="199"/>
      <c r="FG144" s="199"/>
      <c r="FH144" s="199"/>
      <c r="FI144" s="199"/>
      <c r="FJ144" s="199"/>
      <c r="FK144" s="199"/>
      <c r="FL144" s="199"/>
      <c r="FM144" s="199"/>
      <c r="FN144" s="199"/>
      <c r="FO144" s="199"/>
      <c r="FP144" s="199"/>
      <c r="FQ144" s="199"/>
      <c r="FR144" s="199"/>
      <c r="FS144" s="199"/>
      <c r="FT144" s="199"/>
      <c r="FU144" s="199"/>
      <c r="FV144" s="199"/>
      <c r="FW144" s="199"/>
      <c r="FX144" s="199"/>
      <c r="FY144" s="199"/>
      <c r="FZ144" s="199"/>
      <c r="GA144" s="199"/>
      <c r="GB144" s="199"/>
      <c r="GC144" s="199"/>
      <c r="GD144" s="199"/>
      <c r="GE144" s="199"/>
      <c r="GF144" s="199"/>
      <c r="GG144" s="199"/>
      <c r="GH144" s="199"/>
      <c r="GI144" s="199"/>
      <c r="GJ144" s="199"/>
      <c r="GK144" s="199"/>
      <c r="GL144" s="199"/>
      <c r="GM144" s="199"/>
      <c r="GN144" s="199"/>
      <c r="GO144" s="199"/>
      <c r="GP144" s="199"/>
      <c r="GQ144" s="199"/>
      <c r="GR144" s="199"/>
      <c r="GS144" s="199"/>
      <c r="GT144" s="199"/>
      <c r="GU144" s="199"/>
      <c r="GV144" s="199"/>
      <c r="GW144" s="199"/>
      <c r="GX144" s="199"/>
      <c r="GY144" s="199"/>
      <c r="GZ144" s="199"/>
      <c r="HA144" s="199"/>
      <c r="HB144" s="199"/>
      <c r="HC144" s="199"/>
      <c r="HD144" s="199"/>
      <c r="HE144" s="199"/>
      <c r="HF144" s="199"/>
      <c r="HG144" s="199"/>
      <c r="HH144" s="199"/>
      <c r="HI144" s="199"/>
      <c r="HJ144" s="199"/>
      <c r="HK144" s="199"/>
      <c r="HL144" s="199"/>
      <c r="HM144" s="199"/>
      <c r="HN144" s="199"/>
      <c r="HO144" s="199"/>
      <c r="HP144" s="199"/>
      <c r="HQ144" s="199"/>
      <c r="HR144" s="199"/>
      <c r="HS144" s="199"/>
      <c r="HT144" s="199"/>
      <c r="HU144" s="199"/>
      <c r="HV144" s="199"/>
      <c r="HW144" s="199"/>
      <c r="HX144" s="199"/>
      <c r="HY144" s="199"/>
      <c r="HZ144" s="199"/>
      <c r="IA144" s="199"/>
      <c r="IB144" s="199"/>
      <c r="IC144" s="199"/>
      <c r="ID144" s="199"/>
      <c r="IE144" s="199"/>
      <c r="IF144" s="199"/>
      <c r="IG144" s="199"/>
      <c r="IH144" s="199"/>
      <c r="II144" s="199"/>
      <c r="IJ144" s="199"/>
      <c r="IK144" s="199"/>
      <c r="IL144" s="199"/>
      <c r="IM144" s="199"/>
      <c r="IN144" s="199"/>
      <c r="IO144" s="199"/>
      <c r="IP144" s="199"/>
      <c r="IQ144" s="199"/>
      <c r="IR144" s="199"/>
      <c r="IS144" s="199"/>
      <c r="IT144" s="199"/>
      <c r="IU144" s="199"/>
      <c r="IV144" s="199"/>
    </row>
    <row r="145" spans="1:256" s="245" customFormat="1" x14ac:dyDescent="0.25">
      <c r="A145" s="203" t="s">
        <v>133</v>
      </c>
      <c r="B145" s="212" t="s">
        <v>202</v>
      </c>
      <c r="C145" s="206" t="s">
        <v>16</v>
      </c>
      <c r="D145" s="206">
        <v>1</v>
      </c>
      <c r="E145" s="254"/>
      <c r="F145" s="252">
        <f>D145*E145</f>
        <v>0</v>
      </c>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199"/>
      <c r="AL145" s="199"/>
      <c r="AM145" s="199"/>
      <c r="AN145" s="199"/>
      <c r="AO145" s="199"/>
      <c r="AP145" s="199"/>
      <c r="AQ145" s="199"/>
      <c r="AR145" s="199"/>
      <c r="AS145" s="199"/>
      <c r="AT145" s="199"/>
      <c r="AU145" s="199"/>
      <c r="AV145" s="199"/>
      <c r="AW145" s="199"/>
      <c r="AX145" s="199"/>
      <c r="AY145" s="199"/>
      <c r="AZ145" s="199"/>
      <c r="BA145" s="199"/>
      <c r="BB145" s="199"/>
      <c r="BC145" s="199"/>
      <c r="BD145" s="199"/>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c r="CW145" s="199"/>
      <c r="CX145" s="199"/>
      <c r="CY145" s="199"/>
      <c r="CZ145" s="199"/>
      <c r="DA145" s="199"/>
      <c r="DB145" s="199"/>
      <c r="DC145" s="199"/>
      <c r="DD145" s="199"/>
      <c r="DE145" s="199"/>
      <c r="DF145" s="199"/>
      <c r="DG145" s="199"/>
      <c r="DH145" s="199"/>
      <c r="DI145" s="199"/>
      <c r="DJ145" s="199"/>
      <c r="DK145" s="199"/>
      <c r="DL145" s="199"/>
      <c r="DM145" s="199"/>
      <c r="DN145" s="199"/>
      <c r="DO145" s="199"/>
      <c r="DP145" s="199"/>
      <c r="DQ145" s="199"/>
      <c r="DR145" s="199"/>
      <c r="DS145" s="199"/>
      <c r="DT145" s="199"/>
      <c r="DU145" s="199"/>
      <c r="DV145" s="199"/>
      <c r="DW145" s="199"/>
      <c r="DX145" s="199"/>
      <c r="DY145" s="199"/>
      <c r="DZ145" s="199"/>
      <c r="EA145" s="199"/>
      <c r="EB145" s="199"/>
      <c r="EC145" s="199"/>
      <c r="ED145" s="199"/>
      <c r="EE145" s="199"/>
      <c r="EF145" s="199"/>
      <c r="EG145" s="199"/>
      <c r="EH145" s="199"/>
      <c r="EI145" s="199"/>
      <c r="EJ145" s="199"/>
      <c r="EK145" s="199"/>
      <c r="EL145" s="199"/>
      <c r="EM145" s="199"/>
      <c r="EN145" s="199"/>
      <c r="EO145" s="199"/>
      <c r="EP145" s="199"/>
      <c r="EQ145" s="199"/>
      <c r="ER145" s="199"/>
      <c r="ES145" s="199"/>
      <c r="ET145" s="199"/>
      <c r="EU145" s="199"/>
      <c r="EV145" s="199"/>
      <c r="EW145" s="199"/>
      <c r="EX145" s="199"/>
      <c r="EY145" s="199"/>
      <c r="EZ145" s="199"/>
      <c r="FA145" s="199"/>
      <c r="FB145" s="199"/>
      <c r="FC145" s="199"/>
      <c r="FD145" s="199"/>
      <c r="FE145" s="199"/>
      <c r="FF145" s="199"/>
      <c r="FG145" s="199"/>
      <c r="FH145" s="199"/>
      <c r="FI145" s="199"/>
      <c r="FJ145" s="199"/>
      <c r="FK145" s="199"/>
      <c r="FL145" s="199"/>
      <c r="FM145" s="199"/>
      <c r="FN145" s="199"/>
      <c r="FO145" s="199"/>
      <c r="FP145" s="199"/>
      <c r="FQ145" s="199"/>
      <c r="FR145" s="199"/>
      <c r="FS145" s="199"/>
      <c r="FT145" s="199"/>
      <c r="FU145" s="199"/>
      <c r="FV145" s="199"/>
      <c r="FW145" s="199"/>
      <c r="FX145" s="199"/>
      <c r="FY145" s="199"/>
      <c r="FZ145" s="199"/>
      <c r="GA145" s="199"/>
      <c r="GB145" s="199"/>
      <c r="GC145" s="199"/>
      <c r="GD145" s="199"/>
      <c r="GE145" s="199"/>
      <c r="GF145" s="199"/>
      <c r="GG145" s="199"/>
      <c r="GH145" s="199"/>
      <c r="GI145" s="199"/>
      <c r="GJ145" s="199"/>
      <c r="GK145" s="199"/>
      <c r="GL145" s="199"/>
      <c r="GM145" s="199"/>
      <c r="GN145" s="199"/>
      <c r="GO145" s="199"/>
      <c r="GP145" s="199"/>
      <c r="GQ145" s="199"/>
      <c r="GR145" s="199"/>
      <c r="GS145" s="199"/>
      <c r="GT145" s="199"/>
      <c r="GU145" s="199"/>
      <c r="GV145" s="199"/>
      <c r="GW145" s="199"/>
      <c r="GX145" s="199"/>
      <c r="GY145" s="199"/>
      <c r="GZ145" s="199"/>
      <c r="HA145" s="199"/>
      <c r="HB145" s="199"/>
      <c r="HC145" s="199"/>
      <c r="HD145" s="199"/>
      <c r="HE145" s="199"/>
      <c r="HF145" s="199"/>
      <c r="HG145" s="199"/>
      <c r="HH145" s="199"/>
      <c r="HI145" s="199"/>
      <c r="HJ145" s="199"/>
      <c r="HK145" s="199"/>
      <c r="HL145" s="199"/>
      <c r="HM145" s="199"/>
      <c r="HN145" s="199"/>
      <c r="HO145" s="199"/>
      <c r="HP145" s="199"/>
      <c r="HQ145" s="199"/>
      <c r="HR145" s="199"/>
      <c r="HS145" s="199"/>
      <c r="HT145" s="199"/>
      <c r="HU145" s="199"/>
      <c r="HV145" s="199"/>
      <c r="HW145" s="199"/>
      <c r="HX145" s="199"/>
      <c r="HY145" s="199"/>
      <c r="HZ145" s="199"/>
      <c r="IA145" s="199"/>
      <c r="IB145" s="199"/>
      <c r="IC145" s="199"/>
      <c r="ID145" s="199"/>
      <c r="IE145" s="199"/>
      <c r="IF145" s="199"/>
      <c r="IG145" s="199"/>
      <c r="IH145" s="199"/>
      <c r="II145" s="199"/>
      <c r="IJ145" s="199"/>
      <c r="IK145" s="199"/>
      <c r="IL145" s="199"/>
      <c r="IM145" s="199"/>
      <c r="IN145" s="199"/>
      <c r="IO145" s="199"/>
      <c r="IP145" s="199"/>
      <c r="IQ145" s="199"/>
      <c r="IR145" s="199"/>
      <c r="IS145" s="199"/>
      <c r="IT145" s="199"/>
      <c r="IU145" s="199"/>
      <c r="IV145" s="199"/>
    </row>
    <row r="146" spans="1:256" s="245" customFormat="1" x14ac:dyDescent="0.25">
      <c r="A146" s="203" t="s">
        <v>203</v>
      </c>
      <c r="B146" s="212" t="s">
        <v>204</v>
      </c>
      <c r="C146" s="206" t="s">
        <v>16</v>
      </c>
      <c r="D146" s="206">
        <v>1</v>
      </c>
      <c r="E146" s="254"/>
      <c r="F146" s="252">
        <f>D146*E146</f>
        <v>0</v>
      </c>
      <c r="H146" s="199"/>
      <c r="I146" s="199"/>
      <c r="J146" s="199"/>
      <c r="K146" s="199"/>
      <c r="L146" s="199"/>
      <c r="M146" s="199"/>
      <c r="N146" s="199"/>
      <c r="O146" s="199"/>
      <c r="P146" s="199"/>
      <c r="Q146" s="199"/>
      <c r="R146" s="199"/>
      <c r="S146" s="199"/>
      <c r="T146" s="199"/>
      <c r="U146" s="199"/>
      <c r="V146" s="199"/>
      <c r="W146" s="199"/>
      <c r="X146" s="199"/>
      <c r="Y146" s="199"/>
      <c r="Z146" s="199"/>
      <c r="AA146" s="199"/>
      <c r="AB146" s="199"/>
      <c r="AC146" s="199"/>
      <c r="AD146" s="199"/>
      <c r="AE146" s="199"/>
      <c r="AF146" s="199"/>
      <c r="AG146" s="199"/>
      <c r="AH146" s="199"/>
      <c r="AI146" s="199"/>
      <c r="AJ146" s="199"/>
      <c r="AK146" s="199"/>
      <c r="AL146" s="199"/>
      <c r="AM146" s="199"/>
      <c r="AN146" s="199"/>
      <c r="AO146" s="199"/>
      <c r="AP146" s="199"/>
      <c r="AQ146" s="199"/>
      <c r="AR146" s="199"/>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c r="CK146" s="199"/>
      <c r="CL146" s="199"/>
      <c r="CM146" s="199"/>
      <c r="CN146" s="199"/>
      <c r="CO146" s="199"/>
      <c r="CP146" s="199"/>
      <c r="CQ146" s="199"/>
      <c r="CR146" s="199"/>
      <c r="CS146" s="199"/>
      <c r="CT146" s="199"/>
      <c r="CU146" s="199"/>
      <c r="CV146" s="199"/>
      <c r="CW146" s="199"/>
      <c r="CX146" s="199"/>
      <c r="CY146" s="199"/>
      <c r="CZ146" s="199"/>
      <c r="DA146" s="199"/>
      <c r="DB146" s="199"/>
      <c r="DC146" s="199"/>
      <c r="DD146" s="199"/>
      <c r="DE146" s="199"/>
      <c r="DF146" s="199"/>
      <c r="DG146" s="199"/>
      <c r="DH146" s="199"/>
      <c r="DI146" s="199"/>
      <c r="DJ146" s="199"/>
      <c r="DK146" s="199"/>
      <c r="DL146" s="199"/>
      <c r="DM146" s="199"/>
      <c r="DN146" s="199"/>
      <c r="DO146" s="199"/>
      <c r="DP146" s="199"/>
      <c r="DQ146" s="199"/>
      <c r="DR146" s="199"/>
      <c r="DS146" s="199"/>
      <c r="DT146" s="199"/>
      <c r="DU146" s="199"/>
      <c r="DV146" s="199"/>
      <c r="DW146" s="199"/>
      <c r="DX146" s="199"/>
      <c r="DY146" s="199"/>
      <c r="DZ146" s="199"/>
      <c r="EA146" s="199"/>
      <c r="EB146" s="199"/>
      <c r="EC146" s="199"/>
      <c r="ED146" s="199"/>
      <c r="EE146" s="199"/>
      <c r="EF146" s="199"/>
      <c r="EG146" s="199"/>
      <c r="EH146" s="199"/>
      <c r="EI146" s="199"/>
      <c r="EJ146" s="199"/>
      <c r="EK146" s="199"/>
      <c r="EL146" s="199"/>
      <c r="EM146" s="199"/>
      <c r="EN146" s="199"/>
      <c r="EO146" s="199"/>
      <c r="EP146" s="199"/>
      <c r="EQ146" s="199"/>
      <c r="ER146" s="199"/>
      <c r="ES146" s="199"/>
      <c r="ET146" s="199"/>
      <c r="EU146" s="199"/>
      <c r="EV146" s="199"/>
      <c r="EW146" s="199"/>
      <c r="EX146" s="199"/>
      <c r="EY146" s="199"/>
      <c r="EZ146" s="199"/>
      <c r="FA146" s="199"/>
      <c r="FB146" s="199"/>
      <c r="FC146" s="199"/>
      <c r="FD146" s="199"/>
      <c r="FE146" s="199"/>
      <c r="FF146" s="199"/>
      <c r="FG146" s="199"/>
      <c r="FH146" s="199"/>
      <c r="FI146" s="199"/>
      <c r="FJ146" s="199"/>
      <c r="FK146" s="199"/>
      <c r="FL146" s="199"/>
      <c r="FM146" s="199"/>
      <c r="FN146" s="199"/>
      <c r="FO146" s="199"/>
      <c r="FP146" s="199"/>
      <c r="FQ146" s="199"/>
      <c r="FR146" s="199"/>
      <c r="FS146" s="199"/>
      <c r="FT146" s="199"/>
      <c r="FU146" s="199"/>
      <c r="FV146" s="199"/>
      <c r="FW146" s="199"/>
      <c r="FX146" s="199"/>
      <c r="FY146" s="199"/>
      <c r="FZ146" s="199"/>
      <c r="GA146" s="199"/>
      <c r="GB146" s="199"/>
      <c r="GC146" s="199"/>
      <c r="GD146" s="199"/>
      <c r="GE146" s="199"/>
      <c r="GF146" s="199"/>
      <c r="GG146" s="199"/>
      <c r="GH146" s="199"/>
      <c r="GI146" s="199"/>
      <c r="GJ146" s="199"/>
      <c r="GK146" s="199"/>
      <c r="GL146" s="199"/>
      <c r="GM146" s="199"/>
      <c r="GN146" s="199"/>
      <c r="GO146" s="199"/>
      <c r="GP146" s="199"/>
      <c r="GQ146" s="199"/>
      <c r="GR146" s="199"/>
      <c r="GS146" s="199"/>
      <c r="GT146" s="199"/>
      <c r="GU146" s="199"/>
      <c r="GV146" s="199"/>
      <c r="GW146" s="199"/>
      <c r="GX146" s="199"/>
      <c r="GY146" s="199"/>
      <c r="GZ146" s="199"/>
      <c r="HA146" s="199"/>
      <c r="HB146" s="199"/>
      <c r="HC146" s="199"/>
      <c r="HD146" s="199"/>
      <c r="HE146" s="199"/>
      <c r="HF146" s="199"/>
      <c r="HG146" s="199"/>
      <c r="HH146" s="199"/>
      <c r="HI146" s="199"/>
      <c r="HJ146" s="199"/>
      <c r="HK146" s="199"/>
      <c r="HL146" s="199"/>
      <c r="HM146" s="199"/>
      <c r="HN146" s="199"/>
      <c r="HO146" s="199"/>
      <c r="HP146" s="199"/>
      <c r="HQ146" s="199"/>
      <c r="HR146" s="199"/>
      <c r="HS146" s="199"/>
      <c r="HT146" s="199"/>
      <c r="HU146" s="199"/>
      <c r="HV146" s="199"/>
      <c r="HW146" s="199"/>
      <c r="HX146" s="199"/>
      <c r="HY146" s="199"/>
      <c r="HZ146" s="199"/>
      <c r="IA146" s="199"/>
      <c r="IB146" s="199"/>
      <c r="IC146" s="199"/>
      <c r="ID146" s="199"/>
      <c r="IE146" s="199"/>
      <c r="IF146" s="199"/>
      <c r="IG146" s="199"/>
      <c r="IH146" s="199"/>
      <c r="II146" s="199"/>
      <c r="IJ146" s="199"/>
      <c r="IK146" s="199"/>
      <c r="IL146" s="199"/>
      <c r="IM146" s="199"/>
      <c r="IN146" s="199"/>
      <c r="IO146" s="199"/>
      <c r="IP146" s="199"/>
      <c r="IQ146" s="199"/>
      <c r="IR146" s="199"/>
      <c r="IS146" s="199"/>
      <c r="IT146" s="199"/>
      <c r="IU146" s="199"/>
      <c r="IV146" s="199"/>
    </row>
    <row r="147" spans="1:256" s="245" customFormat="1" x14ac:dyDescent="0.25">
      <c r="A147" s="203" t="s">
        <v>215</v>
      </c>
      <c r="B147" s="212" t="s">
        <v>238</v>
      </c>
      <c r="C147" s="206" t="s">
        <v>16</v>
      </c>
      <c r="D147" s="206">
        <v>3</v>
      </c>
      <c r="E147" s="254"/>
      <c r="F147" s="252">
        <f>D147*E147</f>
        <v>0</v>
      </c>
      <c r="H147" s="199"/>
      <c r="I147" s="199"/>
      <c r="J147" s="199"/>
      <c r="K147" s="199"/>
      <c r="L147" s="199"/>
      <c r="M147" s="199"/>
      <c r="N147" s="199"/>
      <c r="O147" s="199"/>
      <c r="P147" s="199"/>
      <c r="Q147" s="199"/>
      <c r="R147" s="199"/>
      <c r="S147" s="199"/>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c r="AQ147" s="199"/>
      <c r="AR147" s="199"/>
      <c r="AS147" s="199"/>
      <c r="AT147" s="199"/>
      <c r="AU147" s="199"/>
      <c r="AV147" s="199"/>
      <c r="AW147" s="199"/>
      <c r="AX147" s="199"/>
      <c r="AY147" s="199"/>
      <c r="AZ147" s="199"/>
      <c r="BA147" s="199"/>
      <c r="BB147" s="199"/>
      <c r="BC147" s="199"/>
      <c r="BD147" s="199"/>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c r="CW147" s="199"/>
      <c r="CX147" s="199"/>
      <c r="CY147" s="199"/>
      <c r="CZ147" s="199"/>
      <c r="DA147" s="199"/>
      <c r="DB147" s="199"/>
      <c r="DC147" s="199"/>
      <c r="DD147" s="199"/>
      <c r="DE147" s="199"/>
      <c r="DF147" s="199"/>
      <c r="DG147" s="199"/>
      <c r="DH147" s="199"/>
      <c r="DI147" s="199"/>
      <c r="DJ147" s="199"/>
      <c r="DK147" s="199"/>
      <c r="DL147" s="199"/>
      <c r="DM147" s="199"/>
      <c r="DN147" s="199"/>
      <c r="DO147" s="199"/>
      <c r="DP147" s="199"/>
      <c r="DQ147" s="199"/>
      <c r="DR147" s="199"/>
      <c r="DS147" s="199"/>
      <c r="DT147" s="199"/>
      <c r="DU147" s="199"/>
      <c r="DV147" s="199"/>
      <c r="DW147" s="199"/>
      <c r="DX147" s="199"/>
      <c r="DY147" s="199"/>
      <c r="DZ147" s="199"/>
      <c r="EA147" s="199"/>
      <c r="EB147" s="199"/>
      <c r="EC147" s="199"/>
      <c r="ED147" s="199"/>
      <c r="EE147" s="199"/>
      <c r="EF147" s="199"/>
      <c r="EG147" s="199"/>
      <c r="EH147" s="199"/>
      <c r="EI147" s="199"/>
      <c r="EJ147" s="199"/>
      <c r="EK147" s="199"/>
      <c r="EL147" s="199"/>
      <c r="EM147" s="199"/>
      <c r="EN147" s="199"/>
      <c r="EO147" s="199"/>
      <c r="EP147" s="199"/>
      <c r="EQ147" s="199"/>
      <c r="ER147" s="199"/>
      <c r="ES147" s="199"/>
      <c r="ET147" s="199"/>
      <c r="EU147" s="199"/>
      <c r="EV147" s="199"/>
      <c r="EW147" s="199"/>
      <c r="EX147" s="199"/>
      <c r="EY147" s="199"/>
      <c r="EZ147" s="199"/>
      <c r="FA147" s="199"/>
      <c r="FB147" s="199"/>
      <c r="FC147" s="199"/>
      <c r="FD147" s="199"/>
      <c r="FE147" s="199"/>
      <c r="FF147" s="199"/>
      <c r="FG147" s="199"/>
      <c r="FH147" s="199"/>
      <c r="FI147" s="199"/>
      <c r="FJ147" s="199"/>
      <c r="FK147" s="199"/>
      <c r="FL147" s="199"/>
      <c r="FM147" s="199"/>
      <c r="FN147" s="199"/>
      <c r="FO147" s="199"/>
      <c r="FP147" s="199"/>
      <c r="FQ147" s="199"/>
      <c r="FR147" s="199"/>
      <c r="FS147" s="199"/>
      <c r="FT147" s="199"/>
      <c r="FU147" s="199"/>
      <c r="FV147" s="199"/>
      <c r="FW147" s="199"/>
      <c r="FX147" s="199"/>
      <c r="FY147" s="199"/>
      <c r="FZ147" s="199"/>
      <c r="GA147" s="199"/>
      <c r="GB147" s="199"/>
      <c r="GC147" s="199"/>
      <c r="GD147" s="199"/>
      <c r="GE147" s="199"/>
      <c r="GF147" s="199"/>
      <c r="GG147" s="199"/>
      <c r="GH147" s="199"/>
      <c r="GI147" s="199"/>
      <c r="GJ147" s="199"/>
      <c r="GK147" s="199"/>
      <c r="GL147" s="199"/>
      <c r="GM147" s="199"/>
      <c r="GN147" s="199"/>
      <c r="GO147" s="199"/>
      <c r="GP147" s="199"/>
      <c r="GQ147" s="199"/>
      <c r="GR147" s="199"/>
      <c r="GS147" s="199"/>
      <c r="GT147" s="199"/>
      <c r="GU147" s="199"/>
      <c r="GV147" s="199"/>
      <c r="GW147" s="199"/>
      <c r="GX147" s="199"/>
      <c r="GY147" s="199"/>
      <c r="GZ147" s="199"/>
      <c r="HA147" s="199"/>
      <c r="HB147" s="199"/>
      <c r="HC147" s="199"/>
      <c r="HD147" s="199"/>
      <c r="HE147" s="199"/>
      <c r="HF147" s="199"/>
      <c r="HG147" s="199"/>
      <c r="HH147" s="199"/>
      <c r="HI147" s="199"/>
      <c r="HJ147" s="199"/>
      <c r="HK147" s="199"/>
      <c r="HL147" s="199"/>
      <c r="HM147" s="199"/>
      <c r="HN147" s="199"/>
      <c r="HO147" s="199"/>
      <c r="HP147" s="199"/>
      <c r="HQ147" s="199"/>
      <c r="HR147" s="199"/>
      <c r="HS147" s="199"/>
      <c r="HT147" s="199"/>
      <c r="HU147" s="199"/>
      <c r="HV147" s="199"/>
      <c r="HW147" s="199"/>
      <c r="HX147" s="199"/>
      <c r="HY147" s="199"/>
      <c r="HZ147" s="199"/>
      <c r="IA147" s="199"/>
      <c r="IB147" s="199"/>
      <c r="IC147" s="199"/>
      <c r="ID147" s="199"/>
      <c r="IE147" s="199"/>
      <c r="IF147" s="199"/>
      <c r="IG147" s="199"/>
      <c r="IH147" s="199"/>
      <c r="II147" s="199"/>
      <c r="IJ147" s="199"/>
      <c r="IK147" s="199"/>
      <c r="IL147" s="199"/>
      <c r="IM147" s="199"/>
      <c r="IN147" s="199"/>
      <c r="IO147" s="199"/>
      <c r="IP147" s="199"/>
      <c r="IQ147" s="199"/>
      <c r="IR147" s="199"/>
      <c r="IS147" s="199"/>
      <c r="IT147" s="199"/>
      <c r="IU147" s="199"/>
      <c r="IV147" s="199"/>
    </row>
    <row r="148" spans="1:256" s="245" customFormat="1" x14ac:dyDescent="0.25">
      <c r="A148" s="203" t="s">
        <v>216</v>
      </c>
      <c r="B148" s="212" t="s">
        <v>223</v>
      </c>
      <c r="C148" s="206" t="s">
        <v>16</v>
      </c>
      <c r="D148" s="206">
        <v>0</v>
      </c>
      <c r="E148" s="254"/>
      <c r="F148" s="252">
        <f>D148*E148</f>
        <v>0</v>
      </c>
      <c r="H148" s="199"/>
      <c r="I148" s="199"/>
      <c r="J148" s="199"/>
      <c r="K148" s="199"/>
      <c r="L148" s="199"/>
      <c r="M148" s="199"/>
      <c r="N148" s="199"/>
      <c r="O148" s="199"/>
      <c r="P148" s="199"/>
      <c r="Q148" s="199"/>
      <c r="R148" s="199"/>
      <c r="S148" s="199"/>
      <c r="T148" s="199"/>
      <c r="U148" s="199"/>
      <c r="V148" s="199"/>
      <c r="W148" s="199"/>
      <c r="X148" s="199"/>
      <c r="Y148" s="199"/>
      <c r="Z148" s="199"/>
      <c r="AA148" s="199"/>
      <c r="AB148" s="199"/>
      <c r="AC148" s="199"/>
      <c r="AD148" s="199"/>
      <c r="AE148" s="199"/>
      <c r="AF148" s="199"/>
      <c r="AG148" s="199"/>
      <c r="AH148" s="199"/>
      <c r="AI148" s="199"/>
      <c r="AJ148" s="199"/>
      <c r="AK148" s="199"/>
      <c r="AL148" s="199"/>
      <c r="AM148" s="199"/>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c r="CK148" s="199"/>
      <c r="CL148" s="199"/>
      <c r="CM148" s="199"/>
      <c r="CN148" s="199"/>
      <c r="CO148" s="199"/>
      <c r="CP148" s="199"/>
      <c r="CQ148" s="199"/>
      <c r="CR148" s="199"/>
      <c r="CS148" s="199"/>
      <c r="CT148" s="199"/>
      <c r="CU148" s="199"/>
      <c r="CV148" s="199"/>
      <c r="CW148" s="199"/>
      <c r="CX148" s="199"/>
      <c r="CY148" s="199"/>
      <c r="CZ148" s="199"/>
      <c r="DA148" s="199"/>
      <c r="DB148" s="199"/>
      <c r="DC148" s="199"/>
      <c r="DD148" s="199"/>
      <c r="DE148" s="199"/>
      <c r="DF148" s="199"/>
      <c r="DG148" s="199"/>
      <c r="DH148" s="199"/>
      <c r="DI148" s="199"/>
      <c r="DJ148" s="199"/>
      <c r="DK148" s="199"/>
      <c r="DL148" s="199"/>
      <c r="DM148" s="199"/>
      <c r="DN148" s="199"/>
      <c r="DO148" s="199"/>
      <c r="DP148" s="199"/>
      <c r="DQ148" s="199"/>
      <c r="DR148" s="199"/>
      <c r="DS148" s="199"/>
      <c r="DT148" s="199"/>
      <c r="DU148" s="199"/>
      <c r="DV148" s="199"/>
      <c r="DW148" s="199"/>
      <c r="DX148" s="199"/>
      <c r="DY148" s="199"/>
      <c r="DZ148" s="199"/>
      <c r="EA148" s="199"/>
      <c r="EB148" s="199"/>
      <c r="EC148" s="199"/>
      <c r="ED148" s="199"/>
      <c r="EE148" s="199"/>
      <c r="EF148" s="199"/>
      <c r="EG148" s="199"/>
      <c r="EH148" s="199"/>
      <c r="EI148" s="199"/>
      <c r="EJ148" s="199"/>
      <c r="EK148" s="199"/>
      <c r="EL148" s="199"/>
      <c r="EM148" s="199"/>
      <c r="EN148" s="199"/>
      <c r="EO148" s="199"/>
      <c r="EP148" s="199"/>
      <c r="EQ148" s="199"/>
      <c r="ER148" s="199"/>
      <c r="ES148" s="199"/>
      <c r="ET148" s="199"/>
      <c r="EU148" s="199"/>
      <c r="EV148" s="199"/>
      <c r="EW148" s="199"/>
      <c r="EX148" s="199"/>
      <c r="EY148" s="199"/>
      <c r="EZ148" s="199"/>
      <c r="FA148" s="199"/>
      <c r="FB148" s="199"/>
      <c r="FC148" s="199"/>
      <c r="FD148" s="199"/>
      <c r="FE148" s="199"/>
      <c r="FF148" s="199"/>
      <c r="FG148" s="199"/>
      <c r="FH148" s="199"/>
      <c r="FI148" s="199"/>
      <c r="FJ148" s="199"/>
      <c r="FK148" s="199"/>
      <c r="FL148" s="199"/>
      <c r="FM148" s="199"/>
      <c r="FN148" s="199"/>
      <c r="FO148" s="199"/>
      <c r="FP148" s="199"/>
      <c r="FQ148" s="199"/>
      <c r="FR148" s="199"/>
      <c r="FS148" s="199"/>
      <c r="FT148" s="199"/>
      <c r="FU148" s="199"/>
      <c r="FV148" s="199"/>
      <c r="FW148" s="199"/>
      <c r="FX148" s="199"/>
      <c r="FY148" s="199"/>
      <c r="FZ148" s="199"/>
      <c r="GA148" s="199"/>
      <c r="GB148" s="199"/>
      <c r="GC148" s="199"/>
      <c r="GD148" s="199"/>
      <c r="GE148" s="199"/>
      <c r="GF148" s="199"/>
      <c r="GG148" s="199"/>
      <c r="GH148" s="199"/>
      <c r="GI148" s="199"/>
      <c r="GJ148" s="199"/>
      <c r="GK148" s="199"/>
      <c r="GL148" s="199"/>
      <c r="GM148" s="199"/>
      <c r="GN148" s="199"/>
      <c r="GO148" s="199"/>
      <c r="GP148" s="199"/>
      <c r="GQ148" s="199"/>
      <c r="GR148" s="199"/>
      <c r="GS148" s="199"/>
      <c r="GT148" s="199"/>
      <c r="GU148" s="199"/>
      <c r="GV148" s="199"/>
      <c r="GW148" s="199"/>
      <c r="GX148" s="199"/>
      <c r="GY148" s="199"/>
      <c r="GZ148" s="199"/>
      <c r="HA148" s="199"/>
      <c r="HB148" s="199"/>
      <c r="HC148" s="199"/>
      <c r="HD148" s="199"/>
      <c r="HE148" s="199"/>
      <c r="HF148" s="199"/>
      <c r="HG148" s="199"/>
      <c r="HH148" s="199"/>
      <c r="HI148" s="199"/>
      <c r="HJ148" s="199"/>
      <c r="HK148" s="199"/>
      <c r="HL148" s="199"/>
      <c r="HM148" s="199"/>
      <c r="HN148" s="199"/>
      <c r="HO148" s="199"/>
      <c r="HP148" s="199"/>
      <c r="HQ148" s="199"/>
      <c r="HR148" s="199"/>
      <c r="HS148" s="199"/>
      <c r="HT148" s="199"/>
      <c r="HU148" s="199"/>
      <c r="HV148" s="199"/>
      <c r="HW148" s="199"/>
      <c r="HX148" s="199"/>
      <c r="HY148" s="199"/>
      <c r="HZ148" s="199"/>
      <c r="IA148" s="199"/>
      <c r="IB148" s="199"/>
      <c r="IC148" s="199"/>
      <c r="ID148" s="199"/>
      <c r="IE148" s="199"/>
      <c r="IF148" s="199"/>
      <c r="IG148" s="199"/>
      <c r="IH148" s="199"/>
      <c r="II148" s="199"/>
      <c r="IJ148" s="199"/>
      <c r="IK148" s="199"/>
      <c r="IL148" s="199"/>
      <c r="IM148" s="199"/>
      <c r="IN148" s="199"/>
      <c r="IO148" s="199"/>
      <c r="IP148" s="199"/>
      <c r="IQ148" s="199"/>
      <c r="IR148" s="199"/>
      <c r="IS148" s="199"/>
      <c r="IT148" s="199"/>
      <c r="IU148" s="199"/>
      <c r="IV148" s="199"/>
    </row>
    <row r="149" spans="1:256" s="245" customFormat="1" x14ac:dyDescent="0.25">
      <c r="A149" s="203"/>
      <c r="B149" s="212"/>
      <c r="C149" s="206"/>
      <c r="D149" s="206"/>
      <c r="E149" s="256"/>
      <c r="F149" s="252"/>
      <c r="H149" s="199"/>
      <c r="I149" s="199"/>
      <c r="J149" s="199"/>
      <c r="K149" s="199"/>
      <c r="L149" s="199"/>
      <c r="M149" s="199"/>
      <c r="N149" s="199"/>
      <c r="O149" s="199"/>
      <c r="P149" s="199"/>
      <c r="Q149" s="199"/>
      <c r="R149" s="199"/>
      <c r="S149" s="199"/>
      <c r="T149" s="199"/>
      <c r="U149" s="199"/>
      <c r="V149" s="199"/>
      <c r="W149" s="199"/>
      <c r="X149" s="199"/>
      <c r="Y149" s="199"/>
      <c r="Z149" s="199"/>
      <c r="AA149" s="199"/>
      <c r="AB149" s="199"/>
      <c r="AC149" s="199"/>
      <c r="AD149" s="199"/>
      <c r="AE149" s="199"/>
      <c r="AF149" s="199"/>
      <c r="AG149" s="199"/>
      <c r="AH149" s="199"/>
      <c r="AI149" s="199"/>
      <c r="AJ149" s="199"/>
      <c r="AK149" s="199"/>
      <c r="AL149" s="199"/>
      <c r="AM149" s="199"/>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c r="CW149" s="199"/>
      <c r="CX149" s="199"/>
      <c r="CY149" s="199"/>
      <c r="CZ149" s="199"/>
      <c r="DA149" s="199"/>
      <c r="DB149" s="199"/>
      <c r="DC149" s="199"/>
      <c r="DD149" s="199"/>
      <c r="DE149" s="199"/>
      <c r="DF149" s="199"/>
      <c r="DG149" s="199"/>
      <c r="DH149" s="199"/>
      <c r="DI149" s="199"/>
      <c r="DJ149" s="199"/>
      <c r="DK149" s="199"/>
      <c r="DL149" s="199"/>
      <c r="DM149" s="199"/>
      <c r="DN149" s="199"/>
      <c r="DO149" s="199"/>
      <c r="DP149" s="199"/>
      <c r="DQ149" s="199"/>
      <c r="DR149" s="199"/>
      <c r="DS149" s="199"/>
      <c r="DT149" s="199"/>
      <c r="DU149" s="199"/>
      <c r="DV149" s="199"/>
      <c r="DW149" s="199"/>
      <c r="DX149" s="199"/>
      <c r="DY149" s="199"/>
      <c r="DZ149" s="199"/>
      <c r="EA149" s="199"/>
      <c r="EB149" s="199"/>
      <c r="EC149" s="199"/>
      <c r="ED149" s="199"/>
      <c r="EE149" s="199"/>
      <c r="EF149" s="199"/>
      <c r="EG149" s="199"/>
      <c r="EH149" s="199"/>
      <c r="EI149" s="199"/>
      <c r="EJ149" s="199"/>
      <c r="EK149" s="199"/>
      <c r="EL149" s="199"/>
      <c r="EM149" s="199"/>
      <c r="EN149" s="199"/>
      <c r="EO149" s="199"/>
      <c r="EP149" s="199"/>
      <c r="EQ149" s="199"/>
      <c r="ER149" s="199"/>
      <c r="ES149" s="199"/>
      <c r="ET149" s="199"/>
      <c r="EU149" s="199"/>
      <c r="EV149" s="199"/>
      <c r="EW149" s="199"/>
      <c r="EX149" s="199"/>
      <c r="EY149" s="199"/>
      <c r="EZ149" s="199"/>
      <c r="FA149" s="199"/>
      <c r="FB149" s="199"/>
      <c r="FC149" s="199"/>
      <c r="FD149" s="199"/>
      <c r="FE149" s="199"/>
      <c r="FF149" s="199"/>
      <c r="FG149" s="199"/>
      <c r="FH149" s="199"/>
      <c r="FI149" s="199"/>
      <c r="FJ149" s="199"/>
      <c r="FK149" s="199"/>
      <c r="FL149" s="199"/>
      <c r="FM149" s="199"/>
      <c r="FN149" s="199"/>
      <c r="FO149" s="199"/>
      <c r="FP149" s="199"/>
      <c r="FQ149" s="199"/>
      <c r="FR149" s="199"/>
      <c r="FS149" s="199"/>
      <c r="FT149" s="199"/>
      <c r="FU149" s="199"/>
      <c r="FV149" s="199"/>
      <c r="FW149" s="199"/>
      <c r="FX149" s="199"/>
      <c r="FY149" s="199"/>
      <c r="FZ149" s="199"/>
      <c r="GA149" s="199"/>
      <c r="GB149" s="199"/>
      <c r="GC149" s="199"/>
      <c r="GD149" s="199"/>
      <c r="GE149" s="199"/>
      <c r="GF149" s="199"/>
      <c r="GG149" s="199"/>
      <c r="GH149" s="199"/>
      <c r="GI149" s="199"/>
      <c r="GJ149" s="199"/>
      <c r="GK149" s="199"/>
      <c r="GL149" s="199"/>
      <c r="GM149" s="199"/>
      <c r="GN149" s="199"/>
      <c r="GO149" s="199"/>
      <c r="GP149" s="199"/>
      <c r="GQ149" s="199"/>
      <c r="GR149" s="199"/>
      <c r="GS149" s="199"/>
      <c r="GT149" s="199"/>
      <c r="GU149" s="199"/>
      <c r="GV149" s="199"/>
      <c r="GW149" s="199"/>
      <c r="GX149" s="199"/>
      <c r="GY149" s="199"/>
      <c r="GZ149" s="199"/>
      <c r="HA149" s="199"/>
      <c r="HB149" s="199"/>
      <c r="HC149" s="199"/>
      <c r="HD149" s="199"/>
      <c r="HE149" s="199"/>
      <c r="HF149" s="199"/>
      <c r="HG149" s="199"/>
      <c r="HH149" s="199"/>
      <c r="HI149" s="199"/>
      <c r="HJ149" s="199"/>
      <c r="HK149" s="199"/>
      <c r="HL149" s="199"/>
      <c r="HM149" s="199"/>
      <c r="HN149" s="199"/>
      <c r="HO149" s="199"/>
      <c r="HP149" s="199"/>
      <c r="HQ149" s="199"/>
      <c r="HR149" s="199"/>
      <c r="HS149" s="199"/>
      <c r="HT149" s="199"/>
      <c r="HU149" s="199"/>
      <c r="HV149" s="199"/>
      <c r="HW149" s="199"/>
      <c r="HX149" s="199"/>
      <c r="HY149" s="199"/>
      <c r="HZ149" s="199"/>
      <c r="IA149" s="199"/>
      <c r="IB149" s="199"/>
      <c r="IC149" s="199"/>
      <c r="ID149" s="199"/>
      <c r="IE149" s="199"/>
      <c r="IF149" s="199"/>
      <c r="IG149" s="199"/>
      <c r="IH149" s="199"/>
      <c r="II149" s="199"/>
      <c r="IJ149" s="199"/>
      <c r="IK149" s="199"/>
      <c r="IL149" s="199"/>
      <c r="IM149" s="199"/>
      <c r="IN149" s="199"/>
      <c r="IO149" s="199"/>
      <c r="IP149" s="199"/>
      <c r="IQ149" s="199"/>
      <c r="IR149" s="199"/>
      <c r="IS149" s="199"/>
      <c r="IT149" s="199"/>
      <c r="IU149" s="199"/>
      <c r="IV149" s="199"/>
    </row>
    <row r="150" spans="1:256" s="245" customFormat="1" ht="25" x14ac:dyDescent="0.25">
      <c r="A150" s="203"/>
      <c r="B150" s="210" t="s">
        <v>228</v>
      </c>
      <c r="C150" s="206"/>
      <c r="D150" s="206"/>
      <c r="E150" s="254"/>
      <c r="F150" s="250"/>
      <c r="H150" s="199"/>
      <c r="I150" s="199"/>
      <c r="J150" s="199"/>
      <c r="K150" s="199"/>
      <c r="L150" s="199"/>
      <c r="M150" s="199"/>
      <c r="N150" s="199"/>
      <c r="O150" s="199"/>
      <c r="P150" s="199"/>
      <c r="Q150" s="199"/>
      <c r="R150" s="199"/>
      <c r="S150" s="199"/>
      <c r="T150" s="199"/>
      <c r="U150" s="199"/>
      <c r="V150" s="199"/>
      <c r="W150" s="199"/>
      <c r="X150" s="199"/>
      <c r="Y150" s="199"/>
      <c r="Z150" s="199"/>
      <c r="AA150" s="199"/>
      <c r="AB150" s="199"/>
      <c r="AC150" s="199"/>
      <c r="AD150" s="199"/>
      <c r="AE150" s="199"/>
      <c r="AF150" s="199"/>
      <c r="AG150" s="199"/>
      <c r="AH150" s="199"/>
      <c r="AI150" s="199"/>
      <c r="AJ150" s="199"/>
      <c r="AK150" s="199"/>
      <c r="AL150" s="199"/>
      <c r="AM150" s="199"/>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199"/>
      <c r="CK150" s="199"/>
      <c r="CL150" s="199"/>
      <c r="CM150" s="199"/>
      <c r="CN150" s="199"/>
      <c r="CO150" s="199"/>
      <c r="CP150" s="199"/>
      <c r="CQ150" s="199"/>
      <c r="CR150" s="199"/>
      <c r="CS150" s="199"/>
      <c r="CT150" s="199"/>
      <c r="CU150" s="199"/>
      <c r="CV150" s="199"/>
      <c r="CW150" s="199"/>
      <c r="CX150" s="199"/>
      <c r="CY150" s="199"/>
      <c r="CZ150" s="199"/>
      <c r="DA150" s="199"/>
      <c r="DB150" s="199"/>
      <c r="DC150" s="199"/>
      <c r="DD150" s="199"/>
      <c r="DE150" s="199"/>
      <c r="DF150" s="199"/>
      <c r="DG150" s="199"/>
      <c r="DH150" s="199"/>
      <c r="DI150" s="199"/>
      <c r="DJ150" s="199"/>
      <c r="DK150" s="199"/>
      <c r="DL150" s="199"/>
      <c r="DM150" s="199"/>
      <c r="DN150" s="199"/>
      <c r="DO150" s="199"/>
      <c r="DP150" s="199"/>
      <c r="DQ150" s="199"/>
      <c r="DR150" s="199"/>
      <c r="DS150" s="199"/>
      <c r="DT150" s="199"/>
      <c r="DU150" s="199"/>
      <c r="DV150" s="199"/>
      <c r="DW150" s="199"/>
      <c r="DX150" s="199"/>
      <c r="DY150" s="199"/>
      <c r="DZ150" s="199"/>
      <c r="EA150" s="199"/>
      <c r="EB150" s="199"/>
      <c r="EC150" s="199"/>
      <c r="ED150" s="199"/>
      <c r="EE150" s="199"/>
      <c r="EF150" s="199"/>
      <c r="EG150" s="199"/>
      <c r="EH150" s="199"/>
      <c r="EI150" s="199"/>
      <c r="EJ150" s="199"/>
      <c r="EK150" s="199"/>
      <c r="EL150" s="199"/>
      <c r="EM150" s="199"/>
      <c r="EN150" s="199"/>
      <c r="EO150" s="199"/>
      <c r="EP150" s="199"/>
      <c r="EQ150" s="199"/>
      <c r="ER150" s="199"/>
      <c r="ES150" s="199"/>
      <c r="ET150" s="199"/>
      <c r="EU150" s="199"/>
      <c r="EV150" s="199"/>
      <c r="EW150" s="199"/>
      <c r="EX150" s="199"/>
      <c r="EY150" s="199"/>
      <c r="EZ150" s="199"/>
      <c r="FA150" s="199"/>
      <c r="FB150" s="199"/>
      <c r="FC150" s="199"/>
      <c r="FD150" s="199"/>
      <c r="FE150" s="199"/>
      <c r="FF150" s="199"/>
      <c r="FG150" s="199"/>
      <c r="FH150" s="199"/>
      <c r="FI150" s="199"/>
      <c r="FJ150" s="199"/>
      <c r="FK150" s="199"/>
      <c r="FL150" s="199"/>
      <c r="FM150" s="199"/>
      <c r="FN150" s="199"/>
      <c r="FO150" s="199"/>
      <c r="FP150" s="199"/>
      <c r="FQ150" s="199"/>
      <c r="FR150" s="199"/>
      <c r="FS150" s="199"/>
      <c r="FT150" s="199"/>
      <c r="FU150" s="199"/>
      <c r="FV150" s="199"/>
      <c r="FW150" s="199"/>
      <c r="FX150" s="199"/>
      <c r="FY150" s="199"/>
      <c r="FZ150" s="199"/>
      <c r="GA150" s="199"/>
      <c r="GB150" s="199"/>
      <c r="GC150" s="199"/>
      <c r="GD150" s="199"/>
      <c r="GE150" s="199"/>
      <c r="GF150" s="199"/>
      <c r="GG150" s="199"/>
      <c r="GH150" s="199"/>
      <c r="GI150" s="199"/>
      <c r="GJ150" s="199"/>
      <c r="GK150" s="199"/>
      <c r="GL150" s="199"/>
      <c r="GM150" s="199"/>
      <c r="GN150" s="199"/>
      <c r="GO150" s="199"/>
      <c r="GP150" s="199"/>
      <c r="GQ150" s="199"/>
      <c r="GR150" s="199"/>
      <c r="GS150" s="199"/>
      <c r="GT150" s="199"/>
      <c r="GU150" s="199"/>
      <c r="GV150" s="199"/>
      <c r="GW150" s="199"/>
      <c r="GX150" s="199"/>
      <c r="GY150" s="199"/>
      <c r="GZ150" s="199"/>
      <c r="HA150" s="199"/>
      <c r="HB150" s="199"/>
      <c r="HC150" s="199"/>
      <c r="HD150" s="199"/>
      <c r="HE150" s="199"/>
      <c r="HF150" s="199"/>
      <c r="HG150" s="199"/>
      <c r="HH150" s="199"/>
      <c r="HI150" s="199"/>
      <c r="HJ150" s="199"/>
      <c r="HK150" s="199"/>
      <c r="HL150" s="199"/>
      <c r="HM150" s="199"/>
      <c r="HN150" s="199"/>
      <c r="HO150" s="199"/>
      <c r="HP150" s="199"/>
      <c r="HQ150" s="199"/>
      <c r="HR150" s="199"/>
      <c r="HS150" s="199"/>
      <c r="HT150" s="199"/>
      <c r="HU150" s="199"/>
      <c r="HV150" s="199"/>
      <c r="HW150" s="199"/>
      <c r="HX150" s="199"/>
      <c r="HY150" s="199"/>
      <c r="HZ150" s="199"/>
      <c r="IA150" s="199"/>
      <c r="IB150" s="199"/>
      <c r="IC150" s="199"/>
      <c r="ID150" s="199"/>
      <c r="IE150" s="199"/>
      <c r="IF150" s="199"/>
      <c r="IG150" s="199"/>
      <c r="IH150" s="199"/>
      <c r="II150" s="199"/>
      <c r="IJ150" s="199"/>
      <c r="IK150" s="199"/>
      <c r="IL150" s="199"/>
      <c r="IM150" s="199"/>
      <c r="IN150" s="199"/>
      <c r="IO150" s="199"/>
      <c r="IP150" s="199"/>
      <c r="IQ150" s="199"/>
      <c r="IR150" s="199"/>
      <c r="IS150" s="199"/>
      <c r="IT150" s="199"/>
      <c r="IU150" s="199"/>
      <c r="IV150" s="199"/>
    </row>
    <row r="151" spans="1:256" s="245" customFormat="1" x14ac:dyDescent="0.25">
      <c r="A151" s="203"/>
      <c r="B151" s="204"/>
      <c r="C151" s="206"/>
      <c r="D151" s="206"/>
      <c r="E151" s="254"/>
      <c r="F151" s="250"/>
      <c r="H151" s="199"/>
      <c r="I151" s="199"/>
      <c r="J151" s="199"/>
      <c r="K151" s="199"/>
      <c r="L151" s="199"/>
      <c r="M151" s="199"/>
      <c r="N151" s="199"/>
      <c r="O151" s="199"/>
      <c r="P151" s="199"/>
      <c r="Q151" s="199"/>
      <c r="R151" s="199"/>
      <c r="S151" s="199"/>
      <c r="T151" s="199"/>
      <c r="U151" s="199"/>
      <c r="V151" s="199"/>
      <c r="W151" s="199"/>
      <c r="X151" s="199"/>
      <c r="Y151" s="199"/>
      <c r="Z151" s="199"/>
      <c r="AA151" s="199"/>
      <c r="AB151" s="199"/>
      <c r="AC151" s="199"/>
      <c r="AD151" s="199"/>
      <c r="AE151" s="199"/>
      <c r="AF151" s="199"/>
      <c r="AG151" s="199"/>
      <c r="AH151" s="199"/>
      <c r="AI151" s="199"/>
      <c r="AJ151" s="199"/>
      <c r="AK151" s="199"/>
      <c r="AL151" s="199"/>
      <c r="AM151" s="199"/>
      <c r="AN151" s="199"/>
      <c r="AO151" s="199"/>
      <c r="AP151" s="199"/>
      <c r="AQ151" s="199"/>
      <c r="AR151" s="199"/>
      <c r="AS151" s="199"/>
      <c r="AT151" s="199"/>
      <c r="AU151" s="199"/>
      <c r="AV151" s="199"/>
      <c r="AW151" s="199"/>
      <c r="AX151" s="199"/>
      <c r="AY151" s="199"/>
      <c r="AZ151" s="199"/>
      <c r="BA151" s="199"/>
      <c r="BB151" s="199"/>
      <c r="BC151" s="199"/>
      <c r="BD151" s="199"/>
      <c r="BE151" s="199"/>
      <c r="BF151" s="199"/>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199"/>
      <c r="CK151" s="199"/>
      <c r="CL151" s="199"/>
      <c r="CM151" s="199"/>
      <c r="CN151" s="199"/>
      <c r="CO151" s="199"/>
      <c r="CP151" s="199"/>
      <c r="CQ151" s="199"/>
      <c r="CR151" s="199"/>
      <c r="CS151" s="199"/>
      <c r="CT151" s="199"/>
      <c r="CU151" s="199"/>
      <c r="CV151" s="199"/>
      <c r="CW151" s="199"/>
      <c r="CX151" s="199"/>
      <c r="CY151" s="199"/>
      <c r="CZ151" s="199"/>
      <c r="DA151" s="199"/>
      <c r="DB151" s="199"/>
      <c r="DC151" s="199"/>
      <c r="DD151" s="199"/>
      <c r="DE151" s="199"/>
      <c r="DF151" s="199"/>
      <c r="DG151" s="199"/>
      <c r="DH151" s="199"/>
      <c r="DI151" s="199"/>
      <c r="DJ151" s="199"/>
      <c r="DK151" s="199"/>
      <c r="DL151" s="199"/>
      <c r="DM151" s="199"/>
      <c r="DN151" s="199"/>
      <c r="DO151" s="199"/>
      <c r="DP151" s="199"/>
      <c r="DQ151" s="199"/>
      <c r="DR151" s="199"/>
      <c r="DS151" s="199"/>
      <c r="DT151" s="199"/>
      <c r="DU151" s="199"/>
      <c r="DV151" s="199"/>
      <c r="DW151" s="199"/>
      <c r="DX151" s="199"/>
      <c r="DY151" s="199"/>
      <c r="DZ151" s="199"/>
      <c r="EA151" s="199"/>
      <c r="EB151" s="199"/>
      <c r="EC151" s="199"/>
      <c r="ED151" s="199"/>
      <c r="EE151" s="199"/>
      <c r="EF151" s="199"/>
      <c r="EG151" s="199"/>
      <c r="EH151" s="199"/>
      <c r="EI151" s="199"/>
      <c r="EJ151" s="199"/>
      <c r="EK151" s="199"/>
      <c r="EL151" s="199"/>
      <c r="EM151" s="199"/>
      <c r="EN151" s="199"/>
      <c r="EO151" s="199"/>
      <c r="EP151" s="199"/>
      <c r="EQ151" s="199"/>
      <c r="ER151" s="199"/>
      <c r="ES151" s="199"/>
      <c r="ET151" s="199"/>
      <c r="EU151" s="199"/>
      <c r="EV151" s="199"/>
      <c r="EW151" s="199"/>
      <c r="EX151" s="199"/>
      <c r="EY151" s="199"/>
      <c r="EZ151" s="199"/>
      <c r="FA151" s="199"/>
      <c r="FB151" s="199"/>
      <c r="FC151" s="199"/>
      <c r="FD151" s="199"/>
      <c r="FE151" s="199"/>
      <c r="FF151" s="199"/>
      <c r="FG151" s="199"/>
      <c r="FH151" s="199"/>
      <c r="FI151" s="199"/>
      <c r="FJ151" s="199"/>
      <c r="FK151" s="199"/>
      <c r="FL151" s="199"/>
      <c r="FM151" s="199"/>
      <c r="FN151" s="199"/>
      <c r="FO151" s="199"/>
      <c r="FP151" s="199"/>
      <c r="FQ151" s="199"/>
      <c r="FR151" s="199"/>
      <c r="FS151" s="199"/>
      <c r="FT151" s="199"/>
      <c r="FU151" s="199"/>
      <c r="FV151" s="199"/>
      <c r="FW151" s="199"/>
      <c r="FX151" s="199"/>
      <c r="FY151" s="199"/>
      <c r="FZ151" s="199"/>
      <c r="GA151" s="199"/>
      <c r="GB151" s="199"/>
      <c r="GC151" s="199"/>
      <c r="GD151" s="199"/>
      <c r="GE151" s="199"/>
      <c r="GF151" s="199"/>
      <c r="GG151" s="199"/>
      <c r="GH151" s="199"/>
      <c r="GI151" s="199"/>
      <c r="GJ151" s="199"/>
      <c r="GK151" s="199"/>
      <c r="GL151" s="199"/>
      <c r="GM151" s="199"/>
      <c r="GN151" s="199"/>
      <c r="GO151" s="199"/>
      <c r="GP151" s="199"/>
      <c r="GQ151" s="199"/>
      <c r="GR151" s="199"/>
      <c r="GS151" s="199"/>
      <c r="GT151" s="199"/>
      <c r="GU151" s="199"/>
      <c r="GV151" s="199"/>
      <c r="GW151" s="199"/>
      <c r="GX151" s="199"/>
      <c r="GY151" s="199"/>
      <c r="GZ151" s="199"/>
      <c r="HA151" s="199"/>
      <c r="HB151" s="199"/>
      <c r="HC151" s="199"/>
      <c r="HD151" s="199"/>
      <c r="HE151" s="199"/>
      <c r="HF151" s="199"/>
      <c r="HG151" s="199"/>
      <c r="HH151" s="199"/>
      <c r="HI151" s="199"/>
      <c r="HJ151" s="199"/>
      <c r="HK151" s="199"/>
      <c r="HL151" s="199"/>
      <c r="HM151" s="199"/>
      <c r="HN151" s="199"/>
      <c r="HO151" s="199"/>
      <c r="HP151" s="199"/>
      <c r="HQ151" s="199"/>
      <c r="HR151" s="199"/>
      <c r="HS151" s="199"/>
      <c r="HT151" s="199"/>
      <c r="HU151" s="199"/>
      <c r="HV151" s="199"/>
      <c r="HW151" s="199"/>
      <c r="HX151" s="199"/>
      <c r="HY151" s="199"/>
      <c r="HZ151" s="199"/>
      <c r="IA151" s="199"/>
      <c r="IB151" s="199"/>
      <c r="IC151" s="199"/>
      <c r="ID151" s="199"/>
      <c r="IE151" s="199"/>
      <c r="IF151" s="199"/>
      <c r="IG151" s="199"/>
      <c r="IH151" s="199"/>
      <c r="II151" s="199"/>
      <c r="IJ151" s="199"/>
      <c r="IK151" s="199"/>
      <c r="IL151" s="199"/>
      <c r="IM151" s="199"/>
      <c r="IN151" s="199"/>
      <c r="IO151" s="199"/>
      <c r="IP151" s="199"/>
      <c r="IQ151" s="199"/>
      <c r="IR151" s="199"/>
      <c r="IS151" s="199"/>
      <c r="IT151" s="199"/>
      <c r="IU151" s="199"/>
      <c r="IV151" s="199"/>
    </row>
    <row r="152" spans="1:256" s="245" customFormat="1" x14ac:dyDescent="0.25">
      <c r="A152" s="203" t="s">
        <v>216</v>
      </c>
      <c r="B152" s="212" t="s">
        <v>229</v>
      </c>
      <c r="C152" s="206" t="s">
        <v>16</v>
      </c>
      <c r="D152" s="206">
        <v>0</v>
      </c>
      <c r="E152" s="254"/>
      <c r="F152" s="252">
        <f>D152*E152</f>
        <v>0</v>
      </c>
      <c r="H152" s="199"/>
      <c r="I152" s="199"/>
      <c r="J152" s="199"/>
      <c r="K152" s="199"/>
      <c r="L152" s="199"/>
      <c r="M152" s="199"/>
      <c r="N152" s="199"/>
      <c r="O152" s="199"/>
      <c r="P152" s="199"/>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199"/>
      <c r="BZ152" s="199"/>
      <c r="CA152" s="199"/>
      <c r="CB152" s="199"/>
      <c r="CC152" s="199"/>
      <c r="CD152" s="199"/>
      <c r="CE152" s="199"/>
      <c r="CF152" s="199"/>
      <c r="CG152" s="199"/>
      <c r="CH152" s="199"/>
      <c r="CI152" s="199"/>
      <c r="CJ152" s="199"/>
      <c r="CK152" s="199"/>
      <c r="CL152" s="199"/>
      <c r="CM152" s="199"/>
      <c r="CN152" s="199"/>
      <c r="CO152" s="199"/>
      <c r="CP152" s="199"/>
      <c r="CQ152" s="199"/>
      <c r="CR152" s="199"/>
      <c r="CS152" s="199"/>
      <c r="CT152" s="199"/>
      <c r="CU152" s="199"/>
      <c r="CV152" s="199"/>
      <c r="CW152" s="199"/>
      <c r="CX152" s="199"/>
      <c r="CY152" s="199"/>
      <c r="CZ152" s="199"/>
      <c r="DA152" s="199"/>
      <c r="DB152" s="199"/>
      <c r="DC152" s="199"/>
      <c r="DD152" s="199"/>
      <c r="DE152" s="199"/>
      <c r="DF152" s="199"/>
      <c r="DG152" s="199"/>
      <c r="DH152" s="199"/>
      <c r="DI152" s="199"/>
      <c r="DJ152" s="199"/>
      <c r="DK152" s="199"/>
      <c r="DL152" s="199"/>
      <c r="DM152" s="199"/>
      <c r="DN152" s="199"/>
      <c r="DO152" s="199"/>
      <c r="DP152" s="199"/>
      <c r="DQ152" s="199"/>
      <c r="DR152" s="199"/>
      <c r="DS152" s="199"/>
      <c r="DT152" s="199"/>
      <c r="DU152" s="199"/>
      <c r="DV152" s="199"/>
      <c r="DW152" s="199"/>
      <c r="DX152" s="199"/>
      <c r="DY152" s="199"/>
      <c r="DZ152" s="199"/>
      <c r="EA152" s="199"/>
      <c r="EB152" s="199"/>
      <c r="EC152" s="199"/>
      <c r="ED152" s="199"/>
      <c r="EE152" s="199"/>
      <c r="EF152" s="199"/>
      <c r="EG152" s="199"/>
      <c r="EH152" s="199"/>
      <c r="EI152" s="199"/>
      <c r="EJ152" s="199"/>
      <c r="EK152" s="199"/>
      <c r="EL152" s="199"/>
      <c r="EM152" s="199"/>
      <c r="EN152" s="199"/>
      <c r="EO152" s="199"/>
      <c r="EP152" s="199"/>
      <c r="EQ152" s="199"/>
      <c r="ER152" s="199"/>
      <c r="ES152" s="199"/>
      <c r="ET152" s="199"/>
      <c r="EU152" s="199"/>
      <c r="EV152" s="199"/>
      <c r="EW152" s="199"/>
      <c r="EX152" s="199"/>
      <c r="EY152" s="199"/>
      <c r="EZ152" s="199"/>
      <c r="FA152" s="199"/>
      <c r="FB152" s="199"/>
      <c r="FC152" s="199"/>
      <c r="FD152" s="199"/>
      <c r="FE152" s="199"/>
      <c r="FF152" s="199"/>
      <c r="FG152" s="199"/>
      <c r="FH152" s="199"/>
      <c r="FI152" s="199"/>
      <c r="FJ152" s="199"/>
      <c r="FK152" s="199"/>
      <c r="FL152" s="199"/>
      <c r="FM152" s="199"/>
      <c r="FN152" s="199"/>
      <c r="FO152" s="199"/>
      <c r="FP152" s="199"/>
      <c r="FQ152" s="199"/>
      <c r="FR152" s="199"/>
      <c r="FS152" s="199"/>
      <c r="FT152" s="199"/>
      <c r="FU152" s="199"/>
      <c r="FV152" s="199"/>
      <c r="FW152" s="199"/>
      <c r="FX152" s="199"/>
      <c r="FY152" s="199"/>
      <c r="FZ152" s="199"/>
      <c r="GA152" s="199"/>
      <c r="GB152" s="199"/>
      <c r="GC152" s="199"/>
      <c r="GD152" s="199"/>
      <c r="GE152" s="199"/>
      <c r="GF152" s="199"/>
      <c r="GG152" s="199"/>
      <c r="GH152" s="199"/>
      <c r="GI152" s="199"/>
      <c r="GJ152" s="199"/>
      <c r="GK152" s="199"/>
      <c r="GL152" s="199"/>
      <c r="GM152" s="199"/>
      <c r="GN152" s="199"/>
      <c r="GO152" s="199"/>
      <c r="GP152" s="199"/>
      <c r="GQ152" s="199"/>
      <c r="GR152" s="199"/>
      <c r="GS152" s="199"/>
      <c r="GT152" s="199"/>
      <c r="GU152" s="199"/>
      <c r="GV152" s="199"/>
      <c r="GW152" s="199"/>
      <c r="GX152" s="199"/>
      <c r="GY152" s="199"/>
      <c r="GZ152" s="199"/>
      <c r="HA152" s="199"/>
      <c r="HB152" s="199"/>
      <c r="HC152" s="199"/>
      <c r="HD152" s="199"/>
      <c r="HE152" s="199"/>
      <c r="HF152" s="199"/>
      <c r="HG152" s="199"/>
      <c r="HH152" s="199"/>
      <c r="HI152" s="199"/>
      <c r="HJ152" s="199"/>
      <c r="HK152" s="199"/>
      <c r="HL152" s="199"/>
      <c r="HM152" s="199"/>
      <c r="HN152" s="199"/>
      <c r="HO152" s="199"/>
      <c r="HP152" s="199"/>
      <c r="HQ152" s="199"/>
      <c r="HR152" s="199"/>
      <c r="HS152" s="199"/>
      <c r="HT152" s="199"/>
      <c r="HU152" s="199"/>
      <c r="HV152" s="199"/>
      <c r="HW152" s="199"/>
      <c r="HX152" s="199"/>
      <c r="HY152" s="199"/>
      <c r="HZ152" s="199"/>
      <c r="IA152" s="199"/>
      <c r="IB152" s="199"/>
      <c r="IC152" s="199"/>
      <c r="ID152" s="199"/>
      <c r="IE152" s="199"/>
      <c r="IF152" s="199"/>
      <c r="IG152" s="199"/>
      <c r="IH152" s="199"/>
      <c r="II152" s="199"/>
      <c r="IJ152" s="199"/>
      <c r="IK152" s="199"/>
      <c r="IL152" s="199"/>
      <c r="IM152" s="199"/>
      <c r="IN152" s="199"/>
      <c r="IO152" s="199"/>
      <c r="IP152" s="199"/>
      <c r="IQ152" s="199"/>
      <c r="IR152" s="199"/>
      <c r="IS152" s="199"/>
      <c r="IT152" s="199"/>
      <c r="IU152" s="199"/>
      <c r="IV152" s="199"/>
    </row>
    <row r="153" spans="1:256" s="245" customFormat="1" x14ac:dyDescent="0.25">
      <c r="A153" s="203" t="s">
        <v>205</v>
      </c>
      <c r="B153" s="204" t="s">
        <v>204</v>
      </c>
      <c r="C153" s="206" t="s">
        <v>16</v>
      </c>
      <c r="D153" s="206">
        <v>1</v>
      </c>
      <c r="E153" s="254"/>
      <c r="F153" s="252">
        <f>D153*E153</f>
        <v>0</v>
      </c>
      <c r="H153" s="199"/>
      <c r="I153" s="199"/>
      <c r="J153" s="199"/>
      <c r="K153" s="199"/>
      <c r="L153" s="199"/>
      <c r="M153" s="199"/>
      <c r="N153" s="199"/>
      <c r="O153" s="199"/>
      <c r="P153" s="199"/>
      <c r="Q153" s="199"/>
      <c r="R153" s="199"/>
      <c r="S153" s="199"/>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c r="AQ153" s="199"/>
      <c r="AR153" s="199"/>
      <c r="AS153" s="199"/>
      <c r="AT153" s="199"/>
      <c r="AU153" s="199"/>
      <c r="AV153" s="199"/>
      <c r="AW153" s="199"/>
      <c r="AX153" s="199"/>
      <c r="AY153" s="199"/>
      <c r="AZ153" s="199"/>
      <c r="BA153" s="199"/>
      <c r="BB153" s="199"/>
      <c r="BC153" s="199"/>
      <c r="BD153" s="199"/>
      <c r="BE153" s="199"/>
      <c r="BF153" s="199"/>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199"/>
      <c r="CK153" s="199"/>
      <c r="CL153" s="199"/>
      <c r="CM153" s="199"/>
      <c r="CN153" s="199"/>
      <c r="CO153" s="199"/>
      <c r="CP153" s="199"/>
      <c r="CQ153" s="199"/>
      <c r="CR153" s="199"/>
      <c r="CS153" s="199"/>
      <c r="CT153" s="199"/>
      <c r="CU153" s="199"/>
      <c r="CV153" s="199"/>
      <c r="CW153" s="199"/>
      <c r="CX153" s="199"/>
      <c r="CY153" s="199"/>
      <c r="CZ153" s="199"/>
      <c r="DA153" s="199"/>
      <c r="DB153" s="199"/>
      <c r="DC153" s="199"/>
      <c r="DD153" s="199"/>
      <c r="DE153" s="199"/>
      <c r="DF153" s="199"/>
      <c r="DG153" s="199"/>
      <c r="DH153" s="199"/>
      <c r="DI153" s="199"/>
      <c r="DJ153" s="199"/>
      <c r="DK153" s="199"/>
      <c r="DL153" s="199"/>
      <c r="DM153" s="199"/>
      <c r="DN153" s="199"/>
      <c r="DO153" s="199"/>
      <c r="DP153" s="199"/>
      <c r="DQ153" s="199"/>
      <c r="DR153" s="199"/>
      <c r="DS153" s="199"/>
      <c r="DT153" s="199"/>
      <c r="DU153" s="199"/>
      <c r="DV153" s="199"/>
      <c r="DW153" s="199"/>
      <c r="DX153" s="199"/>
      <c r="DY153" s="199"/>
      <c r="DZ153" s="199"/>
      <c r="EA153" s="199"/>
      <c r="EB153" s="199"/>
      <c r="EC153" s="199"/>
      <c r="ED153" s="199"/>
      <c r="EE153" s="199"/>
      <c r="EF153" s="199"/>
      <c r="EG153" s="199"/>
      <c r="EH153" s="199"/>
      <c r="EI153" s="199"/>
      <c r="EJ153" s="199"/>
      <c r="EK153" s="199"/>
      <c r="EL153" s="199"/>
      <c r="EM153" s="199"/>
      <c r="EN153" s="199"/>
      <c r="EO153" s="199"/>
      <c r="EP153" s="199"/>
      <c r="EQ153" s="199"/>
      <c r="ER153" s="199"/>
      <c r="ES153" s="199"/>
      <c r="ET153" s="199"/>
      <c r="EU153" s="199"/>
      <c r="EV153" s="199"/>
      <c r="EW153" s="199"/>
      <c r="EX153" s="199"/>
      <c r="EY153" s="199"/>
      <c r="EZ153" s="199"/>
      <c r="FA153" s="199"/>
      <c r="FB153" s="199"/>
      <c r="FC153" s="199"/>
      <c r="FD153" s="199"/>
      <c r="FE153" s="199"/>
      <c r="FF153" s="199"/>
      <c r="FG153" s="199"/>
      <c r="FH153" s="199"/>
      <c r="FI153" s="199"/>
      <c r="FJ153" s="199"/>
      <c r="FK153" s="199"/>
      <c r="FL153" s="199"/>
      <c r="FM153" s="199"/>
      <c r="FN153" s="199"/>
      <c r="FO153" s="199"/>
      <c r="FP153" s="199"/>
      <c r="FQ153" s="199"/>
      <c r="FR153" s="199"/>
      <c r="FS153" s="199"/>
      <c r="FT153" s="199"/>
      <c r="FU153" s="199"/>
      <c r="FV153" s="199"/>
      <c r="FW153" s="199"/>
      <c r="FX153" s="199"/>
      <c r="FY153" s="199"/>
      <c r="FZ153" s="199"/>
      <c r="GA153" s="199"/>
      <c r="GB153" s="199"/>
      <c r="GC153" s="199"/>
      <c r="GD153" s="199"/>
      <c r="GE153" s="199"/>
      <c r="GF153" s="199"/>
      <c r="GG153" s="199"/>
      <c r="GH153" s="199"/>
      <c r="GI153" s="199"/>
      <c r="GJ153" s="199"/>
      <c r="GK153" s="199"/>
      <c r="GL153" s="199"/>
      <c r="GM153" s="199"/>
      <c r="GN153" s="199"/>
      <c r="GO153" s="199"/>
      <c r="GP153" s="199"/>
      <c r="GQ153" s="199"/>
      <c r="GR153" s="199"/>
      <c r="GS153" s="199"/>
      <c r="GT153" s="199"/>
      <c r="GU153" s="199"/>
      <c r="GV153" s="199"/>
      <c r="GW153" s="199"/>
      <c r="GX153" s="199"/>
      <c r="GY153" s="199"/>
      <c r="GZ153" s="199"/>
      <c r="HA153" s="199"/>
      <c r="HB153" s="199"/>
      <c r="HC153" s="199"/>
      <c r="HD153" s="199"/>
      <c r="HE153" s="199"/>
      <c r="HF153" s="199"/>
      <c r="HG153" s="199"/>
      <c r="HH153" s="199"/>
      <c r="HI153" s="199"/>
      <c r="HJ153" s="199"/>
      <c r="HK153" s="199"/>
      <c r="HL153" s="199"/>
      <c r="HM153" s="199"/>
      <c r="HN153" s="199"/>
      <c r="HO153" s="199"/>
      <c r="HP153" s="199"/>
      <c r="HQ153" s="199"/>
      <c r="HR153" s="199"/>
      <c r="HS153" s="199"/>
      <c r="HT153" s="199"/>
      <c r="HU153" s="199"/>
      <c r="HV153" s="199"/>
      <c r="HW153" s="199"/>
      <c r="HX153" s="199"/>
      <c r="HY153" s="199"/>
      <c r="HZ153" s="199"/>
      <c r="IA153" s="199"/>
      <c r="IB153" s="199"/>
      <c r="IC153" s="199"/>
      <c r="ID153" s="199"/>
      <c r="IE153" s="199"/>
      <c r="IF153" s="199"/>
      <c r="IG153" s="199"/>
      <c r="IH153" s="199"/>
      <c r="II153" s="199"/>
      <c r="IJ153" s="199"/>
      <c r="IK153" s="199"/>
      <c r="IL153" s="199"/>
      <c r="IM153" s="199"/>
      <c r="IN153" s="199"/>
      <c r="IO153" s="199"/>
      <c r="IP153" s="199"/>
      <c r="IQ153" s="199"/>
      <c r="IR153" s="199"/>
      <c r="IS153" s="199"/>
      <c r="IT153" s="199"/>
      <c r="IU153" s="199"/>
      <c r="IV153" s="199"/>
    </row>
    <row r="154" spans="1:256" s="245" customFormat="1" x14ac:dyDescent="0.25">
      <c r="A154" s="203" t="s">
        <v>217</v>
      </c>
      <c r="B154" s="212" t="s">
        <v>223</v>
      </c>
      <c r="C154" s="206" t="s">
        <v>16</v>
      </c>
      <c r="D154" s="206">
        <v>2</v>
      </c>
      <c r="E154" s="256"/>
      <c r="F154" s="252">
        <f>D154*E154</f>
        <v>0</v>
      </c>
      <c r="H154" s="199"/>
      <c r="I154" s="199"/>
      <c r="J154" s="199"/>
      <c r="K154" s="199"/>
      <c r="L154" s="199"/>
      <c r="M154" s="199"/>
      <c r="N154" s="199"/>
      <c r="O154" s="199"/>
      <c r="P154" s="199"/>
      <c r="Q154" s="199"/>
      <c r="R154" s="199"/>
      <c r="S154" s="199"/>
      <c r="T154" s="199"/>
      <c r="U154" s="199"/>
      <c r="V154" s="199"/>
      <c r="W154" s="199"/>
      <c r="X154" s="199"/>
      <c r="Y154" s="199"/>
      <c r="Z154" s="199"/>
      <c r="AA154" s="199"/>
      <c r="AB154" s="199"/>
      <c r="AC154" s="199"/>
      <c r="AD154" s="199"/>
      <c r="AE154" s="199"/>
      <c r="AF154" s="199"/>
      <c r="AG154" s="199"/>
      <c r="AH154" s="199"/>
      <c r="AI154" s="199"/>
      <c r="AJ154" s="199"/>
      <c r="AK154" s="199"/>
      <c r="AL154" s="199"/>
      <c r="AM154" s="199"/>
      <c r="AN154" s="199"/>
      <c r="AO154" s="199"/>
      <c r="AP154" s="199"/>
      <c r="AQ154" s="199"/>
      <c r="AR154" s="199"/>
      <c r="AS154" s="199"/>
      <c r="AT154" s="199"/>
      <c r="AU154" s="199"/>
      <c r="AV154" s="199"/>
      <c r="AW154" s="199"/>
      <c r="AX154" s="199"/>
      <c r="AY154" s="199"/>
      <c r="AZ154" s="199"/>
      <c r="BA154" s="199"/>
      <c r="BB154" s="199"/>
      <c r="BC154" s="199"/>
      <c r="BD154" s="199"/>
      <c r="BE154" s="199"/>
      <c r="BF154" s="199"/>
      <c r="BG154" s="199"/>
      <c r="BH154" s="199"/>
      <c r="BI154" s="199"/>
      <c r="BJ154" s="199"/>
      <c r="BK154" s="199"/>
      <c r="BL154" s="199"/>
      <c r="BM154" s="199"/>
      <c r="BN154" s="199"/>
      <c r="BO154" s="199"/>
      <c r="BP154" s="199"/>
      <c r="BQ154" s="199"/>
      <c r="BR154" s="199"/>
      <c r="BS154" s="199"/>
      <c r="BT154" s="199"/>
      <c r="BU154" s="199"/>
      <c r="BV154" s="199"/>
      <c r="BW154" s="199"/>
      <c r="BX154" s="199"/>
      <c r="BY154" s="199"/>
      <c r="BZ154" s="199"/>
      <c r="CA154" s="199"/>
      <c r="CB154" s="199"/>
      <c r="CC154" s="199"/>
      <c r="CD154" s="199"/>
      <c r="CE154" s="199"/>
      <c r="CF154" s="199"/>
      <c r="CG154" s="199"/>
      <c r="CH154" s="199"/>
      <c r="CI154" s="199"/>
      <c r="CJ154" s="199"/>
      <c r="CK154" s="199"/>
      <c r="CL154" s="199"/>
      <c r="CM154" s="199"/>
      <c r="CN154" s="199"/>
      <c r="CO154" s="199"/>
      <c r="CP154" s="199"/>
      <c r="CQ154" s="199"/>
      <c r="CR154" s="199"/>
      <c r="CS154" s="199"/>
      <c r="CT154" s="199"/>
      <c r="CU154" s="199"/>
      <c r="CV154" s="199"/>
      <c r="CW154" s="199"/>
      <c r="CX154" s="199"/>
      <c r="CY154" s="199"/>
      <c r="CZ154" s="199"/>
      <c r="DA154" s="199"/>
      <c r="DB154" s="199"/>
      <c r="DC154" s="199"/>
      <c r="DD154" s="199"/>
      <c r="DE154" s="199"/>
      <c r="DF154" s="199"/>
      <c r="DG154" s="199"/>
      <c r="DH154" s="199"/>
      <c r="DI154" s="199"/>
      <c r="DJ154" s="199"/>
      <c r="DK154" s="199"/>
      <c r="DL154" s="199"/>
      <c r="DM154" s="199"/>
      <c r="DN154" s="199"/>
      <c r="DO154" s="199"/>
      <c r="DP154" s="199"/>
      <c r="DQ154" s="199"/>
      <c r="DR154" s="199"/>
      <c r="DS154" s="199"/>
      <c r="DT154" s="199"/>
      <c r="DU154" s="199"/>
      <c r="DV154" s="199"/>
      <c r="DW154" s="199"/>
      <c r="DX154" s="199"/>
      <c r="DY154" s="199"/>
      <c r="DZ154" s="199"/>
      <c r="EA154" s="199"/>
      <c r="EB154" s="199"/>
      <c r="EC154" s="199"/>
      <c r="ED154" s="199"/>
      <c r="EE154" s="199"/>
      <c r="EF154" s="199"/>
      <c r="EG154" s="199"/>
      <c r="EH154" s="199"/>
      <c r="EI154" s="199"/>
      <c r="EJ154" s="199"/>
      <c r="EK154" s="199"/>
      <c r="EL154" s="199"/>
      <c r="EM154" s="199"/>
      <c r="EN154" s="199"/>
      <c r="EO154" s="199"/>
      <c r="EP154" s="199"/>
      <c r="EQ154" s="199"/>
      <c r="ER154" s="199"/>
      <c r="ES154" s="199"/>
      <c r="ET154" s="199"/>
      <c r="EU154" s="199"/>
      <c r="EV154" s="199"/>
      <c r="EW154" s="199"/>
      <c r="EX154" s="199"/>
      <c r="EY154" s="199"/>
      <c r="EZ154" s="199"/>
      <c r="FA154" s="199"/>
      <c r="FB154" s="199"/>
      <c r="FC154" s="199"/>
      <c r="FD154" s="199"/>
      <c r="FE154" s="199"/>
      <c r="FF154" s="199"/>
      <c r="FG154" s="199"/>
      <c r="FH154" s="199"/>
      <c r="FI154" s="199"/>
      <c r="FJ154" s="199"/>
      <c r="FK154" s="199"/>
      <c r="FL154" s="199"/>
      <c r="FM154" s="199"/>
      <c r="FN154" s="199"/>
      <c r="FO154" s="199"/>
      <c r="FP154" s="199"/>
      <c r="FQ154" s="199"/>
      <c r="FR154" s="199"/>
      <c r="FS154" s="199"/>
      <c r="FT154" s="199"/>
      <c r="FU154" s="199"/>
      <c r="FV154" s="199"/>
      <c r="FW154" s="199"/>
      <c r="FX154" s="199"/>
      <c r="FY154" s="199"/>
      <c r="FZ154" s="199"/>
      <c r="GA154" s="199"/>
      <c r="GB154" s="199"/>
      <c r="GC154" s="199"/>
      <c r="GD154" s="199"/>
      <c r="GE154" s="199"/>
      <c r="GF154" s="199"/>
      <c r="GG154" s="199"/>
      <c r="GH154" s="199"/>
      <c r="GI154" s="199"/>
      <c r="GJ154" s="199"/>
      <c r="GK154" s="199"/>
      <c r="GL154" s="199"/>
      <c r="GM154" s="199"/>
      <c r="GN154" s="199"/>
      <c r="GO154" s="199"/>
      <c r="GP154" s="199"/>
      <c r="GQ154" s="199"/>
      <c r="GR154" s="199"/>
      <c r="GS154" s="199"/>
      <c r="GT154" s="199"/>
      <c r="GU154" s="199"/>
      <c r="GV154" s="199"/>
      <c r="GW154" s="199"/>
      <c r="GX154" s="199"/>
      <c r="GY154" s="199"/>
      <c r="GZ154" s="199"/>
      <c r="HA154" s="199"/>
      <c r="HB154" s="199"/>
      <c r="HC154" s="199"/>
      <c r="HD154" s="199"/>
      <c r="HE154" s="199"/>
      <c r="HF154" s="199"/>
      <c r="HG154" s="199"/>
      <c r="HH154" s="199"/>
      <c r="HI154" s="199"/>
      <c r="HJ154" s="199"/>
      <c r="HK154" s="199"/>
      <c r="HL154" s="199"/>
      <c r="HM154" s="199"/>
      <c r="HN154" s="199"/>
      <c r="HO154" s="199"/>
      <c r="HP154" s="199"/>
      <c r="HQ154" s="199"/>
      <c r="HR154" s="199"/>
      <c r="HS154" s="199"/>
      <c r="HT154" s="199"/>
      <c r="HU154" s="199"/>
      <c r="HV154" s="199"/>
      <c r="HW154" s="199"/>
      <c r="HX154" s="199"/>
      <c r="HY154" s="199"/>
      <c r="HZ154" s="199"/>
      <c r="IA154" s="199"/>
      <c r="IB154" s="199"/>
      <c r="IC154" s="199"/>
      <c r="ID154" s="199"/>
      <c r="IE154" s="199"/>
      <c r="IF154" s="199"/>
      <c r="IG154" s="199"/>
      <c r="IH154" s="199"/>
      <c r="II154" s="199"/>
      <c r="IJ154" s="199"/>
      <c r="IK154" s="199"/>
      <c r="IL154" s="199"/>
      <c r="IM154" s="199"/>
      <c r="IN154" s="199"/>
      <c r="IO154" s="199"/>
      <c r="IP154" s="199"/>
      <c r="IQ154" s="199"/>
      <c r="IR154" s="199"/>
      <c r="IS154" s="199"/>
      <c r="IT154" s="199"/>
      <c r="IU154" s="199"/>
      <c r="IV154" s="199"/>
    </row>
    <row r="155" spans="1:256" s="245" customFormat="1" x14ac:dyDescent="0.25">
      <c r="A155" s="203"/>
      <c r="B155" s="212"/>
      <c r="C155" s="206"/>
      <c r="D155" s="206"/>
      <c r="E155" s="256"/>
      <c r="F155" s="252"/>
      <c r="H155" s="199"/>
      <c r="I155" s="199"/>
      <c r="J155" s="199"/>
      <c r="K155" s="199"/>
      <c r="L155" s="199"/>
      <c r="M155" s="199"/>
      <c r="N155" s="199"/>
      <c r="O155" s="199"/>
      <c r="P155" s="199"/>
      <c r="Q155" s="199"/>
      <c r="R155" s="199"/>
      <c r="S155" s="199"/>
      <c r="T155" s="199"/>
      <c r="U155" s="199"/>
      <c r="V155" s="199"/>
      <c r="W155" s="199"/>
      <c r="X155" s="199"/>
      <c r="Y155" s="199"/>
      <c r="Z155" s="199"/>
      <c r="AA155" s="199"/>
      <c r="AB155" s="199"/>
      <c r="AC155" s="199"/>
      <c r="AD155" s="199"/>
      <c r="AE155" s="199"/>
      <c r="AF155" s="199"/>
      <c r="AG155" s="199"/>
      <c r="AH155" s="199"/>
      <c r="AI155" s="199"/>
      <c r="AJ155" s="199"/>
      <c r="AK155" s="199"/>
      <c r="AL155" s="199"/>
      <c r="AM155" s="199"/>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199"/>
      <c r="CK155" s="199"/>
      <c r="CL155" s="199"/>
      <c r="CM155" s="199"/>
      <c r="CN155" s="199"/>
      <c r="CO155" s="199"/>
      <c r="CP155" s="199"/>
      <c r="CQ155" s="199"/>
      <c r="CR155" s="199"/>
      <c r="CS155" s="199"/>
      <c r="CT155" s="199"/>
      <c r="CU155" s="199"/>
      <c r="CV155" s="199"/>
      <c r="CW155" s="199"/>
      <c r="CX155" s="199"/>
      <c r="CY155" s="199"/>
      <c r="CZ155" s="199"/>
      <c r="DA155" s="199"/>
      <c r="DB155" s="199"/>
      <c r="DC155" s="199"/>
      <c r="DD155" s="199"/>
      <c r="DE155" s="199"/>
      <c r="DF155" s="199"/>
      <c r="DG155" s="199"/>
      <c r="DH155" s="199"/>
      <c r="DI155" s="199"/>
      <c r="DJ155" s="199"/>
      <c r="DK155" s="199"/>
      <c r="DL155" s="199"/>
      <c r="DM155" s="199"/>
      <c r="DN155" s="199"/>
      <c r="DO155" s="199"/>
      <c r="DP155" s="199"/>
      <c r="DQ155" s="199"/>
      <c r="DR155" s="199"/>
      <c r="DS155" s="199"/>
      <c r="DT155" s="199"/>
      <c r="DU155" s="199"/>
      <c r="DV155" s="199"/>
      <c r="DW155" s="199"/>
      <c r="DX155" s="199"/>
      <c r="DY155" s="199"/>
      <c r="DZ155" s="199"/>
      <c r="EA155" s="199"/>
      <c r="EB155" s="199"/>
      <c r="EC155" s="199"/>
      <c r="ED155" s="199"/>
      <c r="EE155" s="199"/>
      <c r="EF155" s="199"/>
      <c r="EG155" s="199"/>
      <c r="EH155" s="199"/>
      <c r="EI155" s="199"/>
      <c r="EJ155" s="199"/>
      <c r="EK155" s="199"/>
      <c r="EL155" s="199"/>
      <c r="EM155" s="199"/>
      <c r="EN155" s="199"/>
      <c r="EO155" s="199"/>
      <c r="EP155" s="199"/>
      <c r="EQ155" s="199"/>
      <c r="ER155" s="199"/>
      <c r="ES155" s="199"/>
      <c r="ET155" s="199"/>
      <c r="EU155" s="199"/>
      <c r="EV155" s="199"/>
      <c r="EW155" s="199"/>
      <c r="EX155" s="199"/>
      <c r="EY155" s="199"/>
      <c r="EZ155" s="199"/>
      <c r="FA155" s="199"/>
      <c r="FB155" s="199"/>
      <c r="FC155" s="199"/>
      <c r="FD155" s="199"/>
      <c r="FE155" s="199"/>
      <c r="FF155" s="199"/>
      <c r="FG155" s="199"/>
      <c r="FH155" s="199"/>
      <c r="FI155" s="199"/>
      <c r="FJ155" s="199"/>
      <c r="FK155" s="199"/>
      <c r="FL155" s="199"/>
      <c r="FM155" s="199"/>
      <c r="FN155" s="199"/>
      <c r="FO155" s="199"/>
      <c r="FP155" s="199"/>
      <c r="FQ155" s="199"/>
      <c r="FR155" s="199"/>
      <c r="FS155" s="199"/>
      <c r="FT155" s="199"/>
      <c r="FU155" s="199"/>
      <c r="FV155" s="199"/>
      <c r="FW155" s="199"/>
      <c r="FX155" s="199"/>
      <c r="FY155" s="199"/>
      <c r="FZ155" s="199"/>
      <c r="GA155" s="199"/>
      <c r="GB155" s="199"/>
      <c r="GC155" s="199"/>
      <c r="GD155" s="199"/>
      <c r="GE155" s="199"/>
      <c r="GF155" s="199"/>
      <c r="GG155" s="199"/>
      <c r="GH155" s="199"/>
      <c r="GI155" s="199"/>
      <c r="GJ155" s="199"/>
      <c r="GK155" s="199"/>
      <c r="GL155" s="199"/>
      <c r="GM155" s="199"/>
      <c r="GN155" s="199"/>
      <c r="GO155" s="199"/>
      <c r="GP155" s="199"/>
      <c r="GQ155" s="199"/>
      <c r="GR155" s="199"/>
      <c r="GS155" s="199"/>
      <c r="GT155" s="199"/>
      <c r="GU155" s="199"/>
      <c r="GV155" s="199"/>
      <c r="GW155" s="199"/>
      <c r="GX155" s="199"/>
      <c r="GY155" s="199"/>
      <c r="GZ155" s="199"/>
      <c r="HA155" s="199"/>
      <c r="HB155" s="199"/>
      <c r="HC155" s="199"/>
      <c r="HD155" s="199"/>
      <c r="HE155" s="199"/>
      <c r="HF155" s="199"/>
      <c r="HG155" s="199"/>
      <c r="HH155" s="199"/>
      <c r="HI155" s="199"/>
      <c r="HJ155" s="199"/>
      <c r="HK155" s="199"/>
      <c r="HL155" s="199"/>
      <c r="HM155" s="199"/>
      <c r="HN155" s="199"/>
      <c r="HO155" s="199"/>
      <c r="HP155" s="199"/>
      <c r="HQ155" s="199"/>
      <c r="HR155" s="199"/>
      <c r="HS155" s="199"/>
      <c r="HT155" s="199"/>
      <c r="HU155" s="199"/>
      <c r="HV155" s="199"/>
      <c r="HW155" s="199"/>
      <c r="HX155" s="199"/>
      <c r="HY155" s="199"/>
      <c r="HZ155" s="199"/>
      <c r="IA155" s="199"/>
      <c r="IB155" s="199"/>
      <c r="IC155" s="199"/>
      <c r="ID155" s="199"/>
      <c r="IE155" s="199"/>
      <c r="IF155" s="199"/>
      <c r="IG155" s="199"/>
      <c r="IH155" s="199"/>
      <c r="II155" s="199"/>
      <c r="IJ155" s="199"/>
      <c r="IK155" s="199"/>
      <c r="IL155" s="199"/>
      <c r="IM155" s="199"/>
      <c r="IN155" s="199"/>
      <c r="IO155" s="199"/>
      <c r="IP155" s="199"/>
      <c r="IQ155" s="199"/>
      <c r="IR155" s="199"/>
      <c r="IS155" s="199"/>
      <c r="IT155" s="199"/>
      <c r="IU155" s="199"/>
      <c r="IV155" s="199"/>
    </row>
    <row r="156" spans="1:256" s="245" customFormat="1" ht="13" x14ac:dyDescent="0.25">
      <c r="A156" s="203"/>
      <c r="B156" s="209" t="s">
        <v>134</v>
      </c>
      <c r="C156" s="206"/>
      <c r="D156" s="206"/>
      <c r="E156" s="254"/>
      <c r="F156" s="250"/>
      <c r="H156" s="199"/>
      <c r="I156" s="199"/>
      <c r="J156" s="199"/>
      <c r="K156" s="199"/>
      <c r="L156" s="199"/>
      <c r="M156" s="199"/>
      <c r="N156" s="199"/>
      <c r="O156" s="199"/>
      <c r="P156" s="199"/>
      <c r="Q156" s="199"/>
      <c r="R156" s="199"/>
      <c r="S156" s="199"/>
      <c r="T156" s="199"/>
      <c r="U156" s="199"/>
      <c r="V156" s="199"/>
      <c r="W156" s="199"/>
      <c r="X156" s="199"/>
      <c r="Y156" s="199"/>
      <c r="Z156" s="199"/>
      <c r="AA156" s="199"/>
      <c r="AB156" s="199"/>
      <c r="AC156" s="199"/>
      <c r="AD156" s="199"/>
      <c r="AE156" s="199"/>
      <c r="AF156" s="199"/>
      <c r="AG156" s="199"/>
      <c r="AH156" s="199"/>
      <c r="AI156" s="199"/>
      <c r="AJ156" s="199"/>
      <c r="AK156" s="199"/>
      <c r="AL156" s="199"/>
      <c r="AM156" s="199"/>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199"/>
      <c r="BR156" s="199"/>
      <c r="BS156" s="199"/>
      <c r="BT156" s="199"/>
      <c r="BU156" s="199"/>
      <c r="BV156" s="199"/>
      <c r="BW156" s="199"/>
      <c r="BX156" s="199"/>
      <c r="BY156" s="199"/>
      <c r="BZ156" s="199"/>
      <c r="CA156" s="199"/>
      <c r="CB156" s="199"/>
      <c r="CC156" s="199"/>
      <c r="CD156" s="199"/>
      <c r="CE156" s="199"/>
      <c r="CF156" s="199"/>
      <c r="CG156" s="199"/>
      <c r="CH156" s="199"/>
      <c r="CI156" s="199"/>
      <c r="CJ156" s="199"/>
      <c r="CK156" s="199"/>
      <c r="CL156" s="199"/>
      <c r="CM156" s="199"/>
      <c r="CN156" s="199"/>
      <c r="CO156" s="199"/>
      <c r="CP156" s="199"/>
      <c r="CQ156" s="199"/>
      <c r="CR156" s="199"/>
      <c r="CS156" s="199"/>
      <c r="CT156" s="199"/>
      <c r="CU156" s="199"/>
      <c r="CV156" s="199"/>
      <c r="CW156" s="199"/>
      <c r="CX156" s="199"/>
      <c r="CY156" s="199"/>
      <c r="CZ156" s="199"/>
      <c r="DA156" s="199"/>
      <c r="DB156" s="199"/>
      <c r="DC156" s="199"/>
      <c r="DD156" s="199"/>
      <c r="DE156" s="199"/>
      <c r="DF156" s="199"/>
      <c r="DG156" s="199"/>
      <c r="DH156" s="199"/>
      <c r="DI156" s="199"/>
      <c r="DJ156" s="199"/>
      <c r="DK156" s="199"/>
      <c r="DL156" s="199"/>
      <c r="DM156" s="199"/>
      <c r="DN156" s="199"/>
      <c r="DO156" s="199"/>
      <c r="DP156" s="199"/>
      <c r="DQ156" s="199"/>
      <c r="DR156" s="199"/>
      <c r="DS156" s="199"/>
      <c r="DT156" s="199"/>
      <c r="DU156" s="199"/>
      <c r="DV156" s="199"/>
      <c r="DW156" s="199"/>
      <c r="DX156" s="199"/>
      <c r="DY156" s="199"/>
      <c r="DZ156" s="199"/>
      <c r="EA156" s="199"/>
      <c r="EB156" s="199"/>
      <c r="EC156" s="199"/>
      <c r="ED156" s="199"/>
      <c r="EE156" s="199"/>
      <c r="EF156" s="199"/>
      <c r="EG156" s="199"/>
      <c r="EH156" s="199"/>
      <c r="EI156" s="199"/>
      <c r="EJ156" s="199"/>
      <c r="EK156" s="199"/>
      <c r="EL156" s="199"/>
      <c r="EM156" s="199"/>
      <c r="EN156" s="199"/>
      <c r="EO156" s="199"/>
      <c r="EP156" s="199"/>
      <c r="EQ156" s="199"/>
      <c r="ER156" s="199"/>
      <c r="ES156" s="199"/>
      <c r="ET156" s="199"/>
      <c r="EU156" s="199"/>
      <c r="EV156" s="199"/>
      <c r="EW156" s="199"/>
      <c r="EX156" s="199"/>
      <c r="EY156" s="199"/>
      <c r="EZ156" s="199"/>
      <c r="FA156" s="199"/>
      <c r="FB156" s="199"/>
      <c r="FC156" s="199"/>
      <c r="FD156" s="199"/>
      <c r="FE156" s="199"/>
      <c r="FF156" s="199"/>
      <c r="FG156" s="199"/>
      <c r="FH156" s="199"/>
      <c r="FI156" s="199"/>
      <c r="FJ156" s="199"/>
      <c r="FK156" s="199"/>
      <c r="FL156" s="199"/>
      <c r="FM156" s="199"/>
      <c r="FN156" s="199"/>
      <c r="FO156" s="199"/>
      <c r="FP156" s="199"/>
      <c r="FQ156" s="199"/>
      <c r="FR156" s="199"/>
      <c r="FS156" s="199"/>
      <c r="FT156" s="199"/>
      <c r="FU156" s="199"/>
      <c r="FV156" s="199"/>
      <c r="FW156" s="199"/>
      <c r="FX156" s="199"/>
      <c r="FY156" s="199"/>
      <c r="FZ156" s="199"/>
      <c r="GA156" s="199"/>
      <c r="GB156" s="199"/>
      <c r="GC156" s="199"/>
      <c r="GD156" s="199"/>
      <c r="GE156" s="199"/>
      <c r="GF156" s="199"/>
      <c r="GG156" s="199"/>
      <c r="GH156" s="199"/>
      <c r="GI156" s="199"/>
      <c r="GJ156" s="199"/>
      <c r="GK156" s="199"/>
      <c r="GL156" s="199"/>
      <c r="GM156" s="199"/>
      <c r="GN156" s="199"/>
      <c r="GO156" s="199"/>
      <c r="GP156" s="199"/>
      <c r="GQ156" s="199"/>
      <c r="GR156" s="199"/>
      <c r="GS156" s="199"/>
      <c r="GT156" s="199"/>
      <c r="GU156" s="199"/>
      <c r="GV156" s="199"/>
      <c r="GW156" s="199"/>
      <c r="GX156" s="199"/>
      <c r="GY156" s="199"/>
      <c r="GZ156" s="199"/>
      <c r="HA156" s="199"/>
      <c r="HB156" s="199"/>
      <c r="HC156" s="199"/>
      <c r="HD156" s="199"/>
      <c r="HE156" s="199"/>
      <c r="HF156" s="199"/>
      <c r="HG156" s="199"/>
      <c r="HH156" s="199"/>
      <c r="HI156" s="199"/>
      <c r="HJ156" s="199"/>
      <c r="HK156" s="199"/>
      <c r="HL156" s="199"/>
      <c r="HM156" s="199"/>
      <c r="HN156" s="199"/>
      <c r="HO156" s="199"/>
      <c r="HP156" s="199"/>
      <c r="HQ156" s="199"/>
      <c r="HR156" s="199"/>
      <c r="HS156" s="199"/>
      <c r="HT156" s="199"/>
      <c r="HU156" s="199"/>
      <c r="HV156" s="199"/>
      <c r="HW156" s="199"/>
      <c r="HX156" s="199"/>
      <c r="HY156" s="199"/>
      <c r="HZ156" s="199"/>
      <c r="IA156" s="199"/>
      <c r="IB156" s="199"/>
      <c r="IC156" s="199"/>
      <c r="ID156" s="199"/>
      <c r="IE156" s="199"/>
      <c r="IF156" s="199"/>
      <c r="IG156" s="199"/>
      <c r="IH156" s="199"/>
      <c r="II156" s="199"/>
      <c r="IJ156" s="199"/>
      <c r="IK156" s="199"/>
      <c r="IL156" s="199"/>
      <c r="IM156" s="199"/>
      <c r="IN156" s="199"/>
      <c r="IO156" s="199"/>
      <c r="IP156" s="199"/>
      <c r="IQ156" s="199"/>
      <c r="IR156" s="199"/>
      <c r="IS156" s="199"/>
      <c r="IT156" s="199"/>
      <c r="IU156" s="199"/>
      <c r="IV156" s="199"/>
    </row>
    <row r="157" spans="1:256" s="245" customFormat="1" x14ac:dyDescent="0.25">
      <c r="A157" s="203"/>
      <c r="B157" s="210"/>
      <c r="C157" s="206"/>
      <c r="D157" s="206"/>
      <c r="E157" s="254"/>
      <c r="F157" s="250"/>
      <c r="H157" s="199"/>
      <c r="I157" s="199"/>
      <c r="J157" s="199"/>
      <c r="K157" s="199"/>
      <c r="L157" s="199"/>
      <c r="M157" s="199"/>
      <c r="N157" s="199"/>
      <c r="O157" s="199"/>
      <c r="P157" s="199"/>
      <c r="Q157" s="199"/>
      <c r="R157" s="199"/>
      <c r="S157" s="199"/>
      <c r="T157" s="199"/>
      <c r="U157" s="199"/>
      <c r="V157" s="199"/>
      <c r="W157" s="199"/>
      <c r="X157" s="199"/>
      <c r="Y157" s="199"/>
      <c r="Z157" s="199"/>
      <c r="AA157" s="199"/>
      <c r="AB157" s="199"/>
      <c r="AC157" s="199"/>
      <c r="AD157" s="199"/>
      <c r="AE157" s="199"/>
      <c r="AF157" s="199"/>
      <c r="AG157" s="199"/>
      <c r="AH157" s="199"/>
      <c r="AI157" s="199"/>
      <c r="AJ157" s="199"/>
      <c r="AK157" s="199"/>
      <c r="AL157" s="199"/>
      <c r="AM157" s="199"/>
      <c r="AN157" s="199"/>
      <c r="AO157" s="199"/>
      <c r="AP157" s="199"/>
      <c r="AQ157" s="199"/>
      <c r="AR157" s="199"/>
      <c r="AS157" s="199"/>
      <c r="AT157" s="199"/>
      <c r="AU157" s="199"/>
      <c r="AV157" s="199"/>
      <c r="AW157" s="199"/>
      <c r="AX157" s="199"/>
      <c r="AY157" s="199"/>
      <c r="AZ157" s="199"/>
      <c r="BA157" s="199"/>
      <c r="BB157" s="199"/>
      <c r="BC157" s="199"/>
      <c r="BD157" s="199"/>
      <c r="BE157" s="199"/>
      <c r="BF157" s="199"/>
      <c r="BG157" s="199"/>
      <c r="BH157" s="199"/>
      <c r="BI157" s="199"/>
      <c r="BJ157" s="199"/>
      <c r="BK157" s="199"/>
      <c r="BL157" s="199"/>
      <c r="BM157" s="199"/>
      <c r="BN157" s="199"/>
      <c r="BO157" s="199"/>
      <c r="BP157" s="199"/>
      <c r="BQ157" s="199"/>
      <c r="BR157" s="199"/>
      <c r="BS157" s="199"/>
      <c r="BT157" s="199"/>
      <c r="BU157" s="199"/>
      <c r="BV157" s="199"/>
      <c r="BW157" s="199"/>
      <c r="BX157" s="199"/>
      <c r="BY157" s="199"/>
      <c r="BZ157" s="199"/>
      <c r="CA157" s="199"/>
      <c r="CB157" s="199"/>
      <c r="CC157" s="199"/>
      <c r="CD157" s="199"/>
      <c r="CE157" s="199"/>
      <c r="CF157" s="199"/>
      <c r="CG157" s="199"/>
      <c r="CH157" s="199"/>
      <c r="CI157" s="199"/>
      <c r="CJ157" s="199"/>
      <c r="CK157" s="199"/>
      <c r="CL157" s="199"/>
      <c r="CM157" s="199"/>
      <c r="CN157" s="199"/>
      <c r="CO157" s="199"/>
      <c r="CP157" s="199"/>
      <c r="CQ157" s="199"/>
      <c r="CR157" s="199"/>
      <c r="CS157" s="199"/>
      <c r="CT157" s="199"/>
      <c r="CU157" s="199"/>
      <c r="CV157" s="199"/>
      <c r="CW157" s="199"/>
      <c r="CX157" s="199"/>
      <c r="CY157" s="199"/>
      <c r="CZ157" s="199"/>
      <c r="DA157" s="199"/>
      <c r="DB157" s="199"/>
      <c r="DC157" s="199"/>
      <c r="DD157" s="199"/>
      <c r="DE157" s="199"/>
      <c r="DF157" s="199"/>
      <c r="DG157" s="199"/>
      <c r="DH157" s="199"/>
      <c r="DI157" s="199"/>
      <c r="DJ157" s="199"/>
      <c r="DK157" s="199"/>
      <c r="DL157" s="199"/>
      <c r="DM157" s="199"/>
      <c r="DN157" s="199"/>
      <c r="DO157" s="199"/>
      <c r="DP157" s="199"/>
      <c r="DQ157" s="199"/>
      <c r="DR157" s="199"/>
      <c r="DS157" s="199"/>
      <c r="DT157" s="199"/>
      <c r="DU157" s="199"/>
      <c r="DV157" s="199"/>
      <c r="DW157" s="199"/>
      <c r="DX157" s="199"/>
      <c r="DY157" s="199"/>
      <c r="DZ157" s="199"/>
      <c r="EA157" s="199"/>
      <c r="EB157" s="199"/>
      <c r="EC157" s="199"/>
      <c r="ED157" s="199"/>
      <c r="EE157" s="199"/>
      <c r="EF157" s="199"/>
      <c r="EG157" s="199"/>
      <c r="EH157" s="199"/>
      <c r="EI157" s="199"/>
      <c r="EJ157" s="199"/>
      <c r="EK157" s="199"/>
      <c r="EL157" s="199"/>
      <c r="EM157" s="199"/>
      <c r="EN157" s="199"/>
      <c r="EO157" s="199"/>
      <c r="EP157" s="199"/>
      <c r="EQ157" s="199"/>
      <c r="ER157" s="199"/>
      <c r="ES157" s="199"/>
      <c r="ET157" s="199"/>
      <c r="EU157" s="199"/>
      <c r="EV157" s="199"/>
      <c r="EW157" s="199"/>
      <c r="EX157" s="199"/>
      <c r="EY157" s="199"/>
      <c r="EZ157" s="199"/>
      <c r="FA157" s="199"/>
      <c r="FB157" s="199"/>
      <c r="FC157" s="199"/>
      <c r="FD157" s="199"/>
      <c r="FE157" s="199"/>
      <c r="FF157" s="199"/>
      <c r="FG157" s="199"/>
      <c r="FH157" s="199"/>
      <c r="FI157" s="199"/>
      <c r="FJ157" s="199"/>
      <c r="FK157" s="199"/>
      <c r="FL157" s="199"/>
      <c r="FM157" s="199"/>
      <c r="FN157" s="199"/>
      <c r="FO157" s="199"/>
      <c r="FP157" s="199"/>
      <c r="FQ157" s="199"/>
      <c r="FR157" s="199"/>
      <c r="FS157" s="199"/>
      <c r="FT157" s="199"/>
      <c r="FU157" s="199"/>
      <c r="FV157" s="199"/>
      <c r="FW157" s="199"/>
      <c r="FX157" s="199"/>
      <c r="FY157" s="199"/>
      <c r="FZ157" s="199"/>
      <c r="GA157" s="199"/>
      <c r="GB157" s="199"/>
      <c r="GC157" s="199"/>
      <c r="GD157" s="199"/>
      <c r="GE157" s="199"/>
      <c r="GF157" s="199"/>
      <c r="GG157" s="199"/>
      <c r="GH157" s="199"/>
      <c r="GI157" s="199"/>
      <c r="GJ157" s="199"/>
      <c r="GK157" s="199"/>
      <c r="GL157" s="199"/>
      <c r="GM157" s="199"/>
      <c r="GN157" s="199"/>
      <c r="GO157" s="199"/>
      <c r="GP157" s="199"/>
      <c r="GQ157" s="199"/>
      <c r="GR157" s="199"/>
      <c r="GS157" s="199"/>
      <c r="GT157" s="199"/>
      <c r="GU157" s="199"/>
      <c r="GV157" s="199"/>
      <c r="GW157" s="199"/>
      <c r="GX157" s="199"/>
      <c r="GY157" s="199"/>
      <c r="GZ157" s="199"/>
      <c r="HA157" s="199"/>
      <c r="HB157" s="199"/>
      <c r="HC157" s="199"/>
      <c r="HD157" s="199"/>
      <c r="HE157" s="199"/>
      <c r="HF157" s="199"/>
      <c r="HG157" s="199"/>
      <c r="HH157" s="199"/>
      <c r="HI157" s="199"/>
      <c r="HJ157" s="199"/>
      <c r="HK157" s="199"/>
      <c r="HL157" s="199"/>
      <c r="HM157" s="199"/>
      <c r="HN157" s="199"/>
      <c r="HO157" s="199"/>
      <c r="HP157" s="199"/>
      <c r="HQ157" s="199"/>
      <c r="HR157" s="199"/>
      <c r="HS157" s="199"/>
      <c r="HT157" s="199"/>
      <c r="HU157" s="199"/>
      <c r="HV157" s="199"/>
      <c r="HW157" s="199"/>
      <c r="HX157" s="199"/>
      <c r="HY157" s="199"/>
      <c r="HZ157" s="199"/>
      <c r="IA157" s="199"/>
      <c r="IB157" s="199"/>
      <c r="IC157" s="199"/>
      <c r="ID157" s="199"/>
      <c r="IE157" s="199"/>
      <c r="IF157" s="199"/>
      <c r="IG157" s="199"/>
      <c r="IH157" s="199"/>
      <c r="II157" s="199"/>
      <c r="IJ157" s="199"/>
      <c r="IK157" s="199"/>
      <c r="IL157" s="199"/>
      <c r="IM157" s="199"/>
      <c r="IN157" s="199"/>
      <c r="IO157" s="199"/>
      <c r="IP157" s="199"/>
      <c r="IQ157" s="199"/>
      <c r="IR157" s="199"/>
      <c r="IS157" s="199"/>
      <c r="IT157" s="199"/>
      <c r="IU157" s="199"/>
      <c r="IV157" s="199"/>
    </row>
    <row r="158" spans="1:256" s="245" customFormat="1" ht="25" x14ac:dyDescent="0.25">
      <c r="A158" s="203"/>
      <c r="B158" s="210" t="s">
        <v>206</v>
      </c>
      <c r="C158" s="206"/>
      <c r="D158" s="206"/>
      <c r="E158" s="254"/>
      <c r="F158" s="250"/>
      <c r="H158" s="199"/>
      <c r="I158" s="199"/>
      <c r="J158" s="199"/>
      <c r="K158" s="199"/>
      <c r="L158" s="199"/>
      <c r="M158" s="199"/>
      <c r="N158" s="199"/>
      <c r="O158" s="199"/>
      <c r="P158" s="199"/>
      <c r="Q158" s="199"/>
      <c r="R158" s="199"/>
      <c r="S158" s="199"/>
      <c r="T158" s="199"/>
      <c r="U158" s="199"/>
      <c r="V158" s="199"/>
      <c r="W158" s="199"/>
      <c r="X158" s="199"/>
      <c r="Y158" s="199"/>
      <c r="Z158" s="199"/>
      <c r="AA158" s="199"/>
      <c r="AB158" s="199"/>
      <c r="AC158" s="199"/>
      <c r="AD158" s="199"/>
      <c r="AE158" s="199"/>
      <c r="AF158" s="199"/>
      <c r="AG158" s="199"/>
      <c r="AH158" s="199"/>
      <c r="AI158" s="199"/>
      <c r="AJ158" s="199"/>
      <c r="AK158" s="199"/>
      <c r="AL158" s="199"/>
      <c r="AM158" s="199"/>
      <c r="AN158" s="199"/>
      <c r="AO158" s="199"/>
      <c r="AP158" s="199"/>
      <c r="AQ158" s="199"/>
      <c r="AR158" s="199"/>
      <c r="AS158" s="199"/>
      <c r="AT158" s="199"/>
      <c r="AU158" s="199"/>
      <c r="AV158" s="199"/>
      <c r="AW158" s="199"/>
      <c r="AX158" s="199"/>
      <c r="AY158" s="199"/>
      <c r="AZ158" s="199"/>
      <c r="BA158" s="199"/>
      <c r="BB158" s="199"/>
      <c r="BC158" s="199"/>
      <c r="BD158" s="199"/>
      <c r="BE158" s="199"/>
      <c r="BF158" s="199"/>
      <c r="BG158" s="199"/>
      <c r="BH158" s="199"/>
      <c r="BI158" s="199"/>
      <c r="BJ158" s="199"/>
      <c r="BK158" s="199"/>
      <c r="BL158" s="199"/>
      <c r="BM158" s="199"/>
      <c r="BN158" s="199"/>
      <c r="BO158" s="199"/>
      <c r="BP158" s="199"/>
      <c r="BQ158" s="199"/>
      <c r="BR158" s="199"/>
      <c r="BS158" s="199"/>
      <c r="BT158" s="199"/>
      <c r="BU158" s="199"/>
      <c r="BV158" s="199"/>
      <c r="BW158" s="199"/>
      <c r="BX158" s="199"/>
      <c r="BY158" s="199"/>
      <c r="BZ158" s="199"/>
      <c r="CA158" s="199"/>
      <c r="CB158" s="199"/>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c r="CW158" s="199"/>
      <c r="CX158" s="199"/>
      <c r="CY158" s="199"/>
      <c r="CZ158" s="199"/>
      <c r="DA158" s="199"/>
      <c r="DB158" s="199"/>
      <c r="DC158" s="199"/>
      <c r="DD158" s="199"/>
      <c r="DE158" s="199"/>
      <c r="DF158" s="199"/>
      <c r="DG158" s="199"/>
      <c r="DH158" s="199"/>
      <c r="DI158" s="199"/>
      <c r="DJ158" s="199"/>
      <c r="DK158" s="199"/>
      <c r="DL158" s="199"/>
      <c r="DM158" s="199"/>
      <c r="DN158" s="199"/>
      <c r="DO158" s="199"/>
      <c r="DP158" s="199"/>
      <c r="DQ158" s="199"/>
      <c r="DR158" s="199"/>
      <c r="DS158" s="199"/>
      <c r="DT158" s="199"/>
      <c r="DU158" s="199"/>
      <c r="DV158" s="199"/>
      <c r="DW158" s="199"/>
      <c r="DX158" s="199"/>
      <c r="DY158" s="199"/>
      <c r="DZ158" s="199"/>
      <c r="EA158" s="199"/>
      <c r="EB158" s="199"/>
      <c r="EC158" s="199"/>
      <c r="ED158" s="199"/>
      <c r="EE158" s="199"/>
      <c r="EF158" s="199"/>
      <c r="EG158" s="199"/>
      <c r="EH158" s="199"/>
      <c r="EI158" s="199"/>
      <c r="EJ158" s="199"/>
      <c r="EK158" s="199"/>
      <c r="EL158" s="199"/>
      <c r="EM158" s="199"/>
      <c r="EN158" s="199"/>
      <c r="EO158" s="199"/>
      <c r="EP158" s="199"/>
      <c r="EQ158" s="199"/>
      <c r="ER158" s="199"/>
      <c r="ES158" s="199"/>
      <c r="ET158" s="199"/>
      <c r="EU158" s="199"/>
      <c r="EV158" s="199"/>
      <c r="EW158" s="199"/>
      <c r="EX158" s="199"/>
      <c r="EY158" s="199"/>
      <c r="EZ158" s="199"/>
      <c r="FA158" s="199"/>
      <c r="FB158" s="199"/>
      <c r="FC158" s="199"/>
      <c r="FD158" s="199"/>
      <c r="FE158" s="199"/>
      <c r="FF158" s="199"/>
      <c r="FG158" s="199"/>
      <c r="FH158" s="199"/>
      <c r="FI158" s="199"/>
      <c r="FJ158" s="199"/>
      <c r="FK158" s="199"/>
      <c r="FL158" s="199"/>
      <c r="FM158" s="199"/>
      <c r="FN158" s="199"/>
      <c r="FO158" s="199"/>
      <c r="FP158" s="199"/>
      <c r="FQ158" s="199"/>
      <c r="FR158" s="199"/>
      <c r="FS158" s="199"/>
      <c r="FT158" s="199"/>
      <c r="FU158" s="199"/>
      <c r="FV158" s="199"/>
      <c r="FW158" s="199"/>
      <c r="FX158" s="199"/>
      <c r="FY158" s="199"/>
      <c r="FZ158" s="199"/>
      <c r="GA158" s="199"/>
      <c r="GB158" s="199"/>
      <c r="GC158" s="199"/>
      <c r="GD158" s="199"/>
      <c r="GE158" s="199"/>
      <c r="GF158" s="199"/>
      <c r="GG158" s="199"/>
      <c r="GH158" s="199"/>
      <c r="GI158" s="199"/>
      <c r="GJ158" s="199"/>
      <c r="GK158" s="199"/>
      <c r="GL158" s="199"/>
      <c r="GM158" s="199"/>
      <c r="GN158" s="199"/>
      <c r="GO158" s="199"/>
      <c r="GP158" s="199"/>
      <c r="GQ158" s="199"/>
      <c r="GR158" s="199"/>
      <c r="GS158" s="199"/>
      <c r="GT158" s="199"/>
      <c r="GU158" s="199"/>
      <c r="GV158" s="199"/>
      <c r="GW158" s="199"/>
      <c r="GX158" s="199"/>
      <c r="GY158" s="199"/>
      <c r="GZ158" s="199"/>
      <c r="HA158" s="199"/>
      <c r="HB158" s="199"/>
      <c r="HC158" s="199"/>
      <c r="HD158" s="199"/>
      <c r="HE158" s="199"/>
      <c r="HF158" s="199"/>
      <c r="HG158" s="199"/>
      <c r="HH158" s="199"/>
      <c r="HI158" s="199"/>
      <c r="HJ158" s="199"/>
      <c r="HK158" s="199"/>
      <c r="HL158" s="199"/>
      <c r="HM158" s="199"/>
      <c r="HN158" s="199"/>
      <c r="HO158" s="199"/>
      <c r="HP158" s="199"/>
      <c r="HQ158" s="199"/>
      <c r="HR158" s="199"/>
      <c r="HS158" s="199"/>
      <c r="HT158" s="199"/>
      <c r="HU158" s="199"/>
      <c r="HV158" s="199"/>
      <c r="HW158" s="199"/>
      <c r="HX158" s="199"/>
      <c r="HY158" s="199"/>
      <c r="HZ158" s="199"/>
      <c r="IA158" s="199"/>
      <c r="IB158" s="199"/>
      <c r="IC158" s="199"/>
      <c r="ID158" s="199"/>
      <c r="IE158" s="199"/>
      <c r="IF158" s="199"/>
      <c r="IG158" s="199"/>
      <c r="IH158" s="199"/>
      <c r="II158" s="199"/>
      <c r="IJ158" s="199"/>
      <c r="IK158" s="199"/>
      <c r="IL158" s="199"/>
      <c r="IM158" s="199"/>
      <c r="IN158" s="199"/>
      <c r="IO158" s="199"/>
      <c r="IP158" s="199"/>
      <c r="IQ158" s="199"/>
      <c r="IR158" s="199"/>
      <c r="IS158" s="199"/>
      <c r="IT158" s="199"/>
      <c r="IU158" s="199"/>
      <c r="IV158" s="199"/>
    </row>
    <row r="159" spans="1:256" s="245" customFormat="1" x14ac:dyDescent="0.25">
      <c r="A159" s="203"/>
      <c r="B159" s="204"/>
      <c r="C159" s="206"/>
      <c r="D159" s="206"/>
      <c r="E159" s="254"/>
      <c r="F159" s="250"/>
      <c r="H159" s="199"/>
      <c r="I159" s="199"/>
      <c r="J159" s="199"/>
      <c r="K159" s="199"/>
      <c r="L159" s="199"/>
      <c r="M159" s="199"/>
      <c r="N159" s="199"/>
      <c r="O159" s="199"/>
      <c r="P159" s="199"/>
      <c r="Q159" s="199"/>
      <c r="R159" s="199"/>
      <c r="S159" s="199"/>
      <c r="T159" s="199"/>
      <c r="U159" s="199"/>
      <c r="V159" s="199"/>
      <c r="W159" s="199"/>
      <c r="X159" s="199"/>
      <c r="Y159" s="199"/>
      <c r="Z159" s="199"/>
      <c r="AA159" s="199"/>
      <c r="AB159" s="199"/>
      <c r="AC159" s="199"/>
      <c r="AD159" s="199"/>
      <c r="AE159" s="199"/>
      <c r="AF159" s="199"/>
      <c r="AG159" s="199"/>
      <c r="AH159" s="199"/>
      <c r="AI159" s="199"/>
      <c r="AJ159" s="199"/>
      <c r="AK159" s="199"/>
      <c r="AL159" s="199"/>
      <c r="AM159" s="199"/>
      <c r="AN159" s="199"/>
      <c r="AO159" s="199"/>
      <c r="AP159" s="199"/>
      <c r="AQ159" s="199"/>
      <c r="AR159" s="199"/>
      <c r="AS159" s="199"/>
      <c r="AT159" s="199"/>
      <c r="AU159" s="199"/>
      <c r="AV159" s="199"/>
      <c r="AW159" s="199"/>
      <c r="AX159" s="199"/>
      <c r="AY159" s="199"/>
      <c r="AZ159" s="199"/>
      <c r="BA159" s="199"/>
      <c r="BB159" s="199"/>
      <c r="BC159" s="199"/>
      <c r="BD159" s="199"/>
      <c r="BE159" s="199"/>
      <c r="BF159" s="199"/>
      <c r="BG159" s="199"/>
      <c r="BH159" s="199"/>
      <c r="BI159" s="199"/>
      <c r="BJ159" s="199"/>
      <c r="BK159" s="199"/>
      <c r="BL159" s="199"/>
      <c r="BM159" s="199"/>
      <c r="BN159" s="199"/>
      <c r="BO159" s="199"/>
      <c r="BP159" s="199"/>
      <c r="BQ159" s="199"/>
      <c r="BR159" s="199"/>
      <c r="BS159" s="199"/>
      <c r="BT159" s="199"/>
      <c r="BU159" s="199"/>
      <c r="BV159" s="199"/>
      <c r="BW159" s="199"/>
      <c r="BX159" s="199"/>
      <c r="BY159" s="199"/>
      <c r="BZ159" s="199"/>
      <c r="CA159" s="199"/>
      <c r="CB159" s="199"/>
      <c r="CC159" s="199"/>
      <c r="CD159" s="199"/>
      <c r="CE159" s="199"/>
      <c r="CF159" s="199"/>
      <c r="CG159" s="199"/>
      <c r="CH159" s="199"/>
      <c r="CI159" s="199"/>
      <c r="CJ159" s="199"/>
      <c r="CK159" s="199"/>
      <c r="CL159" s="199"/>
      <c r="CM159" s="199"/>
      <c r="CN159" s="199"/>
      <c r="CO159" s="199"/>
      <c r="CP159" s="199"/>
      <c r="CQ159" s="199"/>
      <c r="CR159" s="199"/>
      <c r="CS159" s="199"/>
      <c r="CT159" s="199"/>
      <c r="CU159" s="199"/>
      <c r="CV159" s="199"/>
      <c r="CW159" s="199"/>
      <c r="CX159" s="199"/>
      <c r="CY159" s="199"/>
      <c r="CZ159" s="199"/>
      <c r="DA159" s="199"/>
      <c r="DB159" s="199"/>
      <c r="DC159" s="199"/>
      <c r="DD159" s="199"/>
      <c r="DE159" s="199"/>
      <c r="DF159" s="199"/>
      <c r="DG159" s="199"/>
      <c r="DH159" s="199"/>
      <c r="DI159" s="199"/>
      <c r="DJ159" s="199"/>
      <c r="DK159" s="199"/>
      <c r="DL159" s="199"/>
      <c r="DM159" s="199"/>
      <c r="DN159" s="199"/>
      <c r="DO159" s="199"/>
      <c r="DP159" s="199"/>
      <c r="DQ159" s="199"/>
      <c r="DR159" s="199"/>
      <c r="DS159" s="199"/>
      <c r="DT159" s="199"/>
      <c r="DU159" s="199"/>
      <c r="DV159" s="199"/>
      <c r="DW159" s="199"/>
      <c r="DX159" s="199"/>
      <c r="DY159" s="199"/>
      <c r="DZ159" s="199"/>
      <c r="EA159" s="199"/>
      <c r="EB159" s="199"/>
      <c r="EC159" s="199"/>
      <c r="ED159" s="199"/>
      <c r="EE159" s="199"/>
      <c r="EF159" s="199"/>
      <c r="EG159" s="199"/>
      <c r="EH159" s="199"/>
      <c r="EI159" s="199"/>
      <c r="EJ159" s="199"/>
      <c r="EK159" s="199"/>
      <c r="EL159" s="199"/>
      <c r="EM159" s="199"/>
      <c r="EN159" s="199"/>
      <c r="EO159" s="199"/>
      <c r="EP159" s="199"/>
      <c r="EQ159" s="199"/>
      <c r="ER159" s="199"/>
      <c r="ES159" s="199"/>
      <c r="ET159" s="199"/>
      <c r="EU159" s="199"/>
      <c r="EV159" s="199"/>
      <c r="EW159" s="199"/>
      <c r="EX159" s="199"/>
      <c r="EY159" s="199"/>
      <c r="EZ159" s="199"/>
      <c r="FA159" s="199"/>
      <c r="FB159" s="199"/>
      <c r="FC159" s="199"/>
      <c r="FD159" s="199"/>
      <c r="FE159" s="199"/>
      <c r="FF159" s="199"/>
      <c r="FG159" s="199"/>
      <c r="FH159" s="199"/>
      <c r="FI159" s="199"/>
      <c r="FJ159" s="199"/>
      <c r="FK159" s="199"/>
      <c r="FL159" s="199"/>
      <c r="FM159" s="199"/>
      <c r="FN159" s="199"/>
      <c r="FO159" s="199"/>
      <c r="FP159" s="199"/>
      <c r="FQ159" s="199"/>
      <c r="FR159" s="199"/>
      <c r="FS159" s="199"/>
      <c r="FT159" s="199"/>
      <c r="FU159" s="199"/>
      <c r="FV159" s="199"/>
      <c r="FW159" s="199"/>
      <c r="FX159" s="199"/>
      <c r="FY159" s="199"/>
      <c r="FZ159" s="199"/>
      <c r="GA159" s="199"/>
      <c r="GB159" s="199"/>
      <c r="GC159" s="199"/>
      <c r="GD159" s="199"/>
      <c r="GE159" s="199"/>
      <c r="GF159" s="199"/>
      <c r="GG159" s="199"/>
      <c r="GH159" s="199"/>
      <c r="GI159" s="199"/>
      <c r="GJ159" s="199"/>
      <c r="GK159" s="199"/>
      <c r="GL159" s="199"/>
      <c r="GM159" s="199"/>
      <c r="GN159" s="199"/>
      <c r="GO159" s="199"/>
      <c r="GP159" s="199"/>
      <c r="GQ159" s="199"/>
      <c r="GR159" s="199"/>
      <c r="GS159" s="199"/>
      <c r="GT159" s="199"/>
      <c r="GU159" s="199"/>
      <c r="GV159" s="199"/>
      <c r="GW159" s="199"/>
      <c r="GX159" s="199"/>
      <c r="GY159" s="199"/>
      <c r="GZ159" s="199"/>
      <c r="HA159" s="199"/>
      <c r="HB159" s="199"/>
      <c r="HC159" s="199"/>
      <c r="HD159" s="199"/>
      <c r="HE159" s="199"/>
      <c r="HF159" s="199"/>
      <c r="HG159" s="199"/>
      <c r="HH159" s="199"/>
      <c r="HI159" s="199"/>
      <c r="HJ159" s="199"/>
      <c r="HK159" s="199"/>
      <c r="HL159" s="199"/>
      <c r="HM159" s="199"/>
      <c r="HN159" s="199"/>
      <c r="HO159" s="199"/>
      <c r="HP159" s="199"/>
      <c r="HQ159" s="199"/>
      <c r="HR159" s="199"/>
      <c r="HS159" s="199"/>
      <c r="HT159" s="199"/>
      <c r="HU159" s="199"/>
      <c r="HV159" s="199"/>
      <c r="HW159" s="199"/>
      <c r="HX159" s="199"/>
      <c r="HY159" s="199"/>
      <c r="HZ159" s="199"/>
      <c r="IA159" s="199"/>
      <c r="IB159" s="199"/>
      <c r="IC159" s="199"/>
      <c r="ID159" s="199"/>
      <c r="IE159" s="199"/>
      <c r="IF159" s="199"/>
      <c r="IG159" s="199"/>
      <c r="IH159" s="199"/>
      <c r="II159" s="199"/>
      <c r="IJ159" s="199"/>
      <c r="IK159" s="199"/>
      <c r="IL159" s="199"/>
      <c r="IM159" s="199"/>
      <c r="IN159" s="199"/>
      <c r="IO159" s="199"/>
      <c r="IP159" s="199"/>
      <c r="IQ159" s="199"/>
      <c r="IR159" s="199"/>
      <c r="IS159" s="199"/>
      <c r="IT159" s="199"/>
      <c r="IU159" s="199"/>
      <c r="IV159" s="199"/>
    </row>
    <row r="160" spans="1:256" s="245" customFormat="1" x14ac:dyDescent="0.25">
      <c r="A160" s="203" t="s">
        <v>207</v>
      </c>
      <c r="B160" s="204" t="s">
        <v>156</v>
      </c>
      <c r="C160" s="206" t="s">
        <v>16</v>
      </c>
      <c r="D160" s="206">
        <v>0</v>
      </c>
      <c r="E160" s="256"/>
      <c r="F160" s="252">
        <f>D160*E160</f>
        <v>0</v>
      </c>
      <c r="H160" s="199"/>
      <c r="I160" s="199"/>
      <c r="J160" s="199"/>
      <c r="K160" s="199"/>
      <c r="L160" s="199"/>
      <c r="M160" s="199"/>
      <c r="N160" s="199"/>
      <c r="O160" s="199"/>
      <c r="P160" s="199"/>
      <c r="Q160" s="199"/>
      <c r="R160" s="199"/>
      <c r="S160" s="199"/>
      <c r="T160" s="199"/>
      <c r="U160" s="199"/>
      <c r="V160" s="199"/>
      <c r="W160" s="199"/>
      <c r="X160" s="199"/>
      <c r="Y160" s="199"/>
      <c r="Z160" s="199"/>
      <c r="AA160" s="199"/>
      <c r="AB160" s="199"/>
      <c r="AC160" s="199"/>
      <c r="AD160" s="199"/>
      <c r="AE160" s="199"/>
      <c r="AF160" s="199"/>
      <c r="AG160" s="199"/>
      <c r="AH160" s="199"/>
      <c r="AI160" s="199"/>
      <c r="AJ160" s="199"/>
      <c r="AK160" s="199"/>
      <c r="AL160" s="199"/>
      <c r="AM160" s="199"/>
      <c r="AN160" s="199"/>
      <c r="AO160" s="199"/>
      <c r="AP160" s="199"/>
      <c r="AQ160" s="199"/>
      <c r="AR160" s="199"/>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199"/>
      <c r="CZ160" s="199"/>
      <c r="DA160" s="199"/>
      <c r="DB160" s="199"/>
      <c r="DC160" s="199"/>
      <c r="DD160" s="199"/>
      <c r="DE160" s="199"/>
      <c r="DF160" s="199"/>
      <c r="DG160" s="199"/>
      <c r="DH160" s="199"/>
      <c r="DI160" s="199"/>
      <c r="DJ160" s="199"/>
      <c r="DK160" s="199"/>
      <c r="DL160" s="199"/>
      <c r="DM160" s="199"/>
      <c r="DN160" s="199"/>
      <c r="DO160" s="199"/>
      <c r="DP160" s="199"/>
      <c r="DQ160" s="199"/>
      <c r="DR160" s="199"/>
      <c r="DS160" s="199"/>
      <c r="DT160" s="199"/>
      <c r="DU160" s="199"/>
      <c r="DV160" s="199"/>
      <c r="DW160" s="199"/>
      <c r="DX160" s="199"/>
      <c r="DY160" s="199"/>
      <c r="DZ160" s="199"/>
      <c r="EA160" s="199"/>
      <c r="EB160" s="199"/>
      <c r="EC160" s="199"/>
      <c r="ED160" s="199"/>
      <c r="EE160" s="199"/>
      <c r="EF160" s="199"/>
      <c r="EG160" s="199"/>
      <c r="EH160" s="199"/>
      <c r="EI160" s="199"/>
      <c r="EJ160" s="199"/>
      <c r="EK160" s="199"/>
      <c r="EL160" s="199"/>
      <c r="EM160" s="199"/>
      <c r="EN160" s="199"/>
      <c r="EO160" s="199"/>
      <c r="EP160" s="199"/>
      <c r="EQ160" s="199"/>
      <c r="ER160" s="199"/>
      <c r="ES160" s="199"/>
      <c r="ET160" s="199"/>
      <c r="EU160" s="199"/>
      <c r="EV160" s="199"/>
      <c r="EW160" s="199"/>
      <c r="EX160" s="199"/>
      <c r="EY160" s="199"/>
      <c r="EZ160" s="199"/>
      <c r="FA160" s="199"/>
      <c r="FB160" s="199"/>
      <c r="FC160" s="199"/>
      <c r="FD160" s="199"/>
      <c r="FE160" s="199"/>
      <c r="FF160" s="199"/>
      <c r="FG160" s="199"/>
      <c r="FH160" s="199"/>
      <c r="FI160" s="199"/>
      <c r="FJ160" s="199"/>
      <c r="FK160" s="199"/>
      <c r="FL160" s="199"/>
      <c r="FM160" s="199"/>
      <c r="FN160" s="199"/>
      <c r="FO160" s="199"/>
      <c r="FP160" s="199"/>
      <c r="FQ160" s="199"/>
      <c r="FR160" s="199"/>
      <c r="FS160" s="199"/>
      <c r="FT160" s="199"/>
      <c r="FU160" s="199"/>
      <c r="FV160" s="199"/>
      <c r="FW160" s="199"/>
      <c r="FX160" s="199"/>
      <c r="FY160" s="199"/>
      <c r="FZ160" s="199"/>
      <c r="GA160" s="199"/>
      <c r="GB160" s="199"/>
      <c r="GC160" s="199"/>
      <c r="GD160" s="199"/>
      <c r="GE160" s="199"/>
      <c r="GF160" s="199"/>
      <c r="GG160" s="199"/>
      <c r="GH160" s="199"/>
      <c r="GI160" s="199"/>
      <c r="GJ160" s="199"/>
      <c r="GK160" s="199"/>
      <c r="GL160" s="199"/>
      <c r="GM160" s="199"/>
      <c r="GN160" s="199"/>
      <c r="GO160" s="199"/>
      <c r="GP160" s="199"/>
      <c r="GQ160" s="199"/>
      <c r="GR160" s="199"/>
      <c r="GS160" s="199"/>
      <c r="GT160" s="199"/>
      <c r="GU160" s="199"/>
      <c r="GV160" s="199"/>
      <c r="GW160" s="199"/>
      <c r="GX160" s="199"/>
      <c r="GY160" s="199"/>
      <c r="GZ160" s="199"/>
      <c r="HA160" s="199"/>
      <c r="HB160" s="199"/>
      <c r="HC160" s="199"/>
      <c r="HD160" s="199"/>
      <c r="HE160" s="199"/>
      <c r="HF160" s="199"/>
      <c r="HG160" s="199"/>
      <c r="HH160" s="199"/>
      <c r="HI160" s="199"/>
      <c r="HJ160" s="199"/>
      <c r="HK160" s="199"/>
      <c r="HL160" s="199"/>
      <c r="HM160" s="199"/>
      <c r="HN160" s="199"/>
      <c r="HO160" s="199"/>
      <c r="HP160" s="199"/>
      <c r="HQ160" s="199"/>
      <c r="HR160" s="199"/>
      <c r="HS160" s="199"/>
      <c r="HT160" s="199"/>
      <c r="HU160" s="199"/>
      <c r="HV160" s="199"/>
      <c r="HW160" s="199"/>
      <c r="HX160" s="199"/>
      <c r="HY160" s="199"/>
      <c r="HZ160" s="199"/>
      <c r="IA160" s="199"/>
      <c r="IB160" s="199"/>
      <c r="IC160" s="199"/>
      <c r="ID160" s="199"/>
      <c r="IE160" s="199"/>
      <c r="IF160" s="199"/>
      <c r="IG160" s="199"/>
      <c r="IH160" s="199"/>
      <c r="II160" s="199"/>
      <c r="IJ160" s="199"/>
      <c r="IK160" s="199"/>
      <c r="IL160" s="199"/>
      <c r="IM160" s="199"/>
      <c r="IN160" s="199"/>
      <c r="IO160" s="199"/>
      <c r="IP160" s="199"/>
      <c r="IQ160" s="199"/>
      <c r="IR160" s="199"/>
      <c r="IS160" s="199"/>
      <c r="IT160" s="199"/>
      <c r="IU160" s="199"/>
      <c r="IV160" s="199"/>
    </row>
    <row r="161" spans="1:256" s="245" customFormat="1" x14ac:dyDescent="0.25">
      <c r="A161" s="203" t="s">
        <v>208</v>
      </c>
      <c r="B161" s="204" t="s">
        <v>195</v>
      </c>
      <c r="C161" s="206" t="s">
        <v>16</v>
      </c>
      <c r="D161" s="206">
        <v>0</v>
      </c>
      <c r="E161" s="256"/>
      <c r="F161" s="252">
        <f>D161*E161</f>
        <v>0</v>
      </c>
      <c r="H161" s="199"/>
      <c r="I161" s="199"/>
      <c r="J161" s="199"/>
      <c r="K161" s="199"/>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c r="AI161" s="199"/>
      <c r="AJ161" s="199"/>
      <c r="AK161" s="199"/>
      <c r="AL161" s="199"/>
      <c r="AM161" s="199"/>
      <c r="AN161" s="199"/>
      <c r="AO161" s="199"/>
      <c r="AP161" s="199"/>
      <c r="AQ161" s="199"/>
      <c r="AR161" s="199"/>
      <c r="AS161" s="199"/>
      <c r="AT161" s="199"/>
      <c r="AU161" s="199"/>
      <c r="AV161" s="199"/>
      <c r="AW161" s="199"/>
      <c r="AX161" s="199"/>
      <c r="AY161" s="199"/>
      <c r="AZ161" s="199"/>
      <c r="BA161" s="199"/>
      <c r="BB161" s="199"/>
      <c r="BC161" s="199"/>
      <c r="BD161" s="199"/>
      <c r="BE161" s="199"/>
      <c r="BF161" s="199"/>
      <c r="BG161" s="199"/>
      <c r="BH161" s="199"/>
      <c r="BI161" s="199"/>
      <c r="BJ161" s="199"/>
      <c r="BK161" s="199"/>
      <c r="BL161" s="199"/>
      <c r="BM161" s="199"/>
      <c r="BN161" s="199"/>
      <c r="BO161" s="199"/>
      <c r="BP161" s="199"/>
      <c r="BQ161" s="199"/>
      <c r="BR161" s="199"/>
      <c r="BS161" s="199"/>
      <c r="BT161" s="199"/>
      <c r="BU161" s="199"/>
      <c r="BV161" s="199"/>
      <c r="BW161" s="199"/>
      <c r="BX161" s="199"/>
      <c r="BY161" s="199"/>
      <c r="BZ161" s="199"/>
      <c r="CA161" s="199"/>
      <c r="CB161" s="199"/>
      <c r="CC161" s="199"/>
      <c r="CD161" s="199"/>
      <c r="CE161" s="199"/>
      <c r="CF161" s="199"/>
      <c r="CG161" s="199"/>
      <c r="CH161" s="199"/>
      <c r="CI161" s="199"/>
      <c r="CJ161" s="199"/>
      <c r="CK161" s="199"/>
      <c r="CL161" s="199"/>
      <c r="CM161" s="199"/>
      <c r="CN161" s="199"/>
      <c r="CO161" s="199"/>
      <c r="CP161" s="199"/>
      <c r="CQ161" s="199"/>
      <c r="CR161" s="199"/>
      <c r="CS161" s="199"/>
      <c r="CT161" s="199"/>
      <c r="CU161" s="199"/>
      <c r="CV161" s="199"/>
      <c r="CW161" s="199"/>
      <c r="CX161" s="199"/>
      <c r="CY161" s="199"/>
      <c r="CZ161" s="199"/>
      <c r="DA161" s="199"/>
      <c r="DB161" s="199"/>
      <c r="DC161" s="199"/>
      <c r="DD161" s="199"/>
      <c r="DE161" s="199"/>
      <c r="DF161" s="199"/>
      <c r="DG161" s="199"/>
      <c r="DH161" s="199"/>
      <c r="DI161" s="199"/>
      <c r="DJ161" s="199"/>
      <c r="DK161" s="199"/>
      <c r="DL161" s="199"/>
      <c r="DM161" s="199"/>
      <c r="DN161" s="199"/>
      <c r="DO161" s="199"/>
      <c r="DP161" s="199"/>
      <c r="DQ161" s="199"/>
      <c r="DR161" s="199"/>
      <c r="DS161" s="199"/>
      <c r="DT161" s="199"/>
      <c r="DU161" s="199"/>
      <c r="DV161" s="199"/>
      <c r="DW161" s="199"/>
      <c r="DX161" s="199"/>
      <c r="DY161" s="199"/>
      <c r="DZ161" s="199"/>
      <c r="EA161" s="199"/>
      <c r="EB161" s="199"/>
      <c r="EC161" s="199"/>
      <c r="ED161" s="199"/>
      <c r="EE161" s="199"/>
      <c r="EF161" s="199"/>
      <c r="EG161" s="199"/>
      <c r="EH161" s="199"/>
      <c r="EI161" s="199"/>
      <c r="EJ161" s="199"/>
      <c r="EK161" s="199"/>
      <c r="EL161" s="199"/>
      <c r="EM161" s="199"/>
      <c r="EN161" s="199"/>
      <c r="EO161" s="199"/>
      <c r="EP161" s="199"/>
      <c r="EQ161" s="199"/>
      <c r="ER161" s="199"/>
      <c r="ES161" s="199"/>
      <c r="ET161" s="199"/>
      <c r="EU161" s="199"/>
      <c r="EV161" s="199"/>
      <c r="EW161" s="199"/>
      <c r="EX161" s="199"/>
      <c r="EY161" s="199"/>
      <c r="EZ161" s="199"/>
      <c r="FA161" s="199"/>
      <c r="FB161" s="199"/>
      <c r="FC161" s="199"/>
      <c r="FD161" s="199"/>
      <c r="FE161" s="199"/>
      <c r="FF161" s="199"/>
      <c r="FG161" s="199"/>
      <c r="FH161" s="199"/>
      <c r="FI161" s="199"/>
      <c r="FJ161" s="199"/>
      <c r="FK161" s="199"/>
      <c r="FL161" s="199"/>
      <c r="FM161" s="199"/>
      <c r="FN161" s="199"/>
      <c r="FO161" s="199"/>
      <c r="FP161" s="199"/>
      <c r="FQ161" s="199"/>
      <c r="FR161" s="199"/>
      <c r="FS161" s="199"/>
      <c r="FT161" s="199"/>
      <c r="FU161" s="199"/>
      <c r="FV161" s="199"/>
      <c r="FW161" s="199"/>
      <c r="FX161" s="199"/>
      <c r="FY161" s="199"/>
      <c r="FZ161" s="199"/>
      <c r="GA161" s="199"/>
      <c r="GB161" s="199"/>
      <c r="GC161" s="199"/>
      <c r="GD161" s="199"/>
      <c r="GE161" s="199"/>
      <c r="GF161" s="199"/>
      <c r="GG161" s="199"/>
      <c r="GH161" s="199"/>
      <c r="GI161" s="199"/>
      <c r="GJ161" s="199"/>
      <c r="GK161" s="199"/>
      <c r="GL161" s="199"/>
      <c r="GM161" s="199"/>
      <c r="GN161" s="199"/>
      <c r="GO161" s="199"/>
      <c r="GP161" s="199"/>
      <c r="GQ161" s="199"/>
      <c r="GR161" s="199"/>
      <c r="GS161" s="199"/>
      <c r="GT161" s="199"/>
      <c r="GU161" s="199"/>
      <c r="GV161" s="199"/>
      <c r="GW161" s="199"/>
      <c r="GX161" s="199"/>
      <c r="GY161" s="199"/>
      <c r="GZ161" s="199"/>
      <c r="HA161" s="199"/>
      <c r="HB161" s="199"/>
      <c r="HC161" s="199"/>
      <c r="HD161" s="199"/>
      <c r="HE161" s="199"/>
      <c r="HF161" s="199"/>
      <c r="HG161" s="199"/>
      <c r="HH161" s="199"/>
      <c r="HI161" s="199"/>
      <c r="HJ161" s="199"/>
      <c r="HK161" s="199"/>
      <c r="HL161" s="199"/>
      <c r="HM161" s="199"/>
      <c r="HN161" s="199"/>
      <c r="HO161" s="199"/>
      <c r="HP161" s="199"/>
      <c r="HQ161" s="199"/>
      <c r="HR161" s="199"/>
      <c r="HS161" s="199"/>
      <c r="HT161" s="199"/>
      <c r="HU161" s="199"/>
      <c r="HV161" s="199"/>
      <c r="HW161" s="199"/>
      <c r="HX161" s="199"/>
      <c r="HY161" s="199"/>
      <c r="HZ161" s="199"/>
      <c r="IA161" s="199"/>
      <c r="IB161" s="199"/>
      <c r="IC161" s="199"/>
      <c r="ID161" s="199"/>
      <c r="IE161" s="199"/>
      <c r="IF161" s="199"/>
      <c r="IG161" s="199"/>
      <c r="IH161" s="199"/>
      <c r="II161" s="199"/>
      <c r="IJ161" s="199"/>
      <c r="IK161" s="199"/>
      <c r="IL161" s="199"/>
      <c r="IM161" s="199"/>
      <c r="IN161" s="199"/>
      <c r="IO161" s="199"/>
      <c r="IP161" s="199"/>
      <c r="IQ161" s="199"/>
      <c r="IR161" s="199"/>
      <c r="IS161" s="199"/>
      <c r="IT161" s="199"/>
      <c r="IU161" s="199"/>
      <c r="IV161" s="199"/>
    </row>
    <row r="162" spans="1:256" s="245" customFormat="1" x14ac:dyDescent="0.25">
      <c r="A162" s="203" t="s">
        <v>220</v>
      </c>
      <c r="B162" s="212" t="s">
        <v>222</v>
      </c>
      <c r="C162" s="206" t="s">
        <v>16</v>
      </c>
      <c r="D162" s="206">
        <v>2</v>
      </c>
      <c r="E162" s="256"/>
      <c r="F162" s="252">
        <f>D162*E162</f>
        <v>0</v>
      </c>
      <c r="H162" s="199"/>
      <c r="I162" s="199"/>
      <c r="J162" s="199"/>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c r="AI162" s="199"/>
      <c r="AJ162" s="199"/>
      <c r="AK162" s="199"/>
      <c r="AL162" s="199"/>
      <c r="AM162" s="199"/>
      <c r="AN162" s="199"/>
      <c r="AO162" s="199"/>
      <c r="AP162" s="199"/>
      <c r="AQ162" s="199"/>
      <c r="AR162" s="199"/>
      <c r="AS162" s="199"/>
      <c r="AT162" s="199"/>
      <c r="AU162" s="199"/>
      <c r="AV162" s="199"/>
      <c r="AW162" s="199"/>
      <c r="AX162" s="199"/>
      <c r="AY162" s="199"/>
      <c r="AZ162" s="199"/>
      <c r="BA162" s="199"/>
      <c r="BB162" s="199"/>
      <c r="BC162" s="199"/>
      <c r="BD162" s="199"/>
      <c r="BE162" s="199"/>
      <c r="BF162" s="199"/>
      <c r="BG162" s="199"/>
      <c r="BH162" s="199"/>
      <c r="BI162" s="199"/>
      <c r="BJ162" s="199"/>
      <c r="BK162" s="199"/>
      <c r="BL162" s="199"/>
      <c r="BM162" s="199"/>
      <c r="BN162" s="199"/>
      <c r="BO162" s="199"/>
      <c r="BP162" s="199"/>
      <c r="BQ162" s="199"/>
      <c r="BR162" s="199"/>
      <c r="BS162" s="199"/>
      <c r="BT162" s="199"/>
      <c r="BU162" s="199"/>
      <c r="BV162" s="199"/>
      <c r="BW162" s="199"/>
      <c r="BX162" s="199"/>
      <c r="BY162" s="199"/>
      <c r="BZ162" s="199"/>
      <c r="CA162" s="199"/>
      <c r="CB162" s="199"/>
      <c r="CC162" s="199"/>
      <c r="CD162" s="199"/>
      <c r="CE162" s="199"/>
      <c r="CF162" s="199"/>
      <c r="CG162" s="199"/>
      <c r="CH162" s="199"/>
      <c r="CI162" s="199"/>
      <c r="CJ162" s="199"/>
      <c r="CK162" s="199"/>
      <c r="CL162" s="199"/>
      <c r="CM162" s="199"/>
      <c r="CN162" s="199"/>
      <c r="CO162" s="199"/>
      <c r="CP162" s="199"/>
      <c r="CQ162" s="199"/>
      <c r="CR162" s="199"/>
      <c r="CS162" s="199"/>
      <c r="CT162" s="199"/>
      <c r="CU162" s="199"/>
      <c r="CV162" s="199"/>
      <c r="CW162" s="199"/>
      <c r="CX162" s="199"/>
      <c r="CY162" s="199"/>
      <c r="CZ162" s="199"/>
      <c r="DA162" s="199"/>
      <c r="DB162" s="199"/>
      <c r="DC162" s="199"/>
      <c r="DD162" s="199"/>
      <c r="DE162" s="199"/>
      <c r="DF162" s="199"/>
      <c r="DG162" s="199"/>
      <c r="DH162" s="199"/>
      <c r="DI162" s="199"/>
      <c r="DJ162" s="199"/>
      <c r="DK162" s="199"/>
      <c r="DL162" s="199"/>
      <c r="DM162" s="199"/>
      <c r="DN162" s="199"/>
      <c r="DO162" s="199"/>
      <c r="DP162" s="199"/>
      <c r="DQ162" s="199"/>
      <c r="DR162" s="199"/>
      <c r="DS162" s="199"/>
      <c r="DT162" s="199"/>
      <c r="DU162" s="199"/>
      <c r="DV162" s="199"/>
      <c r="DW162" s="199"/>
      <c r="DX162" s="199"/>
      <c r="DY162" s="199"/>
      <c r="DZ162" s="199"/>
      <c r="EA162" s="199"/>
      <c r="EB162" s="199"/>
      <c r="EC162" s="199"/>
      <c r="ED162" s="199"/>
      <c r="EE162" s="199"/>
      <c r="EF162" s="199"/>
      <c r="EG162" s="199"/>
      <c r="EH162" s="199"/>
      <c r="EI162" s="199"/>
      <c r="EJ162" s="199"/>
      <c r="EK162" s="199"/>
      <c r="EL162" s="199"/>
      <c r="EM162" s="199"/>
      <c r="EN162" s="199"/>
      <c r="EO162" s="199"/>
      <c r="EP162" s="199"/>
      <c r="EQ162" s="199"/>
      <c r="ER162" s="199"/>
      <c r="ES162" s="199"/>
      <c r="ET162" s="199"/>
      <c r="EU162" s="199"/>
      <c r="EV162" s="199"/>
      <c r="EW162" s="199"/>
      <c r="EX162" s="199"/>
      <c r="EY162" s="199"/>
      <c r="EZ162" s="199"/>
      <c r="FA162" s="199"/>
      <c r="FB162" s="199"/>
      <c r="FC162" s="199"/>
      <c r="FD162" s="199"/>
      <c r="FE162" s="199"/>
      <c r="FF162" s="199"/>
      <c r="FG162" s="199"/>
      <c r="FH162" s="199"/>
      <c r="FI162" s="199"/>
      <c r="FJ162" s="199"/>
      <c r="FK162" s="199"/>
      <c r="FL162" s="199"/>
      <c r="FM162" s="199"/>
      <c r="FN162" s="199"/>
      <c r="FO162" s="199"/>
      <c r="FP162" s="199"/>
      <c r="FQ162" s="199"/>
      <c r="FR162" s="199"/>
      <c r="FS162" s="199"/>
      <c r="FT162" s="199"/>
      <c r="FU162" s="199"/>
      <c r="FV162" s="199"/>
      <c r="FW162" s="199"/>
      <c r="FX162" s="199"/>
      <c r="FY162" s="199"/>
      <c r="FZ162" s="199"/>
      <c r="GA162" s="199"/>
      <c r="GB162" s="199"/>
      <c r="GC162" s="199"/>
      <c r="GD162" s="199"/>
      <c r="GE162" s="199"/>
      <c r="GF162" s="199"/>
      <c r="GG162" s="199"/>
      <c r="GH162" s="199"/>
      <c r="GI162" s="199"/>
      <c r="GJ162" s="199"/>
      <c r="GK162" s="199"/>
      <c r="GL162" s="199"/>
      <c r="GM162" s="199"/>
      <c r="GN162" s="199"/>
      <c r="GO162" s="199"/>
      <c r="GP162" s="199"/>
      <c r="GQ162" s="199"/>
      <c r="GR162" s="199"/>
      <c r="GS162" s="199"/>
      <c r="GT162" s="199"/>
      <c r="GU162" s="199"/>
      <c r="GV162" s="199"/>
      <c r="GW162" s="199"/>
      <c r="GX162" s="199"/>
      <c r="GY162" s="199"/>
      <c r="GZ162" s="199"/>
      <c r="HA162" s="199"/>
      <c r="HB162" s="199"/>
      <c r="HC162" s="199"/>
      <c r="HD162" s="199"/>
      <c r="HE162" s="199"/>
      <c r="HF162" s="199"/>
      <c r="HG162" s="199"/>
      <c r="HH162" s="199"/>
      <c r="HI162" s="199"/>
      <c r="HJ162" s="199"/>
      <c r="HK162" s="199"/>
      <c r="HL162" s="199"/>
      <c r="HM162" s="199"/>
      <c r="HN162" s="199"/>
      <c r="HO162" s="199"/>
      <c r="HP162" s="199"/>
      <c r="HQ162" s="199"/>
      <c r="HR162" s="199"/>
      <c r="HS162" s="199"/>
      <c r="HT162" s="199"/>
      <c r="HU162" s="199"/>
      <c r="HV162" s="199"/>
      <c r="HW162" s="199"/>
      <c r="HX162" s="199"/>
      <c r="HY162" s="199"/>
      <c r="HZ162" s="199"/>
      <c r="IA162" s="199"/>
      <c r="IB162" s="199"/>
      <c r="IC162" s="199"/>
      <c r="ID162" s="199"/>
      <c r="IE162" s="199"/>
      <c r="IF162" s="199"/>
      <c r="IG162" s="199"/>
      <c r="IH162" s="199"/>
      <c r="II162" s="199"/>
      <c r="IJ162" s="199"/>
      <c r="IK162" s="199"/>
      <c r="IL162" s="199"/>
      <c r="IM162" s="199"/>
      <c r="IN162" s="199"/>
      <c r="IO162" s="199"/>
      <c r="IP162" s="199"/>
      <c r="IQ162" s="199"/>
      <c r="IR162" s="199"/>
      <c r="IS162" s="199"/>
      <c r="IT162" s="199"/>
      <c r="IU162" s="199"/>
      <c r="IV162" s="199"/>
    </row>
    <row r="163" spans="1:256" s="245" customFormat="1" x14ac:dyDescent="0.25">
      <c r="A163" s="203"/>
      <c r="B163" s="212"/>
      <c r="C163" s="206"/>
      <c r="D163" s="206"/>
      <c r="E163" s="256"/>
      <c r="F163" s="252"/>
      <c r="H163" s="199"/>
      <c r="I163" s="199"/>
      <c r="J163" s="199"/>
      <c r="K163" s="199"/>
      <c r="L163" s="199"/>
      <c r="M163" s="199"/>
      <c r="N163" s="199"/>
      <c r="O163" s="199"/>
      <c r="P163" s="199"/>
      <c r="Q163" s="199"/>
      <c r="R163" s="199"/>
      <c r="S163" s="199"/>
      <c r="T163" s="199"/>
      <c r="U163" s="199"/>
      <c r="V163" s="199"/>
      <c r="W163" s="199"/>
      <c r="X163" s="199"/>
      <c r="Y163" s="199"/>
      <c r="Z163" s="199"/>
      <c r="AA163" s="199"/>
      <c r="AB163" s="199"/>
      <c r="AC163" s="199"/>
      <c r="AD163" s="199"/>
      <c r="AE163" s="199"/>
      <c r="AF163" s="199"/>
      <c r="AG163" s="199"/>
      <c r="AH163" s="199"/>
      <c r="AI163" s="199"/>
      <c r="AJ163" s="199"/>
      <c r="AK163" s="199"/>
      <c r="AL163" s="199"/>
      <c r="AM163" s="199"/>
      <c r="AN163" s="199"/>
      <c r="AO163" s="199"/>
      <c r="AP163" s="199"/>
      <c r="AQ163" s="199"/>
      <c r="AR163" s="199"/>
      <c r="AS163" s="199"/>
      <c r="AT163" s="199"/>
      <c r="AU163" s="199"/>
      <c r="AV163" s="199"/>
      <c r="AW163" s="199"/>
      <c r="AX163" s="199"/>
      <c r="AY163" s="199"/>
      <c r="AZ163" s="199"/>
      <c r="BA163" s="199"/>
      <c r="BB163" s="199"/>
      <c r="BC163" s="199"/>
      <c r="BD163" s="199"/>
      <c r="BE163" s="199"/>
      <c r="BF163" s="199"/>
      <c r="BG163" s="199"/>
      <c r="BH163" s="199"/>
      <c r="BI163" s="199"/>
      <c r="BJ163" s="199"/>
      <c r="BK163" s="199"/>
      <c r="BL163" s="199"/>
      <c r="BM163" s="199"/>
      <c r="BN163" s="199"/>
      <c r="BO163" s="199"/>
      <c r="BP163" s="199"/>
      <c r="BQ163" s="199"/>
      <c r="BR163" s="199"/>
      <c r="BS163" s="199"/>
      <c r="BT163" s="199"/>
      <c r="BU163" s="199"/>
      <c r="BV163" s="199"/>
      <c r="BW163" s="199"/>
      <c r="BX163" s="199"/>
      <c r="BY163" s="199"/>
      <c r="BZ163" s="199"/>
      <c r="CA163" s="199"/>
      <c r="CB163" s="199"/>
      <c r="CC163" s="199"/>
      <c r="CD163" s="199"/>
      <c r="CE163" s="199"/>
      <c r="CF163" s="199"/>
      <c r="CG163" s="199"/>
      <c r="CH163" s="199"/>
      <c r="CI163" s="199"/>
      <c r="CJ163" s="199"/>
      <c r="CK163" s="199"/>
      <c r="CL163" s="199"/>
      <c r="CM163" s="199"/>
      <c r="CN163" s="199"/>
      <c r="CO163" s="199"/>
      <c r="CP163" s="199"/>
      <c r="CQ163" s="199"/>
      <c r="CR163" s="199"/>
      <c r="CS163" s="199"/>
      <c r="CT163" s="199"/>
      <c r="CU163" s="199"/>
      <c r="CV163" s="199"/>
      <c r="CW163" s="199"/>
      <c r="CX163" s="199"/>
      <c r="CY163" s="199"/>
      <c r="CZ163" s="199"/>
      <c r="DA163" s="199"/>
      <c r="DB163" s="199"/>
      <c r="DC163" s="199"/>
      <c r="DD163" s="199"/>
      <c r="DE163" s="199"/>
      <c r="DF163" s="199"/>
      <c r="DG163" s="199"/>
      <c r="DH163" s="199"/>
      <c r="DI163" s="199"/>
      <c r="DJ163" s="199"/>
      <c r="DK163" s="199"/>
      <c r="DL163" s="199"/>
      <c r="DM163" s="199"/>
      <c r="DN163" s="199"/>
      <c r="DO163" s="199"/>
      <c r="DP163" s="199"/>
      <c r="DQ163" s="199"/>
      <c r="DR163" s="199"/>
      <c r="DS163" s="199"/>
      <c r="DT163" s="199"/>
      <c r="DU163" s="199"/>
      <c r="DV163" s="199"/>
      <c r="DW163" s="199"/>
      <c r="DX163" s="199"/>
      <c r="DY163" s="199"/>
      <c r="DZ163" s="199"/>
      <c r="EA163" s="199"/>
      <c r="EB163" s="199"/>
      <c r="EC163" s="199"/>
      <c r="ED163" s="199"/>
      <c r="EE163" s="199"/>
      <c r="EF163" s="199"/>
      <c r="EG163" s="199"/>
      <c r="EH163" s="199"/>
      <c r="EI163" s="199"/>
      <c r="EJ163" s="199"/>
      <c r="EK163" s="199"/>
      <c r="EL163" s="199"/>
      <c r="EM163" s="199"/>
      <c r="EN163" s="199"/>
      <c r="EO163" s="199"/>
      <c r="EP163" s="199"/>
      <c r="EQ163" s="199"/>
      <c r="ER163" s="199"/>
      <c r="ES163" s="199"/>
      <c r="ET163" s="199"/>
      <c r="EU163" s="199"/>
      <c r="EV163" s="199"/>
      <c r="EW163" s="199"/>
      <c r="EX163" s="199"/>
      <c r="EY163" s="199"/>
      <c r="EZ163" s="199"/>
      <c r="FA163" s="199"/>
      <c r="FB163" s="199"/>
      <c r="FC163" s="199"/>
      <c r="FD163" s="199"/>
      <c r="FE163" s="199"/>
      <c r="FF163" s="199"/>
      <c r="FG163" s="199"/>
      <c r="FH163" s="199"/>
      <c r="FI163" s="199"/>
      <c r="FJ163" s="199"/>
      <c r="FK163" s="199"/>
      <c r="FL163" s="199"/>
      <c r="FM163" s="199"/>
      <c r="FN163" s="199"/>
      <c r="FO163" s="199"/>
      <c r="FP163" s="199"/>
      <c r="FQ163" s="199"/>
      <c r="FR163" s="199"/>
      <c r="FS163" s="199"/>
      <c r="FT163" s="199"/>
      <c r="FU163" s="199"/>
      <c r="FV163" s="199"/>
      <c r="FW163" s="199"/>
      <c r="FX163" s="199"/>
      <c r="FY163" s="199"/>
      <c r="FZ163" s="199"/>
      <c r="GA163" s="199"/>
      <c r="GB163" s="199"/>
      <c r="GC163" s="199"/>
      <c r="GD163" s="199"/>
      <c r="GE163" s="199"/>
      <c r="GF163" s="199"/>
      <c r="GG163" s="199"/>
      <c r="GH163" s="199"/>
      <c r="GI163" s="199"/>
      <c r="GJ163" s="199"/>
      <c r="GK163" s="199"/>
      <c r="GL163" s="199"/>
      <c r="GM163" s="199"/>
      <c r="GN163" s="199"/>
      <c r="GO163" s="199"/>
      <c r="GP163" s="199"/>
      <c r="GQ163" s="199"/>
      <c r="GR163" s="199"/>
      <c r="GS163" s="199"/>
      <c r="GT163" s="199"/>
      <c r="GU163" s="199"/>
      <c r="GV163" s="199"/>
      <c r="GW163" s="199"/>
      <c r="GX163" s="199"/>
      <c r="GY163" s="199"/>
      <c r="GZ163" s="199"/>
      <c r="HA163" s="199"/>
      <c r="HB163" s="199"/>
      <c r="HC163" s="199"/>
      <c r="HD163" s="199"/>
      <c r="HE163" s="199"/>
      <c r="HF163" s="199"/>
      <c r="HG163" s="199"/>
      <c r="HH163" s="199"/>
      <c r="HI163" s="199"/>
      <c r="HJ163" s="199"/>
      <c r="HK163" s="199"/>
      <c r="HL163" s="199"/>
      <c r="HM163" s="199"/>
      <c r="HN163" s="199"/>
      <c r="HO163" s="199"/>
      <c r="HP163" s="199"/>
      <c r="HQ163" s="199"/>
      <c r="HR163" s="199"/>
      <c r="HS163" s="199"/>
      <c r="HT163" s="199"/>
      <c r="HU163" s="199"/>
      <c r="HV163" s="199"/>
      <c r="HW163" s="199"/>
      <c r="HX163" s="199"/>
      <c r="HY163" s="199"/>
      <c r="HZ163" s="199"/>
      <c r="IA163" s="199"/>
      <c r="IB163" s="199"/>
      <c r="IC163" s="199"/>
      <c r="ID163" s="199"/>
      <c r="IE163" s="199"/>
      <c r="IF163" s="199"/>
      <c r="IG163" s="199"/>
      <c r="IH163" s="199"/>
      <c r="II163" s="199"/>
      <c r="IJ163" s="199"/>
      <c r="IK163" s="199"/>
      <c r="IL163" s="199"/>
      <c r="IM163" s="199"/>
      <c r="IN163" s="199"/>
      <c r="IO163" s="199"/>
      <c r="IP163" s="199"/>
      <c r="IQ163" s="199"/>
      <c r="IR163" s="199"/>
      <c r="IS163" s="199"/>
      <c r="IT163" s="199"/>
      <c r="IU163" s="199"/>
      <c r="IV163" s="199"/>
    </row>
    <row r="164" spans="1:256" s="245" customFormat="1" ht="25" x14ac:dyDescent="0.25">
      <c r="A164" s="203"/>
      <c r="B164" s="210" t="s">
        <v>1044</v>
      </c>
      <c r="C164" s="206"/>
      <c r="D164" s="214"/>
      <c r="E164" s="256"/>
      <c r="F164" s="262"/>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199"/>
      <c r="CF164" s="199"/>
      <c r="CG164" s="199"/>
      <c r="CH164" s="199"/>
      <c r="CI164" s="199"/>
      <c r="CJ164" s="199"/>
      <c r="CK164" s="199"/>
      <c r="CL164" s="199"/>
      <c r="CM164" s="199"/>
      <c r="CN164" s="199"/>
      <c r="CO164" s="199"/>
      <c r="CP164" s="199"/>
      <c r="CQ164" s="199"/>
      <c r="CR164" s="199"/>
      <c r="CS164" s="199"/>
      <c r="CT164" s="199"/>
      <c r="CU164" s="199"/>
      <c r="CV164" s="199"/>
      <c r="CW164" s="199"/>
      <c r="CX164" s="199"/>
      <c r="CY164" s="199"/>
      <c r="CZ164" s="199"/>
      <c r="DA164" s="199"/>
      <c r="DB164" s="199"/>
      <c r="DC164" s="199"/>
      <c r="DD164" s="199"/>
      <c r="DE164" s="199"/>
      <c r="DF164" s="199"/>
      <c r="DG164" s="199"/>
      <c r="DH164" s="199"/>
      <c r="DI164" s="199"/>
      <c r="DJ164" s="199"/>
      <c r="DK164" s="199"/>
      <c r="DL164" s="199"/>
      <c r="DM164" s="199"/>
      <c r="DN164" s="199"/>
      <c r="DO164" s="199"/>
      <c r="DP164" s="199"/>
      <c r="DQ164" s="199"/>
      <c r="DR164" s="199"/>
      <c r="DS164" s="199"/>
      <c r="DT164" s="199"/>
      <c r="DU164" s="199"/>
      <c r="DV164" s="199"/>
      <c r="DW164" s="199"/>
      <c r="DX164" s="199"/>
      <c r="DY164" s="199"/>
      <c r="DZ164" s="199"/>
      <c r="EA164" s="199"/>
      <c r="EB164" s="199"/>
      <c r="EC164" s="199"/>
      <c r="ED164" s="199"/>
      <c r="EE164" s="199"/>
      <c r="EF164" s="199"/>
      <c r="EG164" s="199"/>
      <c r="EH164" s="199"/>
      <c r="EI164" s="199"/>
      <c r="EJ164" s="199"/>
      <c r="EK164" s="199"/>
      <c r="EL164" s="199"/>
      <c r="EM164" s="199"/>
      <c r="EN164" s="199"/>
      <c r="EO164" s="199"/>
      <c r="EP164" s="199"/>
      <c r="EQ164" s="199"/>
      <c r="ER164" s="199"/>
      <c r="ES164" s="199"/>
      <c r="ET164" s="199"/>
      <c r="EU164" s="199"/>
      <c r="EV164" s="199"/>
      <c r="EW164" s="199"/>
      <c r="EX164" s="199"/>
      <c r="EY164" s="199"/>
      <c r="EZ164" s="199"/>
      <c r="FA164" s="199"/>
      <c r="FB164" s="199"/>
      <c r="FC164" s="199"/>
      <c r="FD164" s="199"/>
      <c r="FE164" s="199"/>
      <c r="FF164" s="199"/>
      <c r="FG164" s="199"/>
      <c r="FH164" s="199"/>
      <c r="FI164" s="199"/>
      <c r="FJ164" s="199"/>
      <c r="FK164" s="199"/>
      <c r="FL164" s="199"/>
      <c r="FM164" s="199"/>
      <c r="FN164" s="199"/>
      <c r="FO164" s="199"/>
      <c r="FP164" s="199"/>
      <c r="FQ164" s="199"/>
      <c r="FR164" s="199"/>
      <c r="FS164" s="199"/>
      <c r="FT164" s="199"/>
      <c r="FU164" s="199"/>
      <c r="FV164" s="199"/>
      <c r="FW164" s="199"/>
      <c r="FX164" s="199"/>
      <c r="FY164" s="199"/>
      <c r="FZ164" s="199"/>
      <c r="GA164" s="199"/>
      <c r="GB164" s="199"/>
      <c r="GC164" s="199"/>
      <c r="GD164" s="199"/>
      <c r="GE164" s="199"/>
      <c r="GF164" s="199"/>
      <c r="GG164" s="199"/>
      <c r="GH164" s="199"/>
      <c r="GI164" s="199"/>
      <c r="GJ164" s="199"/>
      <c r="GK164" s="199"/>
      <c r="GL164" s="199"/>
      <c r="GM164" s="199"/>
      <c r="GN164" s="199"/>
      <c r="GO164" s="199"/>
      <c r="GP164" s="199"/>
      <c r="GQ164" s="199"/>
      <c r="GR164" s="199"/>
      <c r="GS164" s="199"/>
      <c r="GT164" s="199"/>
      <c r="GU164" s="199"/>
      <c r="GV164" s="199"/>
      <c r="GW164" s="199"/>
      <c r="GX164" s="199"/>
      <c r="GY164" s="199"/>
      <c r="GZ164" s="199"/>
      <c r="HA164" s="199"/>
      <c r="HB164" s="199"/>
      <c r="HC164" s="199"/>
      <c r="HD164" s="199"/>
      <c r="HE164" s="199"/>
      <c r="HF164" s="199"/>
      <c r="HG164" s="199"/>
      <c r="HH164" s="199"/>
      <c r="HI164" s="199"/>
      <c r="HJ164" s="199"/>
      <c r="HK164" s="199"/>
      <c r="HL164" s="199"/>
      <c r="HM164" s="199"/>
      <c r="HN164" s="199"/>
      <c r="HO164" s="199"/>
      <c r="HP164" s="199"/>
      <c r="HQ164" s="199"/>
      <c r="HR164" s="199"/>
      <c r="HS164" s="199"/>
      <c r="HT164" s="199"/>
      <c r="HU164" s="199"/>
      <c r="HV164" s="199"/>
      <c r="HW164" s="199"/>
      <c r="HX164" s="199"/>
      <c r="HY164" s="199"/>
      <c r="HZ164" s="199"/>
      <c r="IA164" s="199"/>
      <c r="IB164" s="199"/>
      <c r="IC164" s="199"/>
      <c r="ID164" s="199"/>
      <c r="IE164" s="199"/>
      <c r="IF164" s="199"/>
      <c r="IG164" s="199"/>
      <c r="IH164" s="199"/>
      <c r="II164" s="199"/>
      <c r="IJ164" s="199"/>
      <c r="IK164" s="199"/>
      <c r="IL164" s="199"/>
      <c r="IM164" s="199"/>
      <c r="IN164" s="199"/>
      <c r="IO164" s="199"/>
      <c r="IP164" s="199"/>
      <c r="IQ164" s="199"/>
      <c r="IR164" s="199"/>
      <c r="IS164" s="199"/>
      <c r="IT164" s="199"/>
      <c r="IU164" s="199"/>
      <c r="IV164" s="199"/>
    </row>
    <row r="165" spans="1:256" s="245" customFormat="1" ht="13" x14ac:dyDescent="0.3">
      <c r="A165" s="203"/>
      <c r="B165" s="224"/>
      <c r="C165" s="206"/>
      <c r="D165" s="214"/>
      <c r="E165" s="256"/>
      <c r="F165" s="262"/>
      <c r="H165" s="199"/>
      <c r="I165" s="199"/>
      <c r="J165" s="199"/>
      <c r="K165" s="199"/>
      <c r="L165" s="199"/>
      <c r="M165" s="199"/>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199"/>
      <c r="AN165" s="199"/>
      <c r="AO165" s="199"/>
      <c r="AP165" s="199"/>
      <c r="AQ165" s="199"/>
      <c r="AR165" s="199"/>
      <c r="AS165" s="199"/>
      <c r="AT165" s="199"/>
      <c r="AU165" s="199"/>
      <c r="AV165" s="199"/>
      <c r="AW165" s="199"/>
      <c r="AX165" s="199"/>
      <c r="AY165" s="199"/>
      <c r="AZ165" s="199"/>
      <c r="BA165" s="199"/>
      <c r="BB165" s="199"/>
      <c r="BC165" s="199"/>
      <c r="BD165" s="199"/>
      <c r="BE165" s="199"/>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199"/>
      <c r="CF165" s="199"/>
      <c r="CG165" s="199"/>
      <c r="CH165" s="199"/>
      <c r="CI165" s="199"/>
      <c r="CJ165" s="199"/>
      <c r="CK165" s="199"/>
      <c r="CL165" s="199"/>
      <c r="CM165" s="199"/>
      <c r="CN165" s="199"/>
      <c r="CO165" s="199"/>
      <c r="CP165" s="199"/>
      <c r="CQ165" s="199"/>
      <c r="CR165" s="199"/>
      <c r="CS165" s="199"/>
      <c r="CT165" s="199"/>
      <c r="CU165" s="199"/>
      <c r="CV165" s="199"/>
      <c r="CW165" s="199"/>
      <c r="CX165" s="199"/>
      <c r="CY165" s="199"/>
      <c r="CZ165" s="199"/>
      <c r="DA165" s="199"/>
      <c r="DB165" s="199"/>
      <c r="DC165" s="199"/>
      <c r="DD165" s="199"/>
      <c r="DE165" s="199"/>
      <c r="DF165" s="199"/>
      <c r="DG165" s="199"/>
      <c r="DH165" s="199"/>
      <c r="DI165" s="199"/>
      <c r="DJ165" s="199"/>
      <c r="DK165" s="199"/>
      <c r="DL165" s="199"/>
      <c r="DM165" s="199"/>
      <c r="DN165" s="199"/>
      <c r="DO165" s="199"/>
      <c r="DP165" s="199"/>
      <c r="DQ165" s="199"/>
      <c r="DR165" s="199"/>
      <c r="DS165" s="199"/>
      <c r="DT165" s="199"/>
      <c r="DU165" s="199"/>
      <c r="DV165" s="199"/>
      <c r="DW165" s="199"/>
      <c r="DX165" s="199"/>
      <c r="DY165" s="199"/>
      <c r="DZ165" s="199"/>
      <c r="EA165" s="199"/>
      <c r="EB165" s="199"/>
      <c r="EC165" s="199"/>
      <c r="ED165" s="199"/>
      <c r="EE165" s="199"/>
      <c r="EF165" s="199"/>
      <c r="EG165" s="199"/>
      <c r="EH165" s="199"/>
      <c r="EI165" s="199"/>
      <c r="EJ165" s="199"/>
      <c r="EK165" s="199"/>
      <c r="EL165" s="199"/>
      <c r="EM165" s="199"/>
      <c r="EN165" s="199"/>
      <c r="EO165" s="199"/>
      <c r="EP165" s="199"/>
      <c r="EQ165" s="199"/>
      <c r="ER165" s="199"/>
      <c r="ES165" s="199"/>
      <c r="ET165" s="199"/>
      <c r="EU165" s="199"/>
      <c r="EV165" s="199"/>
      <c r="EW165" s="199"/>
      <c r="EX165" s="199"/>
      <c r="EY165" s="199"/>
      <c r="EZ165" s="199"/>
      <c r="FA165" s="199"/>
      <c r="FB165" s="199"/>
      <c r="FC165" s="199"/>
      <c r="FD165" s="199"/>
      <c r="FE165" s="199"/>
      <c r="FF165" s="199"/>
      <c r="FG165" s="199"/>
      <c r="FH165" s="199"/>
      <c r="FI165" s="199"/>
      <c r="FJ165" s="199"/>
      <c r="FK165" s="199"/>
      <c r="FL165" s="199"/>
      <c r="FM165" s="199"/>
      <c r="FN165" s="199"/>
      <c r="FO165" s="199"/>
      <c r="FP165" s="199"/>
      <c r="FQ165" s="199"/>
      <c r="FR165" s="199"/>
      <c r="FS165" s="199"/>
      <c r="FT165" s="199"/>
      <c r="FU165" s="199"/>
      <c r="FV165" s="199"/>
      <c r="FW165" s="199"/>
      <c r="FX165" s="199"/>
      <c r="FY165" s="199"/>
      <c r="FZ165" s="199"/>
      <c r="GA165" s="199"/>
      <c r="GB165" s="199"/>
      <c r="GC165" s="199"/>
      <c r="GD165" s="199"/>
      <c r="GE165" s="199"/>
      <c r="GF165" s="199"/>
      <c r="GG165" s="199"/>
      <c r="GH165" s="199"/>
      <c r="GI165" s="199"/>
      <c r="GJ165" s="199"/>
      <c r="GK165" s="199"/>
      <c r="GL165" s="199"/>
      <c r="GM165" s="199"/>
      <c r="GN165" s="199"/>
      <c r="GO165" s="199"/>
      <c r="GP165" s="199"/>
      <c r="GQ165" s="199"/>
      <c r="GR165" s="199"/>
      <c r="GS165" s="199"/>
      <c r="GT165" s="199"/>
      <c r="GU165" s="199"/>
      <c r="GV165" s="199"/>
      <c r="GW165" s="199"/>
      <c r="GX165" s="199"/>
      <c r="GY165" s="199"/>
      <c r="GZ165" s="199"/>
      <c r="HA165" s="199"/>
      <c r="HB165" s="199"/>
      <c r="HC165" s="199"/>
      <c r="HD165" s="199"/>
      <c r="HE165" s="199"/>
      <c r="HF165" s="199"/>
      <c r="HG165" s="199"/>
      <c r="HH165" s="199"/>
      <c r="HI165" s="199"/>
      <c r="HJ165" s="199"/>
      <c r="HK165" s="199"/>
      <c r="HL165" s="199"/>
      <c r="HM165" s="199"/>
      <c r="HN165" s="199"/>
      <c r="HO165" s="199"/>
      <c r="HP165" s="199"/>
      <c r="HQ165" s="199"/>
      <c r="HR165" s="199"/>
      <c r="HS165" s="199"/>
      <c r="HT165" s="199"/>
      <c r="HU165" s="199"/>
      <c r="HV165" s="199"/>
      <c r="HW165" s="199"/>
      <c r="HX165" s="199"/>
      <c r="HY165" s="199"/>
      <c r="HZ165" s="199"/>
      <c r="IA165" s="199"/>
      <c r="IB165" s="199"/>
      <c r="IC165" s="199"/>
      <c r="ID165" s="199"/>
      <c r="IE165" s="199"/>
      <c r="IF165" s="199"/>
      <c r="IG165" s="199"/>
      <c r="IH165" s="199"/>
      <c r="II165" s="199"/>
      <c r="IJ165" s="199"/>
      <c r="IK165" s="199"/>
      <c r="IL165" s="199"/>
      <c r="IM165" s="199"/>
      <c r="IN165" s="199"/>
      <c r="IO165" s="199"/>
      <c r="IP165" s="199"/>
      <c r="IQ165" s="199"/>
      <c r="IR165" s="199"/>
      <c r="IS165" s="199"/>
      <c r="IT165" s="199"/>
      <c r="IU165" s="199"/>
      <c r="IV165" s="199"/>
    </row>
    <row r="166" spans="1:256" s="245" customFormat="1" x14ac:dyDescent="0.25">
      <c r="A166" s="203" t="s">
        <v>209</v>
      </c>
      <c r="B166" s="204" t="s">
        <v>152</v>
      </c>
      <c r="C166" s="206" t="s">
        <v>16</v>
      </c>
      <c r="D166" s="214">
        <v>2</v>
      </c>
      <c r="E166" s="256"/>
      <c r="F166" s="252">
        <f>D166*E166</f>
        <v>0</v>
      </c>
      <c r="H166" s="199"/>
      <c r="I166" s="199"/>
      <c r="J166" s="199"/>
      <c r="K166" s="199"/>
      <c r="L166" s="199"/>
      <c r="M166" s="199"/>
      <c r="N166" s="199"/>
      <c r="O166" s="199"/>
      <c r="P166" s="199"/>
      <c r="Q166" s="199"/>
      <c r="R166" s="199"/>
      <c r="S166" s="199"/>
      <c r="T166" s="199"/>
      <c r="U166" s="199"/>
      <c r="V166" s="199"/>
      <c r="W166" s="199"/>
      <c r="X166" s="199"/>
      <c r="Y166" s="199"/>
      <c r="Z166" s="199"/>
      <c r="AA166" s="199"/>
      <c r="AB166" s="199"/>
      <c r="AC166" s="199"/>
      <c r="AD166" s="199"/>
      <c r="AE166" s="199"/>
      <c r="AF166" s="199"/>
      <c r="AG166" s="199"/>
      <c r="AH166" s="199"/>
      <c r="AI166" s="199"/>
      <c r="AJ166" s="199"/>
      <c r="AK166" s="199"/>
      <c r="AL166" s="199"/>
      <c r="AM166" s="199"/>
      <c r="AN166" s="199"/>
      <c r="AO166" s="199"/>
      <c r="AP166" s="199"/>
      <c r="AQ166" s="199"/>
      <c r="AR166" s="199"/>
      <c r="AS166" s="199"/>
      <c r="AT166" s="199"/>
      <c r="AU166" s="199"/>
      <c r="AV166" s="199"/>
      <c r="AW166" s="199"/>
      <c r="AX166" s="199"/>
      <c r="AY166" s="199"/>
      <c r="AZ166" s="199"/>
      <c r="BA166" s="199"/>
      <c r="BB166" s="199"/>
      <c r="BC166" s="199"/>
      <c r="BD166" s="199"/>
      <c r="BE166" s="199"/>
      <c r="BF166" s="199"/>
      <c r="BG166" s="199"/>
      <c r="BH166" s="199"/>
      <c r="BI166" s="199"/>
      <c r="BJ166" s="199"/>
      <c r="BK166" s="199"/>
      <c r="BL166" s="199"/>
      <c r="BM166" s="199"/>
      <c r="BN166" s="199"/>
      <c r="BO166" s="199"/>
      <c r="BP166" s="199"/>
      <c r="BQ166" s="199"/>
      <c r="BR166" s="199"/>
      <c r="BS166" s="199"/>
      <c r="BT166" s="199"/>
      <c r="BU166" s="199"/>
      <c r="BV166" s="199"/>
      <c r="BW166" s="199"/>
      <c r="BX166" s="199"/>
      <c r="BY166" s="199"/>
      <c r="BZ166" s="199"/>
      <c r="CA166" s="199"/>
      <c r="CB166" s="199"/>
      <c r="CC166" s="199"/>
      <c r="CD166" s="199"/>
      <c r="CE166" s="199"/>
      <c r="CF166" s="199"/>
      <c r="CG166" s="199"/>
      <c r="CH166" s="199"/>
      <c r="CI166" s="199"/>
      <c r="CJ166" s="199"/>
      <c r="CK166" s="199"/>
      <c r="CL166" s="199"/>
      <c r="CM166" s="199"/>
      <c r="CN166" s="199"/>
      <c r="CO166" s="199"/>
      <c r="CP166" s="199"/>
      <c r="CQ166" s="199"/>
      <c r="CR166" s="199"/>
      <c r="CS166" s="199"/>
      <c r="CT166" s="199"/>
      <c r="CU166" s="199"/>
      <c r="CV166" s="199"/>
      <c r="CW166" s="199"/>
      <c r="CX166" s="199"/>
      <c r="CY166" s="199"/>
      <c r="CZ166" s="199"/>
      <c r="DA166" s="199"/>
      <c r="DB166" s="199"/>
      <c r="DC166" s="199"/>
      <c r="DD166" s="199"/>
      <c r="DE166" s="199"/>
      <c r="DF166" s="199"/>
      <c r="DG166" s="199"/>
      <c r="DH166" s="199"/>
      <c r="DI166" s="199"/>
      <c r="DJ166" s="199"/>
      <c r="DK166" s="199"/>
      <c r="DL166" s="199"/>
      <c r="DM166" s="199"/>
      <c r="DN166" s="199"/>
      <c r="DO166" s="199"/>
      <c r="DP166" s="199"/>
      <c r="DQ166" s="199"/>
      <c r="DR166" s="199"/>
      <c r="DS166" s="199"/>
      <c r="DT166" s="199"/>
      <c r="DU166" s="199"/>
      <c r="DV166" s="199"/>
      <c r="DW166" s="199"/>
      <c r="DX166" s="199"/>
      <c r="DY166" s="199"/>
      <c r="DZ166" s="199"/>
      <c r="EA166" s="199"/>
      <c r="EB166" s="199"/>
      <c r="EC166" s="199"/>
      <c r="ED166" s="199"/>
      <c r="EE166" s="199"/>
      <c r="EF166" s="199"/>
      <c r="EG166" s="199"/>
      <c r="EH166" s="199"/>
      <c r="EI166" s="199"/>
      <c r="EJ166" s="199"/>
      <c r="EK166" s="199"/>
      <c r="EL166" s="199"/>
      <c r="EM166" s="199"/>
      <c r="EN166" s="199"/>
      <c r="EO166" s="199"/>
      <c r="EP166" s="199"/>
      <c r="EQ166" s="199"/>
      <c r="ER166" s="199"/>
      <c r="ES166" s="199"/>
      <c r="ET166" s="199"/>
      <c r="EU166" s="199"/>
      <c r="EV166" s="199"/>
      <c r="EW166" s="199"/>
      <c r="EX166" s="199"/>
      <c r="EY166" s="199"/>
      <c r="EZ166" s="199"/>
      <c r="FA166" s="199"/>
      <c r="FB166" s="199"/>
      <c r="FC166" s="199"/>
      <c r="FD166" s="199"/>
      <c r="FE166" s="199"/>
      <c r="FF166" s="199"/>
      <c r="FG166" s="199"/>
      <c r="FH166" s="199"/>
      <c r="FI166" s="199"/>
      <c r="FJ166" s="199"/>
      <c r="FK166" s="199"/>
      <c r="FL166" s="199"/>
      <c r="FM166" s="199"/>
      <c r="FN166" s="199"/>
      <c r="FO166" s="199"/>
      <c r="FP166" s="199"/>
      <c r="FQ166" s="199"/>
      <c r="FR166" s="199"/>
      <c r="FS166" s="199"/>
      <c r="FT166" s="199"/>
      <c r="FU166" s="199"/>
      <c r="FV166" s="199"/>
      <c r="FW166" s="199"/>
      <c r="FX166" s="199"/>
      <c r="FY166" s="199"/>
      <c r="FZ166" s="199"/>
      <c r="GA166" s="199"/>
      <c r="GB166" s="199"/>
      <c r="GC166" s="199"/>
      <c r="GD166" s="199"/>
      <c r="GE166" s="199"/>
      <c r="GF166" s="199"/>
      <c r="GG166" s="199"/>
      <c r="GH166" s="199"/>
      <c r="GI166" s="199"/>
      <c r="GJ166" s="199"/>
      <c r="GK166" s="199"/>
      <c r="GL166" s="199"/>
      <c r="GM166" s="199"/>
      <c r="GN166" s="199"/>
      <c r="GO166" s="199"/>
      <c r="GP166" s="199"/>
      <c r="GQ166" s="199"/>
      <c r="GR166" s="199"/>
      <c r="GS166" s="199"/>
      <c r="GT166" s="199"/>
      <c r="GU166" s="199"/>
      <c r="GV166" s="199"/>
      <c r="GW166" s="199"/>
      <c r="GX166" s="199"/>
      <c r="GY166" s="199"/>
      <c r="GZ166" s="199"/>
      <c r="HA166" s="199"/>
      <c r="HB166" s="199"/>
      <c r="HC166" s="199"/>
      <c r="HD166" s="199"/>
      <c r="HE166" s="199"/>
      <c r="HF166" s="199"/>
      <c r="HG166" s="199"/>
      <c r="HH166" s="199"/>
      <c r="HI166" s="199"/>
      <c r="HJ166" s="199"/>
      <c r="HK166" s="199"/>
      <c r="HL166" s="199"/>
      <c r="HM166" s="199"/>
      <c r="HN166" s="199"/>
      <c r="HO166" s="199"/>
      <c r="HP166" s="199"/>
      <c r="HQ166" s="199"/>
      <c r="HR166" s="199"/>
      <c r="HS166" s="199"/>
      <c r="HT166" s="199"/>
      <c r="HU166" s="199"/>
      <c r="HV166" s="199"/>
      <c r="HW166" s="199"/>
      <c r="HX166" s="199"/>
      <c r="HY166" s="199"/>
      <c r="HZ166" s="199"/>
      <c r="IA166" s="199"/>
      <c r="IB166" s="199"/>
      <c r="IC166" s="199"/>
      <c r="ID166" s="199"/>
      <c r="IE166" s="199"/>
      <c r="IF166" s="199"/>
      <c r="IG166" s="199"/>
      <c r="IH166" s="199"/>
      <c r="II166" s="199"/>
      <c r="IJ166" s="199"/>
      <c r="IK166" s="199"/>
      <c r="IL166" s="199"/>
      <c r="IM166" s="199"/>
      <c r="IN166" s="199"/>
      <c r="IO166" s="199"/>
      <c r="IP166" s="199"/>
      <c r="IQ166" s="199"/>
      <c r="IR166" s="199"/>
      <c r="IS166" s="199"/>
      <c r="IT166" s="199"/>
      <c r="IU166" s="199"/>
      <c r="IV166" s="199"/>
    </row>
    <row r="167" spans="1:256" s="245" customFormat="1" x14ac:dyDescent="0.25">
      <c r="A167" s="203"/>
      <c r="B167" s="204"/>
      <c r="C167" s="206"/>
      <c r="D167" s="214"/>
      <c r="E167" s="256"/>
      <c r="F167" s="252"/>
      <c r="H167" s="199"/>
      <c r="I167" s="199"/>
      <c r="J167" s="199"/>
      <c r="K167" s="199"/>
      <c r="L167" s="199"/>
      <c r="M167" s="199"/>
      <c r="N167" s="199"/>
      <c r="O167" s="199"/>
      <c r="P167" s="199"/>
      <c r="Q167" s="199"/>
      <c r="R167" s="199"/>
      <c r="S167" s="199"/>
      <c r="T167" s="199"/>
      <c r="U167" s="199"/>
      <c r="V167" s="199"/>
      <c r="W167" s="199"/>
      <c r="X167" s="199"/>
      <c r="Y167" s="199"/>
      <c r="Z167" s="199"/>
      <c r="AA167" s="199"/>
      <c r="AB167" s="199"/>
      <c r="AC167" s="199"/>
      <c r="AD167" s="199"/>
      <c r="AE167" s="199"/>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199"/>
      <c r="CK167" s="199"/>
      <c r="CL167" s="199"/>
      <c r="CM167" s="199"/>
      <c r="CN167" s="199"/>
      <c r="CO167" s="199"/>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c r="DP167" s="199"/>
      <c r="DQ167" s="199"/>
      <c r="DR167" s="199"/>
      <c r="DS167" s="199"/>
      <c r="DT167" s="199"/>
      <c r="DU167" s="199"/>
      <c r="DV167" s="199"/>
      <c r="DW167" s="199"/>
      <c r="DX167" s="199"/>
      <c r="DY167" s="199"/>
      <c r="DZ167" s="199"/>
      <c r="EA167" s="199"/>
      <c r="EB167" s="199"/>
      <c r="EC167" s="199"/>
      <c r="ED167" s="199"/>
      <c r="EE167" s="199"/>
      <c r="EF167" s="199"/>
      <c r="EG167" s="199"/>
      <c r="EH167" s="199"/>
      <c r="EI167" s="199"/>
      <c r="EJ167" s="199"/>
      <c r="EK167" s="199"/>
      <c r="EL167" s="199"/>
      <c r="EM167" s="199"/>
      <c r="EN167" s="199"/>
      <c r="EO167" s="199"/>
      <c r="EP167" s="199"/>
      <c r="EQ167" s="199"/>
      <c r="ER167" s="199"/>
      <c r="ES167" s="199"/>
      <c r="ET167" s="199"/>
      <c r="EU167" s="199"/>
      <c r="EV167" s="199"/>
      <c r="EW167" s="199"/>
      <c r="EX167" s="199"/>
      <c r="EY167" s="199"/>
      <c r="EZ167" s="199"/>
      <c r="FA167" s="199"/>
      <c r="FB167" s="199"/>
      <c r="FC167" s="199"/>
      <c r="FD167" s="199"/>
      <c r="FE167" s="199"/>
      <c r="FF167" s="199"/>
      <c r="FG167" s="199"/>
      <c r="FH167" s="199"/>
      <c r="FI167" s="199"/>
      <c r="FJ167" s="199"/>
      <c r="FK167" s="199"/>
      <c r="FL167" s="199"/>
      <c r="FM167" s="199"/>
      <c r="FN167" s="199"/>
      <c r="FO167" s="199"/>
      <c r="FP167" s="199"/>
      <c r="FQ167" s="199"/>
      <c r="FR167" s="199"/>
      <c r="FS167" s="199"/>
      <c r="FT167" s="199"/>
      <c r="FU167" s="199"/>
      <c r="FV167" s="199"/>
      <c r="FW167" s="199"/>
      <c r="FX167" s="199"/>
      <c r="FY167" s="199"/>
      <c r="FZ167" s="199"/>
      <c r="GA167" s="199"/>
      <c r="GB167" s="199"/>
      <c r="GC167" s="199"/>
      <c r="GD167" s="199"/>
      <c r="GE167" s="199"/>
      <c r="GF167" s="199"/>
      <c r="GG167" s="199"/>
      <c r="GH167" s="199"/>
      <c r="GI167" s="199"/>
      <c r="GJ167" s="199"/>
      <c r="GK167" s="199"/>
      <c r="GL167" s="199"/>
      <c r="GM167" s="199"/>
      <c r="GN167" s="199"/>
      <c r="GO167" s="199"/>
      <c r="GP167" s="199"/>
      <c r="GQ167" s="199"/>
      <c r="GR167" s="199"/>
      <c r="GS167" s="199"/>
      <c r="GT167" s="199"/>
      <c r="GU167" s="199"/>
      <c r="GV167" s="199"/>
      <c r="GW167" s="199"/>
      <c r="GX167" s="199"/>
      <c r="GY167" s="199"/>
      <c r="GZ167" s="199"/>
      <c r="HA167" s="199"/>
      <c r="HB167" s="199"/>
      <c r="HC167" s="199"/>
      <c r="HD167" s="199"/>
      <c r="HE167" s="199"/>
      <c r="HF167" s="199"/>
      <c r="HG167" s="199"/>
      <c r="HH167" s="199"/>
      <c r="HI167" s="199"/>
      <c r="HJ167" s="199"/>
      <c r="HK167" s="199"/>
      <c r="HL167" s="199"/>
      <c r="HM167" s="199"/>
      <c r="HN167" s="199"/>
      <c r="HO167" s="199"/>
      <c r="HP167" s="199"/>
      <c r="HQ167" s="199"/>
      <c r="HR167" s="199"/>
      <c r="HS167" s="199"/>
      <c r="HT167" s="199"/>
      <c r="HU167" s="199"/>
      <c r="HV167" s="199"/>
      <c r="HW167" s="199"/>
      <c r="HX167" s="199"/>
      <c r="HY167" s="199"/>
      <c r="HZ167" s="199"/>
      <c r="IA167" s="199"/>
      <c r="IB167" s="199"/>
      <c r="IC167" s="199"/>
      <c r="ID167" s="199"/>
      <c r="IE167" s="199"/>
      <c r="IF167" s="199"/>
      <c r="IG167" s="199"/>
      <c r="IH167" s="199"/>
      <c r="II167" s="199"/>
      <c r="IJ167" s="199"/>
      <c r="IK167" s="199"/>
      <c r="IL167" s="199"/>
      <c r="IM167" s="199"/>
      <c r="IN167" s="199"/>
      <c r="IO167" s="199"/>
      <c r="IP167" s="199"/>
      <c r="IQ167" s="199"/>
      <c r="IR167" s="199"/>
      <c r="IS167" s="199"/>
      <c r="IT167" s="199"/>
      <c r="IU167" s="199"/>
      <c r="IV167" s="199"/>
    </row>
    <row r="168" spans="1:256" s="245" customFormat="1" ht="13" x14ac:dyDescent="0.25">
      <c r="A168" s="203"/>
      <c r="B168" s="209" t="s">
        <v>230</v>
      </c>
      <c r="C168" s="206"/>
      <c r="D168" s="206"/>
      <c r="E168" s="256"/>
      <c r="F168" s="252"/>
      <c r="H168" s="199"/>
      <c r="I168" s="199"/>
      <c r="J168" s="199"/>
      <c r="K168" s="199"/>
      <c r="L168" s="199"/>
      <c r="M168" s="199"/>
      <c r="N168" s="199"/>
      <c r="O168" s="199"/>
      <c r="P168" s="199"/>
      <c r="Q168" s="199"/>
      <c r="R168" s="199"/>
      <c r="S168" s="199"/>
      <c r="T168" s="199"/>
      <c r="U168" s="199"/>
      <c r="V168" s="199"/>
      <c r="W168" s="199"/>
      <c r="X168" s="199"/>
      <c r="Y168" s="199"/>
      <c r="Z168" s="199"/>
      <c r="AA168" s="199"/>
      <c r="AB168" s="199"/>
      <c r="AC168" s="199"/>
      <c r="AD168" s="199"/>
      <c r="AE168" s="199"/>
      <c r="AF168" s="199"/>
      <c r="AG168" s="199"/>
      <c r="AH168" s="199"/>
      <c r="AI168" s="199"/>
      <c r="AJ168" s="199"/>
      <c r="AK168" s="199"/>
      <c r="AL168" s="199"/>
      <c r="AM168" s="199"/>
      <c r="AN168" s="199"/>
      <c r="AO168" s="199"/>
      <c r="AP168" s="199"/>
      <c r="AQ168" s="199"/>
      <c r="AR168" s="199"/>
      <c r="AS168" s="199"/>
      <c r="AT168" s="199"/>
      <c r="AU168" s="199"/>
      <c r="AV168" s="199"/>
      <c r="AW168" s="199"/>
      <c r="AX168" s="199"/>
      <c r="AY168" s="199"/>
      <c r="AZ168" s="199"/>
      <c r="BA168" s="199"/>
      <c r="BB168" s="199"/>
      <c r="BC168" s="199"/>
      <c r="BD168" s="199"/>
      <c r="BE168" s="199"/>
      <c r="BF168" s="199"/>
      <c r="BG168" s="199"/>
      <c r="BH168" s="199"/>
      <c r="BI168" s="199"/>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199"/>
      <c r="CE168" s="199"/>
      <c r="CF168" s="199"/>
      <c r="CG168" s="199"/>
      <c r="CH168" s="199"/>
      <c r="CI168" s="199"/>
      <c r="CJ168" s="199"/>
      <c r="CK168" s="199"/>
      <c r="CL168" s="199"/>
      <c r="CM168" s="199"/>
      <c r="CN168" s="199"/>
      <c r="CO168" s="199"/>
      <c r="CP168" s="199"/>
      <c r="CQ168" s="199"/>
      <c r="CR168" s="199"/>
      <c r="CS168" s="199"/>
      <c r="CT168" s="199"/>
      <c r="CU168" s="199"/>
      <c r="CV168" s="199"/>
      <c r="CW168" s="199"/>
      <c r="CX168" s="199"/>
      <c r="CY168" s="199"/>
      <c r="CZ168" s="199"/>
      <c r="DA168" s="199"/>
      <c r="DB168" s="199"/>
      <c r="DC168" s="199"/>
      <c r="DD168" s="199"/>
      <c r="DE168" s="199"/>
      <c r="DF168" s="199"/>
      <c r="DG168" s="199"/>
      <c r="DH168" s="199"/>
      <c r="DI168" s="199"/>
      <c r="DJ168" s="199"/>
      <c r="DK168" s="199"/>
      <c r="DL168" s="199"/>
      <c r="DM168" s="199"/>
      <c r="DN168" s="199"/>
      <c r="DO168" s="199"/>
      <c r="DP168" s="199"/>
      <c r="DQ168" s="199"/>
      <c r="DR168" s="199"/>
      <c r="DS168" s="199"/>
      <c r="DT168" s="199"/>
      <c r="DU168" s="199"/>
      <c r="DV168" s="199"/>
      <c r="DW168" s="199"/>
      <c r="DX168" s="199"/>
      <c r="DY168" s="199"/>
      <c r="DZ168" s="199"/>
      <c r="EA168" s="199"/>
      <c r="EB168" s="199"/>
      <c r="EC168" s="199"/>
      <c r="ED168" s="199"/>
      <c r="EE168" s="199"/>
      <c r="EF168" s="199"/>
      <c r="EG168" s="199"/>
      <c r="EH168" s="199"/>
      <c r="EI168" s="199"/>
      <c r="EJ168" s="199"/>
      <c r="EK168" s="199"/>
      <c r="EL168" s="199"/>
      <c r="EM168" s="199"/>
      <c r="EN168" s="199"/>
      <c r="EO168" s="199"/>
      <c r="EP168" s="199"/>
      <c r="EQ168" s="199"/>
      <c r="ER168" s="199"/>
      <c r="ES168" s="199"/>
      <c r="ET168" s="199"/>
      <c r="EU168" s="199"/>
      <c r="EV168" s="199"/>
      <c r="EW168" s="199"/>
      <c r="EX168" s="199"/>
      <c r="EY168" s="199"/>
      <c r="EZ168" s="199"/>
      <c r="FA168" s="199"/>
      <c r="FB168" s="199"/>
      <c r="FC168" s="199"/>
      <c r="FD168" s="199"/>
      <c r="FE168" s="199"/>
      <c r="FF168" s="199"/>
      <c r="FG168" s="199"/>
      <c r="FH168" s="199"/>
      <c r="FI168" s="199"/>
      <c r="FJ168" s="199"/>
      <c r="FK168" s="199"/>
      <c r="FL168" s="199"/>
      <c r="FM168" s="199"/>
      <c r="FN168" s="199"/>
      <c r="FO168" s="199"/>
      <c r="FP168" s="199"/>
      <c r="FQ168" s="199"/>
      <c r="FR168" s="199"/>
      <c r="FS168" s="199"/>
      <c r="FT168" s="199"/>
      <c r="FU168" s="199"/>
      <c r="FV168" s="199"/>
      <c r="FW168" s="199"/>
      <c r="FX168" s="199"/>
      <c r="FY168" s="199"/>
      <c r="FZ168" s="199"/>
      <c r="GA168" s="199"/>
      <c r="GB168" s="199"/>
      <c r="GC168" s="199"/>
      <c r="GD168" s="199"/>
      <c r="GE168" s="199"/>
      <c r="GF168" s="199"/>
      <c r="GG168" s="199"/>
      <c r="GH168" s="199"/>
      <c r="GI168" s="199"/>
      <c r="GJ168" s="199"/>
      <c r="GK168" s="199"/>
      <c r="GL168" s="199"/>
      <c r="GM168" s="199"/>
      <c r="GN168" s="199"/>
      <c r="GO168" s="199"/>
      <c r="GP168" s="199"/>
      <c r="GQ168" s="199"/>
      <c r="GR168" s="199"/>
      <c r="GS168" s="199"/>
      <c r="GT168" s="199"/>
      <c r="GU168" s="199"/>
      <c r="GV168" s="199"/>
      <c r="GW168" s="199"/>
      <c r="GX168" s="199"/>
      <c r="GY168" s="199"/>
      <c r="GZ168" s="199"/>
      <c r="HA168" s="199"/>
      <c r="HB168" s="199"/>
      <c r="HC168" s="199"/>
      <c r="HD168" s="199"/>
      <c r="HE168" s="199"/>
      <c r="HF168" s="199"/>
      <c r="HG168" s="199"/>
      <c r="HH168" s="199"/>
      <c r="HI168" s="199"/>
      <c r="HJ168" s="199"/>
      <c r="HK168" s="199"/>
      <c r="HL168" s="199"/>
      <c r="HM168" s="199"/>
      <c r="HN168" s="199"/>
      <c r="HO168" s="199"/>
      <c r="HP168" s="199"/>
      <c r="HQ168" s="199"/>
      <c r="HR168" s="199"/>
      <c r="HS168" s="199"/>
      <c r="HT168" s="199"/>
      <c r="HU168" s="199"/>
      <c r="HV168" s="199"/>
      <c r="HW168" s="199"/>
      <c r="HX168" s="199"/>
      <c r="HY168" s="199"/>
      <c r="HZ168" s="199"/>
      <c r="IA168" s="199"/>
      <c r="IB168" s="199"/>
      <c r="IC168" s="199"/>
      <c r="ID168" s="199"/>
      <c r="IE168" s="199"/>
      <c r="IF168" s="199"/>
      <c r="IG168" s="199"/>
      <c r="IH168" s="199"/>
      <c r="II168" s="199"/>
      <c r="IJ168" s="199"/>
      <c r="IK168" s="199"/>
      <c r="IL168" s="199"/>
      <c r="IM168" s="199"/>
      <c r="IN168" s="199"/>
      <c r="IO168" s="199"/>
      <c r="IP168" s="199"/>
      <c r="IQ168" s="199"/>
      <c r="IR168" s="199"/>
      <c r="IS168" s="199"/>
      <c r="IT168" s="199"/>
      <c r="IU168" s="199"/>
      <c r="IV168" s="199"/>
    </row>
    <row r="169" spans="1:256" s="245" customFormat="1" x14ac:dyDescent="0.25">
      <c r="A169" s="203"/>
      <c r="B169" s="212"/>
      <c r="C169" s="206"/>
      <c r="D169" s="206"/>
      <c r="E169" s="256"/>
      <c r="F169" s="252"/>
      <c r="H169" s="199"/>
      <c r="I169" s="199"/>
      <c r="J169" s="199"/>
      <c r="K169" s="199"/>
      <c r="L169" s="199"/>
      <c r="M169" s="199"/>
      <c r="N169" s="199"/>
      <c r="O169" s="199"/>
      <c r="P169" s="199"/>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c r="AQ169" s="199"/>
      <c r="AR169" s="199"/>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199"/>
      <c r="BZ169" s="199"/>
      <c r="CA169" s="199"/>
      <c r="CB169" s="199"/>
      <c r="CC169" s="199"/>
      <c r="CD169" s="199"/>
      <c r="CE169" s="199"/>
      <c r="CF169" s="199"/>
      <c r="CG169" s="199"/>
      <c r="CH169" s="199"/>
      <c r="CI169" s="199"/>
      <c r="CJ169" s="199"/>
      <c r="CK169" s="199"/>
      <c r="CL169" s="199"/>
      <c r="CM169" s="199"/>
      <c r="CN169" s="199"/>
      <c r="CO169" s="199"/>
      <c r="CP169" s="199"/>
      <c r="CQ169" s="199"/>
      <c r="CR169" s="199"/>
      <c r="CS169" s="199"/>
      <c r="CT169" s="199"/>
      <c r="CU169" s="199"/>
      <c r="CV169" s="199"/>
      <c r="CW169" s="199"/>
      <c r="CX169" s="199"/>
      <c r="CY169" s="199"/>
      <c r="CZ169" s="199"/>
      <c r="DA169" s="199"/>
      <c r="DB169" s="199"/>
      <c r="DC169" s="199"/>
      <c r="DD169" s="199"/>
      <c r="DE169" s="199"/>
      <c r="DF169" s="199"/>
      <c r="DG169" s="199"/>
      <c r="DH169" s="199"/>
      <c r="DI169" s="199"/>
      <c r="DJ169" s="199"/>
      <c r="DK169" s="199"/>
      <c r="DL169" s="199"/>
      <c r="DM169" s="199"/>
      <c r="DN169" s="199"/>
      <c r="DO169" s="199"/>
      <c r="DP169" s="199"/>
      <c r="DQ169" s="199"/>
      <c r="DR169" s="199"/>
      <c r="DS169" s="199"/>
      <c r="DT169" s="199"/>
      <c r="DU169" s="199"/>
      <c r="DV169" s="199"/>
      <c r="DW169" s="199"/>
      <c r="DX169" s="199"/>
      <c r="DY169" s="199"/>
      <c r="DZ169" s="199"/>
      <c r="EA169" s="199"/>
      <c r="EB169" s="199"/>
      <c r="EC169" s="199"/>
      <c r="ED169" s="199"/>
      <c r="EE169" s="199"/>
      <c r="EF169" s="199"/>
      <c r="EG169" s="199"/>
      <c r="EH169" s="199"/>
      <c r="EI169" s="199"/>
      <c r="EJ169" s="199"/>
      <c r="EK169" s="199"/>
      <c r="EL169" s="199"/>
      <c r="EM169" s="199"/>
      <c r="EN169" s="199"/>
      <c r="EO169" s="199"/>
      <c r="EP169" s="199"/>
      <c r="EQ169" s="199"/>
      <c r="ER169" s="199"/>
      <c r="ES169" s="199"/>
      <c r="ET169" s="199"/>
      <c r="EU169" s="199"/>
      <c r="EV169" s="199"/>
      <c r="EW169" s="199"/>
      <c r="EX169" s="199"/>
      <c r="EY169" s="199"/>
      <c r="EZ169" s="199"/>
      <c r="FA169" s="199"/>
      <c r="FB169" s="199"/>
      <c r="FC169" s="199"/>
      <c r="FD169" s="199"/>
      <c r="FE169" s="199"/>
      <c r="FF169" s="199"/>
      <c r="FG169" s="199"/>
      <c r="FH169" s="199"/>
      <c r="FI169" s="199"/>
      <c r="FJ169" s="199"/>
      <c r="FK169" s="199"/>
      <c r="FL169" s="199"/>
      <c r="FM169" s="199"/>
      <c r="FN169" s="199"/>
      <c r="FO169" s="199"/>
      <c r="FP169" s="199"/>
      <c r="FQ169" s="199"/>
      <c r="FR169" s="199"/>
      <c r="FS169" s="199"/>
      <c r="FT169" s="199"/>
      <c r="FU169" s="199"/>
      <c r="FV169" s="199"/>
      <c r="FW169" s="199"/>
      <c r="FX169" s="199"/>
      <c r="FY169" s="199"/>
      <c r="FZ169" s="199"/>
      <c r="GA169" s="199"/>
      <c r="GB169" s="199"/>
      <c r="GC169" s="199"/>
      <c r="GD169" s="199"/>
      <c r="GE169" s="199"/>
      <c r="GF169" s="199"/>
      <c r="GG169" s="199"/>
      <c r="GH169" s="199"/>
      <c r="GI169" s="199"/>
      <c r="GJ169" s="199"/>
      <c r="GK169" s="199"/>
      <c r="GL169" s="199"/>
      <c r="GM169" s="199"/>
      <c r="GN169" s="199"/>
      <c r="GO169" s="199"/>
      <c r="GP169" s="199"/>
      <c r="GQ169" s="199"/>
      <c r="GR169" s="199"/>
      <c r="GS169" s="199"/>
      <c r="GT169" s="199"/>
      <c r="GU169" s="199"/>
      <c r="GV169" s="199"/>
      <c r="GW169" s="199"/>
      <c r="GX169" s="199"/>
      <c r="GY169" s="199"/>
      <c r="GZ169" s="199"/>
      <c r="HA169" s="199"/>
      <c r="HB169" s="199"/>
      <c r="HC169" s="199"/>
      <c r="HD169" s="199"/>
      <c r="HE169" s="199"/>
      <c r="HF169" s="199"/>
      <c r="HG169" s="199"/>
      <c r="HH169" s="199"/>
      <c r="HI169" s="199"/>
      <c r="HJ169" s="199"/>
      <c r="HK169" s="199"/>
      <c r="HL169" s="199"/>
      <c r="HM169" s="199"/>
      <c r="HN169" s="199"/>
      <c r="HO169" s="199"/>
      <c r="HP169" s="199"/>
      <c r="HQ169" s="199"/>
      <c r="HR169" s="199"/>
      <c r="HS169" s="199"/>
      <c r="HT169" s="199"/>
      <c r="HU169" s="199"/>
      <c r="HV169" s="199"/>
      <c r="HW169" s="199"/>
      <c r="HX169" s="199"/>
      <c r="HY169" s="199"/>
      <c r="HZ169" s="199"/>
      <c r="IA169" s="199"/>
      <c r="IB169" s="199"/>
      <c r="IC169" s="199"/>
      <c r="ID169" s="199"/>
      <c r="IE169" s="199"/>
      <c r="IF169" s="199"/>
      <c r="IG169" s="199"/>
      <c r="IH169" s="199"/>
      <c r="II169" s="199"/>
      <c r="IJ169" s="199"/>
      <c r="IK169" s="199"/>
      <c r="IL169" s="199"/>
      <c r="IM169" s="199"/>
      <c r="IN169" s="199"/>
      <c r="IO169" s="199"/>
      <c r="IP169" s="199"/>
      <c r="IQ169" s="199"/>
      <c r="IR169" s="199"/>
      <c r="IS169" s="199"/>
      <c r="IT169" s="199"/>
      <c r="IU169" s="199"/>
      <c r="IV169" s="199"/>
    </row>
    <row r="170" spans="1:256" s="245" customFormat="1" ht="25" x14ac:dyDescent="0.25">
      <c r="A170" s="203"/>
      <c r="B170" s="226" t="s">
        <v>231</v>
      </c>
      <c r="C170" s="206"/>
      <c r="D170" s="206"/>
      <c r="E170" s="254"/>
      <c r="F170" s="250"/>
      <c r="H170" s="199"/>
      <c r="I170" s="199"/>
      <c r="J170" s="199"/>
      <c r="K170" s="199"/>
      <c r="L170" s="199"/>
      <c r="M170" s="199"/>
      <c r="N170" s="199"/>
      <c r="O170" s="199"/>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c r="AQ170" s="199"/>
      <c r="AR170" s="199"/>
      <c r="AS170" s="199"/>
      <c r="AT170" s="199"/>
      <c r="AU170" s="199"/>
      <c r="AV170" s="199"/>
      <c r="AW170" s="199"/>
      <c r="AX170" s="199"/>
      <c r="AY170" s="199"/>
      <c r="AZ170" s="199"/>
      <c r="BA170" s="199"/>
      <c r="BB170" s="199"/>
      <c r="BC170" s="199"/>
      <c r="BD170" s="199"/>
      <c r="BE170" s="199"/>
      <c r="BF170" s="199"/>
      <c r="BG170" s="199"/>
      <c r="BH170" s="199"/>
      <c r="BI170" s="199"/>
      <c r="BJ170" s="199"/>
      <c r="BK170" s="199"/>
      <c r="BL170" s="199"/>
      <c r="BM170" s="199"/>
      <c r="BN170" s="199"/>
      <c r="BO170" s="199"/>
      <c r="BP170" s="199"/>
      <c r="BQ170" s="199"/>
      <c r="BR170" s="199"/>
      <c r="BS170" s="199"/>
      <c r="BT170" s="199"/>
      <c r="BU170" s="199"/>
      <c r="BV170" s="199"/>
      <c r="BW170" s="199"/>
      <c r="BX170" s="199"/>
      <c r="BY170" s="199"/>
      <c r="BZ170" s="199"/>
      <c r="CA170" s="199"/>
      <c r="CB170" s="199"/>
      <c r="CC170" s="199"/>
      <c r="CD170" s="199"/>
      <c r="CE170" s="199"/>
      <c r="CF170" s="199"/>
      <c r="CG170" s="199"/>
      <c r="CH170" s="199"/>
      <c r="CI170" s="199"/>
      <c r="CJ170" s="199"/>
      <c r="CK170" s="199"/>
      <c r="CL170" s="199"/>
      <c r="CM170" s="199"/>
      <c r="CN170" s="199"/>
      <c r="CO170" s="199"/>
      <c r="CP170" s="199"/>
      <c r="CQ170" s="199"/>
      <c r="CR170" s="199"/>
      <c r="CS170" s="199"/>
      <c r="CT170" s="199"/>
      <c r="CU170" s="199"/>
      <c r="CV170" s="199"/>
      <c r="CW170" s="199"/>
      <c r="CX170" s="199"/>
      <c r="CY170" s="199"/>
      <c r="CZ170" s="199"/>
      <c r="DA170" s="199"/>
      <c r="DB170" s="199"/>
      <c r="DC170" s="199"/>
      <c r="DD170" s="199"/>
      <c r="DE170" s="199"/>
      <c r="DF170" s="199"/>
      <c r="DG170" s="199"/>
      <c r="DH170" s="199"/>
      <c r="DI170" s="199"/>
      <c r="DJ170" s="199"/>
      <c r="DK170" s="199"/>
      <c r="DL170" s="199"/>
      <c r="DM170" s="199"/>
      <c r="DN170" s="199"/>
      <c r="DO170" s="199"/>
      <c r="DP170" s="199"/>
      <c r="DQ170" s="199"/>
      <c r="DR170" s="199"/>
      <c r="DS170" s="199"/>
      <c r="DT170" s="199"/>
      <c r="DU170" s="199"/>
      <c r="DV170" s="199"/>
      <c r="DW170" s="199"/>
      <c r="DX170" s="199"/>
      <c r="DY170" s="199"/>
      <c r="DZ170" s="199"/>
      <c r="EA170" s="199"/>
      <c r="EB170" s="199"/>
      <c r="EC170" s="199"/>
      <c r="ED170" s="199"/>
      <c r="EE170" s="199"/>
      <c r="EF170" s="199"/>
      <c r="EG170" s="199"/>
      <c r="EH170" s="199"/>
      <c r="EI170" s="199"/>
      <c r="EJ170" s="199"/>
      <c r="EK170" s="199"/>
      <c r="EL170" s="199"/>
      <c r="EM170" s="199"/>
      <c r="EN170" s="199"/>
      <c r="EO170" s="199"/>
      <c r="EP170" s="199"/>
      <c r="EQ170" s="199"/>
      <c r="ER170" s="199"/>
      <c r="ES170" s="199"/>
      <c r="ET170" s="199"/>
      <c r="EU170" s="199"/>
      <c r="EV170" s="199"/>
      <c r="EW170" s="199"/>
      <c r="EX170" s="199"/>
      <c r="EY170" s="199"/>
      <c r="EZ170" s="199"/>
      <c r="FA170" s="199"/>
      <c r="FB170" s="199"/>
      <c r="FC170" s="199"/>
      <c r="FD170" s="199"/>
      <c r="FE170" s="199"/>
      <c r="FF170" s="199"/>
      <c r="FG170" s="199"/>
      <c r="FH170" s="199"/>
      <c r="FI170" s="199"/>
      <c r="FJ170" s="199"/>
      <c r="FK170" s="199"/>
      <c r="FL170" s="199"/>
      <c r="FM170" s="199"/>
      <c r="FN170" s="199"/>
      <c r="FO170" s="199"/>
      <c r="FP170" s="199"/>
      <c r="FQ170" s="199"/>
      <c r="FR170" s="199"/>
      <c r="FS170" s="199"/>
      <c r="FT170" s="199"/>
      <c r="FU170" s="199"/>
      <c r="FV170" s="199"/>
      <c r="FW170" s="199"/>
      <c r="FX170" s="199"/>
      <c r="FY170" s="199"/>
      <c r="FZ170" s="199"/>
      <c r="GA170" s="199"/>
      <c r="GB170" s="199"/>
      <c r="GC170" s="199"/>
      <c r="GD170" s="199"/>
      <c r="GE170" s="199"/>
      <c r="GF170" s="199"/>
      <c r="GG170" s="199"/>
      <c r="GH170" s="199"/>
      <c r="GI170" s="199"/>
      <c r="GJ170" s="199"/>
      <c r="GK170" s="199"/>
      <c r="GL170" s="199"/>
      <c r="GM170" s="199"/>
      <c r="GN170" s="199"/>
      <c r="GO170" s="199"/>
      <c r="GP170" s="199"/>
      <c r="GQ170" s="199"/>
      <c r="GR170" s="199"/>
      <c r="GS170" s="199"/>
      <c r="GT170" s="199"/>
      <c r="GU170" s="199"/>
      <c r="GV170" s="199"/>
      <c r="GW170" s="199"/>
      <c r="GX170" s="199"/>
      <c r="GY170" s="199"/>
      <c r="GZ170" s="199"/>
      <c r="HA170" s="199"/>
      <c r="HB170" s="199"/>
      <c r="HC170" s="199"/>
      <c r="HD170" s="199"/>
      <c r="HE170" s="199"/>
      <c r="HF170" s="199"/>
      <c r="HG170" s="199"/>
      <c r="HH170" s="199"/>
      <c r="HI170" s="199"/>
      <c r="HJ170" s="199"/>
      <c r="HK170" s="199"/>
      <c r="HL170" s="199"/>
      <c r="HM170" s="199"/>
      <c r="HN170" s="199"/>
      <c r="HO170" s="199"/>
      <c r="HP170" s="199"/>
      <c r="HQ170" s="199"/>
      <c r="HR170" s="199"/>
      <c r="HS170" s="199"/>
      <c r="HT170" s="199"/>
      <c r="HU170" s="199"/>
      <c r="HV170" s="199"/>
      <c r="HW170" s="199"/>
      <c r="HX170" s="199"/>
      <c r="HY170" s="199"/>
      <c r="HZ170" s="199"/>
      <c r="IA170" s="199"/>
      <c r="IB170" s="199"/>
      <c r="IC170" s="199"/>
      <c r="ID170" s="199"/>
      <c r="IE170" s="199"/>
      <c r="IF170" s="199"/>
      <c r="IG170" s="199"/>
      <c r="IH170" s="199"/>
      <c r="II170" s="199"/>
      <c r="IJ170" s="199"/>
      <c r="IK170" s="199"/>
      <c r="IL170" s="199"/>
      <c r="IM170" s="199"/>
      <c r="IN170" s="199"/>
      <c r="IO170" s="199"/>
      <c r="IP170" s="199"/>
      <c r="IQ170" s="199"/>
      <c r="IR170" s="199"/>
      <c r="IS170" s="199"/>
      <c r="IT170" s="199"/>
      <c r="IU170" s="199"/>
      <c r="IV170" s="199"/>
    </row>
    <row r="171" spans="1:256" s="245" customFormat="1" x14ac:dyDescent="0.25">
      <c r="A171" s="203"/>
      <c r="B171" s="210"/>
      <c r="C171" s="206"/>
      <c r="D171" s="206"/>
      <c r="E171" s="254"/>
      <c r="F171" s="250"/>
      <c r="H171" s="199"/>
      <c r="I171" s="199"/>
      <c r="J171" s="199"/>
      <c r="K171" s="199"/>
      <c r="L171" s="199"/>
      <c r="M171" s="199"/>
      <c r="N171" s="199"/>
      <c r="O171" s="199"/>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c r="CE171" s="199"/>
      <c r="CF171" s="199"/>
      <c r="CG171" s="199"/>
      <c r="CH171" s="199"/>
      <c r="CI171" s="199"/>
      <c r="CJ171" s="199"/>
      <c r="CK171" s="199"/>
      <c r="CL171" s="199"/>
      <c r="CM171" s="199"/>
      <c r="CN171" s="199"/>
      <c r="CO171" s="199"/>
      <c r="CP171" s="199"/>
      <c r="CQ171" s="199"/>
      <c r="CR171" s="199"/>
      <c r="CS171" s="199"/>
      <c r="CT171" s="199"/>
      <c r="CU171" s="199"/>
      <c r="CV171" s="199"/>
      <c r="CW171" s="199"/>
      <c r="CX171" s="199"/>
      <c r="CY171" s="199"/>
      <c r="CZ171" s="199"/>
      <c r="DA171" s="199"/>
      <c r="DB171" s="199"/>
      <c r="DC171" s="199"/>
      <c r="DD171" s="199"/>
      <c r="DE171" s="199"/>
      <c r="DF171" s="199"/>
      <c r="DG171" s="199"/>
      <c r="DH171" s="199"/>
      <c r="DI171" s="199"/>
      <c r="DJ171" s="199"/>
      <c r="DK171" s="199"/>
      <c r="DL171" s="199"/>
      <c r="DM171" s="199"/>
      <c r="DN171" s="199"/>
      <c r="DO171" s="199"/>
      <c r="DP171" s="199"/>
      <c r="DQ171" s="199"/>
      <c r="DR171" s="199"/>
      <c r="DS171" s="199"/>
      <c r="DT171" s="199"/>
      <c r="DU171" s="199"/>
      <c r="DV171" s="199"/>
      <c r="DW171" s="199"/>
      <c r="DX171" s="199"/>
      <c r="DY171" s="199"/>
      <c r="DZ171" s="199"/>
      <c r="EA171" s="199"/>
      <c r="EB171" s="199"/>
      <c r="EC171" s="199"/>
      <c r="ED171" s="199"/>
      <c r="EE171" s="199"/>
      <c r="EF171" s="199"/>
      <c r="EG171" s="199"/>
      <c r="EH171" s="199"/>
      <c r="EI171" s="199"/>
      <c r="EJ171" s="199"/>
      <c r="EK171" s="199"/>
      <c r="EL171" s="199"/>
      <c r="EM171" s="199"/>
      <c r="EN171" s="199"/>
      <c r="EO171" s="199"/>
      <c r="EP171" s="199"/>
      <c r="EQ171" s="199"/>
      <c r="ER171" s="199"/>
      <c r="ES171" s="199"/>
      <c r="ET171" s="199"/>
      <c r="EU171" s="199"/>
      <c r="EV171" s="199"/>
      <c r="EW171" s="199"/>
      <c r="EX171" s="199"/>
      <c r="EY171" s="199"/>
      <c r="EZ171" s="199"/>
      <c r="FA171" s="199"/>
      <c r="FB171" s="199"/>
      <c r="FC171" s="199"/>
      <c r="FD171" s="199"/>
      <c r="FE171" s="199"/>
      <c r="FF171" s="199"/>
      <c r="FG171" s="199"/>
      <c r="FH171" s="199"/>
      <c r="FI171" s="199"/>
      <c r="FJ171" s="199"/>
      <c r="FK171" s="199"/>
      <c r="FL171" s="199"/>
      <c r="FM171" s="199"/>
      <c r="FN171" s="199"/>
      <c r="FO171" s="199"/>
      <c r="FP171" s="199"/>
      <c r="FQ171" s="199"/>
      <c r="FR171" s="199"/>
      <c r="FS171" s="199"/>
      <c r="FT171" s="199"/>
      <c r="FU171" s="199"/>
      <c r="FV171" s="199"/>
      <c r="FW171" s="199"/>
      <c r="FX171" s="199"/>
      <c r="FY171" s="199"/>
      <c r="FZ171" s="199"/>
      <c r="GA171" s="199"/>
      <c r="GB171" s="199"/>
      <c r="GC171" s="199"/>
      <c r="GD171" s="199"/>
      <c r="GE171" s="199"/>
      <c r="GF171" s="199"/>
      <c r="GG171" s="199"/>
      <c r="GH171" s="199"/>
      <c r="GI171" s="199"/>
      <c r="GJ171" s="199"/>
      <c r="GK171" s="199"/>
      <c r="GL171" s="199"/>
      <c r="GM171" s="199"/>
      <c r="GN171" s="199"/>
      <c r="GO171" s="199"/>
      <c r="GP171" s="199"/>
      <c r="GQ171" s="199"/>
      <c r="GR171" s="199"/>
      <c r="GS171" s="199"/>
      <c r="GT171" s="199"/>
      <c r="GU171" s="199"/>
      <c r="GV171" s="199"/>
      <c r="GW171" s="199"/>
      <c r="GX171" s="199"/>
      <c r="GY171" s="199"/>
      <c r="GZ171" s="199"/>
      <c r="HA171" s="199"/>
      <c r="HB171" s="199"/>
      <c r="HC171" s="199"/>
      <c r="HD171" s="199"/>
      <c r="HE171" s="199"/>
      <c r="HF171" s="199"/>
      <c r="HG171" s="199"/>
      <c r="HH171" s="199"/>
      <c r="HI171" s="199"/>
      <c r="HJ171" s="199"/>
      <c r="HK171" s="199"/>
      <c r="HL171" s="199"/>
      <c r="HM171" s="199"/>
      <c r="HN171" s="199"/>
      <c r="HO171" s="199"/>
      <c r="HP171" s="199"/>
      <c r="HQ171" s="199"/>
      <c r="HR171" s="199"/>
      <c r="HS171" s="199"/>
      <c r="HT171" s="199"/>
      <c r="HU171" s="199"/>
      <c r="HV171" s="199"/>
      <c r="HW171" s="199"/>
      <c r="HX171" s="199"/>
      <c r="HY171" s="199"/>
      <c r="HZ171" s="199"/>
      <c r="IA171" s="199"/>
      <c r="IB171" s="199"/>
      <c r="IC171" s="199"/>
      <c r="ID171" s="199"/>
      <c r="IE171" s="199"/>
      <c r="IF171" s="199"/>
      <c r="IG171" s="199"/>
      <c r="IH171" s="199"/>
      <c r="II171" s="199"/>
      <c r="IJ171" s="199"/>
      <c r="IK171" s="199"/>
      <c r="IL171" s="199"/>
      <c r="IM171" s="199"/>
      <c r="IN171" s="199"/>
      <c r="IO171" s="199"/>
      <c r="IP171" s="199"/>
      <c r="IQ171" s="199"/>
      <c r="IR171" s="199"/>
      <c r="IS171" s="199"/>
      <c r="IT171" s="199"/>
      <c r="IU171" s="199"/>
      <c r="IV171" s="199"/>
    </row>
    <row r="172" spans="1:256" s="245" customFormat="1" x14ac:dyDescent="0.25">
      <c r="A172" s="203" t="s">
        <v>232</v>
      </c>
      <c r="B172" s="204" t="s">
        <v>233</v>
      </c>
      <c r="C172" s="206" t="s">
        <v>16</v>
      </c>
      <c r="D172" s="206">
        <v>0</v>
      </c>
      <c r="E172" s="254"/>
      <c r="F172" s="252">
        <f>D172*E172</f>
        <v>0</v>
      </c>
      <c r="H172" s="199"/>
      <c r="I172" s="199"/>
      <c r="J172" s="199"/>
      <c r="K172" s="199"/>
      <c r="L172" s="199"/>
      <c r="M172" s="199"/>
      <c r="N172" s="199"/>
      <c r="O172" s="199"/>
      <c r="P172" s="199"/>
      <c r="Q172" s="199"/>
      <c r="R172" s="199"/>
      <c r="S172" s="199"/>
      <c r="T172" s="199"/>
      <c r="U172" s="199"/>
      <c r="V172" s="199"/>
      <c r="W172" s="199"/>
      <c r="X172" s="199"/>
      <c r="Y172" s="199"/>
      <c r="Z172" s="199"/>
      <c r="AA172" s="199"/>
      <c r="AB172" s="199"/>
      <c r="AC172" s="199"/>
      <c r="AD172" s="199"/>
      <c r="AE172" s="199"/>
      <c r="AF172" s="199"/>
      <c r="AG172" s="199"/>
      <c r="AH172" s="199"/>
      <c r="AI172" s="199"/>
      <c r="AJ172" s="199"/>
      <c r="AK172" s="199"/>
      <c r="AL172" s="199"/>
      <c r="AM172" s="199"/>
      <c r="AN172" s="199"/>
      <c r="AO172" s="199"/>
      <c r="AP172" s="199"/>
      <c r="AQ172" s="199"/>
      <c r="AR172" s="199"/>
      <c r="AS172" s="199"/>
      <c r="AT172" s="199"/>
      <c r="AU172" s="199"/>
      <c r="AV172" s="199"/>
      <c r="AW172" s="199"/>
      <c r="AX172" s="199"/>
      <c r="AY172" s="199"/>
      <c r="AZ172" s="199"/>
      <c r="BA172" s="199"/>
      <c r="BB172" s="199"/>
      <c r="BC172" s="199"/>
      <c r="BD172" s="199"/>
      <c r="BE172" s="199"/>
      <c r="BF172" s="199"/>
      <c r="BG172" s="199"/>
      <c r="BH172" s="199"/>
      <c r="BI172" s="199"/>
      <c r="BJ172" s="199"/>
      <c r="BK172" s="199"/>
      <c r="BL172" s="199"/>
      <c r="BM172" s="199"/>
      <c r="BN172" s="199"/>
      <c r="BO172" s="199"/>
      <c r="BP172" s="199"/>
      <c r="BQ172" s="199"/>
      <c r="BR172" s="199"/>
      <c r="BS172" s="199"/>
      <c r="BT172" s="199"/>
      <c r="BU172" s="199"/>
      <c r="BV172" s="199"/>
      <c r="BW172" s="199"/>
      <c r="BX172" s="199"/>
      <c r="BY172" s="199"/>
      <c r="BZ172" s="199"/>
      <c r="CA172" s="199"/>
      <c r="CB172" s="199"/>
      <c r="CC172" s="199"/>
      <c r="CD172" s="199"/>
      <c r="CE172" s="199"/>
      <c r="CF172" s="199"/>
      <c r="CG172" s="199"/>
      <c r="CH172" s="199"/>
      <c r="CI172" s="199"/>
      <c r="CJ172" s="199"/>
      <c r="CK172" s="199"/>
      <c r="CL172" s="199"/>
      <c r="CM172" s="199"/>
      <c r="CN172" s="199"/>
      <c r="CO172" s="199"/>
      <c r="CP172" s="199"/>
      <c r="CQ172" s="199"/>
      <c r="CR172" s="199"/>
      <c r="CS172" s="199"/>
      <c r="CT172" s="199"/>
      <c r="CU172" s="199"/>
      <c r="CV172" s="199"/>
      <c r="CW172" s="199"/>
      <c r="CX172" s="199"/>
      <c r="CY172" s="199"/>
      <c r="CZ172" s="199"/>
      <c r="DA172" s="199"/>
      <c r="DB172" s="199"/>
      <c r="DC172" s="199"/>
      <c r="DD172" s="199"/>
      <c r="DE172" s="199"/>
      <c r="DF172" s="199"/>
      <c r="DG172" s="199"/>
      <c r="DH172" s="199"/>
      <c r="DI172" s="199"/>
      <c r="DJ172" s="199"/>
      <c r="DK172" s="199"/>
      <c r="DL172" s="199"/>
      <c r="DM172" s="199"/>
      <c r="DN172" s="199"/>
      <c r="DO172" s="199"/>
      <c r="DP172" s="199"/>
      <c r="DQ172" s="199"/>
      <c r="DR172" s="199"/>
      <c r="DS172" s="199"/>
      <c r="DT172" s="199"/>
      <c r="DU172" s="199"/>
      <c r="DV172" s="199"/>
      <c r="DW172" s="199"/>
      <c r="DX172" s="199"/>
      <c r="DY172" s="199"/>
      <c r="DZ172" s="199"/>
      <c r="EA172" s="199"/>
      <c r="EB172" s="199"/>
      <c r="EC172" s="199"/>
      <c r="ED172" s="199"/>
      <c r="EE172" s="199"/>
      <c r="EF172" s="199"/>
      <c r="EG172" s="199"/>
      <c r="EH172" s="199"/>
      <c r="EI172" s="199"/>
      <c r="EJ172" s="199"/>
      <c r="EK172" s="199"/>
      <c r="EL172" s="199"/>
      <c r="EM172" s="199"/>
      <c r="EN172" s="199"/>
      <c r="EO172" s="199"/>
      <c r="EP172" s="199"/>
      <c r="EQ172" s="199"/>
      <c r="ER172" s="199"/>
      <c r="ES172" s="199"/>
      <c r="ET172" s="199"/>
      <c r="EU172" s="199"/>
      <c r="EV172" s="199"/>
      <c r="EW172" s="199"/>
      <c r="EX172" s="199"/>
      <c r="EY172" s="199"/>
      <c r="EZ172" s="199"/>
      <c r="FA172" s="199"/>
      <c r="FB172" s="199"/>
      <c r="FC172" s="199"/>
      <c r="FD172" s="199"/>
      <c r="FE172" s="199"/>
      <c r="FF172" s="199"/>
      <c r="FG172" s="199"/>
      <c r="FH172" s="199"/>
      <c r="FI172" s="199"/>
      <c r="FJ172" s="199"/>
      <c r="FK172" s="199"/>
      <c r="FL172" s="199"/>
      <c r="FM172" s="199"/>
      <c r="FN172" s="199"/>
      <c r="FO172" s="199"/>
      <c r="FP172" s="199"/>
      <c r="FQ172" s="199"/>
      <c r="FR172" s="199"/>
      <c r="FS172" s="199"/>
      <c r="FT172" s="199"/>
      <c r="FU172" s="199"/>
      <c r="FV172" s="199"/>
      <c r="FW172" s="199"/>
      <c r="FX172" s="199"/>
      <c r="FY172" s="199"/>
      <c r="FZ172" s="199"/>
      <c r="GA172" s="199"/>
      <c r="GB172" s="199"/>
      <c r="GC172" s="199"/>
      <c r="GD172" s="199"/>
      <c r="GE172" s="199"/>
      <c r="GF172" s="199"/>
      <c r="GG172" s="199"/>
      <c r="GH172" s="199"/>
      <c r="GI172" s="199"/>
      <c r="GJ172" s="199"/>
      <c r="GK172" s="199"/>
      <c r="GL172" s="199"/>
      <c r="GM172" s="199"/>
      <c r="GN172" s="199"/>
      <c r="GO172" s="199"/>
      <c r="GP172" s="199"/>
      <c r="GQ172" s="199"/>
      <c r="GR172" s="199"/>
      <c r="GS172" s="199"/>
      <c r="GT172" s="199"/>
      <c r="GU172" s="199"/>
      <c r="GV172" s="199"/>
      <c r="GW172" s="199"/>
      <c r="GX172" s="199"/>
      <c r="GY172" s="199"/>
      <c r="GZ172" s="199"/>
      <c r="HA172" s="199"/>
      <c r="HB172" s="199"/>
      <c r="HC172" s="199"/>
      <c r="HD172" s="199"/>
      <c r="HE172" s="199"/>
      <c r="HF172" s="199"/>
      <c r="HG172" s="199"/>
      <c r="HH172" s="199"/>
      <c r="HI172" s="199"/>
      <c r="HJ172" s="199"/>
      <c r="HK172" s="199"/>
      <c r="HL172" s="199"/>
      <c r="HM172" s="199"/>
      <c r="HN172" s="199"/>
      <c r="HO172" s="199"/>
      <c r="HP172" s="199"/>
      <c r="HQ172" s="199"/>
      <c r="HR172" s="199"/>
      <c r="HS172" s="199"/>
      <c r="HT172" s="199"/>
      <c r="HU172" s="199"/>
      <c r="HV172" s="199"/>
      <c r="HW172" s="199"/>
      <c r="HX172" s="199"/>
      <c r="HY172" s="199"/>
      <c r="HZ172" s="199"/>
      <c r="IA172" s="199"/>
      <c r="IB172" s="199"/>
      <c r="IC172" s="199"/>
      <c r="ID172" s="199"/>
      <c r="IE172" s="199"/>
      <c r="IF172" s="199"/>
      <c r="IG172" s="199"/>
      <c r="IH172" s="199"/>
      <c r="II172" s="199"/>
      <c r="IJ172" s="199"/>
      <c r="IK172" s="199"/>
      <c r="IL172" s="199"/>
      <c r="IM172" s="199"/>
      <c r="IN172" s="199"/>
      <c r="IO172" s="199"/>
      <c r="IP172" s="199"/>
      <c r="IQ172" s="199"/>
      <c r="IR172" s="199"/>
      <c r="IS172" s="199"/>
      <c r="IT172" s="199"/>
      <c r="IU172" s="199"/>
      <c r="IV172" s="199"/>
    </row>
    <row r="173" spans="1:256" s="245" customFormat="1" x14ac:dyDescent="0.25">
      <c r="A173" s="203" t="s">
        <v>234</v>
      </c>
      <c r="B173" s="212" t="s">
        <v>186</v>
      </c>
      <c r="C173" s="206" t="s">
        <v>16</v>
      </c>
      <c r="D173" s="206">
        <v>0</v>
      </c>
      <c r="E173" s="254"/>
      <c r="F173" s="252">
        <f>D173*E173</f>
        <v>0</v>
      </c>
      <c r="H173" s="199"/>
      <c r="I173" s="199"/>
      <c r="J173" s="199"/>
      <c r="K173" s="199"/>
      <c r="L173" s="199"/>
      <c r="M173" s="199"/>
      <c r="N173" s="199"/>
      <c r="O173" s="199"/>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c r="BM173" s="199"/>
      <c r="BN173" s="199"/>
      <c r="BO173" s="199"/>
      <c r="BP173" s="199"/>
      <c r="BQ173" s="199"/>
      <c r="BR173" s="199"/>
      <c r="BS173" s="199"/>
      <c r="BT173" s="199"/>
      <c r="BU173" s="199"/>
      <c r="BV173" s="199"/>
      <c r="BW173" s="199"/>
      <c r="BX173" s="199"/>
      <c r="BY173" s="199"/>
      <c r="BZ173" s="199"/>
      <c r="CA173" s="199"/>
      <c r="CB173" s="199"/>
      <c r="CC173" s="199"/>
      <c r="CD173" s="199"/>
      <c r="CE173" s="199"/>
      <c r="CF173" s="199"/>
      <c r="CG173" s="199"/>
      <c r="CH173" s="199"/>
      <c r="CI173" s="199"/>
      <c r="CJ173" s="199"/>
      <c r="CK173" s="199"/>
      <c r="CL173" s="199"/>
      <c r="CM173" s="199"/>
      <c r="CN173" s="199"/>
      <c r="CO173" s="199"/>
      <c r="CP173" s="199"/>
      <c r="CQ173" s="199"/>
      <c r="CR173" s="199"/>
      <c r="CS173" s="199"/>
      <c r="CT173" s="199"/>
      <c r="CU173" s="199"/>
      <c r="CV173" s="199"/>
      <c r="CW173" s="199"/>
      <c r="CX173" s="199"/>
      <c r="CY173" s="199"/>
      <c r="CZ173" s="199"/>
      <c r="DA173" s="199"/>
      <c r="DB173" s="199"/>
      <c r="DC173" s="199"/>
      <c r="DD173" s="199"/>
      <c r="DE173" s="199"/>
      <c r="DF173" s="199"/>
      <c r="DG173" s="199"/>
      <c r="DH173" s="199"/>
      <c r="DI173" s="199"/>
      <c r="DJ173" s="199"/>
      <c r="DK173" s="199"/>
      <c r="DL173" s="199"/>
      <c r="DM173" s="199"/>
      <c r="DN173" s="199"/>
      <c r="DO173" s="199"/>
      <c r="DP173" s="199"/>
      <c r="DQ173" s="199"/>
      <c r="DR173" s="199"/>
      <c r="DS173" s="199"/>
      <c r="DT173" s="199"/>
      <c r="DU173" s="199"/>
      <c r="DV173" s="199"/>
      <c r="DW173" s="199"/>
      <c r="DX173" s="199"/>
      <c r="DY173" s="199"/>
      <c r="DZ173" s="199"/>
      <c r="EA173" s="199"/>
      <c r="EB173" s="199"/>
      <c r="EC173" s="199"/>
      <c r="ED173" s="199"/>
      <c r="EE173" s="199"/>
      <c r="EF173" s="199"/>
      <c r="EG173" s="199"/>
      <c r="EH173" s="199"/>
      <c r="EI173" s="199"/>
      <c r="EJ173" s="199"/>
      <c r="EK173" s="199"/>
      <c r="EL173" s="199"/>
      <c r="EM173" s="199"/>
      <c r="EN173" s="199"/>
      <c r="EO173" s="199"/>
      <c r="EP173" s="199"/>
      <c r="EQ173" s="199"/>
      <c r="ER173" s="199"/>
      <c r="ES173" s="199"/>
      <c r="ET173" s="199"/>
      <c r="EU173" s="199"/>
      <c r="EV173" s="199"/>
      <c r="EW173" s="199"/>
      <c r="EX173" s="199"/>
      <c r="EY173" s="199"/>
      <c r="EZ173" s="199"/>
      <c r="FA173" s="199"/>
      <c r="FB173" s="199"/>
      <c r="FC173" s="199"/>
      <c r="FD173" s="199"/>
      <c r="FE173" s="199"/>
      <c r="FF173" s="199"/>
      <c r="FG173" s="199"/>
      <c r="FH173" s="199"/>
      <c r="FI173" s="199"/>
      <c r="FJ173" s="199"/>
      <c r="FK173" s="199"/>
      <c r="FL173" s="199"/>
      <c r="FM173" s="199"/>
      <c r="FN173" s="199"/>
      <c r="FO173" s="199"/>
      <c r="FP173" s="199"/>
      <c r="FQ173" s="199"/>
      <c r="FR173" s="199"/>
      <c r="FS173" s="199"/>
      <c r="FT173" s="199"/>
      <c r="FU173" s="199"/>
      <c r="FV173" s="199"/>
      <c r="FW173" s="199"/>
      <c r="FX173" s="199"/>
      <c r="FY173" s="199"/>
      <c r="FZ173" s="199"/>
      <c r="GA173" s="199"/>
      <c r="GB173" s="199"/>
      <c r="GC173" s="199"/>
      <c r="GD173" s="199"/>
      <c r="GE173" s="199"/>
      <c r="GF173" s="199"/>
      <c r="GG173" s="199"/>
      <c r="GH173" s="199"/>
      <c r="GI173" s="199"/>
      <c r="GJ173" s="199"/>
      <c r="GK173" s="199"/>
      <c r="GL173" s="199"/>
      <c r="GM173" s="199"/>
      <c r="GN173" s="199"/>
      <c r="GO173" s="199"/>
      <c r="GP173" s="199"/>
      <c r="GQ173" s="199"/>
      <c r="GR173" s="199"/>
      <c r="GS173" s="199"/>
      <c r="GT173" s="199"/>
      <c r="GU173" s="199"/>
      <c r="GV173" s="199"/>
      <c r="GW173" s="199"/>
      <c r="GX173" s="199"/>
      <c r="GY173" s="199"/>
      <c r="GZ173" s="199"/>
      <c r="HA173" s="199"/>
      <c r="HB173" s="199"/>
      <c r="HC173" s="199"/>
      <c r="HD173" s="199"/>
      <c r="HE173" s="199"/>
      <c r="HF173" s="199"/>
      <c r="HG173" s="199"/>
      <c r="HH173" s="199"/>
      <c r="HI173" s="199"/>
      <c r="HJ173" s="199"/>
      <c r="HK173" s="199"/>
      <c r="HL173" s="199"/>
      <c r="HM173" s="199"/>
      <c r="HN173" s="199"/>
      <c r="HO173" s="199"/>
      <c r="HP173" s="199"/>
      <c r="HQ173" s="199"/>
      <c r="HR173" s="199"/>
      <c r="HS173" s="199"/>
      <c r="HT173" s="199"/>
      <c r="HU173" s="199"/>
      <c r="HV173" s="199"/>
      <c r="HW173" s="199"/>
      <c r="HX173" s="199"/>
      <c r="HY173" s="199"/>
      <c r="HZ173" s="199"/>
      <c r="IA173" s="199"/>
      <c r="IB173" s="199"/>
      <c r="IC173" s="199"/>
      <c r="ID173" s="199"/>
      <c r="IE173" s="199"/>
      <c r="IF173" s="199"/>
      <c r="IG173" s="199"/>
      <c r="IH173" s="199"/>
      <c r="II173" s="199"/>
      <c r="IJ173" s="199"/>
      <c r="IK173" s="199"/>
      <c r="IL173" s="199"/>
      <c r="IM173" s="199"/>
      <c r="IN173" s="199"/>
      <c r="IO173" s="199"/>
      <c r="IP173" s="199"/>
      <c r="IQ173" s="199"/>
      <c r="IR173" s="199"/>
      <c r="IS173" s="199"/>
      <c r="IT173" s="199"/>
      <c r="IU173" s="199"/>
      <c r="IV173" s="199"/>
    </row>
    <row r="174" spans="1:256" s="245" customFormat="1" x14ac:dyDescent="0.25">
      <c r="A174" s="203"/>
      <c r="B174" s="204"/>
      <c r="C174" s="206"/>
      <c r="D174" s="214"/>
      <c r="E174" s="256"/>
      <c r="F174" s="252"/>
      <c r="H174" s="199"/>
      <c r="I174" s="199"/>
      <c r="J174" s="199"/>
      <c r="K174" s="199"/>
      <c r="L174" s="199"/>
      <c r="M174" s="199"/>
      <c r="N174" s="199"/>
      <c r="O174" s="199"/>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199"/>
      <c r="AU174" s="199"/>
      <c r="AV174" s="199"/>
      <c r="AW174" s="199"/>
      <c r="AX174" s="199"/>
      <c r="AY174" s="199"/>
      <c r="AZ174" s="199"/>
      <c r="BA174" s="199"/>
      <c r="BB174" s="199"/>
      <c r="BC174" s="199"/>
      <c r="BD174" s="199"/>
      <c r="BE174" s="199"/>
      <c r="BF174" s="199"/>
      <c r="BG174" s="199"/>
      <c r="BH174" s="199"/>
      <c r="BI174" s="199"/>
      <c r="BJ174" s="199"/>
      <c r="BK174" s="199"/>
      <c r="BL174" s="199"/>
      <c r="BM174" s="199"/>
      <c r="BN174" s="199"/>
      <c r="BO174" s="199"/>
      <c r="BP174" s="199"/>
      <c r="BQ174" s="199"/>
      <c r="BR174" s="199"/>
      <c r="BS174" s="199"/>
      <c r="BT174" s="199"/>
      <c r="BU174" s="199"/>
      <c r="BV174" s="199"/>
      <c r="BW174" s="199"/>
      <c r="BX174" s="199"/>
      <c r="BY174" s="199"/>
      <c r="BZ174" s="199"/>
      <c r="CA174" s="199"/>
      <c r="CB174" s="199"/>
      <c r="CC174" s="199"/>
      <c r="CD174" s="199"/>
      <c r="CE174" s="199"/>
      <c r="CF174" s="199"/>
      <c r="CG174" s="199"/>
      <c r="CH174" s="199"/>
      <c r="CI174" s="199"/>
      <c r="CJ174" s="199"/>
      <c r="CK174" s="199"/>
      <c r="CL174" s="199"/>
      <c r="CM174" s="199"/>
      <c r="CN174" s="199"/>
      <c r="CO174" s="199"/>
      <c r="CP174" s="199"/>
      <c r="CQ174" s="199"/>
      <c r="CR174" s="199"/>
      <c r="CS174" s="199"/>
      <c r="CT174" s="199"/>
      <c r="CU174" s="199"/>
      <c r="CV174" s="199"/>
      <c r="CW174" s="199"/>
      <c r="CX174" s="199"/>
      <c r="CY174" s="199"/>
      <c r="CZ174" s="199"/>
      <c r="DA174" s="199"/>
      <c r="DB174" s="199"/>
      <c r="DC174" s="199"/>
      <c r="DD174" s="199"/>
      <c r="DE174" s="199"/>
      <c r="DF174" s="199"/>
      <c r="DG174" s="199"/>
      <c r="DH174" s="199"/>
      <c r="DI174" s="199"/>
      <c r="DJ174" s="199"/>
      <c r="DK174" s="199"/>
      <c r="DL174" s="199"/>
      <c r="DM174" s="199"/>
      <c r="DN174" s="199"/>
      <c r="DO174" s="199"/>
      <c r="DP174" s="199"/>
      <c r="DQ174" s="199"/>
      <c r="DR174" s="199"/>
      <c r="DS174" s="199"/>
      <c r="DT174" s="199"/>
      <c r="DU174" s="199"/>
      <c r="DV174" s="199"/>
      <c r="DW174" s="199"/>
      <c r="DX174" s="199"/>
      <c r="DY174" s="199"/>
      <c r="DZ174" s="199"/>
      <c r="EA174" s="199"/>
      <c r="EB174" s="199"/>
      <c r="EC174" s="199"/>
      <c r="ED174" s="199"/>
      <c r="EE174" s="199"/>
      <c r="EF174" s="199"/>
      <c r="EG174" s="199"/>
      <c r="EH174" s="199"/>
      <c r="EI174" s="199"/>
      <c r="EJ174" s="199"/>
      <c r="EK174" s="199"/>
      <c r="EL174" s="199"/>
      <c r="EM174" s="199"/>
      <c r="EN174" s="199"/>
      <c r="EO174" s="199"/>
      <c r="EP174" s="199"/>
      <c r="EQ174" s="199"/>
      <c r="ER174" s="199"/>
      <c r="ES174" s="199"/>
      <c r="ET174" s="199"/>
      <c r="EU174" s="199"/>
      <c r="EV174" s="199"/>
      <c r="EW174" s="199"/>
      <c r="EX174" s="199"/>
      <c r="EY174" s="199"/>
      <c r="EZ174" s="199"/>
      <c r="FA174" s="199"/>
      <c r="FB174" s="199"/>
      <c r="FC174" s="199"/>
      <c r="FD174" s="199"/>
      <c r="FE174" s="199"/>
      <c r="FF174" s="199"/>
      <c r="FG174" s="199"/>
      <c r="FH174" s="199"/>
      <c r="FI174" s="199"/>
      <c r="FJ174" s="199"/>
      <c r="FK174" s="199"/>
      <c r="FL174" s="199"/>
      <c r="FM174" s="199"/>
      <c r="FN174" s="199"/>
      <c r="FO174" s="199"/>
      <c r="FP174" s="199"/>
      <c r="FQ174" s="199"/>
      <c r="FR174" s="199"/>
      <c r="FS174" s="199"/>
      <c r="FT174" s="199"/>
      <c r="FU174" s="199"/>
      <c r="FV174" s="199"/>
      <c r="FW174" s="199"/>
      <c r="FX174" s="199"/>
      <c r="FY174" s="199"/>
      <c r="FZ174" s="199"/>
      <c r="GA174" s="199"/>
      <c r="GB174" s="199"/>
      <c r="GC174" s="199"/>
      <c r="GD174" s="199"/>
      <c r="GE174" s="199"/>
      <c r="GF174" s="199"/>
      <c r="GG174" s="199"/>
      <c r="GH174" s="199"/>
      <c r="GI174" s="199"/>
      <c r="GJ174" s="199"/>
      <c r="GK174" s="199"/>
      <c r="GL174" s="199"/>
      <c r="GM174" s="199"/>
      <c r="GN174" s="199"/>
      <c r="GO174" s="199"/>
      <c r="GP174" s="199"/>
      <c r="GQ174" s="199"/>
      <c r="GR174" s="199"/>
      <c r="GS174" s="199"/>
      <c r="GT174" s="199"/>
      <c r="GU174" s="199"/>
      <c r="GV174" s="199"/>
      <c r="GW174" s="199"/>
      <c r="GX174" s="199"/>
      <c r="GY174" s="199"/>
      <c r="GZ174" s="199"/>
      <c r="HA174" s="199"/>
      <c r="HB174" s="199"/>
      <c r="HC174" s="199"/>
      <c r="HD174" s="199"/>
      <c r="HE174" s="199"/>
      <c r="HF174" s="199"/>
      <c r="HG174" s="199"/>
      <c r="HH174" s="199"/>
      <c r="HI174" s="199"/>
      <c r="HJ174" s="199"/>
      <c r="HK174" s="199"/>
      <c r="HL174" s="199"/>
      <c r="HM174" s="199"/>
      <c r="HN174" s="199"/>
      <c r="HO174" s="199"/>
      <c r="HP174" s="199"/>
      <c r="HQ174" s="199"/>
      <c r="HR174" s="199"/>
      <c r="HS174" s="199"/>
      <c r="HT174" s="199"/>
      <c r="HU174" s="199"/>
      <c r="HV174" s="199"/>
      <c r="HW174" s="199"/>
      <c r="HX174" s="199"/>
      <c r="HY174" s="199"/>
      <c r="HZ174" s="199"/>
      <c r="IA174" s="199"/>
      <c r="IB174" s="199"/>
      <c r="IC174" s="199"/>
      <c r="ID174" s="199"/>
      <c r="IE174" s="199"/>
      <c r="IF174" s="199"/>
      <c r="IG174" s="199"/>
      <c r="IH174" s="199"/>
      <c r="II174" s="199"/>
      <c r="IJ174" s="199"/>
      <c r="IK174" s="199"/>
      <c r="IL174" s="199"/>
      <c r="IM174" s="199"/>
      <c r="IN174" s="199"/>
      <c r="IO174" s="199"/>
      <c r="IP174" s="199"/>
      <c r="IQ174" s="199"/>
      <c r="IR174" s="199"/>
      <c r="IS174" s="199"/>
      <c r="IT174" s="199"/>
      <c r="IU174" s="199"/>
      <c r="IV174" s="199"/>
    </row>
    <row r="175" spans="1:256" s="245" customFormat="1" x14ac:dyDescent="0.25">
      <c r="A175" s="203"/>
      <c r="B175" s="204"/>
      <c r="C175" s="206"/>
      <c r="D175" s="214"/>
      <c r="E175" s="256"/>
      <c r="F175" s="252"/>
      <c r="H175" s="199"/>
      <c r="I175" s="199"/>
      <c r="J175" s="199"/>
      <c r="K175" s="199"/>
      <c r="L175" s="199"/>
      <c r="M175" s="199"/>
      <c r="N175" s="199"/>
      <c r="O175" s="199"/>
      <c r="P175" s="199"/>
      <c r="Q175" s="199"/>
      <c r="R175" s="199"/>
      <c r="S175" s="199"/>
      <c r="T175" s="199"/>
      <c r="U175" s="199"/>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c r="AQ175" s="199"/>
      <c r="AR175" s="199"/>
      <c r="AS175" s="199"/>
      <c r="AT175" s="199"/>
      <c r="AU175" s="199"/>
      <c r="AV175" s="199"/>
      <c r="AW175" s="199"/>
      <c r="AX175" s="199"/>
      <c r="AY175" s="199"/>
      <c r="AZ175" s="199"/>
      <c r="BA175" s="199"/>
      <c r="BB175" s="199"/>
      <c r="BC175" s="199"/>
      <c r="BD175" s="199"/>
      <c r="BE175" s="199"/>
      <c r="BF175" s="199"/>
      <c r="BG175" s="199"/>
      <c r="BH175" s="199"/>
      <c r="BI175" s="199"/>
      <c r="BJ175" s="199"/>
      <c r="BK175" s="199"/>
      <c r="BL175" s="199"/>
      <c r="BM175" s="199"/>
      <c r="BN175" s="199"/>
      <c r="BO175" s="199"/>
      <c r="BP175" s="199"/>
      <c r="BQ175" s="199"/>
      <c r="BR175" s="199"/>
      <c r="BS175" s="199"/>
      <c r="BT175" s="199"/>
      <c r="BU175" s="199"/>
      <c r="BV175" s="199"/>
      <c r="BW175" s="199"/>
      <c r="BX175" s="199"/>
      <c r="BY175" s="199"/>
      <c r="BZ175" s="199"/>
      <c r="CA175" s="199"/>
      <c r="CB175" s="199"/>
      <c r="CC175" s="199"/>
      <c r="CD175" s="199"/>
      <c r="CE175" s="199"/>
      <c r="CF175" s="199"/>
      <c r="CG175" s="199"/>
      <c r="CH175" s="199"/>
      <c r="CI175" s="199"/>
      <c r="CJ175" s="199"/>
      <c r="CK175" s="199"/>
      <c r="CL175" s="199"/>
      <c r="CM175" s="199"/>
      <c r="CN175" s="199"/>
      <c r="CO175" s="199"/>
      <c r="CP175" s="199"/>
      <c r="CQ175" s="199"/>
      <c r="CR175" s="199"/>
      <c r="CS175" s="199"/>
      <c r="CT175" s="199"/>
      <c r="CU175" s="199"/>
      <c r="CV175" s="199"/>
      <c r="CW175" s="199"/>
      <c r="CX175" s="199"/>
      <c r="CY175" s="199"/>
      <c r="CZ175" s="199"/>
      <c r="DA175" s="199"/>
      <c r="DB175" s="199"/>
      <c r="DC175" s="199"/>
      <c r="DD175" s="199"/>
      <c r="DE175" s="199"/>
      <c r="DF175" s="199"/>
      <c r="DG175" s="199"/>
      <c r="DH175" s="199"/>
      <c r="DI175" s="199"/>
      <c r="DJ175" s="199"/>
      <c r="DK175" s="199"/>
      <c r="DL175" s="199"/>
      <c r="DM175" s="199"/>
      <c r="DN175" s="199"/>
      <c r="DO175" s="199"/>
      <c r="DP175" s="199"/>
      <c r="DQ175" s="199"/>
      <c r="DR175" s="199"/>
      <c r="DS175" s="199"/>
      <c r="DT175" s="199"/>
      <c r="DU175" s="199"/>
      <c r="DV175" s="199"/>
      <c r="DW175" s="199"/>
      <c r="DX175" s="199"/>
      <c r="DY175" s="199"/>
      <c r="DZ175" s="199"/>
      <c r="EA175" s="199"/>
      <c r="EB175" s="199"/>
      <c r="EC175" s="199"/>
      <c r="ED175" s="199"/>
      <c r="EE175" s="199"/>
      <c r="EF175" s="199"/>
      <c r="EG175" s="199"/>
      <c r="EH175" s="199"/>
      <c r="EI175" s="199"/>
      <c r="EJ175" s="199"/>
      <c r="EK175" s="199"/>
      <c r="EL175" s="199"/>
      <c r="EM175" s="199"/>
      <c r="EN175" s="199"/>
      <c r="EO175" s="199"/>
      <c r="EP175" s="199"/>
      <c r="EQ175" s="199"/>
      <c r="ER175" s="199"/>
      <c r="ES175" s="199"/>
      <c r="ET175" s="199"/>
      <c r="EU175" s="199"/>
      <c r="EV175" s="199"/>
      <c r="EW175" s="199"/>
      <c r="EX175" s="199"/>
      <c r="EY175" s="199"/>
      <c r="EZ175" s="199"/>
      <c r="FA175" s="199"/>
      <c r="FB175" s="199"/>
      <c r="FC175" s="199"/>
      <c r="FD175" s="199"/>
      <c r="FE175" s="199"/>
      <c r="FF175" s="199"/>
      <c r="FG175" s="199"/>
      <c r="FH175" s="199"/>
      <c r="FI175" s="199"/>
      <c r="FJ175" s="199"/>
      <c r="FK175" s="199"/>
      <c r="FL175" s="199"/>
      <c r="FM175" s="199"/>
      <c r="FN175" s="199"/>
      <c r="FO175" s="199"/>
      <c r="FP175" s="199"/>
      <c r="FQ175" s="199"/>
      <c r="FR175" s="199"/>
      <c r="FS175" s="199"/>
      <c r="FT175" s="199"/>
      <c r="FU175" s="199"/>
      <c r="FV175" s="199"/>
      <c r="FW175" s="199"/>
      <c r="FX175" s="199"/>
      <c r="FY175" s="199"/>
      <c r="FZ175" s="199"/>
      <c r="GA175" s="199"/>
      <c r="GB175" s="199"/>
      <c r="GC175" s="199"/>
      <c r="GD175" s="199"/>
      <c r="GE175" s="199"/>
      <c r="GF175" s="199"/>
      <c r="GG175" s="199"/>
      <c r="GH175" s="199"/>
      <c r="GI175" s="199"/>
      <c r="GJ175" s="199"/>
      <c r="GK175" s="199"/>
      <c r="GL175" s="199"/>
      <c r="GM175" s="199"/>
      <c r="GN175" s="199"/>
      <c r="GO175" s="199"/>
      <c r="GP175" s="199"/>
      <c r="GQ175" s="199"/>
      <c r="GR175" s="199"/>
      <c r="GS175" s="199"/>
      <c r="GT175" s="199"/>
      <c r="GU175" s="199"/>
      <c r="GV175" s="199"/>
      <c r="GW175" s="199"/>
      <c r="GX175" s="199"/>
      <c r="GY175" s="199"/>
      <c r="GZ175" s="199"/>
      <c r="HA175" s="199"/>
      <c r="HB175" s="199"/>
      <c r="HC175" s="199"/>
      <c r="HD175" s="199"/>
      <c r="HE175" s="199"/>
      <c r="HF175" s="199"/>
      <c r="HG175" s="199"/>
      <c r="HH175" s="199"/>
      <c r="HI175" s="199"/>
      <c r="HJ175" s="199"/>
      <c r="HK175" s="199"/>
      <c r="HL175" s="199"/>
      <c r="HM175" s="199"/>
      <c r="HN175" s="199"/>
      <c r="HO175" s="199"/>
      <c r="HP175" s="199"/>
      <c r="HQ175" s="199"/>
      <c r="HR175" s="199"/>
      <c r="HS175" s="199"/>
      <c r="HT175" s="199"/>
      <c r="HU175" s="199"/>
      <c r="HV175" s="199"/>
      <c r="HW175" s="199"/>
      <c r="HX175" s="199"/>
      <c r="HY175" s="199"/>
      <c r="HZ175" s="199"/>
      <c r="IA175" s="199"/>
      <c r="IB175" s="199"/>
      <c r="IC175" s="199"/>
      <c r="ID175" s="199"/>
      <c r="IE175" s="199"/>
      <c r="IF175" s="199"/>
      <c r="IG175" s="199"/>
      <c r="IH175" s="199"/>
      <c r="II175" s="199"/>
      <c r="IJ175" s="199"/>
      <c r="IK175" s="199"/>
      <c r="IL175" s="199"/>
      <c r="IM175" s="199"/>
      <c r="IN175" s="199"/>
      <c r="IO175" s="199"/>
      <c r="IP175" s="199"/>
      <c r="IQ175" s="199"/>
      <c r="IR175" s="199"/>
      <c r="IS175" s="199"/>
      <c r="IT175" s="199"/>
      <c r="IU175" s="199"/>
      <c r="IV175" s="199"/>
    </row>
    <row r="176" spans="1:256" s="245" customFormat="1" x14ac:dyDescent="0.25">
      <c r="A176" s="203"/>
      <c r="B176" s="204"/>
      <c r="C176" s="206"/>
      <c r="D176" s="214"/>
      <c r="E176" s="256"/>
      <c r="F176" s="252"/>
      <c r="H176" s="199"/>
      <c r="I176" s="199"/>
      <c r="J176" s="199"/>
      <c r="K176" s="199"/>
      <c r="L176" s="199"/>
      <c r="M176" s="199"/>
      <c r="N176" s="199"/>
      <c r="O176" s="199"/>
      <c r="P176" s="199"/>
      <c r="Q176" s="199"/>
      <c r="R176" s="199"/>
      <c r="S176" s="199"/>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199"/>
      <c r="CK176" s="199"/>
      <c r="CL176" s="199"/>
      <c r="CM176" s="199"/>
      <c r="CN176" s="199"/>
      <c r="CO176" s="199"/>
      <c r="CP176" s="199"/>
      <c r="CQ176" s="199"/>
      <c r="CR176" s="199"/>
      <c r="CS176" s="199"/>
      <c r="CT176" s="199"/>
      <c r="CU176" s="199"/>
      <c r="CV176" s="199"/>
      <c r="CW176" s="199"/>
      <c r="CX176" s="199"/>
      <c r="CY176" s="199"/>
      <c r="CZ176" s="199"/>
      <c r="DA176" s="199"/>
      <c r="DB176" s="199"/>
      <c r="DC176" s="199"/>
      <c r="DD176" s="199"/>
      <c r="DE176" s="199"/>
      <c r="DF176" s="199"/>
      <c r="DG176" s="199"/>
      <c r="DH176" s="199"/>
      <c r="DI176" s="199"/>
      <c r="DJ176" s="199"/>
      <c r="DK176" s="199"/>
      <c r="DL176" s="199"/>
      <c r="DM176" s="199"/>
      <c r="DN176" s="199"/>
      <c r="DO176" s="199"/>
      <c r="DP176" s="199"/>
      <c r="DQ176" s="199"/>
      <c r="DR176" s="199"/>
      <c r="DS176" s="199"/>
      <c r="DT176" s="199"/>
      <c r="DU176" s="199"/>
      <c r="DV176" s="199"/>
      <c r="DW176" s="199"/>
      <c r="DX176" s="199"/>
      <c r="DY176" s="199"/>
      <c r="DZ176" s="199"/>
      <c r="EA176" s="199"/>
      <c r="EB176" s="199"/>
      <c r="EC176" s="199"/>
      <c r="ED176" s="199"/>
      <c r="EE176" s="199"/>
      <c r="EF176" s="199"/>
      <c r="EG176" s="199"/>
      <c r="EH176" s="199"/>
      <c r="EI176" s="199"/>
      <c r="EJ176" s="199"/>
      <c r="EK176" s="199"/>
      <c r="EL176" s="199"/>
      <c r="EM176" s="199"/>
      <c r="EN176" s="199"/>
      <c r="EO176" s="199"/>
      <c r="EP176" s="199"/>
      <c r="EQ176" s="199"/>
      <c r="ER176" s="199"/>
      <c r="ES176" s="199"/>
      <c r="ET176" s="199"/>
      <c r="EU176" s="199"/>
      <c r="EV176" s="199"/>
      <c r="EW176" s="199"/>
      <c r="EX176" s="199"/>
      <c r="EY176" s="199"/>
      <c r="EZ176" s="199"/>
      <c r="FA176" s="199"/>
      <c r="FB176" s="199"/>
      <c r="FC176" s="199"/>
      <c r="FD176" s="199"/>
      <c r="FE176" s="199"/>
      <c r="FF176" s="199"/>
      <c r="FG176" s="199"/>
      <c r="FH176" s="199"/>
      <c r="FI176" s="199"/>
      <c r="FJ176" s="199"/>
      <c r="FK176" s="199"/>
      <c r="FL176" s="199"/>
      <c r="FM176" s="199"/>
      <c r="FN176" s="199"/>
      <c r="FO176" s="199"/>
      <c r="FP176" s="199"/>
      <c r="FQ176" s="199"/>
      <c r="FR176" s="199"/>
      <c r="FS176" s="199"/>
      <c r="FT176" s="199"/>
      <c r="FU176" s="199"/>
      <c r="FV176" s="199"/>
      <c r="FW176" s="199"/>
      <c r="FX176" s="199"/>
      <c r="FY176" s="199"/>
      <c r="FZ176" s="199"/>
      <c r="GA176" s="199"/>
      <c r="GB176" s="199"/>
      <c r="GC176" s="199"/>
      <c r="GD176" s="199"/>
      <c r="GE176" s="199"/>
      <c r="GF176" s="199"/>
      <c r="GG176" s="199"/>
      <c r="GH176" s="199"/>
      <c r="GI176" s="199"/>
      <c r="GJ176" s="199"/>
      <c r="GK176" s="199"/>
      <c r="GL176" s="199"/>
      <c r="GM176" s="199"/>
      <c r="GN176" s="199"/>
      <c r="GO176" s="199"/>
      <c r="GP176" s="199"/>
      <c r="GQ176" s="199"/>
      <c r="GR176" s="199"/>
      <c r="GS176" s="199"/>
      <c r="GT176" s="199"/>
      <c r="GU176" s="199"/>
      <c r="GV176" s="199"/>
      <c r="GW176" s="199"/>
      <c r="GX176" s="199"/>
      <c r="GY176" s="199"/>
      <c r="GZ176" s="199"/>
      <c r="HA176" s="199"/>
      <c r="HB176" s="199"/>
      <c r="HC176" s="199"/>
      <c r="HD176" s="199"/>
      <c r="HE176" s="199"/>
      <c r="HF176" s="199"/>
      <c r="HG176" s="199"/>
      <c r="HH176" s="199"/>
      <c r="HI176" s="199"/>
      <c r="HJ176" s="199"/>
      <c r="HK176" s="199"/>
      <c r="HL176" s="199"/>
      <c r="HM176" s="199"/>
      <c r="HN176" s="199"/>
      <c r="HO176" s="199"/>
      <c r="HP176" s="199"/>
      <c r="HQ176" s="199"/>
      <c r="HR176" s="199"/>
      <c r="HS176" s="199"/>
      <c r="HT176" s="199"/>
      <c r="HU176" s="199"/>
      <c r="HV176" s="199"/>
      <c r="HW176" s="199"/>
      <c r="HX176" s="199"/>
      <c r="HY176" s="199"/>
      <c r="HZ176" s="199"/>
      <c r="IA176" s="199"/>
      <c r="IB176" s="199"/>
      <c r="IC176" s="199"/>
      <c r="ID176" s="199"/>
      <c r="IE176" s="199"/>
      <c r="IF176" s="199"/>
      <c r="IG176" s="199"/>
      <c r="IH176" s="199"/>
      <c r="II176" s="199"/>
      <c r="IJ176" s="199"/>
      <c r="IK176" s="199"/>
      <c r="IL176" s="199"/>
      <c r="IM176" s="199"/>
      <c r="IN176" s="199"/>
      <c r="IO176" s="199"/>
      <c r="IP176" s="199"/>
      <c r="IQ176" s="199"/>
      <c r="IR176" s="199"/>
      <c r="IS176" s="199"/>
      <c r="IT176" s="199"/>
      <c r="IU176" s="199"/>
      <c r="IV176" s="199"/>
    </row>
    <row r="177" spans="1:256" s="245" customFormat="1" x14ac:dyDescent="0.25">
      <c r="A177" s="203"/>
      <c r="B177" s="204"/>
      <c r="C177" s="206"/>
      <c r="D177" s="214"/>
      <c r="E177" s="256"/>
      <c r="F177" s="252"/>
      <c r="H177" s="199"/>
      <c r="I177" s="199"/>
      <c r="J177" s="199"/>
      <c r="K177" s="199"/>
      <c r="L177" s="199"/>
      <c r="M177" s="199"/>
      <c r="N177" s="199"/>
      <c r="O177" s="199"/>
      <c r="P177" s="199"/>
      <c r="Q177" s="199"/>
      <c r="R177" s="199"/>
      <c r="S177" s="199"/>
      <c r="T177" s="199"/>
      <c r="U177" s="199"/>
      <c r="V177" s="199"/>
      <c r="W177" s="199"/>
      <c r="X177" s="199"/>
      <c r="Y177" s="199"/>
      <c r="Z177" s="199"/>
      <c r="AA177" s="199"/>
      <c r="AB177" s="199"/>
      <c r="AC177" s="199"/>
      <c r="AD177" s="199"/>
      <c r="AE177" s="199"/>
      <c r="AF177" s="199"/>
      <c r="AG177" s="199"/>
      <c r="AH177" s="199"/>
      <c r="AI177" s="199"/>
      <c r="AJ177" s="199"/>
      <c r="AK177" s="199"/>
      <c r="AL177" s="199"/>
      <c r="AM177" s="199"/>
      <c r="AN177" s="199"/>
      <c r="AO177" s="199"/>
      <c r="AP177" s="199"/>
      <c r="AQ177" s="199"/>
      <c r="AR177" s="199"/>
      <c r="AS177" s="199"/>
      <c r="AT177" s="199"/>
      <c r="AU177" s="199"/>
      <c r="AV177" s="199"/>
      <c r="AW177" s="199"/>
      <c r="AX177" s="199"/>
      <c r="AY177" s="199"/>
      <c r="AZ177" s="199"/>
      <c r="BA177" s="199"/>
      <c r="BB177" s="199"/>
      <c r="BC177" s="199"/>
      <c r="BD177" s="199"/>
      <c r="BE177" s="199"/>
      <c r="BF177" s="199"/>
      <c r="BG177" s="199"/>
      <c r="BH177" s="199"/>
      <c r="BI177" s="199"/>
      <c r="BJ177" s="199"/>
      <c r="BK177" s="199"/>
      <c r="BL177" s="199"/>
      <c r="BM177" s="199"/>
      <c r="BN177" s="199"/>
      <c r="BO177" s="199"/>
      <c r="BP177" s="199"/>
      <c r="BQ177" s="199"/>
      <c r="BR177" s="199"/>
      <c r="BS177" s="199"/>
      <c r="BT177" s="199"/>
      <c r="BU177" s="199"/>
      <c r="BV177" s="199"/>
      <c r="BW177" s="199"/>
      <c r="BX177" s="199"/>
      <c r="BY177" s="199"/>
      <c r="BZ177" s="199"/>
      <c r="CA177" s="199"/>
      <c r="CB177" s="199"/>
      <c r="CC177" s="199"/>
      <c r="CD177" s="199"/>
      <c r="CE177" s="199"/>
      <c r="CF177" s="199"/>
      <c r="CG177" s="199"/>
      <c r="CH177" s="199"/>
      <c r="CI177" s="199"/>
      <c r="CJ177" s="199"/>
      <c r="CK177" s="199"/>
      <c r="CL177" s="199"/>
      <c r="CM177" s="199"/>
      <c r="CN177" s="199"/>
      <c r="CO177" s="199"/>
      <c r="CP177" s="199"/>
      <c r="CQ177" s="199"/>
      <c r="CR177" s="199"/>
      <c r="CS177" s="199"/>
      <c r="CT177" s="199"/>
      <c r="CU177" s="199"/>
      <c r="CV177" s="199"/>
      <c r="CW177" s="199"/>
      <c r="CX177" s="199"/>
      <c r="CY177" s="199"/>
      <c r="CZ177" s="199"/>
      <c r="DA177" s="199"/>
      <c r="DB177" s="199"/>
      <c r="DC177" s="199"/>
      <c r="DD177" s="199"/>
      <c r="DE177" s="199"/>
      <c r="DF177" s="199"/>
      <c r="DG177" s="199"/>
      <c r="DH177" s="199"/>
      <c r="DI177" s="199"/>
      <c r="DJ177" s="199"/>
      <c r="DK177" s="199"/>
      <c r="DL177" s="199"/>
      <c r="DM177" s="199"/>
      <c r="DN177" s="199"/>
      <c r="DO177" s="199"/>
      <c r="DP177" s="199"/>
      <c r="DQ177" s="199"/>
      <c r="DR177" s="199"/>
      <c r="DS177" s="199"/>
      <c r="DT177" s="199"/>
      <c r="DU177" s="199"/>
      <c r="DV177" s="199"/>
      <c r="DW177" s="199"/>
      <c r="DX177" s="199"/>
      <c r="DY177" s="199"/>
      <c r="DZ177" s="199"/>
      <c r="EA177" s="199"/>
      <c r="EB177" s="199"/>
      <c r="EC177" s="199"/>
      <c r="ED177" s="199"/>
      <c r="EE177" s="199"/>
      <c r="EF177" s="199"/>
      <c r="EG177" s="199"/>
      <c r="EH177" s="199"/>
      <c r="EI177" s="199"/>
      <c r="EJ177" s="199"/>
      <c r="EK177" s="199"/>
      <c r="EL177" s="199"/>
      <c r="EM177" s="199"/>
      <c r="EN177" s="199"/>
      <c r="EO177" s="199"/>
      <c r="EP177" s="199"/>
      <c r="EQ177" s="199"/>
      <c r="ER177" s="199"/>
      <c r="ES177" s="199"/>
      <c r="ET177" s="199"/>
      <c r="EU177" s="199"/>
      <c r="EV177" s="199"/>
      <c r="EW177" s="199"/>
      <c r="EX177" s="199"/>
      <c r="EY177" s="199"/>
      <c r="EZ177" s="199"/>
      <c r="FA177" s="199"/>
      <c r="FB177" s="199"/>
      <c r="FC177" s="199"/>
      <c r="FD177" s="199"/>
      <c r="FE177" s="199"/>
      <c r="FF177" s="199"/>
      <c r="FG177" s="199"/>
      <c r="FH177" s="199"/>
      <c r="FI177" s="199"/>
      <c r="FJ177" s="199"/>
      <c r="FK177" s="199"/>
      <c r="FL177" s="199"/>
      <c r="FM177" s="199"/>
      <c r="FN177" s="199"/>
      <c r="FO177" s="199"/>
      <c r="FP177" s="199"/>
      <c r="FQ177" s="199"/>
      <c r="FR177" s="199"/>
      <c r="FS177" s="199"/>
      <c r="FT177" s="199"/>
      <c r="FU177" s="199"/>
      <c r="FV177" s="199"/>
      <c r="FW177" s="199"/>
      <c r="FX177" s="199"/>
      <c r="FY177" s="199"/>
      <c r="FZ177" s="199"/>
      <c r="GA177" s="199"/>
      <c r="GB177" s="199"/>
      <c r="GC177" s="199"/>
      <c r="GD177" s="199"/>
      <c r="GE177" s="199"/>
      <c r="GF177" s="199"/>
      <c r="GG177" s="199"/>
      <c r="GH177" s="199"/>
      <c r="GI177" s="199"/>
      <c r="GJ177" s="199"/>
      <c r="GK177" s="199"/>
      <c r="GL177" s="199"/>
      <c r="GM177" s="199"/>
      <c r="GN177" s="199"/>
      <c r="GO177" s="199"/>
      <c r="GP177" s="199"/>
      <c r="GQ177" s="199"/>
      <c r="GR177" s="199"/>
      <c r="GS177" s="199"/>
      <c r="GT177" s="199"/>
      <c r="GU177" s="199"/>
      <c r="GV177" s="199"/>
      <c r="GW177" s="199"/>
      <c r="GX177" s="199"/>
      <c r="GY177" s="199"/>
      <c r="GZ177" s="199"/>
      <c r="HA177" s="199"/>
      <c r="HB177" s="199"/>
      <c r="HC177" s="199"/>
      <c r="HD177" s="199"/>
      <c r="HE177" s="199"/>
      <c r="HF177" s="199"/>
      <c r="HG177" s="199"/>
      <c r="HH177" s="199"/>
      <c r="HI177" s="199"/>
      <c r="HJ177" s="199"/>
      <c r="HK177" s="199"/>
      <c r="HL177" s="199"/>
      <c r="HM177" s="199"/>
      <c r="HN177" s="199"/>
      <c r="HO177" s="199"/>
      <c r="HP177" s="199"/>
      <c r="HQ177" s="199"/>
      <c r="HR177" s="199"/>
      <c r="HS177" s="199"/>
      <c r="HT177" s="199"/>
      <c r="HU177" s="199"/>
      <c r="HV177" s="199"/>
      <c r="HW177" s="199"/>
      <c r="HX177" s="199"/>
      <c r="HY177" s="199"/>
      <c r="HZ177" s="199"/>
      <c r="IA177" s="199"/>
      <c r="IB177" s="199"/>
      <c r="IC177" s="199"/>
      <c r="ID177" s="199"/>
      <c r="IE177" s="199"/>
      <c r="IF177" s="199"/>
      <c r="IG177" s="199"/>
      <c r="IH177" s="199"/>
      <c r="II177" s="199"/>
      <c r="IJ177" s="199"/>
      <c r="IK177" s="199"/>
      <c r="IL177" s="199"/>
      <c r="IM177" s="199"/>
      <c r="IN177" s="199"/>
      <c r="IO177" s="199"/>
      <c r="IP177" s="199"/>
      <c r="IQ177" s="199"/>
      <c r="IR177" s="199"/>
      <c r="IS177" s="199"/>
      <c r="IT177" s="199"/>
      <c r="IU177" s="199"/>
      <c r="IV177" s="199"/>
    </row>
    <row r="178" spans="1:256" s="245" customFormat="1" x14ac:dyDescent="0.25">
      <c r="A178" s="203"/>
      <c r="B178" s="204"/>
      <c r="C178" s="206"/>
      <c r="D178" s="214"/>
      <c r="E178" s="256"/>
      <c r="F178" s="252"/>
      <c r="H178" s="199"/>
      <c r="I178" s="199"/>
      <c r="J178" s="199"/>
      <c r="K178" s="199"/>
      <c r="L178" s="199"/>
      <c r="M178" s="199"/>
      <c r="N178" s="199"/>
      <c r="O178" s="199"/>
      <c r="P178" s="199"/>
      <c r="Q178" s="199"/>
      <c r="R178" s="199"/>
      <c r="S178" s="199"/>
      <c r="T178" s="199"/>
      <c r="U178" s="199"/>
      <c r="V178" s="199"/>
      <c r="W178" s="199"/>
      <c r="X178" s="199"/>
      <c r="Y178" s="199"/>
      <c r="Z178" s="199"/>
      <c r="AA178" s="199"/>
      <c r="AB178" s="199"/>
      <c r="AC178" s="199"/>
      <c r="AD178" s="199"/>
      <c r="AE178" s="199"/>
      <c r="AF178" s="199"/>
      <c r="AG178" s="199"/>
      <c r="AH178" s="199"/>
      <c r="AI178" s="199"/>
      <c r="AJ178" s="199"/>
      <c r="AK178" s="199"/>
      <c r="AL178" s="199"/>
      <c r="AM178" s="199"/>
      <c r="AN178" s="199"/>
      <c r="AO178" s="199"/>
      <c r="AP178" s="199"/>
      <c r="AQ178" s="199"/>
      <c r="AR178" s="199"/>
      <c r="AS178" s="199"/>
      <c r="AT178" s="199"/>
      <c r="AU178" s="199"/>
      <c r="AV178" s="199"/>
      <c r="AW178" s="199"/>
      <c r="AX178" s="199"/>
      <c r="AY178" s="199"/>
      <c r="AZ178" s="199"/>
      <c r="BA178" s="199"/>
      <c r="BB178" s="199"/>
      <c r="BC178" s="199"/>
      <c r="BD178" s="199"/>
      <c r="BE178" s="199"/>
      <c r="BF178" s="199"/>
      <c r="BG178" s="199"/>
      <c r="BH178" s="199"/>
      <c r="BI178" s="199"/>
      <c r="BJ178" s="199"/>
      <c r="BK178" s="199"/>
      <c r="BL178" s="199"/>
      <c r="BM178" s="199"/>
      <c r="BN178" s="199"/>
      <c r="BO178" s="199"/>
      <c r="BP178" s="199"/>
      <c r="BQ178" s="199"/>
      <c r="BR178" s="199"/>
      <c r="BS178" s="199"/>
      <c r="BT178" s="199"/>
      <c r="BU178" s="199"/>
      <c r="BV178" s="199"/>
      <c r="BW178" s="199"/>
      <c r="BX178" s="199"/>
      <c r="BY178" s="199"/>
      <c r="BZ178" s="199"/>
      <c r="CA178" s="199"/>
      <c r="CB178" s="199"/>
      <c r="CC178" s="199"/>
      <c r="CD178" s="199"/>
      <c r="CE178" s="199"/>
      <c r="CF178" s="199"/>
      <c r="CG178" s="199"/>
      <c r="CH178" s="199"/>
      <c r="CI178" s="199"/>
      <c r="CJ178" s="199"/>
      <c r="CK178" s="199"/>
      <c r="CL178" s="199"/>
      <c r="CM178" s="199"/>
      <c r="CN178" s="199"/>
      <c r="CO178" s="199"/>
      <c r="CP178" s="199"/>
      <c r="CQ178" s="199"/>
      <c r="CR178" s="199"/>
      <c r="CS178" s="199"/>
      <c r="CT178" s="199"/>
      <c r="CU178" s="199"/>
      <c r="CV178" s="199"/>
      <c r="CW178" s="199"/>
      <c r="CX178" s="199"/>
      <c r="CY178" s="199"/>
      <c r="CZ178" s="199"/>
      <c r="DA178" s="199"/>
      <c r="DB178" s="199"/>
      <c r="DC178" s="199"/>
      <c r="DD178" s="199"/>
      <c r="DE178" s="199"/>
      <c r="DF178" s="199"/>
      <c r="DG178" s="199"/>
      <c r="DH178" s="199"/>
      <c r="DI178" s="199"/>
      <c r="DJ178" s="199"/>
      <c r="DK178" s="199"/>
      <c r="DL178" s="199"/>
      <c r="DM178" s="199"/>
      <c r="DN178" s="199"/>
      <c r="DO178" s="199"/>
      <c r="DP178" s="199"/>
      <c r="DQ178" s="199"/>
      <c r="DR178" s="199"/>
      <c r="DS178" s="199"/>
      <c r="DT178" s="199"/>
      <c r="DU178" s="199"/>
      <c r="DV178" s="199"/>
      <c r="DW178" s="199"/>
      <c r="DX178" s="199"/>
      <c r="DY178" s="199"/>
      <c r="DZ178" s="199"/>
      <c r="EA178" s="199"/>
      <c r="EB178" s="199"/>
      <c r="EC178" s="199"/>
      <c r="ED178" s="199"/>
      <c r="EE178" s="199"/>
      <c r="EF178" s="199"/>
      <c r="EG178" s="199"/>
      <c r="EH178" s="199"/>
      <c r="EI178" s="199"/>
      <c r="EJ178" s="199"/>
      <c r="EK178" s="199"/>
      <c r="EL178" s="199"/>
      <c r="EM178" s="199"/>
      <c r="EN178" s="199"/>
      <c r="EO178" s="199"/>
      <c r="EP178" s="199"/>
      <c r="EQ178" s="199"/>
      <c r="ER178" s="199"/>
      <c r="ES178" s="199"/>
      <c r="ET178" s="199"/>
      <c r="EU178" s="199"/>
      <c r="EV178" s="199"/>
      <c r="EW178" s="199"/>
      <c r="EX178" s="199"/>
      <c r="EY178" s="199"/>
      <c r="EZ178" s="199"/>
      <c r="FA178" s="199"/>
      <c r="FB178" s="199"/>
      <c r="FC178" s="199"/>
      <c r="FD178" s="199"/>
      <c r="FE178" s="199"/>
      <c r="FF178" s="199"/>
      <c r="FG178" s="199"/>
      <c r="FH178" s="199"/>
      <c r="FI178" s="199"/>
      <c r="FJ178" s="199"/>
      <c r="FK178" s="199"/>
      <c r="FL178" s="199"/>
      <c r="FM178" s="199"/>
      <c r="FN178" s="199"/>
      <c r="FO178" s="199"/>
      <c r="FP178" s="199"/>
      <c r="FQ178" s="199"/>
      <c r="FR178" s="199"/>
      <c r="FS178" s="199"/>
      <c r="FT178" s="199"/>
      <c r="FU178" s="199"/>
      <c r="FV178" s="199"/>
      <c r="FW178" s="199"/>
      <c r="FX178" s="199"/>
      <c r="FY178" s="199"/>
      <c r="FZ178" s="199"/>
      <c r="GA178" s="199"/>
      <c r="GB178" s="199"/>
      <c r="GC178" s="199"/>
      <c r="GD178" s="199"/>
      <c r="GE178" s="199"/>
      <c r="GF178" s="199"/>
      <c r="GG178" s="199"/>
      <c r="GH178" s="199"/>
      <c r="GI178" s="199"/>
      <c r="GJ178" s="199"/>
      <c r="GK178" s="199"/>
      <c r="GL178" s="199"/>
      <c r="GM178" s="199"/>
      <c r="GN178" s="199"/>
      <c r="GO178" s="199"/>
      <c r="GP178" s="199"/>
      <c r="GQ178" s="199"/>
      <c r="GR178" s="199"/>
      <c r="GS178" s="199"/>
      <c r="GT178" s="199"/>
      <c r="GU178" s="199"/>
      <c r="GV178" s="199"/>
      <c r="GW178" s="199"/>
      <c r="GX178" s="199"/>
      <c r="GY178" s="199"/>
      <c r="GZ178" s="199"/>
      <c r="HA178" s="199"/>
      <c r="HB178" s="199"/>
      <c r="HC178" s="199"/>
      <c r="HD178" s="199"/>
      <c r="HE178" s="199"/>
      <c r="HF178" s="199"/>
      <c r="HG178" s="199"/>
      <c r="HH178" s="199"/>
      <c r="HI178" s="199"/>
      <c r="HJ178" s="199"/>
      <c r="HK178" s="199"/>
      <c r="HL178" s="199"/>
      <c r="HM178" s="199"/>
      <c r="HN178" s="199"/>
      <c r="HO178" s="199"/>
      <c r="HP178" s="199"/>
      <c r="HQ178" s="199"/>
      <c r="HR178" s="199"/>
      <c r="HS178" s="199"/>
      <c r="HT178" s="199"/>
      <c r="HU178" s="199"/>
      <c r="HV178" s="199"/>
      <c r="HW178" s="199"/>
      <c r="HX178" s="199"/>
      <c r="HY178" s="199"/>
      <c r="HZ178" s="199"/>
      <c r="IA178" s="199"/>
      <c r="IB178" s="199"/>
      <c r="IC178" s="199"/>
      <c r="ID178" s="199"/>
      <c r="IE178" s="199"/>
      <c r="IF178" s="199"/>
      <c r="IG178" s="199"/>
      <c r="IH178" s="199"/>
      <c r="II178" s="199"/>
      <c r="IJ178" s="199"/>
      <c r="IK178" s="199"/>
      <c r="IL178" s="199"/>
      <c r="IM178" s="199"/>
      <c r="IN178" s="199"/>
      <c r="IO178" s="199"/>
      <c r="IP178" s="199"/>
      <c r="IQ178" s="199"/>
      <c r="IR178" s="199"/>
      <c r="IS178" s="199"/>
      <c r="IT178" s="199"/>
      <c r="IU178" s="199"/>
      <c r="IV178" s="199"/>
    </row>
    <row r="179" spans="1:256" s="245" customFormat="1" x14ac:dyDescent="0.25">
      <c r="A179" s="203"/>
      <c r="B179" s="204"/>
      <c r="C179" s="206"/>
      <c r="D179" s="214"/>
      <c r="E179" s="256"/>
      <c r="F179" s="252"/>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99"/>
      <c r="AM179" s="199"/>
      <c r="AN179" s="199"/>
      <c r="AO179" s="199"/>
      <c r="AP179" s="199"/>
      <c r="AQ179" s="199"/>
      <c r="AR179" s="199"/>
      <c r="AS179" s="199"/>
      <c r="AT179" s="199"/>
      <c r="AU179" s="199"/>
      <c r="AV179" s="199"/>
      <c r="AW179" s="199"/>
      <c r="AX179" s="199"/>
      <c r="AY179" s="199"/>
      <c r="AZ179" s="199"/>
      <c r="BA179" s="199"/>
      <c r="BB179" s="199"/>
      <c r="BC179" s="199"/>
      <c r="BD179" s="199"/>
      <c r="BE179" s="199"/>
      <c r="BF179" s="199"/>
      <c r="BG179" s="199"/>
      <c r="BH179" s="199"/>
      <c r="BI179" s="199"/>
      <c r="BJ179" s="199"/>
      <c r="BK179" s="199"/>
      <c r="BL179" s="199"/>
      <c r="BM179" s="199"/>
      <c r="BN179" s="199"/>
      <c r="BO179" s="199"/>
      <c r="BP179" s="199"/>
      <c r="BQ179" s="199"/>
      <c r="BR179" s="199"/>
      <c r="BS179" s="199"/>
      <c r="BT179" s="199"/>
      <c r="BU179" s="199"/>
      <c r="BV179" s="199"/>
      <c r="BW179" s="199"/>
      <c r="BX179" s="199"/>
      <c r="BY179" s="199"/>
      <c r="BZ179" s="199"/>
      <c r="CA179" s="199"/>
      <c r="CB179" s="199"/>
      <c r="CC179" s="199"/>
      <c r="CD179" s="199"/>
      <c r="CE179" s="199"/>
      <c r="CF179" s="199"/>
      <c r="CG179" s="199"/>
      <c r="CH179" s="199"/>
      <c r="CI179" s="199"/>
      <c r="CJ179" s="199"/>
      <c r="CK179" s="199"/>
      <c r="CL179" s="199"/>
      <c r="CM179" s="199"/>
      <c r="CN179" s="199"/>
      <c r="CO179" s="199"/>
      <c r="CP179" s="199"/>
      <c r="CQ179" s="199"/>
      <c r="CR179" s="199"/>
      <c r="CS179" s="199"/>
      <c r="CT179" s="199"/>
      <c r="CU179" s="199"/>
      <c r="CV179" s="199"/>
      <c r="CW179" s="199"/>
      <c r="CX179" s="199"/>
      <c r="CY179" s="199"/>
      <c r="CZ179" s="199"/>
      <c r="DA179" s="199"/>
      <c r="DB179" s="199"/>
      <c r="DC179" s="199"/>
      <c r="DD179" s="199"/>
      <c r="DE179" s="199"/>
      <c r="DF179" s="199"/>
      <c r="DG179" s="199"/>
      <c r="DH179" s="199"/>
      <c r="DI179" s="199"/>
      <c r="DJ179" s="199"/>
      <c r="DK179" s="199"/>
      <c r="DL179" s="199"/>
      <c r="DM179" s="199"/>
      <c r="DN179" s="199"/>
      <c r="DO179" s="199"/>
      <c r="DP179" s="199"/>
      <c r="DQ179" s="199"/>
      <c r="DR179" s="199"/>
      <c r="DS179" s="199"/>
      <c r="DT179" s="199"/>
      <c r="DU179" s="199"/>
      <c r="DV179" s="199"/>
      <c r="DW179" s="199"/>
      <c r="DX179" s="199"/>
      <c r="DY179" s="199"/>
      <c r="DZ179" s="199"/>
      <c r="EA179" s="199"/>
      <c r="EB179" s="199"/>
      <c r="EC179" s="199"/>
      <c r="ED179" s="199"/>
      <c r="EE179" s="199"/>
      <c r="EF179" s="199"/>
      <c r="EG179" s="199"/>
      <c r="EH179" s="199"/>
      <c r="EI179" s="199"/>
      <c r="EJ179" s="199"/>
      <c r="EK179" s="199"/>
      <c r="EL179" s="199"/>
      <c r="EM179" s="199"/>
      <c r="EN179" s="199"/>
      <c r="EO179" s="199"/>
      <c r="EP179" s="199"/>
      <c r="EQ179" s="199"/>
      <c r="ER179" s="199"/>
      <c r="ES179" s="199"/>
      <c r="ET179" s="199"/>
      <c r="EU179" s="199"/>
      <c r="EV179" s="199"/>
      <c r="EW179" s="199"/>
      <c r="EX179" s="199"/>
      <c r="EY179" s="199"/>
      <c r="EZ179" s="199"/>
      <c r="FA179" s="199"/>
      <c r="FB179" s="199"/>
      <c r="FC179" s="199"/>
      <c r="FD179" s="199"/>
      <c r="FE179" s="199"/>
      <c r="FF179" s="199"/>
      <c r="FG179" s="199"/>
      <c r="FH179" s="199"/>
      <c r="FI179" s="199"/>
      <c r="FJ179" s="199"/>
      <c r="FK179" s="199"/>
      <c r="FL179" s="199"/>
      <c r="FM179" s="199"/>
      <c r="FN179" s="199"/>
      <c r="FO179" s="199"/>
      <c r="FP179" s="199"/>
      <c r="FQ179" s="199"/>
      <c r="FR179" s="199"/>
      <c r="FS179" s="199"/>
      <c r="FT179" s="199"/>
      <c r="FU179" s="199"/>
      <c r="FV179" s="199"/>
      <c r="FW179" s="199"/>
      <c r="FX179" s="199"/>
      <c r="FY179" s="199"/>
      <c r="FZ179" s="199"/>
      <c r="GA179" s="199"/>
      <c r="GB179" s="199"/>
      <c r="GC179" s="199"/>
      <c r="GD179" s="199"/>
      <c r="GE179" s="199"/>
      <c r="GF179" s="199"/>
      <c r="GG179" s="199"/>
      <c r="GH179" s="199"/>
      <c r="GI179" s="199"/>
      <c r="GJ179" s="199"/>
      <c r="GK179" s="199"/>
      <c r="GL179" s="199"/>
      <c r="GM179" s="199"/>
      <c r="GN179" s="199"/>
      <c r="GO179" s="199"/>
      <c r="GP179" s="199"/>
      <c r="GQ179" s="199"/>
      <c r="GR179" s="199"/>
      <c r="GS179" s="199"/>
      <c r="GT179" s="199"/>
      <c r="GU179" s="199"/>
      <c r="GV179" s="199"/>
      <c r="GW179" s="199"/>
      <c r="GX179" s="199"/>
      <c r="GY179" s="199"/>
      <c r="GZ179" s="199"/>
      <c r="HA179" s="199"/>
      <c r="HB179" s="199"/>
      <c r="HC179" s="199"/>
      <c r="HD179" s="199"/>
      <c r="HE179" s="199"/>
      <c r="HF179" s="199"/>
      <c r="HG179" s="199"/>
      <c r="HH179" s="199"/>
      <c r="HI179" s="199"/>
      <c r="HJ179" s="199"/>
      <c r="HK179" s="199"/>
      <c r="HL179" s="199"/>
      <c r="HM179" s="199"/>
      <c r="HN179" s="199"/>
      <c r="HO179" s="199"/>
      <c r="HP179" s="199"/>
      <c r="HQ179" s="199"/>
      <c r="HR179" s="199"/>
      <c r="HS179" s="199"/>
      <c r="HT179" s="199"/>
      <c r="HU179" s="199"/>
      <c r="HV179" s="199"/>
      <c r="HW179" s="199"/>
      <c r="HX179" s="199"/>
      <c r="HY179" s="199"/>
      <c r="HZ179" s="199"/>
      <c r="IA179" s="199"/>
      <c r="IB179" s="199"/>
      <c r="IC179" s="199"/>
      <c r="ID179" s="199"/>
      <c r="IE179" s="199"/>
      <c r="IF179" s="199"/>
      <c r="IG179" s="199"/>
      <c r="IH179" s="199"/>
      <c r="II179" s="199"/>
      <c r="IJ179" s="199"/>
      <c r="IK179" s="199"/>
      <c r="IL179" s="199"/>
      <c r="IM179" s="199"/>
      <c r="IN179" s="199"/>
      <c r="IO179" s="199"/>
      <c r="IP179" s="199"/>
      <c r="IQ179" s="199"/>
      <c r="IR179" s="199"/>
      <c r="IS179" s="199"/>
      <c r="IT179" s="199"/>
      <c r="IU179" s="199"/>
      <c r="IV179" s="199"/>
    </row>
    <row r="180" spans="1:256" s="245" customFormat="1" ht="19.5" customHeight="1" thickBot="1" x14ac:dyDescent="0.3">
      <c r="A180" s="1093" t="s">
        <v>99</v>
      </c>
      <c r="B180" s="1094"/>
      <c r="C180" s="1094"/>
      <c r="D180" s="1094"/>
      <c r="E180" s="1094"/>
      <c r="F180" s="504">
        <f>SUM(F124:F179)</f>
        <v>0</v>
      </c>
      <c r="H180" s="199"/>
      <c r="I180" s="199"/>
      <c r="J180" s="199"/>
      <c r="K180" s="199"/>
      <c r="L180" s="199"/>
      <c r="M180" s="199"/>
      <c r="N180" s="199"/>
      <c r="O180" s="199"/>
      <c r="P180" s="199"/>
      <c r="Q180" s="199"/>
      <c r="R180" s="199"/>
      <c r="S180" s="199"/>
      <c r="T180" s="199"/>
      <c r="U180" s="199"/>
      <c r="V180" s="199"/>
      <c r="W180" s="199"/>
      <c r="X180" s="199"/>
      <c r="Y180" s="199"/>
      <c r="Z180" s="199"/>
      <c r="AA180" s="199"/>
      <c r="AB180" s="199"/>
      <c r="AC180" s="199"/>
      <c r="AD180" s="199"/>
      <c r="AE180" s="199"/>
      <c r="AF180" s="199"/>
      <c r="AG180" s="199"/>
      <c r="AH180" s="199"/>
      <c r="AI180" s="199"/>
      <c r="AJ180" s="199"/>
      <c r="AK180" s="199"/>
      <c r="AL180" s="199"/>
      <c r="AM180" s="199"/>
      <c r="AN180" s="199"/>
      <c r="AO180" s="199"/>
      <c r="AP180" s="199"/>
      <c r="AQ180" s="199"/>
      <c r="AR180" s="199"/>
      <c r="AS180" s="199"/>
      <c r="AT180" s="199"/>
      <c r="AU180" s="199"/>
      <c r="AV180" s="199"/>
      <c r="AW180" s="199"/>
      <c r="AX180" s="199"/>
      <c r="AY180" s="199"/>
      <c r="AZ180" s="199"/>
      <c r="BA180" s="199"/>
      <c r="BB180" s="199"/>
      <c r="BC180" s="199"/>
      <c r="BD180" s="199"/>
      <c r="BE180" s="199"/>
      <c r="BF180" s="199"/>
      <c r="BG180" s="199"/>
      <c r="BH180" s="199"/>
      <c r="BI180" s="199"/>
      <c r="BJ180" s="199"/>
      <c r="BK180" s="199"/>
      <c r="BL180" s="199"/>
      <c r="BM180" s="199"/>
      <c r="BN180" s="199"/>
      <c r="BO180" s="199"/>
      <c r="BP180" s="199"/>
      <c r="BQ180" s="199"/>
      <c r="BR180" s="199"/>
      <c r="BS180" s="199"/>
      <c r="BT180" s="199"/>
      <c r="BU180" s="199"/>
      <c r="BV180" s="199"/>
      <c r="BW180" s="199"/>
      <c r="BX180" s="199"/>
      <c r="BY180" s="199"/>
      <c r="BZ180" s="199"/>
      <c r="CA180" s="199"/>
      <c r="CB180" s="199"/>
      <c r="CC180" s="199"/>
      <c r="CD180" s="199"/>
      <c r="CE180" s="199"/>
      <c r="CF180" s="199"/>
      <c r="CG180" s="199"/>
      <c r="CH180" s="199"/>
      <c r="CI180" s="199"/>
      <c r="CJ180" s="199"/>
      <c r="CK180" s="199"/>
      <c r="CL180" s="199"/>
      <c r="CM180" s="199"/>
      <c r="CN180" s="199"/>
      <c r="CO180" s="199"/>
      <c r="CP180" s="199"/>
      <c r="CQ180" s="199"/>
      <c r="CR180" s="199"/>
      <c r="CS180" s="199"/>
      <c r="CT180" s="199"/>
      <c r="CU180" s="199"/>
      <c r="CV180" s="199"/>
      <c r="CW180" s="199"/>
      <c r="CX180" s="199"/>
      <c r="CY180" s="199"/>
      <c r="CZ180" s="199"/>
      <c r="DA180" s="199"/>
      <c r="DB180" s="199"/>
      <c r="DC180" s="199"/>
      <c r="DD180" s="199"/>
      <c r="DE180" s="199"/>
      <c r="DF180" s="199"/>
      <c r="DG180" s="199"/>
      <c r="DH180" s="199"/>
      <c r="DI180" s="199"/>
      <c r="DJ180" s="199"/>
      <c r="DK180" s="199"/>
      <c r="DL180" s="199"/>
      <c r="DM180" s="199"/>
      <c r="DN180" s="199"/>
      <c r="DO180" s="199"/>
      <c r="DP180" s="199"/>
      <c r="DQ180" s="199"/>
      <c r="DR180" s="199"/>
      <c r="DS180" s="199"/>
      <c r="DT180" s="199"/>
      <c r="DU180" s="199"/>
      <c r="DV180" s="199"/>
      <c r="DW180" s="199"/>
      <c r="DX180" s="199"/>
      <c r="DY180" s="199"/>
      <c r="DZ180" s="199"/>
      <c r="EA180" s="199"/>
      <c r="EB180" s="199"/>
      <c r="EC180" s="199"/>
      <c r="ED180" s="199"/>
      <c r="EE180" s="199"/>
      <c r="EF180" s="199"/>
      <c r="EG180" s="199"/>
      <c r="EH180" s="199"/>
      <c r="EI180" s="199"/>
      <c r="EJ180" s="199"/>
      <c r="EK180" s="199"/>
      <c r="EL180" s="199"/>
      <c r="EM180" s="199"/>
      <c r="EN180" s="199"/>
      <c r="EO180" s="199"/>
      <c r="EP180" s="199"/>
      <c r="EQ180" s="199"/>
      <c r="ER180" s="199"/>
      <c r="ES180" s="199"/>
      <c r="ET180" s="199"/>
      <c r="EU180" s="199"/>
      <c r="EV180" s="199"/>
      <c r="EW180" s="199"/>
      <c r="EX180" s="199"/>
      <c r="EY180" s="199"/>
      <c r="EZ180" s="199"/>
      <c r="FA180" s="199"/>
      <c r="FB180" s="199"/>
      <c r="FC180" s="199"/>
      <c r="FD180" s="199"/>
      <c r="FE180" s="199"/>
      <c r="FF180" s="199"/>
      <c r="FG180" s="199"/>
      <c r="FH180" s="199"/>
      <c r="FI180" s="199"/>
      <c r="FJ180" s="199"/>
      <c r="FK180" s="199"/>
      <c r="FL180" s="199"/>
      <c r="FM180" s="199"/>
      <c r="FN180" s="199"/>
      <c r="FO180" s="199"/>
      <c r="FP180" s="199"/>
      <c r="FQ180" s="199"/>
      <c r="FR180" s="199"/>
      <c r="FS180" s="199"/>
      <c r="FT180" s="199"/>
      <c r="FU180" s="199"/>
      <c r="FV180" s="199"/>
      <c r="FW180" s="199"/>
      <c r="FX180" s="199"/>
      <c r="FY180" s="199"/>
      <c r="FZ180" s="199"/>
      <c r="GA180" s="199"/>
      <c r="GB180" s="199"/>
      <c r="GC180" s="199"/>
      <c r="GD180" s="199"/>
      <c r="GE180" s="199"/>
      <c r="GF180" s="199"/>
      <c r="GG180" s="199"/>
      <c r="GH180" s="199"/>
      <c r="GI180" s="199"/>
      <c r="GJ180" s="199"/>
      <c r="GK180" s="199"/>
      <c r="GL180" s="199"/>
      <c r="GM180" s="199"/>
      <c r="GN180" s="199"/>
      <c r="GO180" s="199"/>
      <c r="GP180" s="199"/>
      <c r="GQ180" s="199"/>
      <c r="GR180" s="199"/>
      <c r="GS180" s="199"/>
      <c r="GT180" s="199"/>
      <c r="GU180" s="199"/>
      <c r="GV180" s="199"/>
      <c r="GW180" s="199"/>
      <c r="GX180" s="199"/>
      <c r="GY180" s="199"/>
      <c r="GZ180" s="199"/>
      <c r="HA180" s="199"/>
      <c r="HB180" s="199"/>
      <c r="HC180" s="199"/>
      <c r="HD180" s="199"/>
      <c r="HE180" s="199"/>
      <c r="HF180" s="199"/>
      <c r="HG180" s="199"/>
      <c r="HH180" s="199"/>
      <c r="HI180" s="199"/>
      <c r="HJ180" s="199"/>
      <c r="HK180" s="199"/>
      <c r="HL180" s="199"/>
      <c r="HM180" s="199"/>
      <c r="HN180" s="199"/>
      <c r="HO180" s="199"/>
      <c r="HP180" s="199"/>
      <c r="HQ180" s="199"/>
      <c r="HR180" s="199"/>
      <c r="HS180" s="199"/>
      <c r="HT180" s="199"/>
      <c r="HU180" s="199"/>
      <c r="HV180" s="199"/>
      <c r="HW180" s="199"/>
      <c r="HX180" s="199"/>
      <c r="HY180" s="199"/>
      <c r="HZ180" s="199"/>
      <c r="IA180" s="199"/>
      <c r="IB180" s="199"/>
      <c r="IC180" s="199"/>
      <c r="ID180" s="199"/>
      <c r="IE180" s="199"/>
      <c r="IF180" s="199"/>
      <c r="IG180" s="199"/>
      <c r="IH180" s="199"/>
      <c r="II180" s="199"/>
      <c r="IJ180" s="199"/>
      <c r="IK180" s="199"/>
      <c r="IL180" s="199"/>
      <c r="IM180" s="199"/>
      <c r="IN180" s="199"/>
      <c r="IO180" s="199"/>
      <c r="IP180" s="199"/>
      <c r="IQ180" s="199"/>
      <c r="IR180" s="199"/>
      <c r="IS180" s="199"/>
      <c r="IT180" s="199"/>
      <c r="IU180" s="199"/>
      <c r="IV180" s="199"/>
    </row>
    <row r="181" spans="1:256" s="245" customFormat="1" x14ac:dyDescent="0.25">
      <c r="A181" s="203"/>
      <c r="B181" s="204"/>
      <c r="C181" s="206"/>
      <c r="D181" s="214"/>
      <c r="E181" s="256"/>
      <c r="F181" s="252"/>
      <c r="H181" s="199"/>
      <c r="I181" s="199"/>
      <c r="J181" s="199"/>
      <c r="K181" s="199"/>
      <c r="L181" s="199"/>
      <c r="M181" s="199"/>
      <c r="N181" s="199"/>
      <c r="O181" s="199"/>
      <c r="P181" s="199"/>
      <c r="Q181" s="199"/>
      <c r="R181" s="199"/>
      <c r="S181" s="199"/>
      <c r="T181" s="199"/>
      <c r="U181" s="199"/>
      <c r="V181" s="199"/>
      <c r="W181" s="199"/>
      <c r="X181" s="199"/>
      <c r="Y181" s="199"/>
      <c r="Z181" s="199"/>
      <c r="AA181" s="199"/>
      <c r="AB181" s="199"/>
      <c r="AC181" s="199"/>
      <c r="AD181" s="199"/>
      <c r="AE181" s="199"/>
      <c r="AF181" s="199"/>
      <c r="AG181" s="199"/>
      <c r="AH181" s="199"/>
      <c r="AI181" s="199"/>
      <c r="AJ181" s="199"/>
      <c r="AK181" s="199"/>
      <c r="AL181" s="199"/>
      <c r="AM181" s="199"/>
      <c r="AN181" s="199"/>
      <c r="AO181" s="199"/>
      <c r="AP181" s="199"/>
      <c r="AQ181" s="199"/>
      <c r="AR181" s="199"/>
      <c r="AS181" s="199"/>
      <c r="AT181" s="199"/>
      <c r="AU181" s="199"/>
      <c r="AV181" s="199"/>
      <c r="AW181" s="199"/>
      <c r="AX181" s="199"/>
      <c r="AY181" s="199"/>
      <c r="AZ181" s="199"/>
      <c r="BA181" s="199"/>
      <c r="BB181" s="199"/>
      <c r="BC181" s="199"/>
      <c r="BD181" s="199"/>
      <c r="BE181" s="199"/>
      <c r="BF181" s="199"/>
      <c r="BG181" s="199"/>
      <c r="BH181" s="199"/>
      <c r="BI181" s="199"/>
      <c r="BJ181" s="199"/>
      <c r="BK181" s="199"/>
      <c r="BL181" s="199"/>
      <c r="BM181" s="199"/>
      <c r="BN181" s="199"/>
      <c r="BO181" s="199"/>
      <c r="BP181" s="199"/>
      <c r="BQ181" s="199"/>
      <c r="BR181" s="199"/>
      <c r="BS181" s="199"/>
      <c r="BT181" s="199"/>
      <c r="BU181" s="199"/>
      <c r="BV181" s="199"/>
      <c r="BW181" s="199"/>
      <c r="BX181" s="199"/>
      <c r="BY181" s="199"/>
      <c r="BZ181" s="199"/>
      <c r="CA181" s="199"/>
      <c r="CB181" s="199"/>
      <c r="CC181" s="199"/>
      <c r="CD181" s="199"/>
      <c r="CE181" s="199"/>
      <c r="CF181" s="199"/>
      <c r="CG181" s="199"/>
      <c r="CH181" s="199"/>
      <c r="CI181" s="199"/>
      <c r="CJ181" s="199"/>
      <c r="CK181" s="199"/>
      <c r="CL181" s="199"/>
      <c r="CM181" s="199"/>
      <c r="CN181" s="199"/>
      <c r="CO181" s="199"/>
      <c r="CP181" s="199"/>
      <c r="CQ181" s="199"/>
      <c r="CR181" s="199"/>
      <c r="CS181" s="199"/>
      <c r="CT181" s="199"/>
      <c r="CU181" s="199"/>
      <c r="CV181" s="199"/>
      <c r="CW181" s="199"/>
      <c r="CX181" s="199"/>
      <c r="CY181" s="199"/>
      <c r="CZ181" s="199"/>
      <c r="DA181" s="199"/>
      <c r="DB181" s="199"/>
      <c r="DC181" s="199"/>
      <c r="DD181" s="199"/>
      <c r="DE181" s="199"/>
      <c r="DF181" s="199"/>
      <c r="DG181" s="199"/>
      <c r="DH181" s="199"/>
      <c r="DI181" s="199"/>
      <c r="DJ181" s="199"/>
      <c r="DK181" s="199"/>
      <c r="DL181" s="199"/>
      <c r="DM181" s="199"/>
      <c r="DN181" s="199"/>
      <c r="DO181" s="199"/>
      <c r="DP181" s="199"/>
      <c r="DQ181" s="199"/>
      <c r="DR181" s="199"/>
      <c r="DS181" s="199"/>
      <c r="DT181" s="199"/>
      <c r="DU181" s="199"/>
      <c r="DV181" s="199"/>
      <c r="DW181" s="199"/>
      <c r="DX181" s="199"/>
      <c r="DY181" s="199"/>
      <c r="DZ181" s="199"/>
      <c r="EA181" s="199"/>
      <c r="EB181" s="199"/>
      <c r="EC181" s="199"/>
      <c r="ED181" s="199"/>
      <c r="EE181" s="199"/>
      <c r="EF181" s="199"/>
      <c r="EG181" s="199"/>
      <c r="EH181" s="199"/>
      <c r="EI181" s="199"/>
      <c r="EJ181" s="199"/>
      <c r="EK181" s="199"/>
      <c r="EL181" s="199"/>
      <c r="EM181" s="199"/>
      <c r="EN181" s="199"/>
      <c r="EO181" s="199"/>
      <c r="EP181" s="199"/>
      <c r="EQ181" s="199"/>
      <c r="ER181" s="199"/>
      <c r="ES181" s="199"/>
      <c r="ET181" s="199"/>
      <c r="EU181" s="199"/>
      <c r="EV181" s="199"/>
      <c r="EW181" s="199"/>
      <c r="EX181" s="199"/>
      <c r="EY181" s="199"/>
      <c r="EZ181" s="199"/>
      <c r="FA181" s="199"/>
      <c r="FB181" s="199"/>
      <c r="FC181" s="199"/>
      <c r="FD181" s="199"/>
      <c r="FE181" s="199"/>
      <c r="FF181" s="199"/>
      <c r="FG181" s="199"/>
      <c r="FH181" s="199"/>
      <c r="FI181" s="199"/>
      <c r="FJ181" s="199"/>
      <c r="FK181" s="199"/>
      <c r="FL181" s="199"/>
      <c r="FM181" s="199"/>
      <c r="FN181" s="199"/>
      <c r="FO181" s="199"/>
      <c r="FP181" s="199"/>
      <c r="FQ181" s="199"/>
      <c r="FR181" s="199"/>
      <c r="FS181" s="199"/>
      <c r="FT181" s="199"/>
      <c r="FU181" s="199"/>
      <c r="FV181" s="199"/>
      <c r="FW181" s="199"/>
      <c r="FX181" s="199"/>
      <c r="FY181" s="199"/>
      <c r="FZ181" s="199"/>
      <c r="GA181" s="199"/>
      <c r="GB181" s="199"/>
      <c r="GC181" s="199"/>
      <c r="GD181" s="199"/>
      <c r="GE181" s="199"/>
      <c r="GF181" s="199"/>
      <c r="GG181" s="199"/>
      <c r="GH181" s="199"/>
      <c r="GI181" s="199"/>
      <c r="GJ181" s="199"/>
      <c r="GK181" s="199"/>
      <c r="GL181" s="199"/>
      <c r="GM181" s="199"/>
      <c r="GN181" s="199"/>
      <c r="GO181" s="199"/>
      <c r="GP181" s="199"/>
      <c r="GQ181" s="199"/>
      <c r="GR181" s="199"/>
      <c r="GS181" s="199"/>
      <c r="GT181" s="199"/>
      <c r="GU181" s="199"/>
      <c r="GV181" s="199"/>
      <c r="GW181" s="199"/>
      <c r="GX181" s="199"/>
      <c r="GY181" s="199"/>
      <c r="GZ181" s="199"/>
      <c r="HA181" s="199"/>
      <c r="HB181" s="199"/>
      <c r="HC181" s="199"/>
      <c r="HD181" s="199"/>
      <c r="HE181" s="199"/>
      <c r="HF181" s="199"/>
      <c r="HG181" s="199"/>
      <c r="HH181" s="199"/>
      <c r="HI181" s="199"/>
      <c r="HJ181" s="199"/>
      <c r="HK181" s="199"/>
      <c r="HL181" s="199"/>
      <c r="HM181" s="199"/>
      <c r="HN181" s="199"/>
      <c r="HO181" s="199"/>
      <c r="HP181" s="199"/>
      <c r="HQ181" s="199"/>
      <c r="HR181" s="199"/>
      <c r="HS181" s="199"/>
      <c r="HT181" s="199"/>
      <c r="HU181" s="199"/>
      <c r="HV181" s="199"/>
      <c r="HW181" s="199"/>
      <c r="HX181" s="199"/>
      <c r="HY181" s="199"/>
      <c r="HZ181" s="199"/>
      <c r="IA181" s="199"/>
      <c r="IB181" s="199"/>
      <c r="IC181" s="199"/>
      <c r="ID181" s="199"/>
      <c r="IE181" s="199"/>
      <c r="IF181" s="199"/>
      <c r="IG181" s="199"/>
      <c r="IH181" s="199"/>
      <c r="II181" s="199"/>
      <c r="IJ181" s="199"/>
      <c r="IK181" s="199"/>
      <c r="IL181" s="199"/>
      <c r="IM181" s="199"/>
      <c r="IN181" s="199"/>
      <c r="IO181" s="199"/>
      <c r="IP181" s="199"/>
      <c r="IQ181" s="199"/>
      <c r="IR181" s="199"/>
      <c r="IS181" s="199"/>
      <c r="IT181" s="199"/>
      <c r="IU181" s="199"/>
      <c r="IV181" s="199"/>
    </row>
    <row r="182" spans="1:256" s="245" customFormat="1" ht="13" x14ac:dyDescent="0.25">
      <c r="A182" s="203"/>
      <c r="B182" s="209" t="s">
        <v>135</v>
      </c>
      <c r="C182" s="206"/>
      <c r="D182" s="206"/>
      <c r="E182" s="251"/>
      <c r="F182" s="252"/>
      <c r="H182" s="199"/>
      <c r="I182" s="199"/>
      <c r="J182" s="199"/>
      <c r="K182" s="199"/>
      <c r="L182" s="199"/>
      <c r="M182" s="199"/>
      <c r="N182" s="199"/>
      <c r="O182" s="199"/>
      <c r="P182" s="199"/>
      <c r="Q182" s="199"/>
      <c r="R182" s="199"/>
      <c r="S182" s="199"/>
      <c r="T182" s="199"/>
      <c r="U182" s="199"/>
      <c r="V182" s="199"/>
      <c r="W182" s="199"/>
      <c r="X182" s="199"/>
      <c r="Y182" s="199"/>
      <c r="Z182" s="199"/>
      <c r="AA182" s="199"/>
      <c r="AB182" s="199"/>
      <c r="AC182" s="199"/>
      <c r="AD182" s="199"/>
      <c r="AE182" s="199"/>
      <c r="AF182" s="199"/>
      <c r="AG182" s="199"/>
      <c r="AH182" s="199"/>
      <c r="AI182" s="199"/>
      <c r="AJ182" s="199"/>
      <c r="AK182" s="199"/>
      <c r="AL182" s="199"/>
      <c r="AM182" s="199"/>
      <c r="AN182" s="199"/>
      <c r="AO182" s="199"/>
      <c r="AP182" s="199"/>
      <c r="AQ182" s="199"/>
      <c r="AR182" s="199"/>
      <c r="AS182" s="199"/>
      <c r="AT182" s="199"/>
      <c r="AU182" s="199"/>
      <c r="AV182" s="199"/>
      <c r="AW182" s="199"/>
      <c r="AX182" s="199"/>
      <c r="AY182" s="199"/>
      <c r="AZ182" s="199"/>
      <c r="BA182" s="199"/>
      <c r="BB182" s="199"/>
      <c r="BC182" s="199"/>
      <c r="BD182" s="199"/>
      <c r="BE182" s="199"/>
      <c r="BF182" s="199"/>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c r="CE182" s="199"/>
      <c r="CF182" s="199"/>
      <c r="CG182" s="199"/>
      <c r="CH182" s="199"/>
      <c r="CI182" s="199"/>
      <c r="CJ182" s="199"/>
      <c r="CK182" s="199"/>
      <c r="CL182" s="199"/>
      <c r="CM182" s="199"/>
      <c r="CN182" s="199"/>
      <c r="CO182" s="199"/>
      <c r="CP182" s="199"/>
      <c r="CQ182" s="199"/>
      <c r="CR182" s="199"/>
      <c r="CS182" s="199"/>
      <c r="CT182" s="199"/>
      <c r="CU182" s="199"/>
      <c r="CV182" s="199"/>
      <c r="CW182" s="199"/>
      <c r="CX182" s="199"/>
      <c r="CY182" s="199"/>
      <c r="CZ182" s="199"/>
      <c r="DA182" s="199"/>
      <c r="DB182" s="199"/>
      <c r="DC182" s="199"/>
      <c r="DD182" s="199"/>
      <c r="DE182" s="199"/>
      <c r="DF182" s="199"/>
      <c r="DG182" s="199"/>
      <c r="DH182" s="199"/>
      <c r="DI182" s="199"/>
      <c r="DJ182" s="199"/>
      <c r="DK182" s="199"/>
      <c r="DL182" s="199"/>
      <c r="DM182" s="199"/>
      <c r="DN182" s="199"/>
      <c r="DO182" s="199"/>
      <c r="DP182" s="199"/>
      <c r="DQ182" s="199"/>
      <c r="DR182" s="199"/>
      <c r="DS182" s="199"/>
      <c r="DT182" s="199"/>
      <c r="DU182" s="199"/>
      <c r="DV182" s="199"/>
      <c r="DW182" s="199"/>
      <c r="DX182" s="199"/>
      <c r="DY182" s="199"/>
      <c r="DZ182" s="199"/>
      <c r="EA182" s="199"/>
      <c r="EB182" s="199"/>
      <c r="EC182" s="199"/>
      <c r="ED182" s="199"/>
      <c r="EE182" s="199"/>
      <c r="EF182" s="199"/>
      <c r="EG182" s="199"/>
      <c r="EH182" s="199"/>
      <c r="EI182" s="199"/>
      <c r="EJ182" s="199"/>
      <c r="EK182" s="199"/>
      <c r="EL182" s="199"/>
      <c r="EM182" s="199"/>
      <c r="EN182" s="199"/>
      <c r="EO182" s="199"/>
      <c r="EP182" s="199"/>
      <c r="EQ182" s="199"/>
      <c r="ER182" s="199"/>
      <c r="ES182" s="199"/>
      <c r="ET182" s="199"/>
      <c r="EU182" s="199"/>
      <c r="EV182" s="199"/>
      <c r="EW182" s="199"/>
      <c r="EX182" s="199"/>
      <c r="EY182" s="199"/>
      <c r="EZ182" s="199"/>
      <c r="FA182" s="199"/>
      <c r="FB182" s="199"/>
      <c r="FC182" s="199"/>
      <c r="FD182" s="199"/>
      <c r="FE182" s="199"/>
      <c r="FF182" s="199"/>
      <c r="FG182" s="199"/>
      <c r="FH182" s="199"/>
      <c r="FI182" s="199"/>
      <c r="FJ182" s="199"/>
      <c r="FK182" s="199"/>
      <c r="FL182" s="199"/>
      <c r="FM182" s="199"/>
      <c r="FN182" s="199"/>
      <c r="FO182" s="199"/>
      <c r="FP182" s="199"/>
      <c r="FQ182" s="199"/>
      <c r="FR182" s="199"/>
      <c r="FS182" s="199"/>
      <c r="FT182" s="199"/>
      <c r="FU182" s="199"/>
      <c r="FV182" s="199"/>
      <c r="FW182" s="199"/>
      <c r="FX182" s="199"/>
      <c r="FY182" s="199"/>
      <c r="FZ182" s="199"/>
      <c r="GA182" s="199"/>
      <c r="GB182" s="199"/>
      <c r="GC182" s="199"/>
      <c r="GD182" s="199"/>
      <c r="GE182" s="199"/>
      <c r="GF182" s="199"/>
      <c r="GG182" s="199"/>
      <c r="GH182" s="199"/>
      <c r="GI182" s="199"/>
      <c r="GJ182" s="199"/>
      <c r="GK182" s="199"/>
      <c r="GL182" s="199"/>
      <c r="GM182" s="199"/>
      <c r="GN182" s="199"/>
      <c r="GO182" s="199"/>
      <c r="GP182" s="199"/>
      <c r="GQ182" s="199"/>
      <c r="GR182" s="199"/>
      <c r="GS182" s="199"/>
      <c r="GT182" s="199"/>
      <c r="GU182" s="199"/>
      <c r="GV182" s="199"/>
      <c r="GW182" s="199"/>
      <c r="GX182" s="199"/>
      <c r="GY182" s="199"/>
      <c r="GZ182" s="199"/>
      <c r="HA182" s="199"/>
      <c r="HB182" s="199"/>
      <c r="HC182" s="199"/>
      <c r="HD182" s="199"/>
      <c r="HE182" s="199"/>
      <c r="HF182" s="199"/>
      <c r="HG182" s="199"/>
      <c r="HH182" s="199"/>
      <c r="HI182" s="199"/>
      <c r="HJ182" s="199"/>
      <c r="HK182" s="199"/>
      <c r="HL182" s="199"/>
      <c r="HM182" s="199"/>
      <c r="HN182" s="199"/>
      <c r="HO182" s="199"/>
      <c r="HP182" s="199"/>
      <c r="HQ182" s="199"/>
      <c r="HR182" s="199"/>
      <c r="HS182" s="199"/>
      <c r="HT182" s="199"/>
      <c r="HU182" s="199"/>
      <c r="HV182" s="199"/>
      <c r="HW182" s="199"/>
      <c r="HX182" s="199"/>
      <c r="HY182" s="199"/>
      <c r="HZ182" s="199"/>
      <c r="IA182" s="199"/>
      <c r="IB182" s="199"/>
      <c r="IC182" s="199"/>
      <c r="ID182" s="199"/>
      <c r="IE182" s="199"/>
      <c r="IF182" s="199"/>
      <c r="IG182" s="199"/>
      <c r="IH182" s="199"/>
      <c r="II182" s="199"/>
      <c r="IJ182" s="199"/>
      <c r="IK182" s="199"/>
      <c r="IL182" s="199"/>
      <c r="IM182" s="199"/>
      <c r="IN182" s="199"/>
      <c r="IO182" s="199"/>
      <c r="IP182" s="199"/>
      <c r="IQ182" s="199"/>
      <c r="IR182" s="199"/>
      <c r="IS182" s="199"/>
      <c r="IT182" s="199"/>
      <c r="IU182" s="199"/>
      <c r="IV182" s="199"/>
    </row>
    <row r="183" spans="1:256" s="245" customFormat="1" x14ac:dyDescent="0.25">
      <c r="A183" s="203"/>
      <c r="B183" s="204"/>
      <c r="C183" s="206"/>
      <c r="D183" s="206"/>
      <c r="E183" s="254"/>
      <c r="F183" s="252"/>
      <c r="H183" s="199"/>
      <c r="I183" s="199"/>
      <c r="J183" s="199"/>
      <c r="K183" s="199"/>
      <c r="L183" s="199"/>
      <c r="M183" s="199"/>
      <c r="N183" s="199"/>
      <c r="O183" s="199"/>
      <c r="P183" s="199"/>
      <c r="Q183" s="199"/>
      <c r="R183" s="199"/>
      <c r="S183" s="199"/>
      <c r="T183" s="199"/>
      <c r="U183" s="199"/>
      <c r="V183" s="199"/>
      <c r="W183" s="199"/>
      <c r="X183" s="199"/>
      <c r="Y183" s="199"/>
      <c r="Z183" s="199"/>
      <c r="AA183" s="199"/>
      <c r="AB183" s="199"/>
      <c r="AC183" s="199"/>
      <c r="AD183" s="199"/>
      <c r="AE183" s="199"/>
      <c r="AF183" s="199"/>
      <c r="AG183" s="199"/>
      <c r="AH183" s="199"/>
      <c r="AI183" s="199"/>
      <c r="AJ183" s="199"/>
      <c r="AK183" s="199"/>
      <c r="AL183" s="199"/>
      <c r="AM183" s="199"/>
      <c r="AN183" s="199"/>
      <c r="AO183" s="199"/>
      <c r="AP183" s="199"/>
      <c r="AQ183" s="199"/>
      <c r="AR183" s="199"/>
      <c r="AS183" s="199"/>
      <c r="AT183" s="199"/>
      <c r="AU183" s="199"/>
      <c r="AV183" s="199"/>
      <c r="AW183" s="199"/>
      <c r="AX183" s="199"/>
      <c r="AY183" s="199"/>
      <c r="AZ183" s="199"/>
      <c r="BA183" s="199"/>
      <c r="BB183" s="199"/>
      <c r="BC183" s="199"/>
      <c r="BD183" s="199"/>
      <c r="BE183" s="199"/>
      <c r="BF183" s="199"/>
      <c r="BG183" s="199"/>
      <c r="BH183" s="199"/>
      <c r="BI183" s="199"/>
      <c r="BJ183" s="199"/>
      <c r="BK183" s="199"/>
      <c r="BL183" s="199"/>
      <c r="BM183" s="199"/>
      <c r="BN183" s="199"/>
      <c r="BO183" s="199"/>
      <c r="BP183" s="199"/>
      <c r="BQ183" s="199"/>
      <c r="BR183" s="199"/>
      <c r="BS183" s="199"/>
      <c r="BT183" s="199"/>
      <c r="BU183" s="199"/>
      <c r="BV183" s="199"/>
      <c r="BW183" s="199"/>
      <c r="BX183" s="199"/>
      <c r="BY183" s="199"/>
      <c r="BZ183" s="199"/>
      <c r="CA183" s="199"/>
      <c r="CB183" s="199"/>
      <c r="CC183" s="199"/>
      <c r="CD183" s="199"/>
      <c r="CE183" s="199"/>
      <c r="CF183" s="199"/>
      <c r="CG183" s="199"/>
      <c r="CH183" s="199"/>
      <c r="CI183" s="199"/>
      <c r="CJ183" s="199"/>
      <c r="CK183" s="199"/>
      <c r="CL183" s="199"/>
      <c r="CM183" s="199"/>
      <c r="CN183" s="199"/>
      <c r="CO183" s="199"/>
      <c r="CP183" s="199"/>
      <c r="CQ183" s="199"/>
      <c r="CR183" s="199"/>
      <c r="CS183" s="199"/>
      <c r="CT183" s="199"/>
      <c r="CU183" s="199"/>
      <c r="CV183" s="199"/>
      <c r="CW183" s="199"/>
      <c r="CX183" s="199"/>
      <c r="CY183" s="199"/>
      <c r="CZ183" s="199"/>
      <c r="DA183" s="199"/>
      <c r="DB183" s="199"/>
      <c r="DC183" s="199"/>
      <c r="DD183" s="199"/>
      <c r="DE183" s="199"/>
      <c r="DF183" s="199"/>
      <c r="DG183" s="199"/>
      <c r="DH183" s="199"/>
      <c r="DI183" s="199"/>
      <c r="DJ183" s="199"/>
      <c r="DK183" s="199"/>
      <c r="DL183" s="199"/>
      <c r="DM183" s="199"/>
      <c r="DN183" s="199"/>
      <c r="DO183" s="199"/>
      <c r="DP183" s="199"/>
      <c r="DQ183" s="199"/>
      <c r="DR183" s="199"/>
      <c r="DS183" s="199"/>
      <c r="DT183" s="199"/>
      <c r="DU183" s="199"/>
      <c r="DV183" s="199"/>
      <c r="DW183" s="199"/>
      <c r="DX183" s="199"/>
      <c r="DY183" s="199"/>
      <c r="DZ183" s="199"/>
      <c r="EA183" s="199"/>
      <c r="EB183" s="199"/>
      <c r="EC183" s="199"/>
      <c r="ED183" s="199"/>
      <c r="EE183" s="199"/>
      <c r="EF183" s="199"/>
      <c r="EG183" s="199"/>
      <c r="EH183" s="199"/>
      <c r="EI183" s="199"/>
      <c r="EJ183" s="199"/>
      <c r="EK183" s="199"/>
      <c r="EL183" s="199"/>
      <c r="EM183" s="199"/>
      <c r="EN183" s="199"/>
      <c r="EO183" s="199"/>
      <c r="EP183" s="199"/>
      <c r="EQ183" s="199"/>
      <c r="ER183" s="199"/>
      <c r="ES183" s="199"/>
      <c r="ET183" s="199"/>
      <c r="EU183" s="199"/>
      <c r="EV183" s="199"/>
      <c r="EW183" s="199"/>
      <c r="EX183" s="199"/>
      <c r="EY183" s="199"/>
      <c r="EZ183" s="199"/>
      <c r="FA183" s="199"/>
      <c r="FB183" s="199"/>
      <c r="FC183" s="199"/>
      <c r="FD183" s="199"/>
      <c r="FE183" s="199"/>
      <c r="FF183" s="199"/>
      <c r="FG183" s="199"/>
      <c r="FH183" s="199"/>
      <c r="FI183" s="199"/>
      <c r="FJ183" s="199"/>
      <c r="FK183" s="199"/>
      <c r="FL183" s="199"/>
      <c r="FM183" s="199"/>
      <c r="FN183" s="199"/>
      <c r="FO183" s="199"/>
      <c r="FP183" s="199"/>
      <c r="FQ183" s="199"/>
      <c r="FR183" s="199"/>
      <c r="FS183" s="199"/>
      <c r="FT183" s="199"/>
      <c r="FU183" s="199"/>
      <c r="FV183" s="199"/>
      <c r="FW183" s="199"/>
      <c r="FX183" s="199"/>
      <c r="FY183" s="199"/>
      <c r="FZ183" s="199"/>
      <c r="GA183" s="199"/>
      <c r="GB183" s="199"/>
      <c r="GC183" s="199"/>
      <c r="GD183" s="199"/>
      <c r="GE183" s="199"/>
      <c r="GF183" s="199"/>
      <c r="GG183" s="199"/>
      <c r="GH183" s="199"/>
      <c r="GI183" s="199"/>
      <c r="GJ183" s="199"/>
      <c r="GK183" s="199"/>
      <c r="GL183" s="199"/>
      <c r="GM183" s="199"/>
      <c r="GN183" s="199"/>
      <c r="GO183" s="199"/>
      <c r="GP183" s="199"/>
      <c r="GQ183" s="199"/>
      <c r="GR183" s="199"/>
      <c r="GS183" s="199"/>
      <c r="GT183" s="199"/>
      <c r="GU183" s="199"/>
      <c r="GV183" s="199"/>
      <c r="GW183" s="199"/>
      <c r="GX183" s="199"/>
      <c r="GY183" s="199"/>
      <c r="GZ183" s="199"/>
      <c r="HA183" s="199"/>
      <c r="HB183" s="199"/>
      <c r="HC183" s="199"/>
      <c r="HD183" s="199"/>
      <c r="HE183" s="199"/>
      <c r="HF183" s="199"/>
      <c r="HG183" s="199"/>
      <c r="HH183" s="199"/>
      <c r="HI183" s="199"/>
      <c r="HJ183" s="199"/>
      <c r="HK183" s="199"/>
      <c r="HL183" s="199"/>
      <c r="HM183" s="199"/>
      <c r="HN183" s="199"/>
      <c r="HO183" s="199"/>
      <c r="HP183" s="199"/>
      <c r="HQ183" s="199"/>
      <c r="HR183" s="199"/>
      <c r="HS183" s="199"/>
      <c r="HT183" s="199"/>
      <c r="HU183" s="199"/>
      <c r="HV183" s="199"/>
      <c r="HW183" s="199"/>
      <c r="HX183" s="199"/>
      <c r="HY183" s="199"/>
      <c r="HZ183" s="199"/>
      <c r="IA183" s="199"/>
      <c r="IB183" s="199"/>
      <c r="IC183" s="199"/>
      <c r="ID183" s="199"/>
      <c r="IE183" s="199"/>
      <c r="IF183" s="199"/>
      <c r="IG183" s="199"/>
      <c r="IH183" s="199"/>
      <c r="II183" s="199"/>
      <c r="IJ183" s="199"/>
      <c r="IK183" s="199"/>
      <c r="IL183" s="199"/>
      <c r="IM183" s="199"/>
      <c r="IN183" s="199"/>
      <c r="IO183" s="199"/>
      <c r="IP183" s="199"/>
      <c r="IQ183" s="199"/>
      <c r="IR183" s="199"/>
      <c r="IS183" s="199"/>
      <c r="IT183" s="199"/>
      <c r="IU183" s="199"/>
      <c r="IV183" s="199"/>
    </row>
    <row r="184" spans="1:256" s="245" customFormat="1" ht="14.5" x14ac:dyDescent="0.25">
      <c r="A184" s="203" t="s">
        <v>1032</v>
      </c>
      <c r="B184" s="204" t="s">
        <v>235</v>
      </c>
      <c r="C184" s="206" t="s">
        <v>272</v>
      </c>
      <c r="D184" s="206">
        <v>7.6</v>
      </c>
      <c r="E184" s="256"/>
      <c r="F184" s="252">
        <f>D184*E184</f>
        <v>0</v>
      </c>
      <c r="H184" s="199"/>
      <c r="I184" s="199"/>
      <c r="J184" s="199"/>
      <c r="K184" s="199"/>
      <c r="L184" s="199"/>
      <c r="M184" s="199"/>
      <c r="N184" s="199"/>
      <c r="O184" s="199"/>
      <c r="P184" s="199"/>
      <c r="Q184" s="199"/>
      <c r="R184" s="199"/>
      <c r="S184" s="199"/>
      <c r="T184" s="199"/>
      <c r="U184" s="199"/>
      <c r="V184" s="199"/>
      <c r="W184" s="199"/>
      <c r="X184" s="199"/>
      <c r="Y184" s="199"/>
      <c r="Z184" s="199"/>
      <c r="AA184" s="199"/>
      <c r="AB184" s="199"/>
      <c r="AC184" s="199"/>
      <c r="AD184" s="199"/>
      <c r="AE184" s="199"/>
      <c r="AF184" s="199"/>
      <c r="AG184" s="199"/>
      <c r="AH184" s="199"/>
      <c r="AI184" s="199"/>
      <c r="AJ184" s="199"/>
      <c r="AK184" s="199"/>
      <c r="AL184" s="199"/>
      <c r="AM184" s="199"/>
      <c r="AN184" s="199"/>
      <c r="AO184" s="199"/>
      <c r="AP184" s="199"/>
      <c r="AQ184" s="199"/>
      <c r="AR184" s="199"/>
      <c r="AS184" s="199"/>
      <c r="AT184" s="199"/>
      <c r="AU184" s="199"/>
      <c r="AV184" s="199"/>
      <c r="AW184" s="199"/>
      <c r="AX184" s="199"/>
      <c r="AY184" s="199"/>
      <c r="AZ184" s="199"/>
      <c r="BA184" s="199"/>
      <c r="BB184" s="199"/>
      <c r="BC184" s="199"/>
      <c r="BD184" s="199"/>
      <c r="BE184" s="199"/>
      <c r="BF184" s="199"/>
      <c r="BG184" s="199"/>
      <c r="BH184" s="199"/>
      <c r="BI184" s="199"/>
      <c r="BJ184" s="199"/>
      <c r="BK184" s="199"/>
      <c r="BL184" s="199"/>
      <c r="BM184" s="199"/>
      <c r="BN184" s="199"/>
      <c r="BO184" s="199"/>
      <c r="BP184" s="199"/>
      <c r="BQ184" s="199"/>
      <c r="BR184" s="199"/>
      <c r="BS184" s="199"/>
      <c r="BT184" s="199"/>
      <c r="BU184" s="199"/>
      <c r="BV184" s="199"/>
      <c r="BW184" s="199"/>
      <c r="BX184" s="199"/>
      <c r="BY184" s="199"/>
      <c r="BZ184" s="199"/>
      <c r="CA184" s="199"/>
      <c r="CB184" s="199"/>
      <c r="CC184" s="199"/>
      <c r="CD184" s="199"/>
      <c r="CE184" s="199"/>
      <c r="CF184" s="199"/>
      <c r="CG184" s="199"/>
      <c r="CH184" s="199"/>
      <c r="CI184" s="199"/>
      <c r="CJ184" s="199"/>
      <c r="CK184" s="199"/>
      <c r="CL184" s="199"/>
      <c r="CM184" s="199"/>
      <c r="CN184" s="199"/>
      <c r="CO184" s="199"/>
      <c r="CP184" s="199"/>
      <c r="CQ184" s="199"/>
      <c r="CR184" s="199"/>
      <c r="CS184" s="199"/>
      <c r="CT184" s="199"/>
      <c r="CU184" s="199"/>
      <c r="CV184" s="199"/>
      <c r="CW184" s="199"/>
      <c r="CX184" s="199"/>
      <c r="CY184" s="199"/>
      <c r="CZ184" s="199"/>
      <c r="DA184" s="199"/>
      <c r="DB184" s="199"/>
      <c r="DC184" s="199"/>
      <c r="DD184" s="199"/>
      <c r="DE184" s="199"/>
      <c r="DF184" s="199"/>
      <c r="DG184" s="199"/>
      <c r="DH184" s="199"/>
      <c r="DI184" s="199"/>
      <c r="DJ184" s="199"/>
      <c r="DK184" s="199"/>
      <c r="DL184" s="199"/>
      <c r="DM184" s="199"/>
      <c r="DN184" s="199"/>
      <c r="DO184" s="199"/>
      <c r="DP184" s="199"/>
      <c r="DQ184" s="199"/>
      <c r="DR184" s="199"/>
      <c r="DS184" s="199"/>
      <c r="DT184" s="199"/>
      <c r="DU184" s="199"/>
      <c r="DV184" s="199"/>
      <c r="DW184" s="199"/>
      <c r="DX184" s="199"/>
      <c r="DY184" s="199"/>
      <c r="DZ184" s="199"/>
      <c r="EA184" s="199"/>
      <c r="EB184" s="199"/>
      <c r="EC184" s="199"/>
      <c r="ED184" s="199"/>
      <c r="EE184" s="199"/>
      <c r="EF184" s="199"/>
      <c r="EG184" s="199"/>
      <c r="EH184" s="199"/>
      <c r="EI184" s="199"/>
      <c r="EJ184" s="199"/>
      <c r="EK184" s="199"/>
      <c r="EL184" s="199"/>
      <c r="EM184" s="199"/>
      <c r="EN184" s="199"/>
      <c r="EO184" s="199"/>
      <c r="EP184" s="199"/>
      <c r="EQ184" s="199"/>
      <c r="ER184" s="199"/>
      <c r="ES184" s="199"/>
      <c r="ET184" s="199"/>
      <c r="EU184" s="199"/>
      <c r="EV184" s="199"/>
      <c r="EW184" s="199"/>
      <c r="EX184" s="199"/>
      <c r="EY184" s="199"/>
      <c r="EZ184" s="199"/>
      <c r="FA184" s="199"/>
      <c r="FB184" s="199"/>
      <c r="FC184" s="199"/>
      <c r="FD184" s="199"/>
      <c r="FE184" s="199"/>
      <c r="FF184" s="199"/>
      <c r="FG184" s="199"/>
      <c r="FH184" s="199"/>
      <c r="FI184" s="199"/>
      <c r="FJ184" s="199"/>
      <c r="FK184" s="199"/>
      <c r="FL184" s="199"/>
      <c r="FM184" s="199"/>
      <c r="FN184" s="199"/>
      <c r="FO184" s="199"/>
      <c r="FP184" s="199"/>
      <c r="FQ184" s="199"/>
      <c r="FR184" s="199"/>
      <c r="FS184" s="199"/>
      <c r="FT184" s="199"/>
      <c r="FU184" s="199"/>
      <c r="FV184" s="199"/>
      <c r="FW184" s="199"/>
      <c r="FX184" s="199"/>
      <c r="FY184" s="199"/>
      <c r="FZ184" s="199"/>
      <c r="GA184" s="199"/>
      <c r="GB184" s="199"/>
      <c r="GC184" s="199"/>
      <c r="GD184" s="199"/>
      <c r="GE184" s="199"/>
      <c r="GF184" s="199"/>
      <c r="GG184" s="199"/>
      <c r="GH184" s="199"/>
      <c r="GI184" s="199"/>
      <c r="GJ184" s="199"/>
      <c r="GK184" s="199"/>
      <c r="GL184" s="199"/>
      <c r="GM184" s="199"/>
      <c r="GN184" s="199"/>
      <c r="GO184" s="199"/>
      <c r="GP184" s="199"/>
      <c r="GQ184" s="199"/>
      <c r="GR184" s="199"/>
      <c r="GS184" s="199"/>
      <c r="GT184" s="199"/>
      <c r="GU184" s="199"/>
      <c r="GV184" s="199"/>
      <c r="GW184" s="199"/>
      <c r="GX184" s="199"/>
      <c r="GY184" s="199"/>
      <c r="GZ184" s="199"/>
      <c r="HA184" s="199"/>
      <c r="HB184" s="199"/>
      <c r="HC184" s="199"/>
      <c r="HD184" s="199"/>
      <c r="HE184" s="199"/>
      <c r="HF184" s="199"/>
      <c r="HG184" s="199"/>
      <c r="HH184" s="199"/>
      <c r="HI184" s="199"/>
      <c r="HJ184" s="199"/>
      <c r="HK184" s="199"/>
      <c r="HL184" s="199"/>
      <c r="HM184" s="199"/>
      <c r="HN184" s="199"/>
      <c r="HO184" s="199"/>
      <c r="HP184" s="199"/>
      <c r="HQ184" s="199"/>
      <c r="HR184" s="199"/>
      <c r="HS184" s="199"/>
      <c r="HT184" s="199"/>
      <c r="HU184" s="199"/>
      <c r="HV184" s="199"/>
      <c r="HW184" s="199"/>
      <c r="HX184" s="199"/>
      <c r="HY184" s="199"/>
      <c r="HZ184" s="199"/>
      <c r="IA184" s="199"/>
      <c r="IB184" s="199"/>
      <c r="IC184" s="199"/>
      <c r="ID184" s="199"/>
      <c r="IE184" s="199"/>
      <c r="IF184" s="199"/>
      <c r="IG184" s="199"/>
      <c r="IH184" s="199"/>
      <c r="II184" s="199"/>
      <c r="IJ184" s="199"/>
      <c r="IK184" s="199"/>
      <c r="IL184" s="199"/>
      <c r="IM184" s="199"/>
      <c r="IN184" s="199"/>
      <c r="IO184" s="199"/>
      <c r="IP184" s="199"/>
      <c r="IQ184" s="199"/>
      <c r="IR184" s="199"/>
      <c r="IS184" s="199"/>
      <c r="IT184" s="199"/>
      <c r="IU184" s="199"/>
      <c r="IV184" s="199"/>
    </row>
    <row r="185" spans="1:256" s="245" customFormat="1" x14ac:dyDescent="0.25">
      <c r="A185" s="203"/>
      <c r="B185" s="204"/>
      <c r="C185" s="206"/>
      <c r="D185" s="206"/>
      <c r="E185" s="256"/>
      <c r="F185" s="252"/>
      <c r="H185" s="199"/>
      <c r="I185" s="199"/>
      <c r="J185" s="199"/>
      <c r="K185" s="199"/>
      <c r="L185" s="199"/>
      <c r="M185" s="199"/>
      <c r="N185" s="199"/>
      <c r="O185" s="199"/>
      <c r="P185" s="199"/>
      <c r="Q185" s="199"/>
      <c r="R185" s="199"/>
      <c r="S185" s="199"/>
      <c r="T185" s="199"/>
      <c r="U185" s="199"/>
      <c r="V185" s="199"/>
      <c r="W185" s="199"/>
      <c r="X185" s="199"/>
      <c r="Y185" s="199"/>
      <c r="Z185" s="199"/>
      <c r="AA185" s="199"/>
      <c r="AB185" s="199"/>
      <c r="AC185" s="199"/>
      <c r="AD185" s="199"/>
      <c r="AE185" s="199"/>
      <c r="AF185" s="199"/>
      <c r="AG185" s="199"/>
      <c r="AH185" s="199"/>
      <c r="AI185" s="199"/>
      <c r="AJ185" s="199"/>
      <c r="AK185" s="199"/>
      <c r="AL185" s="199"/>
      <c r="AM185" s="199"/>
      <c r="AN185" s="199"/>
      <c r="AO185" s="199"/>
      <c r="AP185" s="199"/>
      <c r="AQ185" s="199"/>
      <c r="AR185" s="199"/>
      <c r="AS185" s="199"/>
      <c r="AT185" s="199"/>
      <c r="AU185" s="199"/>
      <c r="AV185" s="199"/>
      <c r="AW185" s="199"/>
      <c r="AX185" s="199"/>
      <c r="AY185" s="199"/>
      <c r="AZ185" s="199"/>
      <c r="BA185" s="199"/>
      <c r="BB185" s="199"/>
      <c r="BC185" s="199"/>
      <c r="BD185" s="199"/>
      <c r="BE185" s="199"/>
      <c r="BF185" s="199"/>
      <c r="BG185" s="199"/>
      <c r="BH185" s="199"/>
      <c r="BI185" s="199"/>
      <c r="BJ185" s="199"/>
      <c r="BK185" s="199"/>
      <c r="BL185" s="199"/>
      <c r="BM185" s="199"/>
      <c r="BN185" s="199"/>
      <c r="BO185" s="199"/>
      <c r="BP185" s="199"/>
      <c r="BQ185" s="199"/>
      <c r="BR185" s="199"/>
      <c r="BS185" s="199"/>
      <c r="BT185" s="199"/>
      <c r="BU185" s="199"/>
      <c r="BV185" s="199"/>
      <c r="BW185" s="199"/>
      <c r="BX185" s="199"/>
      <c r="BY185" s="199"/>
      <c r="BZ185" s="199"/>
      <c r="CA185" s="199"/>
      <c r="CB185" s="199"/>
      <c r="CC185" s="199"/>
      <c r="CD185" s="199"/>
      <c r="CE185" s="199"/>
      <c r="CF185" s="199"/>
      <c r="CG185" s="199"/>
      <c r="CH185" s="199"/>
      <c r="CI185" s="199"/>
      <c r="CJ185" s="199"/>
      <c r="CK185" s="199"/>
      <c r="CL185" s="199"/>
      <c r="CM185" s="199"/>
      <c r="CN185" s="199"/>
      <c r="CO185" s="199"/>
      <c r="CP185" s="199"/>
      <c r="CQ185" s="199"/>
      <c r="CR185" s="199"/>
      <c r="CS185" s="199"/>
      <c r="CT185" s="199"/>
      <c r="CU185" s="199"/>
      <c r="CV185" s="199"/>
      <c r="CW185" s="199"/>
      <c r="CX185" s="199"/>
      <c r="CY185" s="199"/>
      <c r="CZ185" s="199"/>
      <c r="DA185" s="199"/>
      <c r="DB185" s="199"/>
      <c r="DC185" s="199"/>
      <c r="DD185" s="199"/>
      <c r="DE185" s="199"/>
      <c r="DF185" s="199"/>
      <c r="DG185" s="199"/>
      <c r="DH185" s="199"/>
      <c r="DI185" s="199"/>
      <c r="DJ185" s="199"/>
      <c r="DK185" s="199"/>
      <c r="DL185" s="199"/>
      <c r="DM185" s="199"/>
      <c r="DN185" s="199"/>
      <c r="DO185" s="199"/>
      <c r="DP185" s="199"/>
      <c r="DQ185" s="199"/>
      <c r="DR185" s="199"/>
      <c r="DS185" s="199"/>
      <c r="DT185" s="199"/>
      <c r="DU185" s="199"/>
      <c r="DV185" s="199"/>
      <c r="DW185" s="199"/>
      <c r="DX185" s="199"/>
      <c r="DY185" s="199"/>
      <c r="DZ185" s="199"/>
      <c r="EA185" s="199"/>
      <c r="EB185" s="199"/>
      <c r="EC185" s="199"/>
      <c r="ED185" s="199"/>
      <c r="EE185" s="199"/>
      <c r="EF185" s="199"/>
      <c r="EG185" s="199"/>
      <c r="EH185" s="199"/>
      <c r="EI185" s="199"/>
      <c r="EJ185" s="199"/>
      <c r="EK185" s="199"/>
      <c r="EL185" s="199"/>
      <c r="EM185" s="199"/>
      <c r="EN185" s="199"/>
      <c r="EO185" s="199"/>
      <c r="EP185" s="199"/>
      <c r="EQ185" s="199"/>
      <c r="ER185" s="199"/>
      <c r="ES185" s="199"/>
      <c r="ET185" s="199"/>
      <c r="EU185" s="199"/>
      <c r="EV185" s="199"/>
      <c r="EW185" s="199"/>
      <c r="EX185" s="199"/>
      <c r="EY185" s="199"/>
      <c r="EZ185" s="199"/>
      <c r="FA185" s="199"/>
      <c r="FB185" s="199"/>
      <c r="FC185" s="199"/>
      <c r="FD185" s="199"/>
      <c r="FE185" s="199"/>
      <c r="FF185" s="199"/>
      <c r="FG185" s="199"/>
      <c r="FH185" s="199"/>
      <c r="FI185" s="199"/>
      <c r="FJ185" s="199"/>
      <c r="FK185" s="199"/>
      <c r="FL185" s="199"/>
      <c r="FM185" s="199"/>
      <c r="FN185" s="199"/>
      <c r="FO185" s="199"/>
      <c r="FP185" s="199"/>
      <c r="FQ185" s="199"/>
      <c r="FR185" s="199"/>
      <c r="FS185" s="199"/>
      <c r="FT185" s="199"/>
      <c r="FU185" s="199"/>
      <c r="FV185" s="199"/>
      <c r="FW185" s="199"/>
      <c r="FX185" s="199"/>
      <c r="FY185" s="199"/>
      <c r="FZ185" s="199"/>
      <c r="GA185" s="199"/>
      <c r="GB185" s="199"/>
      <c r="GC185" s="199"/>
      <c r="GD185" s="199"/>
      <c r="GE185" s="199"/>
      <c r="GF185" s="199"/>
      <c r="GG185" s="199"/>
      <c r="GH185" s="199"/>
      <c r="GI185" s="199"/>
      <c r="GJ185" s="199"/>
      <c r="GK185" s="199"/>
      <c r="GL185" s="199"/>
      <c r="GM185" s="199"/>
      <c r="GN185" s="199"/>
      <c r="GO185" s="199"/>
      <c r="GP185" s="199"/>
      <c r="GQ185" s="199"/>
      <c r="GR185" s="199"/>
      <c r="GS185" s="199"/>
      <c r="GT185" s="199"/>
      <c r="GU185" s="199"/>
      <c r="GV185" s="199"/>
      <c r="GW185" s="199"/>
      <c r="GX185" s="199"/>
      <c r="GY185" s="199"/>
      <c r="GZ185" s="199"/>
      <c r="HA185" s="199"/>
      <c r="HB185" s="199"/>
      <c r="HC185" s="199"/>
      <c r="HD185" s="199"/>
      <c r="HE185" s="199"/>
      <c r="HF185" s="199"/>
      <c r="HG185" s="199"/>
      <c r="HH185" s="199"/>
      <c r="HI185" s="199"/>
      <c r="HJ185" s="199"/>
      <c r="HK185" s="199"/>
      <c r="HL185" s="199"/>
      <c r="HM185" s="199"/>
      <c r="HN185" s="199"/>
      <c r="HO185" s="199"/>
      <c r="HP185" s="199"/>
      <c r="HQ185" s="199"/>
      <c r="HR185" s="199"/>
      <c r="HS185" s="199"/>
      <c r="HT185" s="199"/>
      <c r="HU185" s="199"/>
      <c r="HV185" s="199"/>
      <c r="HW185" s="199"/>
      <c r="HX185" s="199"/>
      <c r="HY185" s="199"/>
      <c r="HZ185" s="199"/>
      <c r="IA185" s="199"/>
      <c r="IB185" s="199"/>
      <c r="IC185" s="199"/>
      <c r="ID185" s="199"/>
      <c r="IE185" s="199"/>
      <c r="IF185" s="199"/>
      <c r="IG185" s="199"/>
      <c r="IH185" s="199"/>
      <c r="II185" s="199"/>
      <c r="IJ185" s="199"/>
      <c r="IK185" s="199"/>
      <c r="IL185" s="199"/>
      <c r="IM185" s="199"/>
      <c r="IN185" s="199"/>
      <c r="IO185" s="199"/>
      <c r="IP185" s="199"/>
      <c r="IQ185" s="199"/>
      <c r="IR185" s="199"/>
      <c r="IS185" s="199"/>
      <c r="IT185" s="199"/>
      <c r="IU185" s="199"/>
      <c r="IV185" s="199"/>
    </row>
    <row r="186" spans="1:256" s="245" customFormat="1" ht="25" x14ac:dyDescent="0.25">
      <c r="A186" s="203" t="s">
        <v>1033</v>
      </c>
      <c r="B186" s="204" t="s">
        <v>236</v>
      </c>
      <c r="C186" s="206" t="s">
        <v>16</v>
      </c>
      <c r="D186" s="206">
        <v>2</v>
      </c>
      <c r="E186" s="256"/>
      <c r="F186" s="252">
        <f>D186*E186</f>
        <v>0</v>
      </c>
      <c r="H186" s="199"/>
      <c r="I186" s="199"/>
      <c r="J186" s="199"/>
      <c r="K186" s="199"/>
      <c r="L186" s="199"/>
      <c r="M186" s="199"/>
      <c r="N186" s="199"/>
      <c r="O186" s="199"/>
      <c r="P186" s="199"/>
      <c r="Q186" s="199"/>
      <c r="R186" s="199"/>
      <c r="S186" s="199"/>
      <c r="T186" s="199"/>
      <c r="U186" s="199"/>
      <c r="V186" s="199"/>
      <c r="W186" s="199"/>
      <c r="X186" s="199"/>
      <c r="Y186" s="199"/>
      <c r="Z186" s="199"/>
      <c r="AA186" s="199"/>
      <c r="AB186" s="199"/>
      <c r="AC186" s="199"/>
      <c r="AD186" s="199"/>
      <c r="AE186" s="199"/>
      <c r="AF186" s="199"/>
      <c r="AG186" s="199"/>
      <c r="AH186" s="199"/>
      <c r="AI186" s="199"/>
      <c r="AJ186" s="199"/>
      <c r="AK186" s="199"/>
      <c r="AL186" s="199"/>
      <c r="AM186" s="199"/>
      <c r="AN186" s="199"/>
      <c r="AO186" s="199"/>
      <c r="AP186" s="199"/>
      <c r="AQ186" s="199"/>
      <c r="AR186" s="199"/>
      <c r="AS186" s="199"/>
      <c r="AT186" s="199"/>
      <c r="AU186" s="199"/>
      <c r="AV186" s="199"/>
      <c r="AW186" s="199"/>
      <c r="AX186" s="199"/>
      <c r="AY186" s="199"/>
      <c r="AZ186" s="199"/>
      <c r="BA186" s="199"/>
      <c r="BB186" s="199"/>
      <c r="BC186" s="199"/>
      <c r="BD186" s="199"/>
      <c r="BE186" s="199"/>
      <c r="BF186" s="199"/>
      <c r="BG186" s="199"/>
      <c r="BH186" s="199"/>
      <c r="BI186" s="199"/>
      <c r="BJ186" s="199"/>
      <c r="BK186" s="199"/>
      <c r="BL186" s="199"/>
      <c r="BM186" s="199"/>
      <c r="BN186" s="199"/>
      <c r="BO186" s="199"/>
      <c r="BP186" s="199"/>
      <c r="BQ186" s="199"/>
      <c r="BR186" s="199"/>
      <c r="BS186" s="199"/>
      <c r="BT186" s="199"/>
      <c r="BU186" s="199"/>
      <c r="BV186" s="199"/>
      <c r="BW186" s="199"/>
      <c r="BX186" s="199"/>
      <c r="BY186" s="199"/>
      <c r="BZ186" s="199"/>
      <c r="CA186" s="199"/>
      <c r="CB186" s="199"/>
      <c r="CC186" s="199"/>
      <c r="CD186" s="199"/>
      <c r="CE186" s="199"/>
      <c r="CF186" s="199"/>
      <c r="CG186" s="199"/>
      <c r="CH186" s="199"/>
      <c r="CI186" s="199"/>
      <c r="CJ186" s="199"/>
      <c r="CK186" s="199"/>
      <c r="CL186" s="199"/>
      <c r="CM186" s="199"/>
      <c r="CN186" s="199"/>
      <c r="CO186" s="199"/>
      <c r="CP186" s="199"/>
      <c r="CQ186" s="199"/>
      <c r="CR186" s="199"/>
      <c r="CS186" s="199"/>
      <c r="CT186" s="199"/>
      <c r="CU186" s="199"/>
      <c r="CV186" s="199"/>
      <c r="CW186" s="199"/>
      <c r="CX186" s="199"/>
      <c r="CY186" s="199"/>
      <c r="CZ186" s="199"/>
      <c r="DA186" s="199"/>
      <c r="DB186" s="199"/>
      <c r="DC186" s="199"/>
      <c r="DD186" s="199"/>
      <c r="DE186" s="199"/>
      <c r="DF186" s="199"/>
      <c r="DG186" s="199"/>
      <c r="DH186" s="199"/>
      <c r="DI186" s="199"/>
      <c r="DJ186" s="199"/>
      <c r="DK186" s="199"/>
      <c r="DL186" s="199"/>
      <c r="DM186" s="199"/>
      <c r="DN186" s="199"/>
      <c r="DO186" s="199"/>
      <c r="DP186" s="199"/>
      <c r="DQ186" s="199"/>
      <c r="DR186" s="199"/>
      <c r="DS186" s="199"/>
      <c r="DT186" s="199"/>
      <c r="DU186" s="199"/>
      <c r="DV186" s="199"/>
      <c r="DW186" s="199"/>
      <c r="DX186" s="199"/>
      <c r="DY186" s="199"/>
      <c r="DZ186" s="199"/>
      <c r="EA186" s="199"/>
      <c r="EB186" s="199"/>
      <c r="EC186" s="199"/>
      <c r="ED186" s="199"/>
      <c r="EE186" s="199"/>
      <c r="EF186" s="199"/>
      <c r="EG186" s="199"/>
      <c r="EH186" s="199"/>
      <c r="EI186" s="199"/>
      <c r="EJ186" s="199"/>
      <c r="EK186" s="199"/>
      <c r="EL186" s="199"/>
      <c r="EM186" s="199"/>
      <c r="EN186" s="199"/>
      <c r="EO186" s="199"/>
      <c r="EP186" s="199"/>
      <c r="EQ186" s="199"/>
      <c r="ER186" s="199"/>
      <c r="ES186" s="199"/>
      <c r="ET186" s="199"/>
      <c r="EU186" s="199"/>
      <c r="EV186" s="199"/>
      <c r="EW186" s="199"/>
      <c r="EX186" s="199"/>
      <c r="EY186" s="199"/>
      <c r="EZ186" s="199"/>
      <c r="FA186" s="199"/>
      <c r="FB186" s="199"/>
      <c r="FC186" s="199"/>
      <c r="FD186" s="199"/>
      <c r="FE186" s="199"/>
      <c r="FF186" s="199"/>
      <c r="FG186" s="199"/>
      <c r="FH186" s="199"/>
      <c r="FI186" s="199"/>
      <c r="FJ186" s="199"/>
      <c r="FK186" s="199"/>
      <c r="FL186" s="199"/>
      <c r="FM186" s="199"/>
      <c r="FN186" s="199"/>
      <c r="FO186" s="199"/>
      <c r="FP186" s="199"/>
      <c r="FQ186" s="199"/>
      <c r="FR186" s="199"/>
      <c r="FS186" s="199"/>
      <c r="FT186" s="199"/>
      <c r="FU186" s="199"/>
      <c r="FV186" s="199"/>
      <c r="FW186" s="199"/>
      <c r="FX186" s="199"/>
      <c r="FY186" s="199"/>
      <c r="FZ186" s="199"/>
      <c r="GA186" s="199"/>
      <c r="GB186" s="199"/>
      <c r="GC186" s="199"/>
      <c r="GD186" s="199"/>
      <c r="GE186" s="199"/>
      <c r="GF186" s="199"/>
      <c r="GG186" s="199"/>
      <c r="GH186" s="199"/>
      <c r="GI186" s="199"/>
      <c r="GJ186" s="199"/>
      <c r="GK186" s="199"/>
      <c r="GL186" s="199"/>
      <c r="GM186" s="199"/>
      <c r="GN186" s="199"/>
      <c r="GO186" s="199"/>
      <c r="GP186" s="199"/>
      <c r="GQ186" s="199"/>
      <c r="GR186" s="199"/>
      <c r="GS186" s="199"/>
      <c r="GT186" s="199"/>
      <c r="GU186" s="199"/>
      <c r="GV186" s="199"/>
      <c r="GW186" s="199"/>
      <c r="GX186" s="199"/>
      <c r="GY186" s="199"/>
      <c r="GZ186" s="199"/>
      <c r="HA186" s="199"/>
      <c r="HB186" s="199"/>
      <c r="HC186" s="199"/>
      <c r="HD186" s="199"/>
      <c r="HE186" s="199"/>
      <c r="HF186" s="199"/>
      <c r="HG186" s="199"/>
      <c r="HH186" s="199"/>
      <c r="HI186" s="199"/>
      <c r="HJ186" s="199"/>
      <c r="HK186" s="199"/>
      <c r="HL186" s="199"/>
      <c r="HM186" s="199"/>
      <c r="HN186" s="199"/>
      <c r="HO186" s="199"/>
      <c r="HP186" s="199"/>
      <c r="HQ186" s="199"/>
      <c r="HR186" s="199"/>
      <c r="HS186" s="199"/>
      <c r="HT186" s="199"/>
      <c r="HU186" s="199"/>
      <c r="HV186" s="199"/>
      <c r="HW186" s="199"/>
      <c r="HX186" s="199"/>
      <c r="HY186" s="199"/>
      <c r="HZ186" s="199"/>
      <c r="IA186" s="199"/>
      <c r="IB186" s="199"/>
      <c r="IC186" s="199"/>
      <c r="ID186" s="199"/>
      <c r="IE186" s="199"/>
      <c r="IF186" s="199"/>
      <c r="IG186" s="199"/>
      <c r="IH186" s="199"/>
      <c r="II186" s="199"/>
      <c r="IJ186" s="199"/>
      <c r="IK186" s="199"/>
      <c r="IL186" s="199"/>
      <c r="IM186" s="199"/>
      <c r="IN186" s="199"/>
      <c r="IO186" s="199"/>
      <c r="IP186" s="199"/>
      <c r="IQ186" s="199"/>
      <c r="IR186" s="199"/>
      <c r="IS186" s="199"/>
      <c r="IT186" s="199"/>
      <c r="IU186" s="199"/>
      <c r="IV186" s="199"/>
    </row>
    <row r="187" spans="1:256" s="245" customFormat="1" x14ac:dyDescent="0.25">
      <c r="A187" s="203"/>
      <c r="B187" s="210"/>
      <c r="C187" s="206"/>
      <c r="D187" s="206"/>
      <c r="E187" s="254"/>
      <c r="F187" s="252"/>
      <c r="H187" s="199"/>
      <c r="I187" s="199"/>
      <c r="J187" s="199"/>
      <c r="K187" s="199"/>
      <c r="L187" s="199"/>
      <c r="M187" s="199"/>
      <c r="N187" s="199"/>
      <c r="O187" s="199"/>
      <c r="P187" s="199"/>
      <c r="Q187" s="199"/>
      <c r="R187" s="199"/>
      <c r="S187" s="199"/>
      <c r="T187" s="199"/>
      <c r="U187" s="199"/>
      <c r="V187" s="199"/>
      <c r="W187" s="199"/>
      <c r="X187" s="199"/>
      <c r="Y187" s="199"/>
      <c r="Z187" s="199"/>
      <c r="AA187" s="199"/>
      <c r="AB187" s="199"/>
      <c r="AC187" s="199"/>
      <c r="AD187" s="199"/>
      <c r="AE187" s="199"/>
      <c r="AF187" s="199"/>
      <c r="AG187" s="199"/>
      <c r="AH187" s="199"/>
      <c r="AI187" s="199"/>
      <c r="AJ187" s="199"/>
      <c r="AK187" s="199"/>
      <c r="AL187" s="199"/>
      <c r="AM187" s="199"/>
      <c r="AN187" s="199"/>
      <c r="AO187" s="199"/>
      <c r="AP187" s="199"/>
      <c r="AQ187" s="199"/>
      <c r="AR187" s="199"/>
      <c r="AS187" s="199"/>
      <c r="AT187" s="199"/>
      <c r="AU187" s="199"/>
      <c r="AV187" s="199"/>
      <c r="AW187" s="199"/>
      <c r="AX187" s="199"/>
      <c r="AY187" s="199"/>
      <c r="AZ187" s="199"/>
      <c r="BA187" s="199"/>
      <c r="BB187" s="199"/>
      <c r="BC187" s="199"/>
      <c r="BD187" s="199"/>
      <c r="BE187" s="199"/>
      <c r="BF187" s="199"/>
      <c r="BG187" s="199"/>
      <c r="BH187" s="199"/>
      <c r="BI187" s="199"/>
      <c r="BJ187" s="199"/>
      <c r="BK187" s="199"/>
      <c r="BL187" s="199"/>
      <c r="BM187" s="199"/>
      <c r="BN187" s="199"/>
      <c r="BO187" s="199"/>
      <c r="BP187" s="199"/>
      <c r="BQ187" s="199"/>
      <c r="BR187" s="199"/>
      <c r="BS187" s="199"/>
      <c r="BT187" s="199"/>
      <c r="BU187" s="199"/>
      <c r="BV187" s="199"/>
      <c r="BW187" s="199"/>
      <c r="BX187" s="199"/>
      <c r="BY187" s="199"/>
      <c r="BZ187" s="199"/>
      <c r="CA187" s="199"/>
      <c r="CB187" s="199"/>
      <c r="CC187" s="199"/>
      <c r="CD187" s="199"/>
      <c r="CE187" s="199"/>
      <c r="CF187" s="199"/>
      <c r="CG187" s="199"/>
      <c r="CH187" s="199"/>
      <c r="CI187" s="199"/>
      <c r="CJ187" s="199"/>
      <c r="CK187" s="199"/>
      <c r="CL187" s="199"/>
      <c r="CM187" s="199"/>
      <c r="CN187" s="199"/>
      <c r="CO187" s="199"/>
      <c r="CP187" s="199"/>
      <c r="CQ187" s="199"/>
      <c r="CR187" s="199"/>
      <c r="CS187" s="199"/>
      <c r="CT187" s="199"/>
      <c r="CU187" s="199"/>
      <c r="CV187" s="199"/>
      <c r="CW187" s="199"/>
      <c r="CX187" s="199"/>
      <c r="CY187" s="199"/>
      <c r="CZ187" s="199"/>
      <c r="DA187" s="199"/>
      <c r="DB187" s="199"/>
      <c r="DC187" s="199"/>
      <c r="DD187" s="199"/>
      <c r="DE187" s="199"/>
      <c r="DF187" s="199"/>
      <c r="DG187" s="199"/>
      <c r="DH187" s="199"/>
      <c r="DI187" s="199"/>
      <c r="DJ187" s="199"/>
      <c r="DK187" s="199"/>
      <c r="DL187" s="199"/>
      <c r="DM187" s="199"/>
      <c r="DN187" s="199"/>
      <c r="DO187" s="199"/>
      <c r="DP187" s="199"/>
      <c r="DQ187" s="199"/>
      <c r="DR187" s="199"/>
      <c r="DS187" s="199"/>
      <c r="DT187" s="199"/>
      <c r="DU187" s="199"/>
      <c r="DV187" s="199"/>
      <c r="DW187" s="199"/>
      <c r="DX187" s="199"/>
      <c r="DY187" s="199"/>
      <c r="DZ187" s="199"/>
      <c r="EA187" s="199"/>
      <c r="EB187" s="199"/>
      <c r="EC187" s="199"/>
      <c r="ED187" s="199"/>
      <c r="EE187" s="199"/>
      <c r="EF187" s="199"/>
      <c r="EG187" s="199"/>
      <c r="EH187" s="199"/>
      <c r="EI187" s="199"/>
      <c r="EJ187" s="199"/>
      <c r="EK187" s="199"/>
      <c r="EL187" s="199"/>
      <c r="EM187" s="199"/>
      <c r="EN187" s="199"/>
      <c r="EO187" s="199"/>
      <c r="EP187" s="199"/>
      <c r="EQ187" s="199"/>
      <c r="ER187" s="199"/>
      <c r="ES187" s="199"/>
      <c r="ET187" s="199"/>
      <c r="EU187" s="199"/>
      <c r="EV187" s="199"/>
      <c r="EW187" s="199"/>
      <c r="EX187" s="199"/>
      <c r="EY187" s="199"/>
      <c r="EZ187" s="199"/>
      <c r="FA187" s="199"/>
      <c r="FB187" s="199"/>
      <c r="FC187" s="199"/>
      <c r="FD187" s="199"/>
      <c r="FE187" s="199"/>
      <c r="FF187" s="199"/>
      <c r="FG187" s="199"/>
      <c r="FH187" s="199"/>
      <c r="FI187" s="199"/>
      <c r="FJ187" s="199"/>
      <c r="FK187" s="199"/>
      <c r="FL187" s="199"/>
      <c r="FM187" s="199"/>
      <c r="FN187" s="199"/>
      <c r="FO187" s="199"/>
      <c r="FP187" s="199"/>
      <c r="FQ187" s="199"/>
      <c r="FR187" s="199"/>
      <c r="FS187" s="199"/>
      <c r="FT187" s="199"/>
      <c r="FU187" s="199"/>
      <c r="FV187" s="199"/>
      <c r="FW187" s="199"/>
      <c r="FX187" s="199"/>
      <c r="FY187" s="199"/>
      <c r="FZ187" s="199"/>
      <c r="GA187" s="199"/>
      <c r="GB187" s="199"/>
      <c r="GC187" s="199"/>
      <c r="GD187" s="199"/>
      <c r="GE187" s="199"/>
      <c r="GF187" s="199"/>
      <c r="GG187" s="199"/>
      <c r="GH187" s="199"/>
      <c r="GI187" s="199"/>
      <c r="GJ187" s="199"/>
      <c r="GK187" s="199"/>
      <c r="GL187" s="199"/>
      <c r="GM187" s="199"/>
      <c r="GN187" s="199"/>
      <c r="GO187" s="199"/>
      <c r="GP187" s="199"/>
      <c r="GQ187" s="199"/>
      <c r="GR187" s="199"/>
      <c r="GS187" s="199"/>
      <c r="GT187" s="199"/>
      <c r="GU187" s="199"/>
      <c r="GV187" s="199"/>
      <c r="GW187" s="199"/>
      <c r="GX187" s="199"/>
      <c r="GY187" s="199"/>
      <c r="GZ187" s="199"/>
      <c r="HA187" s="199"/>
      <c r="HB187" s="199"/>
      <c r="HC187" s="199"/>
      <c r="HD187" s="199"/>
      <c r="HE187" s="199"/>
      <c r="HF187" s="199"/>
      <c r="HG187" s="199"/>
      <c r="HH187" s="199"/>
      <c r="HI187" s="199"/>
      <c r="HJ187" s="199"/>
      <c r="HK187" s="199"/>
      <c r="HL187" s="199"/>
      <c r="HM187" s="199"/>
      <c r="HN187" s="199"/>
      <c r="HO187" s="199"/>
      <c r="HP187" s="199"/>
      <c r="HQ187" s="199"/>
      <c r="HR187" s="199"/>
      <c r="HS187" s="199"/>
      <c r="HT187" s="199"/>
      <c r="HU187" s="199"/>
      <c r="HV187" s="199"/>
      <c r="HW187" s="199"/>
      <c r="HX187" s="199"/>
      <c r="HY187" s="199"/>
      <c r="HZ187" s="199"/>
      <c r="IA187" s="199"/>
      <c r="IB187" s="199"/>
      <c r="IC187" s="199"/>
      <c r="ID187" s="199"/>
      <c r="IE187" s="199"/>
      <c r="IF187" s="199"/>
      <c r="IG187" s="199"/>
      <c r="IH187" s="199"/>
      <c r="II187" s="199"/>
      <c r="IJ187" s="199"/>
      <c r="IK187" s="199"/>
      <c r="IL187" s="199"/>
      <c r="IM187" s="199"/>
      <c r="IN187" s="199"/>
      <c r="IO187" s="199"/>
      <c r="IP187" s="199"/>
      <c r="IQ187" s="199"/>
      <c r="IR187" s="199"/>
      <c r="IS187" s="199"/>
      <c r="IT187" s="199"/>
      <c r="IU187" s="199"/>
      <c r="IV187" s="199"/>
    </row>
    <row r="188" spans="1:256" s="245" customFormat="1" x14ac:dyDescent="0.25">
      <c r="A188" s="203"/>
      <c r="B188" s="204"/>
      <c r="C188" s="206"/>
      <c r="D188" s="206"/>
      <c r="E188" s="256"/>
      <c r="F188" s="252"/>
      <c r="H188" s="199"/>
      <c r="I188" s="199"/>
      <c r="J188" s="199"/>
      <c r="K188" s="199"/>
      <c r="L188" s="199"/>
      <c r="M188" s="199"/>
      <c r="N188" s="199"/>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199"/>
      <c r="AN188" s="199"/>
      <c r="AO188" s="199"/>
      <c r="AP188" s="199"/>
      <c r="AQ188" s="199"/>
      <c r="AR188" s="199"/>
      <c r="AS188" s="199"/>
      <c r="AT188" s="199"/>
      <c r="AU188" s="199"/>
      <c r="AV188" s="199"/>
      <c r="AW188" s="199"/>
      <c r="AX188" s="199"/>
      <c r="AY188" s="199"/>
      <c r="AZ188" s="199"/>
      <c r="BA188" s="199"/>
      <c r="BB188" s="199"/>
      <c r="BC188" s="199"/>
      <c r="BD188" s="199"/>
      <c r="BE188" s="199"/>
      <c r="BF188" s="199"/>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199"/>
      <c r="CF188" s="199"/>
      <c r="CG188" s="199"/>
      <c r="CH188" s="199"/>
      <c r="CI188" s="199"/>
      <c r="CJ188" s="199"/>
      <c r="CK188" s="199"/>
      <c r="CL188" s="199"/>
      <c r="CM188" s="199"/>
      <c r="CN188" s="199"/>
      <c r="CO188" s="199"/>
      <c r="CP188" s="199"/>
      <c r="CQ188" s="199"/>
      <c r="CR188" s="199"/>
      <c r="CS188" s="199"/>
      <c r="CT188" s="199"/>
      <c r="CU188" s="199"/>
      <c r="CV188" s="199"/>
      <c r="CW188" s="199"/>
      <c r="CX188" s="199"/>
      <c r="CY188" s="199"/>
      <c r="CZ188" s="199"/>
      <c r="DA188" s="199"/>
      <c r="DB188" s="199"/>
      <c r="DC188" s="199"/>
      <c r="DD188" s="199"/>
      <c r="DE188" s="199"/>
      <c r="DF188" s="199"/>
      <c r="DG188" s="199"/>
      <c r="DH188" s="199"/>
      <c r="DI188" s="199"/>
      <c r="DJ188" s="199"/>
      <c r="DK188" s="199"/>
      <c r="DL188" s="199"/>
      <c r="DM188" s="199"/>
      <c r="DN188" s="199"/>
      <c r="DO188" s="199"/>
      <c r="DP188" s="199"/>
      <c r="DQ188" s="199"/>
      <c r="DR188" s="199"/>
      <c r="DS188" s="199"/>
      <c r="DT188" s="199"/>
      <c r="DU188" s="199"/>
      <c r="DV188" s="199"/>
      <c r="DW188" s="199"/>
      <c r="DX188" s="199"/>
      <c r="DY188" s="199"/>
      <c r="DZ188" s="199"/>
      <c r="EA188" s="199"/>
      <c r="EB188" s="199"/>
      <c r="EC188" s="199"/>
      <c r="ED188" s="199"/>
      <c r="EE188" s="199"/>
      <c r="EF188" s="199"/>
      <c r="EG188" s="199"/>
      <c r="EH188" s="199"/>
      <c r="EI188" s="199"/>
      <c r="EJ188" s="199"/>
      <c r="EK188" s="199"/>
      <c r="EL188" s="199"/>
      <c r="EM188" s="199"/>
      <c r="EN188" s="199"/>
      <c r="EO188" s="199"/>
      <c r="EP188" s="199"/>
      <c r="EQ188" s="199"/>
      <c r="ER188" s="199"/>
      <c r="ES188" s="199"/>
      <c r="ET188" s="199"/>
      <c r="EU188" s="199"/>
      <c r="EV188" s="199"/>
      <c r="EW188" s="199"/>
      <c r="EX188" s="199"/>
      <c r="EY188" s="199"/>
      <c r="EZ188" s="199"/>
      <c r="FA188" s="199"/>
      <c r="FB188" s="199"/>
      <c r="FC188" s="199"/>
      <c r="FD188" s="199"/>
      <c r="FE188" s="199"/>
      <c r="FF188" s="199"/>
      <c r="FG188" s="199"/>
      <c r="FH188" s="199"/>
      <c r="FI188" s="199"/>
      <c r="FJ188" s="199"/>
      <c r="FK188" s="199"/>
      <c r="FL188" s="199"/>
      <c r="FM188" s="199"/>
      <c r="FN188" s="199"/>
      <c r="FO188" s="199"/>
      <c r="FP188" s="199"/>
      <c r="FQ188" s="199"/>
      <c r="FR188" s="199"/>
      <c r="FS188" s="199"/>
      <c r="FT188" s="199"/>
      <c r="FU188" s="199"/>
      <c r="FV188" s="199"/>
      <c r="FW188" s="199"/>
      <c r="FX188" s="199"/>
      <c r="FY188" s="199"/>
      <c r="FZ188" s="199"/>
      <c r="GA188" s="199"/>
      <c r="GB188" s="199"/>
      <c r="GC188" s="199"/>
      <c r="GD188" s="199"/>
      <c r="GE188" s="199"/>
      <c r="GF188" s="199"/>
      <c r="GG188" s="199"/>
      <c r="GH188" s="199"/>
      <c r="GI188" s="199"/>
      <c r="GJ188" s="199"/>
      <c r="GK188" s="199"/>
      <c r="GL188" s="199"/>
      <c r="GM188" s="199"/>
      <c r="GN188" s="199"/>
      <c r="GO188" s="199"/>
      <c r="GP188" s="199"/>
      <c r="GQ188" s="199"/>
      <c r="GR188" s="199"/>
      <c r="GS188" s="199"/>
      <c r="GT188" s="199"/>
      <c r="GU188" s="199"/>
      <c r="GV188" s="199"/>
      <c r="GW188" s="199"/>
      <c r="GX188" s="199"/>
      <c r="GY188" s="199"/>
      <c r="GZ188" s="199"/>
      <c r="HA188" s="199"/>
      <c r="HB188" s="199"/>
      <c r="HC188" s="199"/>
      <c r="HD188" s="199"/>
      <c r="HE188" s="199"/>
      <c r="HF188" s="199"/>
      <c r="HG188" s="199"/>
      <c r="HH188" s="199"/>
      <c r="HI188" s="199"/>
      <c r="HJ188" s="199"/>
      <c r="HK188" s="199"/>
      <c r="HL188" s="199"/>
      <c r="HM188" s="199"/>
      <c r="HN188" s="199"/>
      <c r="HO188" s="199"/>
      <c r="HP188" s="199"/>
      <c r="HQ188" s="199"/>
      <c r="HR188" s="199"/>
      <c r="HS188" s="199"/>
      <c r="HT188" s="199"/>
      <c r="HU188" s="199"/>
      <c r="HV188" s="199"/>
      <c r="HW188" s="199"/>
      <c r="HX188" s="199"/>
      <c r="HY188" s="199"/>
      <c r="HZ188" s="199"/>
      <c r="IA188" s="199"/>
      <c r="IB188" s="199"/>
      <c r="IC188" s="199"/>
      <c r="ID188" s="199"/>
      <c r="IE188" s="199"/>
      <c r="IF188" s="199"/>
      <c r="IG188" s="199"/>
      <c r="IH188" s="199"/>
      <c r="II188" s="199"/>
      <c r="IJ188" s="199"/>
      <c r="IK188" s="199"/>
      <c r="IL188" s="199"/>
      <c r="IM188" s="199"/>
      <c r="IN188" s="199"/>
      <c r="IO188" s="199"/>
      <c r="IP188" s="199"/>
      <c r="IQ188" s="199"/>
      <c r="IR188" s="199"/>
      <c r="IS188" s="199"/>
      <c r="IT188" s="199"/>
      <c r="IU188" s="199"/>
      <c r="IV188" s="199"/>
    </row>
    <row r="189" spans="1:256" s="245" customFormat="1" ht="13" x14ac:dyDescent="0.3">
      <c r="A189" s="223"/>
      <c r="B189" s="204"/>
      <c r="C189" s="206"/>
      <c r="D189" s="206"/>
      <c r="E189" s="254"/>
      <c r="F189" s="263"/>
      <c r="H189" s="199"/>
      <c r="I189" s="199"/>
      <c r="J189" s="199"/>
      <c r="K189" s="199"/>
      <c r="L189" s="199"/>
      <c r="M189" s="199"/>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199"/>
      <c r="AN189" s="199"/>
      <c r="AO189" s="199"/>
      <c r="AP189" s="199"/>
      <c r="AQ189" s="199"/>
      <c r="AR189" s="199"/>
      <c r="AS189" s="199"/>
      <c r="AT189" s="199"/>
      <c r="AU189" s="199"/>
      <c r="AV189" s="199"/>
      <c r="AW189" s="199"/>
      <c r="AX189" s="199"/>
      <c r="AY189" s="199"/>
      <c r="AZ189" s="199"/>
      <c r="BA189" s="199"/>
      <c r="BB189" s="199"/>
      <c r="BC189" s="199"/>
      <c r="BD189" s="199"/>
      <c r="BE189" s="199"/>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199"/>
      <c r="CF189" s="199"/>
      <c r="CG189" s="199"/>
      <c r="CH189" s="199"/>
      <c r="CI189" s="199"/>
      <c r="CJ189" s="199"/>
      <c r="CK189" s="199"/>
      <c r="CL189" s="199"/>
      <c r="CM189" s="199"/>
      <c r="CN189" s="199"/>
      <c r="CO189" s="199"/>
      <c r="CP189" s="199"/>
      <c r="CQ189" s="199"/>
      <c r="CR189" s="199"/>
      <c r="CS189" s="199"/>
      <c r="CT189" s="199"/>
      <c r="CU189" s="199"/>
      <c r="CV189" s="199"/>
      <c r="CW189" s="199"/>
      <c r="CX189" s="199"/>
      <c r="CY189" s="199"/>
      <c r="CZ189" s="199"/>
      <c r="DA189" s="199"/>
      <c r="DB189" s="199"/>
      <c r="DC189" s="199"/>
      <c r="DD189" s="199"/>
      <c r="DE189" s="199"/>
      <c r="DF189" s="199"/>
      <c r="DG189" s="199"/>
      <c r="DH189" s="199"/>
      <c r="DI189" s="199"/>
      <c r="DJ189" s="199"/>
      <c r="DK189" s="199"/>
      <c r="DL189" s="199"/>
      <c r="DM189" s="199"/>
      <c r="DN189" s="199"/>
      <c r="DO189" s="199"/>
      <c r="DP189" s="199"/>
      <c r="DQ189" s="199"/>
      <c r="DR189" s="199"/>
      <c r="DS189" s="199"/>
      <c r="DT189" s="199"/>
      <c r="DU189" s="199"/>
      <c r="DV189" s="199"/>
      <c r="DW189" s="199"/>
      <c r="DX189" s="199"/>
      <c r="DY189" s="199"/>
      <c r="DZ189" s="199"/>
      <c r="EA189" s="199"/>
      <c r="EB189" s="199"/>
      <c r="EC189" s="199"/>
      <c r="ED189" s="199"/>
      <c r="EE189" s="199"/>
      <c r="EF189" s="199"/>
      <c r="EG189" s="199"/>
      <c r="EH189" s="199"/>
      <c r="EI189" s="199"/>
      <c r="EJ189" s="199"/>
      <c r="EK189" s="199"/>
      <c r="EL189" s="199"/>
      <c r="EM189" s="199"/>
      <c r="EN189" s="199"/>
      <c r="EO189" s="199"/>
      <c r="EP189" s="199"/>
      <c r="EQ189" s="199"/>
      <c r="ER189" s="199"/>
      <c r="ES189" s="199"/>
      <c r="ET189" s="199"/>
      <c r="EU189" s="199"/>
      <c r="EV189" s="199"/>
      <c r="EW189" s="199"/>
      <c r="EX189" s="199"/>
      <c r="EY189" s="199"/>
      <c r="EZ189" s="199"/>
      <c r="FA189" s="199"/>
      <c r="FB189" s="199"/>
      <c r="FC189" s="199"/>
      <c r="FD189" s="199"/>
      <c r="FE189" s="199"/>
      <c r="FF189" s="199"/>
      <c r="FG189" s="199"/>
      <c r="FH189" s="199"/>
      <c r="FI189" s="199"/>
      <c r="FJ189" s="199"/>
      <c r="FK189" s="199"/>
      <c r="FL189" s="199"/>
      <c r="FM189" s="199"/>
      <c r="FN189" s="199"/>
      <c r="FO189" s="199"/>
      <c r="FP189" s="199"/>
      <c r="FQ189" s="199"/>
      <c r="FR189" s="199"/>
      <c r="FS189" s="199"/>
      <c r="FT189" s="199"/>
      <c r="FU189" s="199"/>
      <c r="FV189" s="199"/>
      <c r="FW189" s="199"/>
      <c r="FX189" s="199"/>
      <c r="FY189" s="199"/>
      <c r="FZ189" s="199"/>
      <c r="GA189" s="199"/>
      <c r="GB189" s="199"/>
      <c r="GC189" s="199"/>
      <c r="GD189" s="199"/>
      <c r="GE189" s="199"/>
      <c r="GF189" s="199"/>
      <c r="GG189" s="199"/>
      <c r="GH189" s="199"/>
      <c r="GI189" s="199"/>
      <c r="GJ189" s="199"/>
      <c r="GK189" s="199"/>
      <c r="GL189" s="199"/>
      <c r="GM189" s="199"/>
      <c r="GN189" s="199"/>
      <c r="GO189" s="199"/>
      <c r="GP189" s="199"/>
      <c r="GQ189" s="199"/>
      <c r="GR189" s="199"/>
      <c r="GS189" s="199"/>
      <c r="GT189" s="199"/>
      <c r="GU189" s="199"/>
      <c r="GV189" s="199"/>
      <c r="GW189" s="199"/>
      <c r="GX189" s="199"/>
      <c r="GY189" s="199"/>
      <c r="GZ189" s="199"/>
      <c r="HA189" s="199"/>
      <c r="HB189" s="199"/>
      <c r="HC189" s="199"/>
      <c r="HD189" s="199"/>
      <c r="HE189" s="199"/>
      <c r="HF189" s="199"/>
      <c r="HG189" s="199"/>
      <c r="HH189" s="199"/>
      <c r="HI189" s="199"/>
      <c r="HJ189" s="199"/>
      <c r="HK189" s="199"/>
      <c r="HL189" s="199"/>
      <c r="HM189" s="199"/>
      <c r="HN189" s="199"/>
      <c r="HO189" s="199"/>
      <c r="HP189" s="199"/>
      <c r="HQ189" s="199"/>
      <c r="HR189" s="199"/>
      <c r="HS189" s="199"/>
      <c r="HT189" s="199"/>
      <c r="HU189" s="199"/>
      <c r="HV189" s="199"/>
      <c r="HW189" s="199"/>
      <c r="HX189" s="199"/>
      <c r="HY189" s="199"/>
      <c r="HZ189" s="199"/>
      <c r="IA189" s="199"/>
      <c r="IB189" s="199"/>
      <c r="IC189" s="199"/>
      <c r="ID189" s="199"/>
      <c r="IE189" s="199"/>
      <c r="IF189" s="199"/>
      <c r="IG189" s="199"/>
      <c r="IH189" s="199"/>
      <c r="II189" s="199"/>
      <c r="IJ189" s="199"/>
      <c r="IK189" s="199"/>
      <c r="IL189" s="199"/>
      <c r="IM189" s="199"/>
      <c r="IN189" s="199"/>
      <c r="IO189" s="199"/>
      <c r="IP189" s="199"/>
      <c r="IQ189" s="199"/>
      <c r="IR189" s="199"/>
      <c r="IS189" s="199"/>
      <c r="IT189" s="199"/>
      <c r="IU189" s="199"/>
      <c r="IV189" s="199"/>
    </row>
    <row r="190" spans="1:256" s="245" customFormat="1" x14ac:dyDescent="0.25">
      <c r="A190" s="203"/>
      <c r="B190" s="204"/>
      <c r="C190" s="206"/>
      <c r="D190" s="206"/>
      <c r="E190" s="256"/>
      <c r="F190" s="252"/>
      <c r="H190" s="199"/>
      <c r="I190" s="199"/>
      <c r="J190" s="199"/>
      <c r="K190" s="199"/>
      <c r="L190" s="199"/>
      <c r="M190" s="199"/>
      <c r="N190" s="199"/>
      <c r="O190" s="199"/>
      <c r="P190" s="199"/>
      <c r="Q190" s="199"/>
      <c r="R190" s="199"/>
      <c r="S190" s="199"/>
      <c r="T190" s="199"/>
      <c r="U190" s="199"/>
      <c r="V190" s="199"/>
      <c r="W190" s="199"/>
      <c r="X190" s="199"/>
      <c r="Y190" s="199"/>
      <c r="Z190" s="199"/>
      <c r="AA190" s="199"/>
      <c r="AB190" s="199"/>
      <c r="AC190" s="199"/>
      <c r="AD190" s="199"/>
      <c r="AE190" s="199"/>
      <c r="AF190" s="199"/>
      <c r="AG190" s="199"/>
      <c r="AH190" s="199"/>
      <c r="AI190" s="199"/>
      <c r="AJ190" s="199"/>
      <c r="AK190" s="199"/>
      <c r="AL190" s="199"/>
      <c r="AM190" s="199"/>
      <c r="AN190" s="199"/>
      <c r="AO190" s="199"/>
      <c r="AP190" s="199"/>
      <c r="AQ190" s="199"/>
      <c r="AR190" s="199"/>
      <c r="AS190" s="199"/>
      <c r="AT190" s="199"/>
      <c r="AU190" s="199"/>
      <c r="AV190" s="199"/>
      <c r="AW190" s="199"/>
      <c r="AX190" s="199"/>
      <c r="AY190" s="199"/>
      <c r="AZ190" s="199"/>
      <c r="BA190" s="199"/>
      <c r="BB190" s="199"/>
      <c r="BC190" s="199"/>
      <c r="BD190" s="199"/>
      <c r="BE190" s="199"/>
      <c r="BF190" s="199"/>
      <c r="BG190" s="199"/>
      <c r="BH190" s="199"/>
      <c r="BI190" s="199"/>
      <c r="BJ190" s="199"/>
      <c r="BK190" s="199"/>
      <c r="BL190" s="199"/>
      <c r="BM190" s="199"/>
      <c r="BN190" s="199"/>
      <c r="BO190" s="199"/>
      <c r="BP190" s="199"/>
      <c r="BQ190" s="199"/>
      <c r="BR190" s="199"/>
      <c r="BS190" s="199"/>
      <c r="BT190" s="199"/>
      <c r="BU190" s="199"/>
      <c r="BV190" s="199"/>
      <c r="BW190" s="199"/>
      <c r="BX190" s="199"/>
      <c r="BY190" s="199"/>
      <c r="BZ190" s="199"/>
      <c r="CA190" s="199"/>
      <c r="CB190" s="199"/>
      <c r="CC190" s="199"/>
      <c r="CD190" s="199"/>
      <c r="CE190" s="199"/>
      <c r="CF190" s="199"/>
      <c r="CG190" s="199"/>
      <c r="CH190" s="199"/>
      <c r="CI190" s="199"/>
      <c r="CJ190" s="199"/>
      <c r="CK190" s="199"/>
      <c r="CL190" s="199"/>
      <c r="CM190" s="199"/>
      <c r="CN190" s="199"/>
      <c r="CO190" s="199"/>
      <c r="CP190" s="199"/>
      <c r="CQ190" s="199"/>
      <c r="CR190" s="199"/>
      <c r="CS190" s="199"/>
      <c r="CT190" s="199"/>
      <c r="CU190" s="199"/>
      <c r="CV190" s="199"/>
      <c r="CW190" s="199"/>
      <c r="CX190" s="199"/>
      <c r="CY190" s="199"/>
      <c r="CZ190" s="199"/>
      <c r="DA190" s="199"/>
      <c r="DB190" s="199"/>
      <c r="DC190" s="199"/>
      <c r="DD190" s="199"/>
      <c r="DE190" s="199"/>
      <c r="DF190" s="199"/>
      <c r="DG190" s="199"/>
      <c r="DH190" s="199"/>
      <c r="DI190" s="199"/>
      <c r="DJ190" s="199"/>
      <c r="DK190" s="199"/>
      <c r="DL190" s="199"/>
      <c r="DM190" s="199"/>
      <c r="DN190" s="199"/>
      <c r="DO190" s="199"/>
      <c r="DP190" s="199"/>
      <c r="DQ190" s="199"/>
      <c r="DR190" s="199"/>
      <c r="DS190" s="199"/>
      <c r="DT190" s="199"/>
      <c r="DU190" s="199"/>
      <c r="DV190" s="199"/>
      <c r="DW190" s="199"/>
      <c r="DX190" s="199"/>
      <c r="DY190" s="199"/>
      <c r="DZ190" s="199"/>
      <c r="EA190" s="199"/>
      <c r="EB190" s="199"/>
      <c r="EC190" s="199"/>
      <c r="ED190" s="199"/>
      <c r="EE190" s="199"/>
      <c r="EF190" s="199"/>
      <c r="EG190" s="199"/>
      <c r="EH190" s="199"/>
      <c r="EI190" s="199"/>
      <c r="EJ190" s="199"/>
      <c r="EK190" s="199"/>
      <c r="EL190" s="199"/>
      <c r="EM190" s="199"/>
      <c r="EN190" s="199"/>
      <c r="EO190" s="199"/>
      <c r="EP190" s="199"/>
      <c r="EQ190" s="199"/>
      <c r="ER190" s="199"/>
      <c r="ES190" s="199"/>
      <c r="ET190" s="199"/>
      <c r="EU190" s="199"/>
      <c r="EV190" s="199"/>
      <c r="EW190" s="199"/>
      <c r="EX190" s="199"/>
      <c r="EY190" s="199"/>
      <c r="EZ190" s="199"/>
      <c r="FA190" s="199"/>
      <c r="FB190" s="199"/>
      <c r="FC190" s="199"/>
      <c r="FD190" s="199"/>
      <c r="FE190" s="199"/>
      <c r="FF190" s="199"/>
      <c r="FG190" s="199"/>
      <c r="FH190" s="199"/>
      <c r="FI190" s="199"/>
      <c r="FJ190" s="199"/>
      <c r="FK190" s="199"/>
      <c r="FL190" s="199"/>
      <c r="FM190" s="199"/>
      <c r="FN190" s="199"/>
      <c r="FO190" s="199"/>
      <c r="FP190" s="199"/>
      <c r="FQ190" s="199"/>
      <c r="FR190" s="199"/>
      <c r="FS190" s="199"/>
      <c r="FT190" s="199"/>
      <c r="FU190" s="199"/>
      <c r="FV190" s="199"/>
      <c r="FW190" s="199"/>
      <c r="FX190" s="199"/>
      <c r="FY190" s="199"/>
      <c r="FZ190" s="199"/>
      <c r="GA190" s="199"/>
      <c r="GB190" s="199"/>
      <c r="GC190" s="199"/>
      <c r="GD190" s="199"/>
      <c r="GE190" s="199"/>
      <c r="GF190" s="199"/>
      <c r="GG190" s="199"/>
      <c r="GH190" s="199"/>
      <c r="GI190" s="199"/>
      <c r="GJ190" s="199"/>
      <c r="GK190" s="199"/>
      <c r="GL190" s="199"/>
      <c r="GM190" s="199"/>
      <c r="GN190" s="199"/>
      <c r="GO190" s="199"/>
      <c r="GP190" s="199"/>
      <c r="GQ190" s="199"/>
      <c r="GR190" s="199"/>
      <c r="GS190" s="199"/>
      <c r="GT190" s="199"/>
      <c r="GU190" s="199"/>
      <c r="GV190" s="199"/>
      <c r="GW190" s="199"/>
      <c r="GX190" s="199"/>
      <c r="GY190" s="199"/>
      <c r="GZ190" s="199"/>
      <c r="HA190" s="199"/>
      <c r="HB190" s="199"/>
      <c r="HC190" s="199"/>
      <c r="HD190" s="199"/>
      <c r="HE190" s="199"/>
      <c r="HF190" s="199"/>
      <c r="HG190" s="199"/>
      <c r="HH190" s="199"/>
      <c r="HI190" s="199"/>
      <c r="HJ190" s="199"/>
      <c r="HK190" s="199"/>
      <c r="HL190" s="199"/>
      <c r="HM190" s="199"/>
      <c r="HN190" s="199"/>
      <c r="HO190" s="199"/>
      <c r="HP190" s="199"/>
      <c r="HQ190" s="199"/>
      <c r="HR190" s="199"/>
      <c r="HS190" s="199"/>
      <c r="HT190" s="199"/>
      <c r="HU190" s="199"/>
      <c r="HV190" s="199"/>
      <c r="HW190" s="199"/>
      <c r="HX190" s="199"/>
      <c r="HY190" s="199"/>
      <c r="HZ190" s="199"/>
      <c r="IA190" s="199"/>
      <c r="IB190" s="199"/>
      <c r="IC190" s="199"/>
      <c r="ID190" s="199"/>
      <c r="IE190" s="199"/>
      <c r="IF190" s="199"/>
      <c r="IG190" s="199"/>
      <c r="IH190" s="199"/>
      <c r="II190" s="199"/>
      <c r="IJ190" s="199"/>
      <c r="IK190" s="199"/>
      <c r="IL190" s="199"/>
      <c r="IM190" s="199"/>
      <c r="IN190" s="199"/>
      <c r="IO190" s="199"/>
      <c r="IP190" s="199"/>
      <c r="IQ190" s="199"/>
      <c r="IR190" s="199"/>
      <c r="IS190" s="199"/>
      <c r="IT190" s="199"/>
      <c r="IU190" s="199"/>
      <c r="IV190" s="199"/>
    </row>
    <row r="191" spans="1:256" s="245" customFormat="1" x14ac:dyDescent="0.25">
      <c r="A191" s="203"/>
      <c r="B191" s="210"/>
      <c r="C191" s="206"/>
      <c r="D191" s="206"/>
      <c r="E191" s="254"/>
      <c r="F191" s="252"/>
      <c r="H191" s="199"/>
      <c r="I191" s="199"/>
      <c r="J191" s="199"/>
      <c r="K191" s="199"/>
      <c r="L191" s="199"/>
      <c r="M191" s="199"/>
      <c r="N191" s="199"/>
      <c r="O191" s="199"/>
      <c r="P191" s="199"/>
      <c r="Q191" s="199"/>
      <c r="R191" s="199"/>
      <c r="S191" s="199"/>
      <c r="T191" s="199"/>
      <c r="U191" s="199"/>
      <c r="V191" s="199"/>
      <c r="W191" s="199"/>
      <c r="X191" s="199"/>
      <c r="Y191" s="199"/>
      <c r="Z191" s="199"/>
      <c r="AA191" s="199"/>
      <c r="AB191" s="199"/>
      <c r="AC191" s="199"/>
      <c r="AD191" s="199"/>
      <c r="AE191" s="199"/>
      <c r="AF191" s="199"/>
      <c r="AG191" s="199"/>
      <c r="AH191" s="199"/>
      <c r="AI191" s="199"/>
      <c r="AJ191" s="199"/>
      <c r="AK191" s="199"/>
      <c r="AL191" s="199"/>
      <c r="AM191" s="199"/>
      <c r="AN191" s="199"/>
      <c r="AO191" s="199"/>
      <c r="AP191" s="199"/>
      <c r="AQ191" s="199"/>
      <c r="AR191" s="199"/>
      <c r="AS191" s="199"/>
      <c r="AT191" s="199"/>
      <c r="AU191" s="199"/>
      <c r="AV191" s="199"/>
      <c r="AW191" s="199"/>
      <c r="AX191" s="199"/>
      <c r="AY191" s="199"/>
      <c r="AZ191" s="199"/>
      <c r="BA191" s="199"/>
      <c r="BB191" s="199"/>
      <c r="BC191" s="199"/>
      <c r="BD191" s="199"/>
      <c r="BE191" s="199"/>
      <c r="BF191" s="199"/>
      <c r="BG191" s="199"/>
      <c r="BH191" s="199"/>
      <c r="BI191" s="199"/>
      <c r="BJ191" s="199"/>
      <c r="BK191" s="199"/>
      <c r="BL191" s="199"/>
      <c r="BM191" s="199"/>
      <c r="BN191" s="199"/>
      <c r="BO191" s="199"/>
      <c r="BP191" s="199"/>
      <c r="BQ191" s="199"/>
      <c r="BR191" s="199"/>
      <c r="BS191" s="199"/>
      <c r="BT191" s="199"/>
      <c r="BU191" s="199"/>
      <c r="BV191" s="199"/>
      <c r="BW191" s="199"/>
      <c r="BX191" s="199"/>
      <c r="BY191" s="199"/>
      <c r="BZ191" s="199"/>
      <c r="CA191" s="199"/>
      <c r="CB191" s="199"/>
      <c r="CC191" s="199"/>
      <c r="CD191" s="199"/>
      <c r="CE191" s="199"/>
      <c r="CF191" s="199"/>
      <c r="CG191" s="199"/>
      <c r="CH191" s="199"/>
      <c r="CI191" s="199"/>
      <c r="CJ191" s="199"/>
      <c r="CK191" s="199"/>
      <c r="CL191" s="199"/>
      <c r="CM191" s="199"/>
      <c r="CN191" s="199"/>
      <c r="CO191" s="199"/>
      <c r="CP191" s="199"/>
      <c r="CQ191" s="199"/>
      <c r="CR191" s="199"/>
      <c r="CS191" s="199"/>
      <c r="CT191" s="199"/>
      <c r="CU191" s="199"/>
      <c r="CV191" s="199"/>
      <c r="CW191" s="199"/>
      <c r="CX191" s="199"/>
      <c r="CY191" s="199"/>
      <c r="CZ191" s="199"/>
      <c r="DA191" s="199"/>
      <c r="DB191" s="199"/>
      <c r="DC191" s="199"/>
      <c r="DD191" s="199"/>
      <c r="DE191" s="199"/>
      <c r="DF191" s="199"/>
      <c r="DG191" s="199"/>
      <c r="DH191" s="199"/>
      <c r="DI191" s="199"/>
      <c r="DJ191" s="199"/>
      <c r="DK191" s="199"/>
      <c r="DL191" s="199"/>
      <c r="DM191" s="199"/>
      <c r="DN191" s="199"/>
      <c r="DO191" s="199"/>
      <c r="DP191" s="199"/>
      <c r="DQ191" s="199"/>
      <c r="DR191" s="199"/>
      <c r="DS191" s="199"/>
      <c r="DT191" s="199"/>
      <c r="DU191" s="199"/>
      <c r="DV191" s="199"/>
      <c r="DW191" s="199"/>
      <c r="DX191" s="199"/>
      <c r="DY191" s="199"/>
      <c r="DZ191" s="199"/>
      <c r="EA191" s="199"/>
      <c r="EB191" s="199"/>
      <c r="EC191" s="199"/>
      <c r="ED191" s="199"/>
      <c r="EE191" s="199"/>
      <c r="EF191" s="199"/>
      <c r="EG191" s="199"/>
      <c r="EH191" s="199"/>
      <c r="EI191" s="199"/>
      <c r="EJ191" s="199"/>
      <c r="EK191" s="199"/>
      <c r="EL191" s="199"/>
      <c r="EM191" s="199"/>
      <c r="EN191" s="199"/>
      <c r="EO191" s="199"/>
      <c r="EP191" s="199"/>
      <c r="EQ191" s="199"/>
      <c r="ER191" s="199"/>
      <c r="ES191" s="199"/>
      <c r="ET191" s="199"/>
      <c r="EU191" s="199"/>
      <c r="EV191" s="199"/>
      <c r="EW191" s="199"/>
      <c r="EX191" s="199"/>
      <c r="EY191" s="199"/>
      <c r="EZ191" s="199"/>
      <c r="FA191" s="199"/>
      <c r="FB191" s="199"/>
      <c r="FC191" s="199"/>
      <c r="FD191" s="199"/>
      <c r="FE191" s="199"/>
      <c r="FF191" s="199"/>
      <c r="FG191" s="199"/>
      <c r="FH191" s="199"/>
      <c r="FI191" s="199"/>
      <c r="FJ191" s="199"/>
      <c r="FK191" s="199"/>
      <c r="FL191" s="199"/>
      <c r="FM191" s="199"/>
      <c r="FN191" s="199"/>
      <c r="FO191" s="199"/>
      <c r="FP191" s="199"/>
      <c r="FQ191" s="199"/>
      <c r="FR191" s="199"/>
      <c r="FS191" s="199"/>
      <c r="FT191" s="199"/>
      <c r="FU191" s="199"/>
      <c r="FV191" s="199"/>
      <c r="FW191" s="199"/>
      <c r="FX191" s="199"/>
      <c r="FY191" s="199"/>
      <c r="FZ191" s="199"/>
      <c r="GA191" s="199"/>
      <c r="GB191" s="199"/>
      <c r="GC191" s="199"/>
      <c r="GD191" s="199"/>
      <c r="GE191" s="199"/>
      <c r="GF191" s="199"/>
      <c r="GG191" s="199"/>
      <c r="GH191" s="199"/>
      <c r="GI191" s="199"/>
      <c r="GJ191" s="199"/>
      <c r="GK191" s="199"/>
      <c r="GL191" s="199"/>
      <c r="GM191" s="199"/>
      <c r="GN191" s="199"/>
      <c r="GO191" s="199"/>
      <c r="GP191" s="199"/>
      <c r="GQ191" s="199"/>
      <c r="GR191" s="199"/>
      <c r="GS191" s="199"/>
      <c r="GT191" s="199"/>
      <c r="GU191" s="199"/>
      <c r="GV191" s="199"/>
      <c r="GW191" s="199"/>
      <c r="GX191" s="199"/>
      <c r="GY191" s="199"/>
      <c r="GZ191" s="199"/>
      <c r="HA191" s="199"/>
      <c r="HB191" s="199"/>
      <c r="HC191" s="199"/>
      <c r="HD191" s="199"/>
      <c r="HE191" s="199"/>
      <c r="HF191" s="199"/>
      <c r="HG191" s="199"/>
      <c r="HH191" s="199"/>
      <c r="HI191" s="199"/>
      <c r="HJ191" s="199"/>
      <c r="HK191" s="199"/>
      <c r="HL191" s="199"/>
      <c r="HM191" s="199"/>
      <c r="HN191" s="199"/>
      <c r="HO191" s="199"/>
      <c r="HP191" s="199"/>
      <c r="HQ191" s="199"/>
      <c r="HR191" s="199"/>
      <c r="HS191" s="199"/>
      <c r="HT191" s="199"/>
      <c r="HU191" s="199"/>
      <c r="HV191" s="199"/>
      <c r="HW191" s="199"/>
      <c r="HX191" s="199"/>
      <c r="HY191" s="199"/>
      <c r="HZ191" s="199"/>
      <c r="IA191" s="199"/>
      <c r="IB191" s="199"/>
      <c r="IC191" s="199"/>
      <c r="ID191" s="199"/>
      <c r="IE191" s="199"/>
      <c r="IF191" s="199"/>
      <c r="IG191" s="199"/>
      <c r="IH191" s="199"/>
      <c r="II191" s="199"/>
      <c r="IJ191" s="199"/>
      <c r="IK191" s="199"/>
      <c r="IL191" s="199"/>
      <c r="IM191" s="199"/>
      <c r="IN191" s="199"/>
      <c r="IO191" s="199"/>
      <c r="IP191" s="199"/>
      <c r="IQ191" s="199"/>
      <c r="IR191" s="199"/>
      <c r="IS191" s="199"/>
      <c r="IT191" s="199"/>
      <c r="IU191" s="199"/>
      <c r="IV191" s="199"/>
    </row>
    <row r="192" spans="1:256" s="245" customFormat="1" x14ac:dyDescent="0.25">
      <c r="A192" s="203"/>
      <c r="B192" s="235"/>
      <c r="C192" s="206"/>
      <c r="D192" s="206"/>
      <c r="E192" s="256"/>
      <c r="F192" s="252"/>
      <c r="H192" s="199"/>
      <c r="I192" s="199"/>
      <c r="J192" s="199"/>
      <c r="K192" s="199"/>
      <c r="L192" s="199"/>
      <c r="M192" s="199"/>
      <c r="N192" s="199"/>
      <c r="O192" s="199"/>
      <c r="P192" s="199"/>
      <c r="Q192" s="199"/>
      <c r="R192" s="199"/>
      <c r="S192" s="199"/>
      <c r="T192" s="199"/>
      <c r="U192" s="199"/>
      <c r="V192" s="199"/>
      <c r="W192" s="199"/>
      <c r="X192" s="199"/>
      <c r="Y192" s="199"/>
      <c r="Z192" s="199"/>
      <c r="AA192" s="199"/>
      <c r="AB192" s="199"/>
      <c r="AC192" s="199"/>
      <c r="AD192" s="199"/>
      <c r="AE192" s="199"/>
      <c r="AF192" s="199"/>
      <c r="AG192" s="199"/>
      <c r="AH192" s="199"/>
      <c r="AI192" s="199"/>
      <c r="AJ192" s="199"/>
      <c r="AK192" s="199"/>
      <c r="AL192" s="199"/>
      <c r="AM192" s="199"/>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199"/>
      <c r="BR192" s="199"/>
      <c r="BS192" s="199"/>
      <c r="BT192" s="199"/>
      <c r="BU192" s="199"/>
      <c r="BV192" s="199"/>
      <c r="BW192" s="199"/>
      <c r="BX192" s="199"/>
      <c r="BY192" s="199"/>
      <c r="BZ192" s="199"/>
      <c r="CA192" s="199"/>
      <c r="CB192" s="199"/>
      <c r="CC192" s="199"/>
      <c r="CD192" s="199"/>
      <c r="CE192" s="199"/>
      <c r="CF192" s="199"/>
      <c r="CG192" s="199"/>
      <c r="CH192" s="199"/>
      <c r="CI192" s="199"/>
      <c r="CJ192" s="199"/>
      <c r="CK192" s="199"/>
      <c r="CL192" s="199"/>
      <c r="CM192" s="199"/>
      <c r="CN192" s="199"/>
      <c r="CO192" s="199"/>
      <c r="CP192" s="199"/>
      <c r="CQ192" s="199"/>
      <c r="CR192" s="199"/>
      <c r="CS192" s="199"/>
      <c r="CT192" s="199"/>
      <c r="CU192" s="199"/>
      <c r="CV192" s="199"/>
      <c r="CW192" s="199"/>
      <c r="CX192" s="199"/>
      <c r="CY192" s="199"/>
      <c r="CZ192" s="199"/>
      <c r="DA192" s="199"/>
      <c r="DB192" s="199"/>
      <c r="DC192" s="199"/>
      <c r="DD192" s="199"/>
      <c r="DE192" s="199"/>
      <c r="DF192" s="199"/>
      <c r="DG192" s="199"/>
      <c r="DH192" s="199"/>
      <c r="DI192" s="199"/>
      <c r="DJ192" s="199"/>
      <c r="DK192" s="199"/>
      <c r="DL192" s="199"/>
      <c r="DM192" s="199"/>
      <c r="DN192" s="199"/>
      <c r="DO192" s="199"/>
      <c r="DP192" s="199"/>
      <c r="DQ192" s="199"/>
      <c r="DR192" s="199"/>
      <c r="DS192" s="199"/>
      <c r="DT192" s="199"/>
      <c r="DU192" s="199"/>
      <c r="DV192" s="199"/>
      <c r="DW192" s="199"/>
      <c r="DX192" s="199"/>
      <c r="DY192" s="199"/>
      <c r="DZ192" s="199"/>
      <c r="EA192" s="199"/>
      <c r="EB192" s="199"/>
      <c r="EC192" s="199"/>
      <c r="ED192" s="199"/>
      <c r="EE192" s="199"/>
      <c r="EF192" s="199"/>
      <c r="EG192" s="199"/>
      <c r="EH192" s="199"/>
      <c r="EI192" s="199"/>
      <c r="EJ192" s="199"/>
      <c r="EK192" s="199"/>
      <c r="EL192" s="199"/>
      <c r="EM192" s="199"/>
      <c r="EN192" s="199"/>
      <c r="EO192" s="199"/>
      <c r="EP192" s="199"/>
      <c r="EQ192" s="199"/>
      <c r="ER192" s="199"/>
      <c r="ES192" s="199"/>
      <c r="ET192" s="199"/>
      <c r="EU192" s="199"/>
      <c r="EV192" s="199"/>
      <c r="EW192" s="199"/>
      <c r="EX192" s="199"/>
      <c r="EY192" s="199"/>
      <c r="EZ192" s="199"/>
      <c r="FA192" s="199"/>
      <c r="FB192" s="199"/>
      <c r="FC192" s="199"/>
      <c r="FD192" s="199"/>
      <c r="FE192" s="199"/>
      <c r="FF192" s="199"/>
      <c r="FG192" s="199"/>
      <c r="FH192" s="199"/>
      <c r="FI192" s="199"/>
      <c r="FJ192" s="199"/>
      <c r="FK192" s="199"/>
      <c r="FL192" s="199"/>
      <c r="FM192" s="199"/>
      <c r="FN192" s="199"/>
      <c r="FO192" s="199"/>
      <c r="FP192" s="199"/>
      <c r="FQ192" s="199"/>
      <c r="FR192" s="199"/>
      <c r="FS192" s="199"/>
      <c r="FT192" s="199"/>
      <c r="FU192" s="199"/>
      <c r="FV192" s="199"/>
      <c r="FW192" s="199"/>
      <c r="FX192" s="199"/>
      <c r="FY192" s="199"/>
      <c r="FZ192" s="199"/>
      <c r="GA192" s="199"/>
      <c r="GB192" s="199"/>
      <c r="GC192" s="199"/>
      <c r="GD192" s="199"/>
      <c r="GE192" s="199"/>
      <c r="GF192" s="199"/>
      <c r="GG192" s="199"/>
      <c r="GH192" s="199"/>
      <c r="GI192" s="199"/>
      <c r="GJ192" s="199"/>
      <c r="GK192" s="199"/>
      <c r="GL192" s="199"/>
      <c r="GM192" s="199"/>
      <c r="GN192" s="199"/>
      <c r="GO192" s="199"/>
      <c r="GP192" s="199"/>
      <c r="GQ192" s="199"/>
      <c r="GR192" s="199"/>
      <c r="GS192" s="199"/>
      <c r="GT192" s="199"/>
      <c r="GU192" s="199"/>
      <c r="GV192" s="199"/>
      <c r="GW192" s="199"/>
      <c r="GX192" s="199"/>
      <c r="GY192" s="199"/>
      <c r="GZ192" s="199"/>
      <c r="HA192" s="199"/>
      <c r="HB192" s="199"/>
      <c r="HC192" s="199"/>
      <c r="HD192" s="199"/>
      <c r="HE192" s="199"/>
      <c r="HF192" s="199"/>
      <c r="HG192" s="199"/>
      <c r="HH192" s="199"/>
      <c r="HI192" s="199"/>
      <c r="HJ192" s="199"/>
      <c r="HK192" s="199"/>
      <c r="HL192" s="199"/>
      <c r="HM192" s="199"/>
      <c r="HN192" s="199"/>
      <c r="HO192" s="199"/>
      <c r="HP192" s="199"/>
      <c r="HQ192" s="199"/>
      <c r="HR192" s="199"/>
      <c r="HS192" s="199"/>
      <c r="HT192" s="199"/>
      <c r="HU192" s="199"/>
      <c r="HV192" s="199"/>
      <c r="HW192" s="199"/>
      <c r="HX192" s="199"/>
      <c r="HY192" s="199"/>
      <c r="HZ192" s="199"/>
      <c r="IA192" s="199"/>
      <c r="IB192" s="199"/>
      <c r="IC192" s="199"/>
      <c r="ID192" s="199"/>
      <c r="IE192" s="199"/>
      <c r="IF192" s="199"/>
      <c r="IG192" s="199"/>
      <c r="IH192" s="199"/>
      <c r="II192" s="199"/>
      <c r="IJ192" s="199"/>
      <c r="IK192" s="199"/>
      <c r="IL192" s="199"/>
      <c r="IM192" s="199"/>
      <c r="IN192" s="199"/>
      <c r="IO192" s="199"/>
      <c r="IP192" s="199"/>
      <c r="IQ192" s="199"/>
      <c r="IR192" s="199"/>
      <c r="IS192" s="199"/>
      <c r="IT192" s="199"/>
      <c r="IU192" s="199"/>
      <c r="IV192" s="199"/>
    </row>
    <row r="193" spans="1:256" s="245" customFormat="1" x14ac:dyDescent="0.25">
      <c r="A193" s="203"/>
      <c r="B193" s="235"/>
      <c r="C193" s="206"/>
      <c r="D193" s="206"/>
      <c r="E193" s="256"/>
      <c r="F193" s="252"/>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c r="AK193" s="199"/>
      <c r="AL193" s="199"/>
      <c r="AM193" s="199"/>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c r="CE193" s="199"/>
      <c r="CF193" s="199"/>
      <c r="CG193" s="199"/>
      <c r="CH193" s="199"/>
      <c r="CI193" s="199"/>
      <c r="CJ193" s="199"/>
      <c r="CK193" s="199"/>
      <c r="CL193" s="199"/>
      <c r="CM193" s="199"/>
      <c r="CN193" s="199"/>
      <c r="CO193" s="199"/>
      <c r="CP193" s="199"/>
      <c r="CQ193" s="199"/>
      <c r="CR193" s="199"/>
      <c r="CS193" s="199"/>
      <c r="CT193" s="199"/>
      <c r="CU193" s="199"/>
      <c r="CV193" s="199"/>
      <c r="CW193" s="199"/>
      <c r="CX193" s="199"/>
      <c r="CY193" s="199"/>
      <c r="CZ193" s="199"/>
      <c r="DA193" s="199"/>
      <c r="DB193" s="199"/>
      <c r="DC193" s="199"/>
      <c r="DD193" s="199"/>
      <c r="DE193" s="199"/>
      <c r="DF193" s="199"/>
      <c r="DG193" s="199"/>
      <c r="DH193" s="199"/>
      <c r="DI193" s="199"/>
      <c r="DJ193" s="199"/>
      <c r="DK193" s="199"/>
      <c r="DL193" s="199"/>
      <c r="DM193" s="199"/>
      <c r="DN193" s="199"/>
      <c r="DO193" s="199"/>
      <c r="DP193" s="199"/>
      <c r="DQ193" s="199"/>
      <c r="DR193" s="199"/>
      <c r="DS193" s="199"/>
      <c r="DT193" s="199"/>
      <c r="DU193" s="199"/>
      <c r="DV193" s="199"/>
      <c r="DW193" s="199"/>
      <c r="DX193" s="199"/>
      <c r="DY193" s="199"/>
      <c r="DZ193" s="199"/>
      <c r="EA193" s="199"/>
      <c r="EB193" s="199"/>
      <c r="EC193" s="199"/>
      <c r="ED193" s="199"/>
      <c r="EE193" s="199"/>
      <c r="EF193" s="199"/>
      <c r="EG193" s="199"/>
      <c r="EH193" s="199"/>
      <c r="EI193" s="199"/>
      <c r="EJ193" s="199"/>
      <c r="EK193" s="199"/>
      <c r="EL193" s="199"/>
      <c r="EM193" s="199"/>
      <c r="EN193" s="199"/>
      <c r="EO193" s="199"/>
      <c r="EP193" s="199"/>
      <c r="EQ193" s="199"/>
      <c r="ER193" s="199"/>
      <c r="ES193" s="199"/>
      <c r="ET193" s="199"/>
      <c r="EU193" s="199"/>
      <c r="EV193" s="199"/>
      <c r="EW193" s="199"/>
      <c r="EX193" s="199"/>
      <c r="EY193" s="199"/>
      <c r="EZ193" s="199"/>
      <c r="FA193" s="199"/>
      <c r="FB193" s="199"/>
      <c r="FC193" s="199"/>
      <c r="FD193" s="199"/>
      <c r="FE193" s="199"/>
      <c r="FF193" s="199"/>
      <c r="FG193" s="199"/>
      <c r="FH193" s="199"/>
      <c r="FI193" s="199"/>
      <c r="FJ193" s="199"/>
      <c r="FK193" s="199"/>
      <c r="FL193" s="199"/>
      <c r="FM193" s="199"/>
      <c r="FN193" s="199"/>
      <c r="FO193" s="199"/>
      <c r="FP193" s="199"/>
      <c r="FQ193" s="199"/>
      <c r="FR193" s="199"/>
      <c r="FS193" s="199"/>
      <c r="FT193" s="199"/>
      <c r="FU193" s="199"/>
      <c r="FV193" s="199"/>
      <c r="FW193" s="199"/>
      <c r="FX193" s="199"/>
      <c r="FY193" s="199"/>
      <c r="FZ193" s="199"/>
      <c r="GA193" s="199"/>
      <c r="GB193" s="199"/>
      <c r="GC193" s="199"/>
      <c r="GD193" s="199"/>
      <c r="GE193" s="199"/>
      <c r="GF193" s="199"/>
      <c r="GG193" s="199"/>
      <c r="GH193" s="199"/>
      <c r="GI193" s="199"/>
      <c r="GJ193" s="199"/>
      <c r="GK193" s="199"/>
      <c r="GL193" s="199"/>
      <c r="GM193" s="199"/>
      <c r="GN193" s="199"/>
      <c r="GO193" s="199"/>
      <c r="GP193" s="199"/>
      <c r="GQ193" s="199"/>
      <c r="GR193" s="199"/>
      <c r="GS193" s="199"/>
      <c r="GT193" s="199"/>
      <c r="GU193" s="199"/>
      <c r="GV193" s="199"/>
      <c r="GW193" s="199"/>
      <c r="GX193" s="199"/>
      <c r="GY193" s="199"/>
      <c r="GZ193" s="199"/>
      <c r="HA193" s="199"/>
      <c r="HB193" s="199"/>
      <c r="HC193" s="199"/>
      <c r="HD193" s="199"/>
      <c r="HE193" s="199"/>
      <c r="HF193" s="199"/>
      <c r="HG193" s="199"/>
      <c r="HH193" s="199"/>
      <c r="HI193" s="199"/>
      <c r="HJ193" s="199"/>
      <c r="HK193" s="199"/>
      <c r="HL193" s="199"/>
      <c r="HM193" s="199"/>
      <c r="HN193" s="199"/>
      <c r="HO193" s="199"/>
      <c r="HP193" s="199"/>
      <c r="HQ193" s="199"/>
      <c r="HR193" s="199"/>
      <c r="HS193" s="199"/>
      <c r="HT193" s="199"/>
      <c r="HU193" s="199"/>
      <c r="HV193" s="199"/>
      <c r="HW193" s="199"/>
      <c r="HX193" s="199"/>
      <c r="HY193" s="199"/>
      <c r="HZ193" s="199"/>
      <c r="IA193" s="199"/>
      <c r="IB193" s="199"/>
      <c r="IC193" s="199"/>
      <c r="ID193" s="199"/>
      <c r="IE193" s="199"/>
      <c r="IF193" s="199"/>
      <c r="IG193" s="199"/>
      <c r="IH193" s="199"/>
      <c r="II193" s="199"/>
      <c r="IJ193" s="199"/>
      <c r="IK193" s="199"/>
      <c r="IL193" s="199"/>
      <c r="IM193" s="199"/>
      <c r="IN193" s="199"/>
      <c r="IO193" s="199"/>
      <c r="IP193" s="199"/>
      <c r="IQ193" s="199"/>
      <c r="IR193" s="199"/>
      <c r="IS193" s="199"/>
      <c r="IT193" s="199"/>
      <c r="IU193" s="199"/>
      <c r="IV193" s="199"/>
    </row>
    <row r="194" spans="1:256" s="245" customFormat="1" x14ac:dyDescent="0.25">
      <c r="A194" s="203"/>
      <c r="B194" s="235"/>
      <c r="C194" s="206"/>
      <c r="D194" s="206"/>
      <c r="E194" s="256"/>
      <c r="F194" s="252"/>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c r="AK194" s="199"/>
      <c r="AL194" s="199"/>
      <c r="AM194" s="199"/>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c r="CE194" s="199"/>
      <c r="CF194" s="199"/>
      <c r="CG194" s="199"/>
      <c r="CH194" s="199"/>
      <c r="CI194" s="199"/>
      <c r="CJ194" s="199"/>
      <c r="CK194" s="199"/>
      <c r="CL194" s="199"/>
      <c r="CM194" s="199"/>
      <c r="CN194" s="199"/>
      <c r="CO194" s="199"/>
      <c r="CP194" s="199"/>
      <c r="CQ194" s="199"/>
      <c r="CR194" s="199"/>
      <c r="CS194" s="199"/>
      <c r="CT194" s="199"/>
      <c r="CU194" s="199"/>
      <c r="CV194" s="199"/>
      <c r="CW194" s="199"/>
      <c r="CX194" s="199"/>
      <c r="CY194" s="199"/>
      <c r="CZ194" s="199"/>
      <c r="DA194" s="199"/>
      <c r="DB194" s="199"/>
      <c r="DC194" s="199"/>
      <c r="DD194" s="199"/>
      <c r="DE194" s="199"/>
      <c r="DF194" s="199"/>
      <c r="DG194" s="199"/>
      <c r="DH194" s="199"/>
      <c r="DI194" s="199"/>
      <c r="DJ194" s="199"/>
      <c r="DK194" s="199"/>
      <c r="DL194" s="199"/>
      <c r="DM194" s="199"/>
      <c r="DN194" s="199"/>
      <c r="DO194" s="199"/>
      <c r="DP194" s="199"/>
      <c r="DQ194" s="199"/>
      <c r="DR194" s="199"/>
      <c r="DS194" s="199"/>
      <c r="DT194" s="199"/>
      <c r="DU194" s="199"/>
      <c r="DV194" s="199"/>
      <c r="DW194" s="199"/>
      <c r="DX194" s="199"/>
      <c r="DY194" s="199"/>
      <c r="DZ194" s="199"/>
      <c r="EA194" s="199"/>
      <c r="EB194" s="199"/>
      <c r="EC194" s="199"/>
      <c r="ED194" s="199"/>
      <c r="EE194" s="199"/>
      <c r="EF194" s="199"/>
      <c r="EG194" s="199"/>
      <c r="EH194" s="199"/>
      <c r="EI194" s="199"/>
      <c r="EJ194" s="199"/>
      <c r="EK194" s="199"/>
      <c r="EL194" s="199"/>
      <c r="EM194" s="199"/>
      <c r="EN194" s="199"/>
      <c r="EO194" s="199"/>
      <c r="EP194" s="199"/>
      <c r="EQ194" s="199"/>
      <c r="ER194" s="199"/>
      <c r="ES194" s="199"/>
      <c r="ET194" s="199"/>
      <c r="EU194" s="199"/>
      <c r="EV194" s="199"/>
      <c r="EW194" s="199"/>
      <c r="EX194" s="199"/>
      <c r="EY194" s="199"/>
      <c r="EZ194" s="199"/>
      <c r="FA194" s="199"/>
      <c r="FB194" s="199"/>
      <c r="FC194" s="199"/>
      <c r="FD194" s="199"/>
      <c r="FE194" s="199"/>
      <c r="FF194" s="199"/>
      <c r="FG194" s="199"/>
      <c r="FH194" s="199"/>
      <c r="FI194" s="199"/>
      <c r="FJ194" s="199"/>
      <c r="FK194" s="199"/>
      <c r="FL194" s="199"/>
      <c r="FM194" s="199"/>
      <c r="FN194" s="199"/>
      <c r="FO194" s="199"/>
      <c r="FP194" s="199"/>
      <c r="FQ194" s="199"/>
      <c r="FR194" s="199"/>
      <c r="FS194" s="199"/>
      <c r="FT194" s="199"/>
      <c r="FU194" s="199"/>
      <c r="FV194" s="199"/>
      <c r="FW194" s="199"/>
      <c r="FX194" s="199"/>
      <c r="FY194" s="199"/>
      <c r="FZ194" s="199"/>
      <c r="GA194" s="199"/>
      <c r="GB194" s="199"/>
      <c r="GC194" s="199"/>
      <c r="GD194" s="199"/>
      <c r="GE194" s="199"/>
      <c r="GF194" s="199"/>
      <c r="GG194" s="199"/>
      <c r="GH194" s="199"/>
      <c r="GI194" s="199"/>
      <c r="GJ194" s="199"/>
      <c r="GK194" s="199"/>
      <c r="GL194" s="199"/>
      <c r="GM194" s="199"/>
      <c r="GN194" s="199"/>
      <c r="GO194" s="199"/>
      <c r="GP194" s="199"/>
      <c r="GQ194" s="199"/>
      <c r="GR194" s="199"/>
      <c r="GS194" s="199"/>
      <c r="GT194" s="199"/>
      <c r="GU194" s="199"/>
      <c r="GV194" s="199"/>
      <c r="GW194" s="199"/>
      <c r="GX194" s="199"/>
      <c r="GY194" s="199"/>
      <c r="GZ194" s="199"/>
      <c r="HA194" s="199"/>
      <c r="HB194" s="199"/>
      <c r="HC194" s="199"/>
      <c r="HD194" s="199"/>
      <c r="HE194" s="199"/>
      <c r="HF194" s="199"/>
      <c r="HG194" s="199"/>
      <c r="HH194" s="199"/>
      <c r="HI194" s="199"/>
      <c r="HJ194" s="199"/>
      <c r="HK194" s="199"/>
      <c r="HL194" s="199"/>
      <c r="HM194" s="199"/>
      <c r="HN194" s="199"/>
      <c r="HO194" s="199"/>
      <c r="HP194" s="199"/>
      <c r="HQ194" s="199"/>
      <c r="HR194" s="199"/>
      <c r="HS194" s="199"/>
      <c r="HT194" s="199"/>
      <c r="HU194" s="199"/>
      <c r="HV194" s="199"/>
      <c r="HW194" s="199"/>
      <c r="HX194" s="199"/>
      <c r="HY194" s="199"/>
      <c r="HZ194" s="199"/>
      <c r="IA194" s="199"/>
      <c r="IB194" s="199"/>
      <c r="IC194" s="199"/>
      <c r="ID194" s="199"/>
      <c r="IE194" s="199"/>
      <c r="IF194" s="199"/>
      <c r="IG194" s="199"/>
      <c r="IH194" s="199"/>
      <c r="II194" s="199"/>
      <c r="IJ194" s="199"/>
      <c r="IK194" s="199"/>
      <c r="IL194" s="199"/>
      <c r="IM194" s="199"/>
      <c r="IN194" s="199"/>
      <c r="IO194" s="199"/>
      <c r="IP194" s="199"/>
      <c r="IQ194" s="199"/>
      <c r="IR194" s="199"/>
      <c r="IS194" s="199"/>
      <c r="IT194" s="199"/>
      <c r="IU194" s="199"/>
      <c r="IV194" s="199"/>
    </row>
    <row r="195" spans="1:256" s="245" customFormat="1" x14ac:dyDescent="0.25">
      <c r="A195" s="203"/>
      <c r="B195" s="235"/>
      <c r="C195" s="206"/>
      <c r="D195" s="206"/>
      <c r="E195" s="256"/>
      <c r="F195" s="252"/>
      <c r="H195" s="199"/>
      <c r="I195" s="199"/>
      <c r="J195" s="199"/>
      <c r="K195" s="199"/>
      <c r="L195" s="199"/>
      <c r="M195" s="199"/>
      <c r="N195" s="199"/>
      <c r="O195" s="199"/>
      <c r="P195" s="199"/>
      <c r="Q195" s="199"/>
      <c r="R195" s="199"/>
      <c r="S195" s="199"/>
      <c r="T195" s="199"/>
      <c r="U195" s="199"/>
      <c r="V195" s="199"/>
      <c r="W195" s="199"/>
      <c r="X195" s="199"/>
      <c r="Y195" s="199"/>
      <c r="Z195" s="199"/>
      <c r="AA195" s="199"/>
      <c r="AB195" s="199"/>
      <c r="AC195" s="199"/>
      <c r="AD195" s="199"/>
      <c r="AE195" s="199"/>
      <c r="AF195" s="199"/>
      <c r="AG195" s="199"/>
      <c r="AH195" s="199"/>
      <c r="AI195" s="199"/>
      <c r="AJ195" s="199"/>
      <c r="AK195" s="199"/>
      <c r="AL195" s="199"/>
      <c r="AM195" s="199"/>
      <c r="AN195" s="199"/>
      <c r="AO195" s="199"/>
      <c r="AP195" s="199"/>
      <c r="AQ195" s="199"/>
      <c r="AR195" s="199"/>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c r="CE195" s="199"/>
      <c r="CF195" s="199"/>
      <c r="CG195" s="199"/>
      <c r="CH195" s="199"/>
      <c r="CI195" s="199"/>
      <c r="CJ195" s="199"/>
      <c r="CK195" s="199"/>
      <c r="CL195" s="199"/>
      <c r="CM195" s="199"/>
      <c r="CN195" s="199"/>
      <c r="CO195" s="199"/>
      <c r="CP195" s="199"/>
      <c r="CQ195" s="199"/>
      <c r="CR195" s="199"/>
      <c r="CS195" s="199"/>
      <c r="CT195" s="199"/>
      <c r="CU195" s="199"/>
      <c r="CV195" s="199"/>
      <c r="CW195" s="199"/>
      <c r="CX195" s="199"/>
      <c r="CY195" s="199"/>
      <c r="CZ195" s="199"/>
      <c r="DA195" s="199"/>
      <c r="DB195" s="199"/>
      <c r="DC195" s="199"/>
      <c r="DD195" s="199"/>
      <c r="DE195" s="199"/>
      <c r="DF195" s="199"/>
      <c r="DG195" s="199"/>
      <c r="DH195" s="199"/>
      <c r="DI195" s="199"/>
      <c r="DJ195" s="199"/>
      <c r="DK195" s="199"/>
      <c r="DL195" s="199"/>
      <c r="DM195" s="199"/>
      <c r="DN195" s="199"/>
      <c r="DO195" s="199"/>
      <c r="DP195" s="199"/>
      <c r="DQ195" s="199"/>
      <c r="DR195" s="199"/>
      <c r="DS195" s="199"/>
      <c r="DT195" s="199"/>
      <c r="DU195" s="199"/>
      <c r="DV195" s="199"/>
      <c r="DW195" s="199"/>
      <c r="DX195" s="199"/>
      <c r="DY195" s="199"/>
      <c r="DZ195" s="199"/>
      <c r="EA195" s="199"/>
      <c r="EB195" s="199"/>
      <c r="EC195" s="199"/>
      <c r="ED195" s="199"/>
      <c r="EE195" s="199"/>
      <c r="EF195" s="199"/>
      <c r="EG195" s="199"/>
      <c r="EH195" s="199"/>
      <c r="EI195" s="199"/>
      <c r="EJ195" s="199"/>
      <c r="EK195" s="199"/>
      <c r="EL195" s="199"/>
      <c r="EM195" s="199"/>
      <c r="EN195" s="199"/>
      <c r="EO195" s="199"/>
      <c r="EP195" s="199"/>
      <c r="EQ195" s="199"/>
      <c r="ER195" s="199"/>
      <c r="ES195" s="199"/>
      <c r="ET195" s="199"/>
      <c r="EU195" s="199"/>
      <c r="EV195" s="199"/>
      <c r="EW195" s="199"/>
      <c r="EX195" s="199"/>
      <c r="EY195" s="199"/>
      <c r="EZ195" s="199"/>
      <c r="FA195" s="199"/>
      <c r="FB195" s="199"/>
      <c r="FC195" s="199"/>
      <c r="FD195" s="199"/>
      <c r="FE195" s="199"/>
      <c r="FF195" s="199"/>
      <c r="FG195" s="199"/>
      <c r="FH195" s="199"/>
      <c r="FI195" s="199"/>
      <c r="FJ195" s="199"/>
      <c r="FK195" s="199"/>
      <c r="FL195" s="199"/>
      <c r="FM195" s="199"/>
      <c r="FN195" s="199"/>
      <c r="FO195" s="199"/>
      <c r="FP195" s="199"/>
      <c r="FQ195" s="199"/>
      <c r="FR195" s="199"/>
      <c r="FS195" s="199"/>
      <c r="FT195" s="199"/>
      <c r="FU195" s="199"/>
      <c r="FV195" s="199"/>
      <c r="FW195" s="199"/>
      <c r="FX195" s="199"/>
      <c r="FY195" s="199"/>
      <c r="FZ195" s="199"/>
      <c r="GA195" s="199"/>
      <c r="GB195" s="199"/>
      <c r="GC195" s="199"/>
      <c r="GD195" s="199"/>
      <c r="GE195" s="199"/>
      <c r="GF195" s="199"/>
      <c r="GG195" s="199"/>
      <c r="GH195" s="199"/>
      <c r="GI195" s="199"/>
      <c r="GJ195" s="199"/>
      <c r="GK195" s="199"/>
      <c r="GL195" s="199"/>
      <c r="GM195" s="199"/>
      <c r="GN195" s="199"/>
      <c r="GO195" s="199"/>
      <c r="GP195" s="199"/>
      <c r="GQ195" s="199"/>
      <c r="GR195" s="199"/>
      <c r="GS195" s="199"/>
      <c r="GT195" s="199"/>
      <c r="GU195" s="199"/>
      <c r="GV195" s="199"/>
      <c r="GW195" s="199"/>
      <c r="GX195" s="199"/>
      <c r="GY195" s="199"/>
      <c r="GZ195" s="199"/>
      <c r="HA195" s="199"/>
      <c r="HB195" s="199"/>
      <c r="HC195" s="199"/>
      <c r="HD195" s="199"/>
      <c r="HE195" s="199"/>
      <c r="HF195" s="199"/>
      <c r="HG195" s="199"/>
      <c r="HH195" s="199"/>
      <c r="HI195" s="199"/>
      <c r="HJ195" s="199"/>
      <c r="HK195" s="199"/>
      <c r="HL195" s="199"/>
      <c r="HM195" s="199"/>
      <c r="HN195" s="199"/>
      <c r="HO195" s="199"/>
      <c r="HP195" s="199"/>
      <c r="HQ195" s="199"/>
      <c r="HR195" s="199"/>
      <c r="HS195" s="199"/>
      <c r="HT195" s="199"/>
      <c r="HU195" s="199"/>
      <c r="HV195" s="199"/>
      <c r="HW195" s="199"/>
      <c r="HX195" s="199"/>
      <c r="HY195" s="199"/>
      <c r="HZ195" s="199"/>
      <c r="IA195" s="199"/>
      <c r="IB195" s="199"/>
      <c r="IC195" s="199"/>
      <c r="ID195" s="199"/>
      <c r="IE195" s="199"/>
      <c r="IF195" s="199"/>
      <c r="IG195" s="199"/>
      <c r="IH195" s="199"/>
      <c r="II195" s="199"/>
      <c r="IJ195" s="199"/>
      <c r="IK195" s="199"/>
      <c r="IL195" s="199"/>
      <c r="IM195" s="199"/>
      <c r="IN195" s="199"/>
      <c r="IO195" s="199"/>
      <c r="IP195" s="199"/>
      <c r="IQ195" s="199"/>
      <c r="IR195" s="199"/>
      <c r="IS195" s="199"/>
      <c r="IT195" s="199"/>
      <c r="IU195" s="199"/>
      <c r="IV195" s="199"/>
    </row>
    <row r="196" spans="1:256" s="245" customFormat="1" x14ac:dyDescent="0.25">
      <c r="A196" s="203"/>
      <c r="B196" s="235"/>
      <c r="C196" s="206"/>
      <c r="D196" s="206"/>
      <c r="E196" s="256"/>
      <c r="F196" s="252"/>
      <c r="H196" s="199"/>
      <c r="I196" s="199"/>
      <c r="J196" s="199"/>
      <c r="K196" s="199"/>
      <c r="L196" s="199"/>
      <c r="M196" s="199"/>
      <c r="N196" s="199"/>
      <c r="O196" s="199"/>
      <c r="P196" s="199"/>
      <c r="Q196" s="199"/>
      <c r="R196" s="199"/>
      <c r="S196" s="199"/>
      <c r="T196" s="199"/>
      <c r="U196" s="199"/>
      <c r="V196" s="199"/>
      <c r="W196" s="199"/>
      <c r="X196" s="199"/>
      <c r="Y196" s="199"/>
      <c r="Z196" s="199"/>
      <c r="AA196" s="199"/>
      <c r="AB196" s="199"/>
      <c r="AC196" s="199"/>
      <c r="AD196" s="199"/>
      <c r="AE196" s="199"/>
      <c r="AF196" s="199"/>
      <c r="AG196" s="199"/>
      <c r="AH196" s="199"/>
      <c r="AI196" s="199"/>
      <c r="AJ196" s="199"/>
      <c r="AK196" s="199"/>
      <c r="AL196" s="199"/>
      <c r="AM196" s="199"/>
      <c r="AN196" s="199"/>
      <c r="AO196" s="199"/>
      <c r="AP196" s="199"/>
      <c r="AQ196" s="199"/>
      <c r="AR196" s="199"/>
      <c r="AS196" s="199"/>
      <c r="AT196" s="199"/>
      <c r="AU196" s="199"/>
      <c r="AV196" s="199"/>
      <c r="AW196" s="199"/>
      <c r="AX196" s="199"/>
      <c r="AY196" s="199"/>
      <c r="AZ196" s="199"/>
      <c r="BA196" s="199"/>
      <c r="BB196" s="199"/>
      <c r="BC196" s="199"/>
      <c r="BD196" s="199"/>
      <c r="BE196" s="199"/>
      <c r="BF196" s="199"/>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c r="CE196" s="199"/>
      <c r="CF196" s="199"/>
      <c r="CG196" s="199"/>
      <c r="CH196" s="199"/>
      <c r="CI196" s="199"/>
      <c r="CJ196" s="199"/>
      <c r="CK196" s="199"/>
      <c r="CL196" s="199"/>
      <c r="CM196" s="199"/>
      <c r="CN196" s="199"/>
      <c r="CO196" s="199"/>
      <c r="CP196" s="199"/>
      <c r="CQ196" s="199"/>
      <c r="CR196" s="199"/>
      <c r="CS196" s="199"/>
      <c r="CT196" s="199"/>
      <c r="CU196" s="199"/>
      <c r="CV196" s="199"/>
      <c r="CW196" s="199"/>
      <c r="CX196" s="199"/>
      <c r="CY196" s="199"/>
      <c r="CZ196" s="199"/>
      <c r="DA196" s="199"/>
      <c r="DB196" s="199"/>
      <c r="DC196" s="199"/>
      <c r="DD196" s="199"/>
      <c r="DE196" s="199"/>
      <c r="DF196" s="199"/>
      <c r="DG196" s="199"/>
      <c r="DH196" s="199"/>
      <c r="DI196" s="199"/>
      <c r="DJ196" s="199"/>
      <c r="DK196" s="199"/>
      <c r="DL196" s="199"/>
      <c r="DM196" s="199"/>
      <c r="DN196" s="199"/>
      <c r="DO196" s="199"/>
      <c r="DP196" s="199"/>
      <c r="DQ196" s="199"/>
      <c r="DR196" s="199"/>
      <c r="DS196" s="199"/>
      <c r="DT196" s="199"/>
      <c r="DU196" s="199"/>
      <c r="DV196" s="199"/>
      <c r="DW196" s="199"/>
      <c r="DX196" s="199"/>
      <c r="DY196" s="199"/>
      <c r="DZ196" s="199"/>
      <c r="EA196" s="199"/>
      <c r="EB196" s="199"/>
      <c r="EC196" s="199"/>
      <c r="ED196" s="199"/>
      <c r="EE196" s="199"/>
      <c r="EF196" s="199"/>
      <c r="EG196" s="199"/>
      <c r="EH196" s="199"/>
      <c r="EI196" s="199"/>
      <c r="EJ196" s="199"/>
      <c r="EK196" s="199"/>
      <c r="EL196" s="199"/>
      <c r="EM196" s="199"/>
      <c r="EN196" s="199"/>
      <c r="EO196" s="199"/>
      <c r="EP196" s="199"/>
      <c r="EQ196" s="199"/>
      <c r="ER196" s="199"/>
      <c r="ES196" s="199"/>
      <c r="ET196" s="199"/>
      <c r="EU196" s="199"/>
      <c r="EV196" s="199"/>
      <c r="EW196" s="199"/>
      <c r="EX196" s="199"/>
      <c r="EY196" s="199"/>
      <c r="EZ196" s="199"/>
      <c r="FA196" s="199"/>
      <c r="FB196" s="199"/>
      <c r="FC196" s="199"/>
      <c r="FD196" s="199"/>
      <c r="FE196" s="199"/>
      <c r="FF196" s="199"/>
      <c r="FG196" s="199"/>
      <c r="FH196" s="199"/>
      <c r="FI196" s="199"/>
      <c r="FJ196" s="199"/>
      <c r="FK196" s="199"/>
      <c r="FL196" s="199"/>
      <c r="FM196" s="199"/>
      <c r="FN196" s="199"/>
      <c r="FO196" s="199"/>
      <c r="FP196" s="199"/>
      <c r="FQ196" s="199"/>
      <c r="FR196" s="199"/>
      <c r="FS196" s="199"/>
      <c r="FT196" s="199"/>
      <c r="FU196" s="199"/>
      <c r="FV196" s="199"/>
      <c r="FW196" s="199"/>
      <c r="FX196" s="199"/>
      <c r="FY196" s="199"/>
      <c r="FZ196" s="199"/>
      <c r="GA196" s="199"/>
      <c r="GB196" s="199"/>
      <c r="GC196" s="199"/>
      <c r="GD196" s="199"/>
      <c r="GE196" s="199"/>
      <c r="GF196" s="199"/>
      <c r="GG196" s="199"/>
      <c r="GH196" s="199"/>
      <c r="GI196" s="199"/>
      <c r="GJ196" s="199"/>
      <c r="GK196" s="199"/>
      <c r="GL196" s="199"/>
      <c r="GM196" s="199"/>
      <c r="GN196" s="199"/>
      <c r="GO196" s="199"/>
      <c r="GP196" s="199"/>
      <c r="GQ196" s="199"/>
      <c r="GR196" s="199"/>
      <c r="GS196" s="199"/>
      <c r="GT196" s="199"/>
      <c r="GU196" s="199"/>
      <c r="GV196" s="199"/>
      <c r="GW196" s="199"/>
      <c r="GX196" s="199"/>
      <c r="GY196" s="199"/>
      <c r="GZ196" s="199"/>
      <c r="HA196" s="199"/>
      <c r="HB196" s="199"/>
      <c r="HC196" s="199"/>
      <c r="HD196" s="199"/>
      <c r="HE196" s="199"/>
      <c r="HF196" s="199"/>
      <c r="HG196" s="199"/>
      <c r="HH196" s="199"/>
      <c r="HI196" s="199"/>
      <c r="HJ196" s="199"/>
      <c r="HK196" s="199"/>
      <c r="HL196" s="199"/>
      <c r="HM196" s="199"/>
      <c r="HN196" s="199"/>
      <c r="HO196" s="199"/>
      <c r="HP196" s="199"/>
      <c r="HQ196" s="199"/>
      <c r="HR196" s="199"/>
      <c r="HS196" s="199"/>
      <c r="HT196" s="199"/>
      <c r="HU196" s="199"/>
      <c r="HV196" s="199"/>
      <c r="HW196" s="199"/>
      <c r="HX196" s="199"/>
      <c r="HY196" s="199"/>
      <c r="HZ196" s="199"/>
      <c r="IA196" s="199"/>
      <c r="IB196" s="199"/>
      <c r="IC196" s="199"/>
      <c r="ID196" s="199"/>
      <c r="IE196" s="199"/>
      <c r="IF196" s="199"/>
      <c r="IG196" s="199"/>
      <c r="IH196" s="199"/>
      <c r="II196" s="199"/>
      <c r="IJ196" s="199"/>
      <c r="IK196" s="199"/>
      <c r="IL196" s="199"/>
      <c r="IM196" s="199"/>
      <c r="IN196" s="199"/>
      <c r="IO196" s="199"/>
      <c r="IP196" s="199"/>
      <c r="IQ196" s="199"/>
      <c r="IR196" s="199"/>
      <c r="IS196" s="199"/>
      <c r="IT196" s="199"/>
      <c r="IU196" s="199"/>
      <c r="IV196" s="199"/>
    </row>
    <row r="197" spans="1:256" s="245" customFormat="1" x14ac:dyDescent="0.25">
      <c r="A197" s="203"/>
      <c r="B197" s="235"/>
      <c r="C197" s="206"/>
      <c r="D197" s="206"/>
      <c r="E197" s="256"/>
      <c r="F197" s="252"/>
      <c r="H197" s="199"/>
      <c r="I197" s="199"/>
      <c r="J197" s="199"/>
      <c r="K197" s="199"/>
      <c r="L197" s="199"/>
      <c r="M197" s="199"/>
      <c r="N197" s="199"/>
      <c r="O197" s="199"/>
      <c r="P197" s="199"/>
      <c r="Q197" s="199"/>
      <c r="R197" s="199"/>
      <c r="S197" s="199"/>
      <c r="T197" s="199"/>
      <c r="U197" s="199"/>
      <c r="V197" s="199"/>
      <c r="W197" s="199"/>
      <c r="X197" s="199"/>
      <c r="Y197" s="199"/>
      <c r="Z197" s="199"/>
      <c r="AA197" s="199"/>
      <c r="AB197" s="199"/>
      <c r="AC197" s="199"/>
      <c r="AD197" s="199"/>
      <c r="AE197" s="199"/>
      <c r="AF197" s="199"/>
      <c r="AG197" s="199"/>
      <c r="AH197" s="199"/>
      <c r="AI197" s="199"/>
      <c r="AJ197" s="199"/>
      <c r="AK197" s="199"/>
      <c r="AL197" s="199"/>
      <c r="AM197" s="199"/>
      <c r="AN197" s="199"/>
      <c r="AO197" s="199"/>
      <c r="AP197" s="199"/>
      <c r="AQ197" s="199"/>
      <c r="AR197" s="199"/>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c r="CE197" s="199"/>
      <c r="CF197" s="199"/>
      <c r="CG197" s="199"/>
      <c r="CH197" s="199"/>
      <c r="CI197" s="199"/>
      <c r="CJ197" s="199"/>
      <c r="CK197" s="199"/>
      <c r="CL197" s="199"/>
      <c r="CM197" s="199"/>
      <c r="CN197" s="199"/>
      <c r="CO197" s="199"/>
      <c r="CP197" s="199"/>
      <c r="CQ197" s="199"/>
      <c r="CR197" s="199"/>
      <c r="CS197" s="199"/>
      <c r="CT197" s="199"/>
      <c r="CU197" s="199"/>
      <c r="CV197" s="199"/>
      <c r="CW197" s="199"/>
      <c r="CX197" s="199"/>
      <c r="CY197" s="199"/>
      <c r="CZ197" s="199"/>
      <c r="DA197" s="199"/>
      <c r="DB197" s="199"/>
      <c r="DC197" s="199"/>
      <c r="DD197" s="199"/>
      <c r="DE197" s="199"/>
      <c r="DF197" s="199"/>
      <c r="DG197" s="199"/>
      <c r="DH197" s="199"/>
      <c r="DI197" s="199"/>
      <c r="DJ197" s="199"/>
      <c r="DK197" s="199"/>
      <c r="DL197" s="199"/>
      <c r="DM197" s="199"/>
      <c r="DN197" s="199"/>
      <c r="DO197" s="199"/>
      <c r="DP197" s="199"/>
      <c r="DQ197" s="199"/>
      <c r="DR197" s="199"/>
      <c r="DS197" s="199"/>
      <c r="DT197" s="199"/>
      <c r="DU197" s="199"/>
      <c r="DV197" s="199"/>
      <c r="DW197" s="199"/>
      <c r="DX197" s="199"/>
      <c r="DY197" s="199"/>
      <c r="DZ197" s="199"/>
      <c r="EA197" s="199"/>
      <c r="EB197" s="199"/>
      <c r="EC197" s="199"/>
      <c r="ED197" s="199"/>
      <c r="EE197" s="199"/>
      <c r="EF197" s="199"/>
      <c r="EG197" s="199"/>
      <c r="EH197" s="199"/>
      <c r="EI197" s="199"/>
      <c r="EJ197" s="199"/>
      <c r="EK197" s="199"/>
      <c r="EL197" s="199"/>
      <c r="EM197" s="199"/>
      <c r="EN197" s="199"/>
      <c r="EO197" s="199"/>
      <c r="EP197" s="199"/>
      <c r="EQ197" s="199"/>
      <c r="ER197" s="199"/>
      <c r="ES197" s="199"/>
      <c r="ET197" s="199"/>
      <c r="EU197" s="199"/>
      <c r="EV197" s="199"/>
      <c r="EW197" s="199"/>
      <c r="EX197" s="199"/>
      <c r="EY197" s="199"/>
      <c r="EZ197" s="199"/>
      <c r="FA197" s="199"/>
      <c r="FB197" s="199"/>
      <c r="FC197" s="199"/>
      <c r="FD197" s="199"/>
      <c r="FE197" s="199"/>
      <c r="FF197" s="199"/>
      <c r="FG197" s="199"/>
      <c r="FH197" s="199"/>
      <c r="FI197" s="199"/>
      <c r="FJ197" s="199"/>
      <c r="FK197" s="199"/>
      <c r="FL197" s="199"/>
      <c r="FM197" s="199"/>
      <c r="FN197" s="199"/>
      <c r="FO197" s="199"/>
      <c r="FP197" s="199"/>
      <c r="FQ197" s="199"/>
      <c r="FR197" s="199"/>
      <c r="FS197" s="199"/>
      <c r="FT197" s="199"/>
      <c r="FU197" s="199"/>
      <c r="FV197" s="199"/>
      <c r="FW197" s="199"/>
      <c r="FX197" s="199"/>
      <c r="FY197" s="199"/>
      <c r="FZ197" s="199"/>
      <c r="GA197" s="199"/>
      <c r="GB197" s="199"/>
      <c r="GC197" s="199"/>
      <c r="GD197" s="199"/>
      <c r="GE197" s="199"/>
      <c r="GF197" s="199"/>
      <c r="GG197" s="199"/>
      <c r="GH197" s="199"/>
      <c r="GI197" s="199"/>
      <c r="GJ197" s="199"/>
      <c r="GK197" s="199"/>
      <c r="GL197" s="199"/>
      <c r="GM197" s="199"/>
      <c r="GN197" s="199"/>
      <c r="GO197" s="199"/>
      <c r="GP197" s="199"/>
      <c r="GQ197" s="199"/>
      <c r="GR197" s="199"/>
      <c r="GS197" s="199"/>
      <c r="GT197" s="199"/>
      <c r="GU197" s="199"/>
      <c r="GV197" s="199"/>
      <c r="GW197" s="199"/>
      <c r="GX197" s="199"/>
      <c r="GY197" s="199"/>
      <c r="GZ197" s="199"/>
      <c r="HA197" s="199"/>
      <c r="HB197" s="199"/>
      <c r="HC197" s="199"/>
      <c r="HD197" s="199"/>
      <c r="HE197" s="199"/>
      <c r="HF197" s="199"/>
      <c r="HG197" s="199"/>
      <c r="HH197" s="199"/>
      <c r="HI197" s="199"/>
      <c r="HJ197" s="199"/>
      <c r="HK197" s="199"/>
      <c r="HL197" s="199"/>
      <c r="HM197" s="199"/>
      <c r="HN197" s="199"/>
      <c r="HO197" s="199"/>
      <c r="HP197" s="199"/>
      <c r="HQ197" s="199"/>
      <c r="HR197" s="199"/>
      <c r="HS197" s="199"/>
      <c r="HT197" s="199"/>
      <c r="HU197" s="199"/>
      <c r="HV197" s="199"/>
      <c r="HW197" s="199"/>
      <c r="HX197" s="199"/>
      <c r="HY197" s="199"/>
      <c r="HZ197" s="199"/>
      <c r="IA197" s="199"/>
      <c r="IB197" s="199"/>
      <c r="IC197" s="199"/>
      <c r="ID197" s="199"/>
      <c r="IE197" s="199"/>
      <c r="IF197" s="199"/>
      <c r="IG197" s="199"/>
      <c r="IH197" s="199"/>
      <c r="II197" s="199"/>
      <c r="IJ197" s="199"/>
      <c r="IK197" s="199"/>
      <c r="IL197" s="199"/>
      <c r="IM197" s="199"/>
      <c r="IN197" s="199"/>
      <c r="IO197" s="199"/>
      <c r="IP197" s="199"/>
      <c r="IQ197" s="199"/>
      <c r="IR197" s="199"/>
      <c r="IS197" s="199"/>
      <c r="IT197" s="199"/>
      <c r="IU197" s="199"/>
      <c r="IV197" s="199"/>
    </row>
    <row r="198" spans="1:256" s="245" customFormat="1" x14ac:dyDescent="0.25">
      <c r="A198" s="203"/>
      <c r="B198" s="235"/>
      <c r="C198" s="206"/>
      <c r="D198" s="206"/>
      <c r="E198" s="256"/>
      <c r="F198" s="252"/>
      <c r="H198" s="199"/>
      <c r="I198" s="199"/>
      <c r="J198" s="199"/>
      <c r="K198" s="199"/>
      <c r="L198" s="199"/>
      <c r="M198" s="199"/>
      <c r="N198" s="199"/>
      <c r="O198" s="199"/>
      <c r="P198" s="199"/>
      <c r="Q198" s="199"/>
      <c r="R198" s="199"/>
      <c r="S198" s="199"/>
      <c r="T198" s="199"/>
      <c r="U198" s="199"/>
      <c r="V198" s="199"/>
      <c r="W198" s="199"/>
      <c r="X198" s="199"/>
      <c r="Y198" s="199"/>
      <c r="Z198" s="199"/>
      <c r="AA198" s="199"/>
      <c r="AB198" s="199"/>
      <c r="AC198" s="199"/>
      <c r="AD198" s="199"/>
      <c r="AE198" s="199"/>
      <c r="AF198" s="199"/>
      <c r="AG198" s="199"/>
      <c r="AH198" s="199"/>
      <c r="AI198" s="199"/>
      <c r="AJ198" s="199"/>
      <c r="AK198" s="199"/>
      <c r="AL198" s="199"/>
      <c r="AM198" s="199"/>
      <c r="AN198" s="199"/>
      <c r="AO198" s="199"/>
      <c r="AP198" s="199"/>
      <c r="AQ198" s="199"/>
      <c r="AR198" s="199"/>
      <c r="AS198" s="199"/>
      <c r="AT198" s="199"/>
      <c r="AU198" s="199"/>
      <c r="AV198" s="199"/>
      <c r="AW198" s="199"/>
      <c r="AX198" s="199"/>
      <c r="AY198" s="199"/>
      <c r="AZ198" s="199"/>
      <c r="BA198" s="199"/>
      <c r="BB198" s="199"/>
      <c r="BC198" s="199"/>
      <c r="BD198" s="199"/>
      <c r="BE198" s="199"/>
      <c r="BF198" s="199"/>
      <c r="BG198" s="199"/>
      <c r="BH198" s="199"/>
      <c r="BI198" s="199"/>
      <c r="BJ198" s="199"/>
      <c r="BK198" s="199"/>
      <c r="BL198" s="199"/>
      <c r="BM198" s="199"/>
      <c r="BN198" s="199"/>
      <c r="BO198" s="199"/>
      <c r="BP198" s="199"/>
      <c r="BQ198" s="199"/>
      <c r="BR198" s="199"/>
      <c r="BS198" s="199"/>
      <c r="BT198" s="199"/>
      <c r="BU198" s="199"/>
      <c r="BV198" s="199"/>
      <c r="BW198" s="199"/>
      <c r="BX198" s="199"/>
      <c r="BY198" s="199"/>
      <c r="BZ198" s="199"/>
      <c r="CA198" s="199"/>
      <c r="CB198" s="199"/>
      <c r="CC198" s="199"/>
      <c r="CD198" s="199"/>
      <c r="CE198" s="199"/>
      <c r="CF198" s="199"/>
      <c r="CG198" s="199"/>
      <c r="CH198" s="199"/>
      <c r="CI198" s="199"/>
      <c r="CJ198" s="199"/>
      <c r="CK198" s="199"/>
      <c r="CL198" s="199"/>
      <c r="CM198" s="199"/>
      <c r="CN198" s="199"/>
      <c r="CO198" s="199"/>
      <c r="CP198" s="199"/>
      <c r="CQ198" s="199"/>
      <c r="CR198" s="199"/>
      <c r="CS198" s="199"/>
      <c r="CT198" s="199"/>
      <c r="CU198" s="199"/>
      <c r="CV198" s="199"/>
      <c r="CW198" s="199"/>
      <c r="CX198" s="199"/>
      <c r="CY198" s="199"/>
      <c r="CZ198" s="199"/>
      <c r="DA198" s="199"/>
      <c r="DB198" s="199"/>
      <c r="DC198" s="199"/>
      <c r="DD198" s="199"/>
      <c r="DE198" s="199"/>
      <c r="DF198" s="199"/>
      <c r="DG198" s="199"/>
      <c r="DH198" s="199"/>
      <c r="DI198" s="199"/>
      <c r="DJ198" s="199"/>
      <c r="DK198" s="199"/>
      <c r="DL198" s="199"/>
      <c r="DM198" s="199"/>
      <c r="DN198" s="199"/>
      <c r="DO198" s="199"/>
      <c r="DP198" s="199"/>
      <c r="DQ198" s="199"/>
      <c r="DR198" s="199"/>
      <c r="DS198" s="199"/>
      <c r="DT198" s="199"/>
      <c r="DU198" s="199"/>
      <c r="DV198" s="199"/>
      <c r="DW198" s="199"/>
      <c r="DX198" s="199"/>
      <c r="DY198" s="199"/>
      <c r="DZ198" s="199"/>
      <c r="EA198" s="199"/>
      <c r="EB198" s="199"/>
      <c r="EC198" s="199"/>
      <c r="ED198" s="199"/>
      <c r="EE198" s="199"/>
      <c r="EF198" s="199"/>
      <c r="EG198" s="199"/>
      <c r="EH198" s="199"/>
      <c r="EI198" s="199"/>
      <c r="EJ198" s="199"/>
      <c r="EK198" s="199"/>
      <c r="EL198" s="199"/>
      <c r="EM198" s="199"/>
      <c r="EN198" s="199"/>
      <c r="EO198" s="199"/>
      <c r="EP198" s="199"/>
      <c r="EQ198" s="199"/>
      <c r="ER198" s="199"/>
      <c r="ES198" s="199"/>
      <c r="ET198" s="199"/>
      <c r="EU198" s="199"/>
      <c r="EV198" s="199"/>
      <c r="EW198" s="199"/>
      <c r="EX198" s="199"/>
      <c r="EY198" s="199"/>
      <c r="EZ198" s="199"/>
      <c r="FA198" s="199"/>
      <c r="FB198" s="199"/>
      <c r="FC198" s="199"/>
      <c r="FD198" s="199"/>
      <c r="FE198" s="199"/>
      <c r="FF198" s="199"/>
      <c r="FG198" s="199"/>
      <c r="FH198" s="199"/>
      <c r="FI198" s="199"/>
      <c r="FJ198" s="199"/>
      <c r="FK198" s="199"/>
      <c r="FL198" s="199"/>
      <c r="FM198" s="199"/>
      <c r="FN198" s="199"/>
      <c r="FO198" s="199"/>
      <c r="FP198" s="199"/>
      <c r="FQ198" s="199"/>
      <c r="FR198" s="199"/>
      <c r="FS198" s="199"/>
      <c r="FT198" s="199"/>
      <c r="FU198" s="199"/>
      <c r="FV198" s="199"/>
      <c r="FW198" s="199"/>
      <c r="FX198" s="199"/>
      <c r="FY198" s="199"/>
      <c r="FZ198" s="199"/>
      <c r="GA198" s="199"/>
      <c r="GB198" s="199"/>
      <c r="GC198" s="199"/>
      <c r="GD198" s="199"/>
      <c r="GE198" s="199"/>
      <c r="GF198" s="199"/>
      <c r="GG198" s="199"/>
      <c r="GH198" s="199"/>
      <c r="GI198" s="199"/>
      <c r="GJ198" s="199"/>
      <c r="GK198" s="199"/>
      <c r="GL198" s="199"/>
      <c r="GM198" s="199"/>
      <c r="GN198" s="199"/>
      <c r="GO198" s="199"/>
      <c r="GP198" s="199"/>
      <c r="GQ198" s="199"/>
      <c r="GR198" s="199"/>
      <c r="GS198" s="199"/>
      <c r="GT198" s="199"/>
      <c r="GU198" s="199"/>
      <c r="GV198" s="199"/>
      <c r="GW198" s="199"/>
      <c r="GX198" s="199"/>
      <c r="GY198" s="199"/>
      <c r="GZ198" s="199"/>
      <c r="HA198" s="199"/>
      <c r="HB198" s="199"/>
      <c r="HC198" s="199"/>
      <c r="HD198" s="199"/>
      <c r="HE198" s="199"/>
      <c r="HF198" s="199"/>
      <c r="HG198" s="199"/>
      <c r="HH198" s="199"/>
      <c r="HI198" s="199"/>
      <c r="HJ198" s="199"/>
      <c r="HK198" s="199"/>
      <c r="HL198" s="199"/>
      <c r="HM198" s="199"/>
      <c r="HN198" s="199"/>
      <c r="HO198" s="199"/>
      <c r="HP198" s="199"/>
      <c r="HQ198" s="199"/>
      <c r="HR198" s="199"/>
      <c r="HS198" s="199"/>
      <c r="HT198" s="199"/>
      <c r="HU198" s="199"/>
      <c r="HV198" s="199"/>
      <c r="HW198" s="199"/>
      <c r="HX198" s="199"/>
      <c r="HY198" s="199"/>
      <c r="HZ198" s="199"/>
      <c r="IA198" s="199"/>
      <c r="IB198" s="199"/>
      <c r="IC198" s="199"/>
      <c r="ID198" s="199"/>
      <c r="IE198" s="199"/>
      <c r="IF198" s="199"/>
      <c r="IG198" s="199"/>
      <c r="IH198" s="199"/>
      <c r="II198" s="199"/>
      <c r="IJ198" s="199"/>
      <c r="IK198" s="199"/>
      <c r="IL198" s="199"/>
      <c r="IM198" s="199"/>
      <c r="IN198" s="199"/>
      <c r="IO198" s="199"/>
      <c r="IP198" s="199"/>
      <c r="IQ198" s="199"/>
      <c r="IR198" s="199"/>
      <c r="IS198" s="199"/>
      <c r="IT198" s="199"/>
      <c r="IU198" s="199"/>
      <c r="IV198" s="199"/>
    </row>
    <row r="199" spans="1:256" s="245" customFormat="1" x14ac:dyDescent="0.25">
      <c r="A199" s="203"/>
      <c r="B199" s="235"/>
      <c r="C199" s="206"/>
      <c r="D199" s="206"/>
      <c r="E199" s="256"/>
      <c r="F199" s="252"/>
      <c r="H199" s="199"/>
      <c r="I199" s="199"/>
      <c r="J199" s="199"/>
      <c r="K199" s="199"/>
      <c r="L199" s="199"/>
      <c r="M199" s="199"/>
      <c r="N199" s="199"/>
      <c r="O199" s="199"/>
      <c r="P199" s="199"/>
      <c r="Q199" s="199"/>
      <c r="R199" s="199"/>
      <c r="S199" s="199"/>
      <c r="T199" s="199"/>
      <c r="U199" s="199"/>
      <c r="V199" s="199"/>
      <c r="W199" s="199"/>
      <c r="X199" s="199"/>
      <c r="Y199" s="199"/>
      <c r="Z199" s="199"/>
      <c r="AA199" s="199"/>
      <c r="AB199" s="199"/>
      <c r="AC199" s="199"/>
      <c r="AD199" s="199"/>
      <c r="AE199" s="199"/>
      <c r="AF199" s="199"/>
      <c r="AG199" s="199"/>
      <c r="AH199" s="199"/>
      <c r="AI199" s="199"/>
      <c r="AJ199" s="199"/>
      <c r="AK199" s="199"/>
      <c r="AL199" s="199"/>
      <c r="AM199" s="199"/>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199"/>
      <c r="BR199" s="199"/>
      <c r="BS199" s="199"/>
      <c r="BT199" s="199"/>
      <c r="BU199" s="199"/>
      <c r="BV199" s="199"/>
      <c r="BW199" s="199"/>
      <c r="BX199" s="199"/>
      <c r="BY199" s="199"/>
      <c r="BZ199" s="199"/>
      <c r="CA199" s="199"/>
      <c r="CB199" s="199"/>
      <c r="CC199" s="199"/>
      <c r="CD199" s="199"/>
      <c r="CE199" s="199"/>
      <c r="CF199" s="199"/>
      <c r="CG199" s="199"/>
      <c r="CH199" s="199"/>
      <c r="CI199" s="199"/>
      <c r="CJ199" s="199"/>
      <c r="CK199" s="199"/>
      <c r="CL199" s="199"/>
      <c r="CM199" s="199"/>
      <c r="CN199" s="199"/>
      <c r="CO199" s="199"/>
      <c r="CP199" s="199"/>
      <c r="CQ199" s="199"/>
      <c r="CR199" s="199"/>
      <c r="CS199" s="199"/>
      <c r="CT199" s="199"/>
      <c r="CU199" s="199"/>
      <c r="CV199" s="199"/>
      <c r="CW199" s="199"/>
      <c r="CX199" s="199"/>
      <c r="CY199" s="199"/>
      <c r="CZ199" s="199"/>
      <c r="DA199" s="199"/>
      <c r="DB199" s="199"/>
      <c r="DC199" s="199"/>
      <c r="DD199" s="199"/>
      <c r="DE199" s="199"/>
      <c r="DF199" s="199"/>
      <c r="DG199" s="199"/>
      <c r="DH199" s="199"/>
      <c r="DI199" s="199"/>
      <c r="DJ199" s="199"/>
      <c r="DK199" s="199"/>
      <c r="DL199" s="199"/>
      <c r="DM199" s="199"/>
      <c r="DN199" s="199"/>
      <c r="DO199" s="199"/>
      <c r="DP199" s="199"/>
      <c r="DQ199" s="199"/>
      <c r="DR199" s="199"/>
      <c r="DS199" s="199"/>
      <c r="DT199" s="199"/>
      <c r="DU199" s="199"/>
      <c r="DV199" s="199"/>
      <c r="DW199" s="199"/>
      <c r="DX199" s="199"/>
      <c r="DY199" s="199"/>
      <c r="DZ199" s="199"/>
      <c r="EA199" s="199"/>
      <c r="EB199" s="199"/>
      <c r="EC199" s="199"/>
      <c r="ED199" s="199"/>
      <c r="EE199" s="199"/>
      <c r="EF199" s="199"/>
      <c r="EG199" s="199"/>
      <c r="EH199" s="199"/>
      <c r="EI199" s="199"/>
      <c r="EJ199" s="199"/>
      <c r="EK199" s="199"/>
      <c r="EL199" s="199"/>
      <c r="EM199" s="199"/>
      <c r="EN199" s="199"/>
      <c r="EO199" s="199"/>
      <c r="EP199" s="199"/>
      <c r="EQ199" s="199"/>
      <c r="ER199" s="199"/>
      <c r="ES199" s="199"/>
      <c r="ET199" s="199"/>
      <c r="EU199" s="199"/>
      <c r="EV199" s="199"/>
      <c r="EW199" s="199"/>
      <c r="EX199" s="199"/>
      <c r="EY199" s="199"/>
      <c r="EZ199" s="199"/>
      <c r="FA199" s="199"/>
      <c r="FB199" s="199"/>
      <c r="FC199" s="199"/>
      <c r="FD199" s="199"/>
      <c r="FE199" s="199"/>
      <c r="FF199" s="199"/>
      <c r="FG199" s="199"/>
      <c r="FH199" s="199"/>
      <c r="FI199" s="199"/>
      <c r="FJ199" s="199"/>
      <c r="FK199" s="199"/>
      <c r="FL199" s="199"/>
      <c r="FM199" s="199"/>
      <c r="FN199" s="199"/>
      <c r="FO199" s="199"/>
      <c r="FP199" s="199"/>
      <c r="FQ199" s="199"/>
      <c r="FR199" s="199"/>
      <c r="FS199" s="199"/>
      <c r="FT199" s="199"/>
      <c r="FU199" s="199"/>
      <c r="FV199" s="199"/>
      <c r="FW199" s="199"/>
      <c r="FX199" s="199"/>
      <c r="FY199" s="199"/>
      <c r="FZ199" s="199"/>
      <c r="GA199" s="199"/>
      <c r="GB199" s="199"/>
      <c r="GC199" s="199"/>
      <c r="GD199" s="199"/>
      <c r="GE199" s="199"/>
      <c r="GF199" s="199"/>
      <c r="GG199" s="199"/>
      <c r="GH199" s="199"/>
      <c r="GI199" s="199"/>
      <c r="GJ199" s="199"/>
      <c r="GK199" s="199"/>
      <c r="GL199" s="199"/>
      <c r="GM199" s="199"/>
      <c r="GN199" s="199"/>
      <c r="GO199" s="199"/>
      <c r="GP199" s="199"/>
      <c r="GQ199" s="199"/>
      <c r="GR199" s="199"/>
      <c r="GS199" s="199"/>
      <c r="GT199" s="199"/>
      <c r="GU199" s="199"/>
      <c r="GV199" s="199"/>
      <c r="GW199" s="199"/>
      <c r="GX199" s="199"/>
      <c r="GY199" s="199"/>
      <c r="GZ199" s="199"/>
      <c r="HA199" s="199"/>
      <c r="HB199" s="199"/>
      <c r="HC199" s="199"/>
      <c r="HD199" s="199"/>
      <c r="HE199" s="199"/>
      <c r="HF199" s="199"/>
      <c r="HG199" s="199"/>
      <c r="HH199" s="199"/>
      <c r="HI199" s="199"/>
      <c r="HJ199" s="199"/>
      <c r="HK199" s="199"/>
      <c r="HL199" s="199"/>
      <c r="HM199" s="199"/>
      <c r="HN199" s="199"/>
      <c r="HO199" s="199"/>
      <c r="HP199" s="199"/>
      <c r="HQ199" s="199"/>
      <c r="HR199" s="199"/>
      <c r="HS199" s="199"/>
      <c r="HT199" s="199"/>
      <c r="HU199" s="199"/>
      <c r="HV199" s="199"/>
      <c r="HW199" s="199"/>
      <c r="HX199" s="199"/>
      <c r="HY199" s="199"/>
      <c r="HZ199" s="199"/>
      <c r="IA199" s="199"/>
      <c r="IB199" s="199"/>
      <c r="IC199" s="199"/>
      <c r="ID199" s="199"/>
      <c r="IE199" s="199"/>
      <c r="IF199" s="199"/>
      <c r="IG199" s="199"/>
      <c r="IH199" s="199"/>
      <c r="II199" s="199"/>
      <c r="IJ199" s="199"/>
      <c r="IK199" s="199"/>
      <c r="IL199" s="199"/>
      <c r="IM199" s="199"/>
      <c r="IN199" s="199"/>
      <c r="IO199" s="199"/>
      <c r="IP199" s="199"/>
      <c r="IQ199" s="199"/>
      <c r="IR199" s="199"/>
      <c r="IS199" s="199"/>
      <c r="IT199" s="199"/>
      <c r="IU199" s="199"/>
      <c r="IV199" s="199"/>
    </row>
    <row r="200" spans="1:256" s="245" customFormat="1" x14ac:dyDescent="0.25">
      <c r="A200" s="203"/>
      <c r="B200" s="235"/>
      <c r="C200" s="206"/>
      <c r="D200" s="206"/>
      <c r="E200" s="256"/>
      <c r="F200" s="252"/>
      <c r="H200" s="199"/>
      <c r="I200" s="199"/>
      <c r="J200" s="199"/>
      <c r="K200" s="199"/>
      <c r="L200" s="199"/>
      <c r="M200" s="199"/>
      <c r="N200" s="199"/>
      <c r="O200" s="199"/>
      <c r="P200" s="199"/>
      <c r="Q200" s="199"/>
      <c r="R200" s="199"/>
      <c r="S200" s="199"/>
      <c r="T200" s="199"/>
      <c r="U200" s="199"/>
      <c r="V200" s="199"/>
      <c r="W200" s="199"/>
      <c r="X200" s="199"/>
      <c r="Y200" s="199"/>
      <c r="Z200" s="199"/>
      <c r="AA200" s="199"/>
      <c r="AB200" s="199"/>
      <c r="AC200" s="199"/>
      <c r="AD200" s="199"/>
      <c r="AE200" s="199"/>
      <c r="AF200" s="199"/>
      <c r="AG200" s="199"/>
      <c r="AH200" s="199"/>
      <c r="AI200" s="199"/>
      <c r="AJ200" s="199"/>
      <c r="AK200" s="199"/>
      <c r="AL200" s="199"/>
      <c r="AM200" s="199"/>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199"/>
      <c r="BR200" s="199"/>
      <c r="BS200" s="199"/>
      <c r="BT200" s="199"/>
      <c r="BU200" s="199"/>
      <c r="BV200" s="199"/>
      <c r="BW200" s="199"/>
      <c r="BX200" s="199"/>
      <c r="BY200" s="199"/>
      <c r="BZ200" s="199"/>
      <c r="CA200" s="199"/>
      <c r="CB200" s="199"/>
      <c r="CC200" s="199"/>
      <c r="CD200" s="199"/>
      <c r="CE200" s="199"/>
      <c r="CF200" s="199"/>
      <c r="CG200" s="199"/>
      <c r="CH200" s="199"/>
      <c r="CI200" s="199"/>
      <c r="CJ200" s="199"/>
      <c r="CK200" s="199"/>
      <c r="CL200" s="199"/>
      <c r="CM200" s="199"/>
      <c r="CN200" s="199"/>
      <c r="CO200" s="199"/>
      <c r="CP200" s="199"/>
      <c r="CQ200" s="199"/>
      <c r="CR200" s="199"/>
      <c r="CS200" s="199"/>
      <c r="CT200" s="199"/>
      <c r="CU200" s="199"/>
      <c r="CV200" s="199"/>
      <c r="CW200" s="199"/>
      <c r="CX200" s="199"/>
      <c r="CY200" s="199"/>
      <c r="CZ200" s="199"/>
      <c r="DA200" s="199"/>
      <c r="DB200" s="199"/>
      <c r="DC200" s="199"/>
      <c r="DD200" s="199"/>
      <c r="DE200" s="199"/>
      <c r="DF200" s="199"/>
      <c r="DG200" s="199"/>
      <c r="DH200" s="199"/>
      <c r="DI200" s="199"/>
      <c r="DJ200" s="199"/>
      <c r="DK200" s="199"/>
      <c r="DL200" s="199"/>
      <c r="DM200" s="199"/>
      <c r="DN200" s="199"/>
      <c r="DO200" s="199"/>
      <c r="DP200" s="199"/>
      <c r="DQ200" s="199"/>
      <c r="DR200" s="199"/>
      <c r="DS200" s="199"/>
      <c r="DT200" s="199"/>
      <c r="DU200" s="199"/>
      <c r="DV200" s="199"/>
      <c r="DW200" s="199"/>
      <c r="DX200" s="199"/>
      <c r="DY200" s="199"/>
      <c r="DZ200" s="199"/>
      <c r="EA200" s="199"/>
      <c r="EB200" s="199"/>
      <c r="EC200" s="199"/>
      <c r="ED200" s="199"/>
      <c r="EE200" s="199"/>
      <c r="EF200" s="199"/>
      <c r="EG200" s="199"/>
      <c r="EH200" s="199"/>
      <c r="EI200" s="199"/>
      <c r="EJ200" s="199"/>
      <c r="EK200" s="199"/>
      <c r="EL200" s="199"/>
      <c r="EM200" s="199"/>
      <c r="EN200" s="199"/>
      <c r="EO200" s="199"/>
      <c r="EP200" s="199"/>
      <c r="EQ200" s="199"/>
      <c r="ER200" s="199"/>
      <c r="ES200" s="199"/>
      <c r="ET200" s="199"/>
      <c r="EU200" s="199"/>
      <c r="EV200" s="199"/>
      <c r="EW200" s="199"/>
      <c r="EX200" s="199"/>
      <c r="EY200" s="199"/>
      <c r="EZ200" s="199"/>
      <c r="FA200" s="199"/>
      <c r="FB200" s="199"/>
      <c r="FC200" s="199"/>
      <c r="FD200" s="199"/>
      <c r="FE200" s="199"/>
      <c r="FF200" s="199"/>
      <c r="FG200" s="199"/>
      <c r="FH200" s="199"/>
      <c r="FI200" s="199"/>
      <c r="FJ200" s="199"/>
      <c r="FK200" s="199"/>
      <c r="FL200" s="199"/>
      <c r="FM200" s="199"/>
      <c r="FN200" s="199"/>
      <c r="FO200" s="199"/>
      <c r="FP200" s="199"/>
      <c r="FQ200" s="199"/>
      <c r="FR200" s="199"/>
      <c r="FS200" s="199"/>
      <c r="FT200" s="199"/>
      <c r="FU200" s="199"/>
      <c r="FV200" s="199"/>
      <c r="FW200" s="199"/>
      <c r="FX200" s="199"/>
      <c r="FY200" s="199"/>
      <c r="FZ200" s="199"/>
      <c r="GA200" s="199"/>
      <c r="GB200" s="199"/>
      <c r="GC200" s="199"/>
      <c r="GD200" s="199"/>
      <c r="GE200" s="199"/>
      <c r="GF200" s="199"/>
      <c r="GG200" s="199"/>
      <c r="GH200" s="199"/>
      <c r="GI200" s="199"/>
      <c r="GJ200" s="199"/>
      <c r="GK200" s="199"/>
      <c r="GL200" s="199"/>
      <c r="GM200" s="199"/>
      <c r="GN200" s="199"/>
      <c r="GO200" s="199"/>
      <c r="GP200" s="199"/>
      <c r="GQ200" s="199"/>
      <c r="GR200" s="199"/>
      <c r="GS200" s="199"/>
      <c r="GT200" s="199"/>
      <c r="GU200" s="199"/>
      <c r="GV200" s="199"/>
      <c r="GW200" s="199"/>
      <c r="GX200" s="199"/>
      <c r="GY200" s="199"/>
      <c r="GZ200" s="199"/>
      <c r="HA200" s="199"/>
      <c r="HB200" s="199"/>
      <c r="HC200" s="199"/>
      <c r="HD200" s="199"/>
      <c r="HE200" s="199"/>
      <c r="HF200" s="199"/>
      <c r="HG200" s="199"/>
      <c r="HH200" s="199"/>
      <c r="HI200" s="199"/>
      <c r="HJ200" s="199"/>
      <c r="HK200" s="199"/>
      <c r="HL200" s="199"/>
      <c r="HM200" s="199"/>
      <c r="HN200" s="199"/>
      <c r="HO200" s="199"/>
      <c r="HP200" s="199"/>
      <c r="HQ200" s="199"/>
      <c r="HR200" s="199"/>
      <c r="HS200" s="199"/>
      <c r="HT200" s="199"/>
      <c r="HU200" s="199"/>
      <c r="HV200" s="199"/>
      <c r="HW200" s="199"/>
      <c r="HX200" s="199"/>
      <c r="HY200" s="199"/>
      <c r="HZ200" s="199"/>
      <c r="IA200" s="199"/>
      <c r="IB200" s="199"/>
      <c r="IC200" s="199"/>
      <c r="ID200" s="199"/>
      <c r="IE200" s="199"/>
      <c r="IF200" s="199"/>
      <c r="IG200" s="199"/>
      <c r="IH200" s="199"/>
      <c r="II200" s="199"/>
      <c r="IJ200" s="199"/>
      <c r="IK200" s="199"/>
      <c r="IL200" s="199"/>
      <c r="IM200" s="199"/>
      <c r="IN200" s="199"/>
      <c r="IO200" s="199"/>
      <c r="IP200" s="199"/>
      <c r="IQ200" s="199"/>
      <c r="IR200" s="199"/>
      <c r="IS200" s="199"/>
      <c r="IT200" s="199"/>
      <c r="IU200" s="199"/>
      <c r="IV200" s="199"/>
    </row>
    <row r="201" spans="1:256" s="245" customFormat="1" x14ac:dyDescent="0.25">
      <c r="A201" s="203"/>
      <c r="B201" s="235"/>
      <c r="C201" s="206"/>
      <c r="D201" s="206"/>
      <c r="E201" s="256"/>
      <c r="F201" s="252"/>
      <c r="H201" s="199"/>
      <c r="I201" s="199"/>
      <c r="J201" s="199"/>
      <c r="K201" s="199"/>
      <c r="L201" s="199"/>
      <c r="M201" s="199"/>
      <c r="N201" s="199"/>
      <c r="O201" s="199"/>
      <c r="P201" s="199"/>
      <c r="Q201" s="199"/>
      <c r="R201" s="199"/>
      <c r="S201" s="199"/>
      <c r="T201" s="199"/>
      <c r="U201" s="199"/>
      <c r="V201" s="199"/>
      <c r="W201" s="199"/>
      <c r="X201" s="199"/>
      <c r="Y201" s="199"/>
      <c r="Z201" s="199"/>
      <c r="AA201" s="199"/>
      <c r="AB201" s="199"/>
      <c r="AC201" s="199"/>
      <c r="AD201" s="199"/>
      <c r="AE201" s="199"/>
      <c r="AF201" s="199"/>
      <c r="AG201" s="199"/>
      <c r="AH201" s="199"/>
      <c r="AI201" s="199"/>
      <c r="AJ201" s="199"/>
      <c r="AK201" s="199"/>
      <c r="AL201" s="199"/>
      <c r="AM201" s="199"/>
      <c r="AN201" s="199"/>
      <c r="AO201" s="199"/>
      <c r="AP201" s="199"/>
      <c r="AQ201" s="199"/>
      <c r="AR201" s="199"/>
      <c r="AS201" s="199"/>
      <c r="AT201" s="199"/>
      <c r="AU201" s="199"/>
      <c r="AV201" s="199"/>
      <c r="AW201" s="199"/>
      <c r="AX201" s="199"/>
      <c r="AY201" s="199"/>
      <c r="AZ201" s="199"/>
      <c r="BA201" s="199"/>
      <c r="BB201" s="199"/>
      <c r="BC201" s="199"/>
      <c r="BD201" s="199"/>
      <c r="BE201" s="199"/>
      <c r="BF201" s="199"/>
      <c r="BG201" s="199"/>
      <c r="BH201" s="199"/>
      <c r="BI201" s="199"/>
      <c r="BJ201" s="199"/>
      <c r="BK201" s="199"/>
      <c r="BL201" s="199"/>
      <c r="BM201" s="199"/>
      <c r="BN201" s="199"/>
      <c r="BO201" s="199"/>
      <c r="BP201" s="199"/>
      <c r="BQ201" s="199"/>
      <c r="BR201" s="199"/>
      <c r="BS201" s="199"/>
      <c r="BT201" s="199"/>
      <c r="BU201" s="199"/>
      <c r="BV201" s="199"/>
      <c r="BW201" s="199"/>
      <c r="BX201" s="199"/>
      <c r="BY201" s="199"/>
      <c r="BZ201" s="199"/>
      <c r="CA201" s="199"/>
      <c r="CB201" s="199"/>
      <c r="CC201" s="199"/>
      <c r="CD201" s="199"/>
      <c r="CE201" s="199"/>
      <c r="CF201" s="199"/>
      <c r="CG201" s="199"/>
      <c r="CH201" s="199"/>
      <c r="CI201" s="199"/>
      <c r="CJ201" s="199"/>
      <c r="CK201" s="199"/>
      <c r="CL201" s="199"/>
      <c r="CM201" s="199"/>
      <c r="CN201" s="199"/>
      <c r="CO201" s="199"/>
      <c r="CP201" s="199"/>
      <c r="CQ201" s="199"/>
      <c r="CR201" s="199"/>
      <c r="CS201" s="199"/>
      <c r="CT201" s="199"/>
      <c r="CU201" s="199"/>
      <c r="CV201" s="199"/>
      <c r="CW201" s="199"/>
      <c r="CX201" s="199"/>
      <c r="CY201" s="199"/>
      <c r="CZ201" s="199"/>
      <c r="DA201" s="199"/>
      <c r="DB201" s="199"/>
      <c r="DC201" s="199"/>
      <c r="DD201" s="199"/>
      <c r="DE201" s="199"/>
      <c r="DF201" s="199"/>
      <c r="DG201" s="199"/>
      <c r="DH201" s="199"/>
      <c r="DI201" s="199"/>
      <c r="DJ201" s="199"/>
      <c r="DK201" s="199"/>
      <c r="DL201" s="199"/>
      <c r="DM201" s="199"/>
      <c r="DN201" s="199"/>
      <c r="DO201" s="199"/>
      <c r="DP201" s="199"/>
      <c r="DQ201" s="199"/>
      <c r="DR201" s="199"/>
      <c r="DS201" s="199"/>
      <c r="DT201" s="199"/>
      <c r="DU201" s="199"/>
      <c r="DV201" s="199"/>
      <c r="DW201" s="199"/>
      <c r="DX201" s="199"/>
      <c r="DY201" s="199"/>
      <c r="DZ201" s="199"/>
      <c r="EA201" s="199"/>
      <c r="EB201" s="199"/>
      <c r="EC201" s="199"/>
      <c r="ED201" s="199"/>
      <c r="EE201" s="199"/>
      <c r="EF201" s="199"/>
      <c r="EG201" s="199"/>
      <c r="EH201" s="199"/>
      <c r="EI201" s="199"/>
      <c r="EJ201" s="199"/>
      <c r="EK201" s="199"/>
      <c r="EL201" s="199"/>
      <c r="EM201" s="199"/>
      <c r="EN201" s="199"/>
      <c r="EO201" s="199"/>
      <c r="EP201" s="199"/>
      <c r="EQ201" s="199"/>
      <c r="ER201" s="199"/>
      <c r="ES201" s="199"/>
      <c r="ET201" s="199"/>
      <c r="EU201" s="199"/>
      <c r="EV201" s="199"/>
      <c r="EW201" s="199"/>
      <c r="EX201" s="199"/>
      <c r="EY201" s="199"/>
      <c r="EZ201" s="199"/>
      <c r="FA201" s="199"/>
      <c r="FB201" s="199"/>
      <c r="FC201" s="199"/>
      <c r="FD201" s="199"/>
      <c r="FE201" s="199"/>
      <c r="FF201" s="199"/>
      <c r="FG201" s="199"/>
      <c r="FH201" s="199"/>
      <c r="FI201" s="199"/>
      <c r="FJ201" s="199"/>
      <c r="FK201" s="199"/>
      <c r="FL201" s="199"/>
      <c r="FM201" s="199"/>
      <c r="FN201" s="199"/>
      <c r="FO201" s="199"/>
      <c r="FP201" s="199"/>
      <c r="FQ201" s="199"/>
      <c r="FR201" s="199"/>
      <c r="FS201" s="199"/>
      <c r="FT201" s="199"/>
      <c r="FU201" s="199"/>
      <c r="FV201" s="199"/>
      <c r="FW201" s="199"/>
      <c r="FX201" s="199"/>
      <c r="FY201" s="199"/>
      <c r="FZ201" s="199"/>
      <c r="GA201" s="199"/>
      <c r="GB201" s="199"/>
      <c r="GC201" s="199"/>
      <c r="GD201" s="199"/>
      <c r="GE201" s="199"/>
      <c r="GF201" s="199"/>
      <c r="GG201" s="199"/>
      <c r="GH201" s="199"/>
      <c r="GI201" s="199"/>
      <c r="GJ201" s="199"/>
      <c r="GK201" s="199"/>
      <c r="GL201" s="199"/>
      <c r="GM201" s="199"/>
      <c r="GN201" s="199"/>
      <c r="GO201" s="199"/>
      <c r="GP201" s="199"/>
      <c r="GQ201" s="199"/>
      <c r="GR201" s="199"/>
      <c r="GS201" s="199"/>
      <c r="GT201" s="199"/>
      <c r="GU201" s="199"/>
      <c r="GV201" s="199"/>
      <c r="GW201" s="199"/>
      <c r="GX201" s="199"/>
      <c r="GY201" s="199"/>
      <c r="GZ201" s="199"/>
      <c r="HA201" s="199"/>
      <c r="HB201" s="199"/>
      <c r="HC201" s="199"/>
      <c r="HD201" s="199"/>
      <c r="HE201" s="199"/>
      <c r="HF201" s="199"/>
      <c r="HG201" s="199"/>
      <c r="HH201" s="199"/>
      <c r="HI201" s="199"/>
      <c r="HJ201" s="199"/>
      <c r="HK201" s="199"/>
      <c r="HL201" s="199"/>
      <c r="HM201" s="199"/>
      <c r="HN201" s="199"/>
      <c r="HO201" s="199"/>
      <c r="HP201" s="199"/>
      <c r="HQ201" s="199"/>
      <c r="HR201" s="199"/>
      <c r="HS201" s="199"/>
      <c r="HT201" s="199"/>
      <c r="HU201" s="199"/>
      <c r="HV201" s="199"/>
      <c r="HW201" s="199"/>
      <c r="HX201" s="199"/>
      <c r="HY201" s="199"/>
      <c r="HZ201" s="199"/>
      <c r="IA201" s="199"/>
      <c r="IB201" s="199"/>
      <c r="IC201" s="199"/>
      <c r="ID201" s="199"/>
      <c r="IE201" s="199"/>
      <c r="IF201" s="199"/>
      <c r="IG201" s="199"/>
      <c r="IH201" s="199"/>
      <c r="II201" s="199"/>
      <c r="IJ201" s="199"/>
      <c r="IK201" s="199"/>
      <c r="IL201" s="199"/>
      <c r="IM201" s="199"/>
      <c r="IN201" s="199"/>
      <c r="IO201" s="199"/>
      <c r="IP201" s="199"/>
      <c r="IQ201" s="199"/>
      <c r="IR201" s="199"/>
      <c r="IS201" s="199"/>
      <c r="IT201" s="199"/>
      <c r="IU201" s="199"/>
      <c r="IV201" s="199"/>
    </row>
    <row r="202" spans="1:256" s="245" customFormat="1" x14ac:dyDescent="0.25">
      <c r="A202" s="203"/>
      <c r="B202" s="210"/>
      <c r="C202" s="206"/>
      <c r="D202" s="206"/>
      <c r="E202" s="254"/>
      <c r="F202" s="252"/>
      <c r="H202" s="199"/>
      <c r="I202" s="199"/>
      <c r="J202" s="199"/>
      <c r="K202" s="199"/>
      <c r="L202" s="199"/>
      <c r="M202" s="199"/>
      <c r="N202" s="199"/>
      <c r="O202" s="199"/>
      <c r="P202" s="199"/>
      <c r="Q202" s="199"/>
      <c r="R202" s="199"/>
      <c r="S202" s="199"/>
      <c r="T202" s="199"/>
      <c r="U202" s="199"/>
      <c r="V202" s="199"/>
      <c r="W202" s="199"/>
      <c r="X202" s="199"/>
      <c r="Y202" s="199"/>
      <c r="Z202" s="199"/>
      <c r="AA202" s="199"/>
      <c r="AB202" s="199"/>
      <c r="AC202" s="199"/>
      <c r="AD202" s="199"/>
      <c r="AE202" s="199"/>
      <c r="AF202" s="199"/>
      <c r="AG202" s="199"/>
      <c r="AH202" s="199"/>
      <c r="AI202" s="199"/>
      <c r="AJ202" s="199"/>
      <c r="AK202" s="199"/>
      <c r="AL202" s="199"/>
      <c r="AM202" s="199"/>
      <c r="AN202" s="199"/>
      <c r="AO202" s="199"/>
      <c r="AP202" s="199"/>
      <c r="AQ202" s="199"/>
      <c r="AR202" s="199"/>
      <c r="AS202" s="199"/>
      <c r="AT202" s="199"/>
      <c r="AU202" s="199"/>
      <c r="AV202" s="199"/>
      <c r="AW202" s="199"/>
      <c r="AX202" s="199"/>
      <c r="AY202" s="199"/>
      <c r="AZ202" s="199"/>
      <c r="BA202" s="199"/>
      <c r="BB202" s="199"/>
      <c r="BC202" s="199"/>
      <c r="BD202" s="199"/>
      <c r="BE202" s="199"/>
      <c r="BF202" s="199"/>
      <c r="BG202" s="199"/>
      <c r="BH202" s="199"/>
      <c r="BI202" s="199"/>
      <c r="BJ202" s="199"/>
      <c r="BK202" s="199"/>
      <c r="BL202" s="199"/>
      <c r="BM202" s="199"/>
      <c r="BN202" s="199"/>
      <c r="BO202" s="199"/>
      <c r="BP202" s="199"/>
      <c r="BQ202" s="199"/>
      <c r="BR202" s="199"/>
      <c r="BS202" s="199"/>
      <c r="BT202" s="199"/>
      <c r="BU202" s="199"/>
      <c r="BV202" s="199"/>
      <c r="BW202" s="199"/>
      <c r="BX202" s="199"/>
      <c r="BY202" s="199"/>
      <c r="BZ202" s="199"/>
      <c r="CA202" s="199"/>
      <c r="CB202" s="199"/>
      <c r="CC202" s="199"/>
      <c r="CD202" s="199"/>
      <c r="CE202" s="199"/>
      <c r="CF202" s="199"/>
      <c r="CG202" s="199"/>
      <c r="CH202" s="199"/>
      <c r="CI202" s="199"/>
      <c r="CJ202" s="199"/>
      <c r="CK202" s="199"/>
      <c r="CL202" s="199"/>
      <c r="CM202" s="199"/>
      <c r="CN202" s="199"/>
      <c r="CO202" s="199"/>
      <c r="CP202" s="199"/>
      <c r="CQ202" s="199"/>
      <c r="CR202" s="199"/>
      <c r="CS202" s="199"/>
      <c r="CT202" s="199"/>
      <c r="CU202" s="199"/>
      <c r="CV202" s="199"/>
      <c r="CW202" s="199"/>
      <c r="CX202" s="199"/>
      <c r="CY202" s="199"/>
      <c r="CZ202" s="199"/>
      <c r="DA202" s="199"/>
      <c r="DB202" s="199"/>
      <c r="DC202" s="199"/>
      <c r="DD202" s="199"/>
      <c r="DE202" s="199"/>
      <c r="DF202" s="199"/>
      <c r="DG202" s="199"/>
      <c r="DH202" s="199"/>
      <c r="DI202" s="199"/>
      <c r="DJ202" s="199"/>
      <c r="DK202" s="199"/>
      <c r="DL202" s="199"/>
      <c r="DM202" s="199"/>
      <c r="DN202" s="199"/>
      <c r="DO202" s="199"/>
      <c r="DP202" s="199"/>
      <c r="DQ202" s="199"/>
      <c r="DR202" s="199"/>
      <c r="DS202" s="199"/>
      <c r="DT202" s="199"/>
      <c r="DU202" s="199"/>
      <c r="DV202" s="199"/>
      <c r="DW202" s="199"/>
      <c r="DX202" s="199"/>
      <c r="DY202" s="199"/>
      <c r="DZ202" s="199"/>
      <c r="EA202" s="199"/>
      <c r="EB202" s="199"/>
      <c r="EC202" s="199"/>
      <c r="ED202" s="199"/>
      <c r="EE202" s="199"/>
      <c r="EF202" s="199"/>
      <c r="EG202" s="199"/>
      <c r="EH202" s="199"/>
      <c r="EI202" s="199"/>
      <c r="EJ202" s="199"/>
      <c r="EK202" s="199"/>
      <c r="EL202" s="199"/>
      <c r="EM202" s="199"/>
      <c r="EN202" s="199"/>
      <c r="EO202" s="199"/>
      <c r="EP202" s="199"/>
      <c r="EQ202" s="199"/>
      <c r="ER202" s="199"/>
      <c r="ES202" s="199"/>
      <c r="ET202" s="199"/>
      <c r="EU202" s="199"/>
      <c r="EV202" s="199"/>
      <c r="EW202" s="199"/>
      <c r="EX202" s="199"/>
      <c r="EY202" s="199"/>
      <c r="EZ202" s="199"/>
      <c r="FA202" s="199"/>
      <c r="FB202" s="199"/>
      <c r="FC202" s="199"/>
      <c r="FD202" s="199"/>
      <c r="FE202" s="199"/>
      <c r="FF202" s="199"/>
      <c r="FG202" s="199"/>
      <c r="FH202" s="199"/>
      <c r="FI202" s="199"/>
      <c r="FJ202" s="199"/>
      <c r="FK202" s="199"/>
      <c r="FL202" s="199"/>
      <c r="FM202" s="199"/>
      <c r="FN202" s="199"/>
      <c r="FO202" s="199"/>
      <c r="FP202" s="199"/>
      <c r="FQ202" s="199"/>
      <c r="FR202" s="199"/>
      <c r="FS202" s="199"/>
      <c r="FT202" s="199"/>
      <c r="FU202" s="199"/>
      <c r="FV202" s="199"/>
      <c r="FW202" s="199"/>
      <c r="FX202" s="199"/>
      <c r="FY202" s="199"/>
      <c r="FZ202" s="199"/>
      <c r="GA202" s="199"/>
      <c r="GB202" s="199"/>
      <c r="GC202" s="199"/>
      <c r="GD202" s="199"/>
      <c r="GE202" s="199"/>
      <c r="GF202" s="199"/>
      <c r="GG202" s="199"/>
      <c r="GH202" s="199"/>
      <c r="GI202" s="199"/>
      <c r="GJ202" s="199"/>
      <c r="GK202" s="199"/>
      <c r="GL202" s="199"/>
      <c r="GM202" s="199"/>
      <c r="GN202" s="199"/>
      <c r="GO202" s="199"/>
      <c r="GP202" s="199"/>
      <c r="GQ202" s="199"/>
      <c r="GR202" s="199"/>
      <c r="GS202" s="199"/>
      <c r="GT202" s="199"/>
      <c r="GU202" s="199"/>
      <c r="GV202" s="199"/>
      <c r="GW202" s="199"/>
      <c r="GX202" s="199"/>
      <c r="GY202" s="199"/>
      <c r="GZ202" s="199"/>
      <c r="HA202" s="199"/>
      <c r="HB202" s="199"/>
      <c r="HC202" s="199"/>
      <c r="HD202" s="199"/>
      <c r="HE202" s="199"/>
      <c r="HF202" s="199"/>
      <c r="HG202" s="199"/>
      <c r="HH202" s="199"/>
      <c r="HI202" s="199"/>
      <c r="HJ202" s="199"/>
      <c r="HK202" s="199"/>
      <c r="HL202" s="199"/>
      <c r="HM202" s="199"/>
      <c r="HN202" s="199"/>
      <c r="HO202" s="199"/>
      <c r="HP202" s="199"/>
      <c r="HQ202" s="199"/>
      <c r="HR202" s="199"/>
      <c r="HS202" s="199"/>
      <c r="HT202" s="199"/>
      <c r="HU202" s="199"/>
      <c r="HV202" s="199"/>
      <c r="HW202" s="199"/>
      <c r="HX202" s="199"/>
      <c r="HY202" s="199"/>
      <c r="HZ202" s="199"/>
      <c r="IA202" s="199"/>
      <c r="IB202" s="199"/>
      <c r="IC202" s="199"/>
      <c r="ID202" s="199"/>
      <c r="IE202" s="199"/>
      <c r="IF202" s="199"/>
      <c r="IG202" s="199"/>
      <c r="IH202" s="199"/>
      <c r="II202" s="199"/>
      <c r="IJ202" s="199"/>
      <c r="IK202" s="199"/>
      <c r="IL202" s="199"/>
      <c r="IM202" s="199"/>
      <c r="IN202" s="199"/>
      <c r="IO202" s="199"/>
      <c r="IP202" s="199"/>
      <c r="IQ202" s="199"/>
      <c r="IR202" s="199"/>
      <c r="IS202" s="199"/>
      <c r="IT202" s="199"/>
      <c r="IU202" s="199"/>
      <c r="IV202" s="199"/>
    </row>
    <row r="203" spans="1:256" s="245" customFormat="1" x14ac:dyDescent="0.25">
      <c r="A203" s="203"/>
      <c r="B203" s="235"/>
      <c r="C203" s="206"/>
      <c r="D203" s="206"/>
      <c r="E203" s="256"/>
      <c r="F203" s="252"/>
      <c r="H203" s="199"/>
      <c r="I203" s="199"/>
      <c r="J203" s="199"/>
      <c r="K203" s="199"/>
      <c r="L203" s="199"/>
      <c r="M203" s="199"/>
      <c r="N203" s="199"/>
      <c r="O203" s="199"/>
      <c r="P203" s="199"/>
      <c r="Q203" s="199"/>
      <c r="R203" s="199"/>
      <c r="S203" s="199"/>
      <c r="T203" s="199"/>
      <c r="U203" s="199"/>
      <c r="V203" s="199"/>
      <c r="W203" s="199"/>
      <c r="X203" s="199"/>
      <c r="Y203" s="199"/>
      <c r="Z203" s="199"/>
      <c r="AA203" s="199"/>
      <c r="AB203" s="199"/>
      <c r="AC203" s="199"/>
      <c r="AD203" s="199"/>
      <c r="AE203" s="199"/>
      <c r="AF203" s="199"/>
      <c r="AG203" s="199"/>
      <c r="AH203" s="199"/>
      <c r="AI203" s="199"/>
      <c r="AJ203" s="199"/>
      <c r="AK203" s="199"/>
      <c r="AL203" s="199"/>
      <c r="AM203" s="199"/>
      <c r="AN203" s="199"/>
      <c r="AO203" s="199"/>
      <c r="AP203" s="199"/>
      <c r="AQ203" s="199"/>
      <c r="AR203" s="199"/>
      <c r="AS203" s="199"/>
      <c r="AT203" s="199"/>
      <c r="AU203" s="199"/>
      <c r="AV203" s="199"/>
      <c r="AW203" s="199"/>
      <c r="AX203" s="199"/>
      <c r="AY203" s="199"/>
      <c r="AZ203" s="199"/>
      <c r="BA203" s="199"/>
      <c r="BB203" s="199"/>
      <c r="BC203" s="199"/>
      <c r="BD203" s="199"/>
      <c r="BE203" s="199"/>
      <c r="BF203" s="199"/>
      <c r="BG203" s="199"/>
      <c r="BH203" s="199"/>
      <c r="BI203" s="199"/>
      <c r="BJ203" s="199"/>
      <c r="BK203" s="199"/>
      <c r="BL203" s="199"/>
      <c r="BM203" s="199"/>
      <c r="BN203" s="199"/>
      <c r="BO203" s="199"/>
      <c r="BP203" s="199"/>
      <c r="BQ203" s="199"/>
      <c r="BR203" s="199"/>
      <c r="BS203" s="199"/>
      <c r="BT203" s="199"/>
      <c r="BU203" s="199"/>
      <c r="BV203" s="199"/>
      <c r="BW203" s="199"/>
      <c r="BX203" s="199"/>
      <c r="BY203" s="199"/>
      <c r="BZ203" s="199"/>
      <c r="CA203" s="199"/>
      <c r="CB203" s="199"/>
      <c r="CC203" s="199"/>
      <c r="CD203" s="199"/>
      <c r="CE203" s="199"/>
      <c r="CF203" s="199"/>
      <c r="CG203" s="199"/>
      <c r="CH203" s="199"/>
      <c r="CI203" s="199"/>
      <c r="CJ203" s="199"/>
      <c r="CK203" s="199"/>
      <c r="CL203" s="199"/>
      <c r="CM203" s="199"/>
      <c r="CN203" s="199"/>
      <c r="CO203" s="199"/>
      <c r="CP203" s="199"/>
      <c r="CQ203" s="199"/>
      <c r="CR203" s="199"/>
      <c r="CS203" s="199"/>
      <c r="CT203" s="199"/>
      <c r="CU203" s="199"/>
      <c r="CV203" s="199"/>
      <c r="CW203" s="199"/>
      <c r="CX203" s="199"/>
      <c r="CY203" s="199"/>
      <c r="CZ203" s="199"/>
      <c r="DA203" s="199"/>
      <c r="DB203" s="199"/>
      <c r="DC203" s="199"/>
      <c r="DD203" s="199"/>
      <c r="DE203" s="199"/>
      <c r="DF203" s="199"/>
      <c r="DG203" s="199"/>
      <c r="DH203" s="199"/>
      <c r="DI203" s="199"/>
      <c r="DJ203" s="199"/>
      <c r="DK203" s="199"/>
      <c r="DL203" s="199"/>
      <c r="DM203" s="199"/>
      <c r="DN203" s="199"/>
      <c r="DO203" s="199"/>
      <c r="DP203" s="199"/>
      <c r="DQ203" s="199"/>
      <c r="DR203" s="199"/>
      <c r="DS203" s="199"/>
      <c r="DT203" s="199"/>
      <c r="DU203" s="199"/>
      <c r="DV203" s="199"/>
      <c r="DW203" s="199"/>
      <c r="DX203" s="199"/>
      <c r="DY203" s="199"/>
      <c r="DZ203" s="199"/>
      <c r="EA203" s="199"/>
      <c r="EB203" s="199"/>
      <c r="EC203" s="199"/>
      <c r="ED203" s="199"/>
      <c r="EE203" s="199"/>
      <c r="EF203" s="199"/>
      <c r="EG203" s="199"/>
      <c r="EH203" s="199"/>
      <c r="EI203" s="199"/>
      <c r="EJ203" s="199"/>
      <c r="EK203" s="199"/>
      <c r="EL203" s="199"/>
      <c r="EM203" s="199"/>
      <c r="EN203" s="199"/>
      <c r="EO203" s="199"/>
      <c r="EP203" s="199"/>
      <c r="EQ203" s="199"/>
      <c r="ER203" s="199"/>
      <c r="ES203" s="199"/>
      <c r="ET203" s="199"/>
      <c r="EU203" s="199"/>
      <c r="EV203" s="199"/>
      <c r="EW203" s="199"/>
      <c r="EX203" s="199"/>
      <c r="EY203" s="199"/>
      <c r="EZ203" s="199"/>
      <c r="FA203" s="199"/>
      <c r="FB203" s="199"/>
      <c r="FC203" s="199"/>
      <c r="FD203" s="199"/>
      <c r="FE203" s="199"/>
      <c r="FF203" s="199"/>
      <c r="FG203" s="199"/>
      <c r="FH203" s="199"/>
      <c r="FI203" s="199"/>
      <c r="FJ203" s="199"/>
      <c r="FK203" s="199"/>
      <c r="FL203" s="199"/>
      <c r="FM203" s="199"/>
      <c r="FN203" s="199"/>
      <c r="FO203" s="199"/>
      <c r="FP203" s="199"/>
      <c r="FQ203" s="199"/>
      <c r="FR203" s="199"/>
      <c r="FS203" s="199"/>
      <c r="FT203" s="199"/>
      <c r="FU203" s="199"/>
      <c r="FV203" s="199"/>
      <c r="FW203" s="199"/>
      <c r="FX203" s="199"/>
      <c r="FY203" s="199"/>
      <c r="FZ203" s="199"/>
      <c r="GA203" s="199"/>
      <c r="GB203" s="199"/>
      <c r="GC203" s="199"/>
      <c r="GD203" s="199"/>
      <c r="GE203" s="199"/>
      <c r="GF203" s="199"/>
      <c r="GG203" s="199"/>
      <c r="GH203" s="199"/>
      <c r="GI203" s="199"/>
      <c r="GJ203" s="199"/>
      <c r="GK203" s="199"/>
      <c r="GL203" s="199"/>
      <c r="GM203" s="199"/>
      <c r="GN203" s="199"/>
      <c r="GO203" s="199"/>
      <c r="GP203" s="199"/>
      <c r="GQ203" s="199"/>
      <c r="GR203" s="199"/>
      <c r="GS203" s="199"/>
      <c r="GT203" s="199"/>
      <c r="GU203" s="199"/>
      <c r="GV203" s="199"/>
      <c r="GW203" s="199"/>
      <c r="GX203" s="199"/>
      <c r="GY203" s="199"/>
      <c r="GZ203" s="199"/>
      <c r="HA203" s="199"/>
      <c r="HB203" s="199"/>
      <c r="HC203" s="199"/>
      <c r="HD203" s="199"/>
      <c r="HE203" s="199"/>
      <c r="HF203" s="199"/>
      <c r="HG203" s="199"/>
      <c r="HH203" s="199"/>
      <c r="HI203" s="199"/>
      <c r="HJ203" s="199"/>
      <c r="HK203" s="199"/>
      <c r="HL203" s="199"/>
      <c r="HM203" s="199"/>
      <c r="HN203" s="199"/>
      <c r="HO203" s="199"/>
      <c r="HP203" s="199"/>
      <c r="HQ203" s="199"/>
      <c r="HR203" s="199"/>
      <c r="HS203" s="199"/>
      <c r="HT203" s="199"/>
      <c r="HU203" s="199"/>
      <c r="HV203" s="199"/>
      <c r="HW203" s="199"/>
      <c r="HX203" s="199"/>
      <c r="HY203" s="199"/>
      <c r="HZ203" s="199"/>
      <c r="IA203" s="199"/>
      <c r="IB203" s="199"/>
      <c r="IC203" s="199"/>
      <c r="ID203" s="199"/>
      <c r="IE203" s="199"/>
      <c r="IF203" s="199"/>
      <c r="IG203" s="199"/>
      <c r="IH203" s="199"/>
      <c r="II203" s="199"/>
      <c r="IJ203" s="199"/>
      <c r="IK203" s="199"/>
      <c r="IL203" s="199"/>
      <c r="IM203" s="199"/>
      <c r="IN203" s="199"/>
      <c r="IO203" s="199"/>
      <c r="IP203" s="199"/>
      <c r="IQ203" s="199"/>
      <c r="IR203" s="199"/>
      <c r="IS203" s="199"/>
      <c r="IT203" s="199"/>
      <c r="IU203" s="199"/>
      <c r="IV203" s="199"/>
    </row>
    <row r="204" spans="1:256" s="245" customFormat="1" x14ac:dyDescent="0.25">
      <c r="A204" s="203"/>
      <c r="B204" s="235"/>
      <c r="C204" s="206"/>
      <c r="D204" s="206"/>
      <c r="E204" s="256"/>
      <c r="F204" s="252"/>
      <c r="H204" s="199"/>
      <c r="I204" s="199"/>
      <c r="J204" s="199"/>
      <c r="K204" s="199"/>
      <c r="L204" s="199"/>
      <c r="M204" s="199"/>
      <c r="N204" s="199"/>
      <c r="O204" s="199"/>
      <c r="P204" s="199"/>
      <c r="Q204" s="199"/>
      <c r="R204" s="199"/>
      <c r="S204" s="199"/>
      <c r="T204" s="199"/>
      <c r="U204" s="199"/>
      <c r="V204" s="199"/>
      <c r="W204" s="199"/>
      <c r="X204" s="199"/>
      <c r="Y204" s="199"/>
      <c r="Z204" s="199"/>
      <c r="AA204" s="199"/>
      <c r="AB204" s="199"/>
      <c r="AC204" s="199"/>
      <c r="AD204" s="199"/>
      <c r="AE204" s="199"/>
      <c r="AF204" s="199"/>
      <c r="AG204" s="199"/>
      <c r="AH204" s="199"/>
      <c r="AI204" s="199"/>
      <c r="AJ204" s="199"/>
      <c r="AK204" s="199"/>
      <c r="AL204" s="199"/>
      <c r="AM204" s="199"/>
      <c r="AN204" s="199"/>
      <c r="AO204" s="199"/>
      <c r="AP204" s="199"/>
      <c r="AQ204" s="199"/>
      <c r="AR204" s="199"/>
      <c r="AS204" s="199"/>
      <c r="AT204" s="199"/>
      <c r="AU204" s="199"/>
      <c r="AV204" s="199"/>
      <c r="AW204" s="199"/>
      <c r="AX204" s="199"/>
      <c r="AY204" s="199"/>
      <c r="AZ204" s="199"/>
      <c r="BA204" s="199"/>
      <c r="BB204" s="199"/>
      <c r="BC204" s="199"/>
      <c r="BD204" s="199"/>
      <c r="BE204" s="199"/>
      <c r="BF204" s="199"/>
      <c r="BG204" s="199"/>
      <c r="BH204" s="199"/>
      <c r="BI204" s="199"/>
      <c r="BJ204" s="199"/>
      <c r="BK204" s="199"/>
      <c r="BL204" s="199"/>
      <c r="BM204" s="199"/>
      <c r="BN204" s="199"/>
      <c r="BO204" s="199"/>
      <c r="BP204" s="199"/>
      <c r="BQ204" s="199"/>
      <c r="BR204" s="199"/>
      <c r="BS204" s="199"/>
      <c r="BT204" s="199"/>
      <c r="BU204" s="199"/>
      <c r="BV204" s="199"/>
      <c r="BW204" s="199"/>
      <c r="BX204" s="199"/>
      <c r="BY204" s="199"/>
      <c r="BZ204" s="199"/>
      <c r="CA204" s="199"/>
      <c r="CB204" s="199"/>
      <c r="CC204" s="199"/>
      <c r="CD204" s="199"/>
      <c r="CE204" s="199"/>
      <c r="CF204" s="199"/>
      <c r="CG204" s="199"/>
      <c r="CH204" s="199"/>
      <c r="CI204" s="199"/>
      <c r="CJ204" s="199"/>
      <c r="CK204" s="199"/>
      <c r="CL204" s="199"/>
      <c r="CM204" s="199"/>
      <c r="CN204" s="199"/>
      <c r="CO204" s="199"/>
      <c r="CP204" s="199"/>
      <c r="CQ204" s="199"/>
      <c r="CR204" s="199"/>
      <c r="CS204" s="199"/>
      <c r="CT204" s="199"/>
      <c r="CU204" s="199"/>
      <c r="CV204" s="199"/>
      <c r="CW204" s="199"/>
      <c r="CX204" s="199"/>
      <c r="CY204" s="199"/>
      <c r="CZ204" s="199"/>
      <c r="DA204" s="199"/>
      <c r="DB204" s="199"/>
      <c r="DC204" s="199"/>
      <c r="DD204" s="199"/>
      <c r="DE204" s="199"/>
      <c r="DF204" s="199"/>
      <c r="DG204" s="199"/>
      <c r="DH204" s="199"/>
      <c r="DI204" s="199"/>
      <c r="DJ204" s="199"/>
      <c r="DK204" s="199"/>
      <c r="DL204" s="199"/>
      <c r="DM204" s="199"/>
      <c r="DN204" s="199"/>
      <c r="DO204" s="199"/>
      <c r="DP204" s="199"/>
      <c r="DQ204" s="199"/>
      <c r="DR204" s="199"/>
      <c r="DS204" s="199"/>
      <c r="DT204" s="199"/>
      <c r="DU204" s="199"/>
      <c r="DV204" s="199"/>
      <c r="DW204" s="199"/>
      <c r="DX204" s="199"/>
      <c r="DY204" s="199"/>
      <c r="DZ204" s="199"/>
      <c r="EA204" s="199"/>
      <c r="EB204" s="199"/>
      <c r="EC204" s="199"/>
      <c r="ED204" s="199"/>
      <c r="EE204" s="199"/>
      <c r="EF204" s="199"/>
      <c r="EG204" s="199"/>
      <c r="EH204" s="199"/>
      <c r="EI204" s="199"/>
      <c r="EJ204" s="199"/>
      <c r="EK204" s="199"/>
      <c r="EL204" s="199"/>
      <c r="EM204" s="199"/>
      <c r="EN204" s="199"/>
      <c r="EO204" s="199"/>
      <c r="EP204" s="199"/>
      <c r="EQ204" s="199"/>
      <c r="ER204" s="199"/>
      <c r="ES204" s="199"/>
      <c r="ET204" s="199"/>
      <c r="EU204" s="199"/>
      <c r="EV204" s="199"/>
      <c r="EW204" s="199"/>
      <c r="EX204" s="199"/>
      <c r="EY204" s="199"/>
      <c r="EZ204" s="199"/>
      <c r="FA204" s="199"/>
      <c r="FB204" s="199"/>
      <c r="FC204" s="199"/>
      <c r="FD204" s="199"/>
      <c r="FE204" s="199"/>
      <c r="FF204" s="199"/>
      <c r="FG204" s="199"/>
      <c r="FH204" s="199"/>
      <c r="FI204" s="199"/>
      <c r="FJ204" s="199"/>
      <c r="FK204" s="199"/>
      <c r="FL204" s="199"/>
      <c r="FM204" s="199"/>
      <c r="FN204" s="199"/>
      <c r="FO204" s="199"/>
      <c r="FP204" s="199"/>
      <c r="FQ204" s="199"/>
      <c r="FR204" s="199"/>
      <c r="FS204" s="199"/>
      <c r="FT204" s="199"/>
      <c r="FU204" s="199"/>
      <c r="FV204" s="199"/>
      <c r="FW204" s="199"/>
      <c r="FX204" s="199"/>
      <c r="FY204" s="199"/>
      <c r="FZ204" s="199"/>
      <c r="GA204" s="199"/>
      <c r="GB204" s="199"/>
      <c r="GC204" s="199"/>
      <c r="GD204" s="199"/>
      <c r="GE204" s="199"/>
      <c r="GF204" s="199"/>
      <c r="GG204" s="199"/>
      <c r="GH204" s="199"/>
      <c r="GI204" s="199"/>
      <c r="GJ204" s="199"/>
      <c r="GK204" s="199"/>
      <c r="GL204" s="199"/>
      <c r="GM204" s="199"/>
      <c r="GN204" s="199"/>
      <c r="GO204" s="199"/>
      <c r="GP204" s="199"/>
      <c r="GQ204" s="199"/>
      <c r="GR204" s="199"/>
      <c r="GS204" s="199"/>
      <c r="GT204" s="199"/>
      <c r="GU204" s="199"/>
      <c r="GV204" s="199"/>
      <c r="GW204" s="199"/>
      <c r="GX204" s="199"/>
      <c r="GY204" s="199"/>
      <c r="GZ204" s="199"/>
      <c r="HA204" s="199"/>
      <c r="HB204" s="199"/>
      <c r="HC204" s="199"/>
      <c r="HD204" s="199"/>
      <c r="HE204" s="199"/>
      <c r="HF204" s="199"/>
      <c r="HG204" s="199"/>
      <c r="HH204" s="199"/>
      <c r="HI204" s="199"/>
      <c r="HJ204" s="199"/>
      <c r="HK204" s="199"/>
      <c r="HL204" s="199"/>
      <c r="HM204" s="199"/>
      <c r="HN204" s="199"/>
      <c r="HO204" s="199"/>
      <c r="HP204" s="199"/>
      <c r="HQ204" s="199"/>
      <c r="HR204" s="199"/>
      <c r="HS204" s="199"/>
      <c r="HT204" s="199"/>
      <c r="HU204" s="199"/>
      <c r="HV204" s="199"/>
      <c r="HW204" s="199"/>
      <c r="HX204" s="199"/>
      <c r="HY204" s="199"/>
      <c r="HZ204" s="199"/>
      <c r="IA204" s="199"/>
      <c r="IB204" s="199"/>
      <c r="IC204" s="199"/>
      <c r="ID204" s="199"/>
      <c r="IE204" s="199"/>
      <c r="IF204" s="199"/>
      <c r="IG204" s="199"/>
      <c r="IH204" s="199"/>
      <c r="II204" s="199"/>
      <c r="IJ204" s="199"/>
      <c r="IK204" s="199"/>
      <c r="IL204" s="199"/>
      <c r="IM204" s="199"/>
      <c r="IN204" s="199"/>
      <c r="IO204" s="199"/>
      <c r="IP204" s="199"/>
      <c r="IQ204" s="199"/>
      <c r="IR204" s="199"/>
      <c r="IS204" s="199"/>
      <c r="IT204" s="199"/>
      <c r="IU204" s="199"/>
      <c r="IV204" s="199"/>
    </row>
    <row r="205" spans="1:256" s="245" customFormat="1" x14ac:dyDescent="0.25">
      <c r="A205" s="203"/>
      <c r="B205" s="235"/>
      <c r="C205" s="206"/>
      <c r="D205" s="206"/>
      <c r="E205" s="256"/>
      <c r="F205" s="252"/>
      <c r="H205" s="199"/>
      <c r="I205" s="199"/>
      <c r="J205" s="199"/>
      <c r="K205" s="199"/>
      <c r="L205" s="199"/>
      <c r="M205" s="199"/>
      <c r="N205" s="199"/>
      <c r="O205" s="199"/>
      <c r="P205" s="199"/>
      <c r="Q205" s="199"/>
      <c r="R205" s="199"/>
      <c r="S205" s="199"/>
      <c r="T205" s="199"/>
      <c r="U205" s="199"/>
      <c r="V205" s="199"/>
      <c r="W205" s="199"/>
      <c r="X205" s="199"/>
      <c r="Y205" s="199"/>
      <c r="Z205" s="199"/>
      <c r="AA205" s="199"/>
      <c r="AB205" s="199"/>
      <c r="AC205" s="199"/>
      <c r="AD205" s="199"/>
      <c r="AE205" s="199"/>
      <c r="AF205" s="199"/>
      <c r="AG205" s="199"/>
      <c r="AH205" s="199"/>
      <c r="AI205" s="199"/>
      <c r="AJ205" s="199"/>
      <c r="AK205" s="199"/>
      <c r="AL205" s="199"/>
      <c r="AM205" s="199"/>
      <c r="AN205" s="199"/>
      <c r="AO205" s="199"/>
      <c r="AP205" s="199"/>
      <c r="AQ205" s="199"/>
      <c r="AR205" s="199"/>
      <c r="AS205" s="199"/>
      <c r="AT205" s="199"/>
      <c r="AU205" s="199"/>
      <c r="AV205" s="199"/>
      <c r="AW205" s="199"/>
      <c r="AX205" s="199"/>
      <c r="AY205" s="199"/>
      <c r="AZ205" s="199"/>
      <c r="BA205" s="199"/>
      <c r="BB205" s="199"/>
      <c r="BC205" s="199"/>
      <c r="BD205" s="199"/>
      <c r="BE205" s="199"/>
      <c r="BF205" s="199"/>
      <c r="BG205" s="199"/>
      <c r="BH205" s="199"/>
      <c r="BI205" s="199"/>
      <c r="BJ205" s="199"/>
      <c r="BK205" s="199"/>
      <c r="BL205" s="199"/>
      <c r="BM205" s="199"/>
      <c r="BN205" s="199"/>
      <c r="BO205" s="199"/>
      <c r="BP205" s="199"/>
      <c r="BQ205" s="199"/>
      <c r="BR205" s="199"/>
      <c r="BS205" s="199"/>
      <c r="BT205" s="199"/>
      <c r="BU205" s="199"/>
      <c r="BV205" s="199"/>
      <c r="BW205" s="199"/>
      <c r="BX205" s="199"/>
      <c r="BY205" s="199"/>
      <c r="BZ205" s="199"/>
      <c r="CA205" s="199"/>
      <c r="CB205" s="199"/>
      <c r="CC205" s="199"/>
      <c r="CD205" s="199"/>
      <c r="CE205" s="199"/>
      <c r="CF205" s="199"/>
      <c r="CG205" s="199"/>
      <c r="CH205" s="199"/>
      <c r="CI205" s="199"/>
      <c r="CJ205" s="199"/>
      <c r="CK205" s="199"/>
      <c r="CL205" s="199"/>
      <c r="CM205" s="199"/>
      <c r="CN205" s="199"/>
      <c r="CO205" s="199"/>
      <c r="CP205" s="199"/>
      <c r="CQ205" s="199"/>
      <c r="CR205" s="199"/>
      <c r="CS205" s="199"/>
      <c r="CT205" s="199"/>
      <c r="CU205" s="199"/>
      <c r="CV205" s="199"/>
      <c r="CW205" s="199"/>
      <c r="CX205" s="199"/>
      <c r="CY205" s="199"/>
      <c r="CZ205" s="199"/>
      <c r="DA205" s="199"/>
      <c r="DB205" s="199"/>
      <c r="DC205" s="199"/>
      <c r="DD205" s="199"/>
      <c r="DE205" s="199"/>
      <c r="DF205" s="199"/>
      <c r="DG205" s="199"/>
      <c r="DH205" s="199"/>
      <c r="DI205" s="199"/>
      <c r="DJ205" s="199"/>
      <c r="DK205" s="199"/>
      <c r="DL205" s="199"/>
      <c r="DM205" s="199"/>
      <c r="DN205" s="199"/>
      <c r="DO205" s="199"/>
      <c r="DP205" s="199"/>
      <c r="DQ205" s="199"/>
      <c r="DR205" s="199"/>
      <c r="DS205" s="199"/>
      <c r="DT205" s="199"/>
      <c r="DU205" s="199"/>
      <c r="DV205" s="199"/>
      <c r="DW205" s="199"/>
      <c r="DX205" s="199"/>
      <c r="DY205" s="199"/>
      <c r="DZ205" s="199"/>
      <c r="EA205" s="199"/>
      <c r="EB205" s="199"/>
      <c r="EC205" s="199"/>
      <c r="ED205" s="199"/>
      <c r="EE205" s="199"/>
      <c r="EF205" s="199"/>
      <c r="EG205" s="199"/>
      <c r="EH205" s="199"/>
      <c r="EI205" s="199"/>
      <c r="EJ205" s="199"/>
      <c r="EK205" s="199"/>
      <c r="EL205" s="199"/>
      <c r="EM205" s="199"/>
      <c r="EN205" s="199"/>
      <c r="EO205" s="199"/>
      <c r="EP205" s="199"/>
      <c r="EQ205" s="199"/>
      <c r="ER205" s="199"/>
      <c r="ES205" s="199"/>
      <c r="ET205" s="199"/>
      <c r="EU205" s="199"/>
      <c r="EV205" s="199"/>
      <c r="EW205" s="199"/>
      <c r="EX205" s="199"/>
      <c r="EY205" s="199"/>
      <c r="EZ205" s="199"/>
      <c r="FA205" s="199"/>
      <c r="FB205" s="199"/>
      <c r="FC205" s="199"/>
      <c r="FD205" s="199"/>
      <c r="FE205" s="199"/>
      <c r="FF205" s="199"/>
      <c r="FG205" s="199"/>
      <c r="FH205" s="199"/>
      <c r="FI205" s="199"/>
      <c r="FJ205" s="199"/>
      <c r="FK205" s="199"/>
      <c r="FL205" s="199"/>
      <c r="FM205" s="199"/>
      <c r="FN205" s="199"/>
      <c r="FO205" s="199"/>
      <c r="FP205" s="199"/>
      <c r="FQ205" s="199"/>
      <c r="FR205" s="199"/>
      <c r="FS205" s="199"/>
      <c r="FT205" s="199"/>
      <c r="FU205" s="199"/>
      <c r="FV205" s="199"/>
      <c r="FW205" s="199"/>
      <c r="FX205" s="199"/>
      <c r="FY205" s="199"/>
      <c r="FZ205" s="199"/>
      <c r="GA205" s="199"/>
      <c r="GB205" s="199"/>
      <c r="GC205" s="199"/>
      <c r="GD205" s="199"/>
      <c r="GE205" s="199"/>
      <c r="GF205" s="199"/>
      <c r="GG205" s="199"/>
      <c r="GH205" s="199"/>
      <c r="GI205" s="199"/>
      <c r="GJ205" s="199"/>
      <c r="GK205" s="199"/>
      <c r="GL205" s="199"/>
      <c r="GM205" s="199"/>
      <c r="GN205" s="199"/>
      <c r="GO205" s="199"/>
      <c r="GP205" s="199"/>
      <c r="GQ205" s="199"/>
      <c r="GR205" s="199"/>
      <c r="GS205" s="199"/>
      <c r="GT205" s="199"/>
      <c r="GU205" s="199"/>
      <c r="GV205" s="199"/>
      <c r="GW205" s="199"/>
      <c r="GX205" s="199"/>
      <c r="GY205" s="199"/>
      <c r="GZ205" s="199"/>
      <c r="HA205" s="199"/>
      <c r="HB205" s="199"/>
      <c r="HC205" s="199"/>
      <c r="HD205" s="199"/>
      <c r="HE205" s="199"/>
      <c r="HF205" s="199"/>
      <c r="HG205" s="199"/>
      <c r="HH205" s="199"/>
      <c r="HI205" s="199"/>
      <c r="HJ205" s="199"/>
      <c r="HK205" s="199"/>
      <c r="HL205" s="199"/>
      <c r="HM205" s="199"/>
      <c r="HN205" s="199"/>
      <c r="HO205" s="199"/>
      <c r="HP205" s="199"/>
      <c r="HQ205" s="199"/>
      <c r="HR205" s="199"/>
      <c r="HS205" s="199"/>
      <c r="HT205" s="199"/>
      <c r="HU205" s="199"/>
      <c r="HV205" s="199"/>
      <c r="HW205" s="199"/>
      <c r="HX205" s="199"/>
      <c r="HY205" s="199"/>
      <c r="HZ205" s="199"/>
      <c r="IA205" s="199"/>
      <c r="IB205" s="199"/>
      <c r="IC205" s="199"/>
      <c r="ID205" s="199"/>
      <c r="IE205" s="199"/>
      <c r="IF205" s="199"/>
      <c r="IG205" s="199"/>
      <c r="IH205" s="199"/>
      <c r="II205" s="199"/>
      <c r="IJ205" s="199"/>
      <c r="IK205" s="199"/>
      <c r="IL205" s="199"/>
      <c r="IM205" s="199"/>
      <c r="IN205" s="199"/>
      <c r="IO205" s="199"/>
      <c r="IP205" s="199"/>
      <c r="IQ205" s="199"/>
      <c r="IR205" s="199"/>
      <c r="IS205" s="199"/>
      <c r="IT205" s="199"/>
      <c r="IU205" s="199"/>
      <c r="IV205" s="199"/>
    </row>
    <row r="206" spans="1:256" s="245" customFormat="1" x14ac:dyDescent="0.25">
      <c r="A206" s="203"/>
      <c r="B206" s="235"/>
      <c r="C206" s="206"/>
      <c r="D206" s="206"/>
      <c r="E206" s="256"/>
      <c r="F206" s="252"/>
      <c r="H206" s="199"/>
      <c r="I206" s="199"/>
      <c r="J206" s="199"/>
      <c r="K206" s="199"/>
      <c r="L206" s="199"/>
      <c r="M206" s="199"/>
      <c r="N206" s="199"/>
      <c r="O206" s="199"/>
      <c r="P206" s="199"/>
      <c r="Q206" s="199"/>
      <c r="R206" s="199"/>
      <c r="S206" s="199"/>
      <c r="T206" s="199"/>
      <c r="U206" s="199"/>
      <c r="V206" s="199"/>
      <c r="W206" s="199"/>
      <c r="X206" s="199"/>
      <c r="Y206" s="199"/>
      <c r="Z206" s="199"/>
      <c r="AA206" s="199"/>
      <c r="AB206" s="199"/>
      <c r="AC206" s="199"/>
      <c r="AD206" s="199"/>
      <c r="AE206" s="199"/>
      <c r="AF206" s="199"/>
      <c r="AG206" s="199"/>
      <c r="AH206" s="199"/>
      <c r="AI206" s="199"/>
      <c r="AJ206" s="199"/>
      <c r="AK206" s="199"/>
      <c r="AL206" s="199"/>
      <c r="AM206" s="199"/>
      <c r="AN206" s="199"/>
      <c r="AO206" s="199"/>
      <c r="AP206" s="199"/>
      <c r="AQ206" s="199"/>
      <c r="AR206" s="199"/>
      <c r="AS206" s="199"/>
      <c r="AT206" s="199"/>
      <c r="AU206" s="199"/>
      <c r="AV206" s="199"/>
      <c r="AW206" s="199"/>
      <c r="AX206" s="199"/>
      <c r="AY206" s="199"/>
      <c r="AZ206" s="199"/>
      <c r="BA206" s="199"/>
      <c r="BB206" s="199"/>
      <c r="BC206" s="199"/>
      <c r="BD206" s="199"/>
      <c r="BE206" s="199"/>
      <c r="BF206" s="199"/>
      <c r="BG206" s="199"/>
      <c r="BH206" s="199"/>
      <c r="BI206" s="199"/>
      <c r="BJ206" s="199"/>
      <c r="BK206" s="199"/>
      <c r="BL206" s="199"/>
      <c r="BM206" s="199"/>
      <c r="BN206" s="199"/>
      <c r="BO206" s="199"/>
      <c r="BP206" s="199"/>
      <c r="BQ206" s="199"/>
      <c r="BR206" s="199"/>
      <c r="BS206" s="199"/>
      <c r="BT206" s="199"/>
      <c r="BU206" s="199"/>
      <c r="BV206" s="199"/>
      <c r="BW206" s="199"/>
      <c r="BX206" s="199"/>
      <c r="BY206" s="199"/>
      <c r="BZ206" s="199"/>
      <c r="CA206" s="199"/>
      <c r="CB206" s="199"/>
      <c r="CC206" s="199"/>
      <c r="CD206" s="199"/>
      <c r="CE206" s="199"/>
      <c r="CF206" s="199"/>
      <c r="CG206" s="199"/>
      <c r="CH206" s="199"/>
      <c r="CI206" s="199"/>
      <c r="CJ206" s="199"/>
      <c r="CK206" s="199"/>
      <c r="CL206" s="199"/>
      <c r="CM206" s="199"/>
      <c r="CN206" s="199"/>
      <c r="CO206" s="199"/>
      <c r="CP206" s="199"/>
      <c r="CQ206" s="199"/>
      <c r="CR206" s="199"/>
      <c r="CS206" s="199"/>
      <c r="CT206" s="199"/>
      <c r="CU206" s="199"/>
      <c r="CV206" s="199"/>
      <c r="CW206" s="199"/>
      <c r="CX206" s="199"/>
      <c r="CY206" s="199"/>
      <c r="CZ206" s="199"/>
      <c r="DA206" s="199"/>
      <c r="DB206" s="199"/>
      <c r="DC206" s="199"/>
      <c r="DD206" s="199"/>
      <c r="DE206" s="199"/>
      <c r="DF206" s="199"/>
      <c r="DG206" s="199"/>
      <c r="DH206" s="199"/>
      <c r="DI206" s="199"/>
      <c r="DJ206" s="199"/>
      <c r="DK206" s="199"/>
      <c r="DL206" s="199"/>
      <c r="DM206" s="199"/>
      <c r="DN206" s="199"/>
      <c r="DO206" s="199"/>
      <c r="DP206" s="199"/>
      <c r="DQ206" s="199"/>
      <c r="DR206" s="199"/>
      <c r="DS206" s="199"/>
      <c r="DT206" s="199"/>
      <c r="DU206" s="199"/>
      <c r="DV206" s="199"/>
      <c r="DW206" s="199"/>
      <c r="DX206" s="199"/>
      <c r="DY206" s="199"/>
      <c r="DZ206" s="199"/>
      <c r="EA206" s="199"/>
      <c r="EB206" s="199"/>
      <c r="EC206" s="199"/>
      <c r="ED206" s="199"/>
      <c r="EE206" s="199"/>
      <c r="EF206" s="199"/>
      <c r="EG206" s="199"/>
      <c r="EH206" s="199"/>
      <c r="EI206" s="199"/>
      <c r="EJ206" s="199"/>
      <c r="EK206" s="199"/>
      <c r="EL206" s="199"/>
      <c r="EM206" s="199"/>
      <c r="EN206" s="199"/>
      <c r="EO206" s="199"/>
      <c r="EP206" s="199"/>
      <c r="EQ206" s="199"/>
      <c r="ER206" s="199"/>
      <c r="ES206" s="199"/>
      <c r="ET206" s="199"/>
      <c r="EU206" s="199"/>
      <c r="EV206" s="199"/>
      <c r="EW206" s="199"/>
      <c r="EX206" s="199"/>
      <c r="EY206" s="199"/>
      <c r="EZ206" s="199"/>
      <c r="FA206" s="199"/>
      <c r="FB206" s="199"/>
      <c r="FC206" s="199"/>
      <c r="FD206" s="199"/>
      <c r="FE206" s="199"/>
      <c r="FF206" s="199"/>
      <c r="FG206" s="199"/>
      <c r="FH206" s="199"/>
      <c r="FI206" s="199"/>
      <c r="FJ206" s="199"/>
      <c r="FK206" s="199"/>
      <c r="FL206" s="199"/>
      <c r="FM206" s="199"/>
      <c r="FN206" s="199"/>
      <c r="FO206" s="199"/>
      <c r="FP206" s="199"/>
      <c r="FQ206" s="199"/>
      <c r="FR206" s="199"/>
      <c r="FS206" s="199"/>
      <c r="FT206" s="199"/>
      <c r="FU206" s="199"/>
      <c r="FV206" s="199"/>
      <c r="FW206" s="199"/>
      <c r="FX206" s="199"/>
      <c r="FY206" s="199"/>
      <c r="FZ206" s="199"/>
      <c r="GA206" s="199"/>
      <c r="GB206" s="199"/>
      <c r="GC206" s="199"/>
      <c r="GD206" s="199"/>
      <c r="GE206" s="199"/>
      <c r="GF206" s="199"/>
      <c r="GG206" s="199"/>
      <c r="GH206" s="199"/>
      <c r="GI206" s="199"/>
      <c r="GJ206" s="199"/>
      <c r="GK206" s="199"/>
      <c r="GL206" s="199"/>
      <c r="GM206" s="199"/>
      <c r="GN206" s="199"/>
      <c r="GO206" s="199"/>
      <c r="GP206" s="199"/>
      <c r="GQ206" s="199"/>
      <c r="GR206" s="199"/>
      <c r="GS206" s="199"/>
      <c r="GT206" s="199"/>
      <c r="GU206" s="199"/>
      <c r="GV206" s="199"/>
      <c r="GW206" s="199"/>
      <c r="GX206" s="199"/>
      <c r="GY206" s="199"/>
      <c r="GZ206" s="199"/>
      <c r="HA206" s="199"/>
      <c r="HB206" s="199"/>
      <c r="HC206" s="199"/>
      <c r="HD206" s="199"/>
      <c r="HE206" s="199"/>
      <c r="HF206" s="199"/>
      <c r="HG206" s="199"/>
      <c r="HH206" s="199"/>
      <c r="HI206" s="199"/>
      <c r="HJ206" s="199"/>
      <c r="HK206" s="199"/>
      <c r="HL206" s="199"/>
      <c r="HM206" s="199"/>
      <c r="HN206" s="199"/>
      <c r="HO206" s="199"/>
      <c r="HP206" s="199"/>
      <c r="HQ206" s="199"/>
      <c r="HR206" s="199"/>
      <c r="HS206" s="199"/>
      <c r="HT206" s="199"/>
      <c r="HU206" s="199"/>
      <c r="HV206" s="199"/>
      <c r="HW206" s="199"/>
      <c r="HX206" s="199"/>
      <c r="HY206" s="199"/>
      <c r="HZ206" s="199"/>
      <c r="IA206" s="199"/>
      <c r="IB206" s="199"/>
      <c r="IC206" s="199"/>
      <c r="ID206" s="199"/>
      <c r="IE206" s="199"/>
      <c r="IF206" s="199"/>
      <c r="IG206" s="199"/>
      <c r="IH206" s="199"/>
      <c r="II206" s="199"/>
      <c r="IJ206" s="199"/>
      <c r="IK206" s="199"/>
      <c r="IL206" s="199"/>
      <c r="IM206" s="199"/>
      <c r="IN206" s="199"/>
      <c r="IO206" s="199"/>
      <c r="IP206" s="199"/>
      <c r="IQ206" s="199"/>
      <c r="IR206" s="199"/>
      <c r="IS206" s="199"/>
      <c r="IT206" s="199"/>
      <c r="IU206" s="199"/>
      <c r="IV206" s="199"/>
    </row>
    <row r="207" spans="1:256" s="245" customFormat="1" x14ac:dyDescent="0.25">
      <c r="A207" s="203"/>
      <c r="B207" s="235"/>
      <c r="C207" s="206"/>
      <c r="D207" s="206"/>
      <c r="E207" s="256"/>
      <c r="F207" s="252"/>
      <c r="H207" s="199"/>
      <c r="I207" s="199"/>
      <c r="J207" s="199"/>
      <c r="K207" s="199"/>
      <c r="L207" s="199"/>
      <c r="M207" s="199"/>
      <c r="N207" s="199"/>
      <c r="O207" s="199"/>
      <c r="P207" s="199"/>
      <c r="Q207" s="199"/>
      <c r="R207" s="199"/>
      <c r="S207" s="199"/>
      <c r="T207" s="199"/>
      <c r="U207" s="199"/>
      <c r="V207" s="199"/>
      <c r="W207" s="199"/>
      <c r="X207" s="199"/>
      <c r="Y207" s="199"/>
      <c r="Z207" s="199"/>
      <c r="AA207" s="199"/>
      <c r="AB207" s="199"/>
      <c r="AC207" s="199"/>
      <c r="AD207" s="199"/>
      <c r="AE207" s="199"/>
      <c r="AF207" s="199"/>
      <c r="AG207" s="199"/>
      <c r="AH207" s="199"/>
      <c r="AI207" s="199"/>
      <c r="AJ207" s="199"/>
      <c r="AK207" s="199"/>
      <c r="AL207" s="199"/>
      <c r="AM207" s="199"/>
      <c r="AN207" s="199"/>
      <c r="AO207" s="199"/>
      <c r="AP207" s="199"/>
      <c r="AQ207" s="199"/>
      <c r="AR207" s="199"/>
      <c r="AS207" s="199"/>
      <c r="AT207" s="199"/>
      <c r="AU207" s="199"/>
      <c r="AV207" s="199"/>
      <c r="AW207" s="199"/>
      <c r="AX207" s="199"/>
      <c r="AY207" s="199"/>
      <c r="AZ207" s="199"/>
      <c r="BA207" s="199"/>
      <c r="BB207" s="199"/>
      <c r="BC207" s="199"/>
      <c r="BD207" s="199"/>
      <c r="BE207" s="199"/>
      <c r="BF207" s="199"/>
      <c r="BG207" s="199"/>
      <c r="BH207" s="199"/>
      <c r="BI207" s="199"/>
      <c r="BJ207" s="199"/>
      <c r="BK207" s="199"/>
      <c r="BL207" s="199"/>
      <c r="BM207" s="199"/>
      <c r="BN207" s="199"/>
      <c r="BO207" s="199"/>
      <c r="BP207" s="199"/>
      <c r="BQ207" s="199"/>
      <c r="BR207" s="199"/>
      <c r="BS207" s="199"/>
      <c r="BT207" s="199"/>
      <c r="BU207" s="199"/>
      <c r="BV207" s="199"/>
      <c r="BW207" s="199"/>
      <c r="BX207" s="199"/>
      <c r="BY207" s="199"/>
      <c r="BZ207" s="199"/>
      <c r="CA207" s="199"/>
      <c r="CB207" s="199"/>
      <c r="CC207" s="199"/>
      <c r="CD207" s="199"/>
      <c r="CE207" s="199"/>
      <c r="CF207" s="199"/>
      <c r="CG207" s="199"/>
      <c r="CH207" s="199"/>
      <c r="CI207" s="199"/>
      <c r="CJ207" s="199"/>
      <c r="CK207" s="199"/>
      <c r="CL207" s="199"/>
      <c r="CM207" s="199"/>
      <c r="CN207" s="199"/>
      <c r="CO207" s="199"/>
      <c r="CP207" s="199"/>
      <c r="CQ207" s="199"/>
      <c r="CR207" s="199"/>
      <c r="CS207" s="199"/>
      <c r="CT207" s="199"/>
      <c r="CU207" s="199"/>
      <c r="CV207" s="199"/>
      <c r="CW207" s="199"/>
      <c r="CX207" s="199"/>
      <c r="CY207" s="199"/>
      <c r="CZ207" s="199"/>
      <c r="DA207" s="199"/>
      <c r="DB207" s="199"/>
      <c r="DC207" s="199"/>
      <c r="DD207" s="199"/>
      <c r="DE207" s="199"/>
      <c r="DF207" s="199"/>
      <c r="DG207" s="199"/>
      <c r="DH207" s="199"/>
      <c r="DI207" s="199"/>
      <c r="DJ207" s="199"/>
      <c r="DK207" s="199"/>
      <c r="DL207" s="199"/>
      <c r="DM207" s="199"/>
      <c r="DN207" s="199"/>
      <c r="DO207" s="199"/>
      <c r="DP207" s="199"/>
      <c r="DQ207" s="199"/>
      <c r="DR207" s="199"/>
      <c r="DS207" s="199"/>
      <c r="DT207" s="199"/>
      <c r="DU207" s="199"/>
      <c r="DV207" s="199"/>
      <c r="DW207" s="199"/>
      <c r="DX207" s="199"/>
      <c r="DY207" s="199"/>
      <c r="DZ207" s="199"/>
      <c r="EA207" s="199"/>
      <c r="EB207" s="199"/>
      <c r="EC207" s="199"/>
      <c r="ED207" s="199"/>
      <c r="EE207" s="199"/>
      <c r="EF207" s="199"/>
      <c r="EG207" s="199"/>
      <c r="EH207" s="199"/>
      <c r="EI207" s="199"/>
      <c r="EJ207" s="199"/>
      <c r="EK207" s="199"/>
      <c r="EL207" s="199"/>
      <c r="EM207" s="199"/>
      <c r="EN207" s="199"/>
      <c r="EO207" s="199"/>
      <c r="EP207" s="199"/>
      <c r="EQ207" s="199"/>
      <c r="ER207" s="199"/>
      <c r="ES207" s="199"/>
      <c r="ET207" s="199"/>
      <c r="EU207" s="199"/>
      <c r="EV207" s="199"/>
      <c r="EW207" s="199"/>
      <c r="EX207" s="199"/>
      <c r="EY207" s="199"/>
      <c r="EZ207" s="199"/>
      <c r="FA207" s="199"/>
      <c r="FB207" s="199"/>
      <c r="FC207" s="199"/>
      <c r="FD207" s="199"/>
      <c r="FE207" s="199"/>
      <c r="FF207" s="199"/>
      <c r="FG207" s="199"/>
      <c r="FH207" s="199"/>
      <c r="FI207" s="199"/>
      <c r="FJ207" s="199"/>
      <c r="FK207" s="199"/>
      <c r="FL207" s="199"/>
      <c r="FM207" s="199"/>
      <c r="FN207" s="199"/>
      <c r="FO207" s="199"/>
      <c r="FP207" s="199"/>
      <c r="FQ207" s="199"/>
      <c r="FR207" s="199"/>
      <c r="FS207" s="199"/>
      <c r="FT207" s="199"/>
      <c r="FU207" s="199"/>
      <c r="FV207" s="199"/>
      <c r="FW207" s="199"/>
      <c r="FX207" s="199"/>
      <c r="FY207" s="199"/>
      <c r="FZ207" s="199"/>
      <c r="GA207" s="199"/>
      <c r="GB207" s="199"/>
      <c r="GC207" s="199"/>
      <c r="GD207" s="199"/>
      <c r="GE207" s="199"/>
      <c r="GF207" s="199"/>
      <c r="GG207" s="199"/>
      <c r="GH207" s="199"/>
      <c r="GI207" s="199"/>
      <c r="GJ207" s="199"/>
      <c r="GK207" s="199"/>
      <c r="GL207" s="199"/>
      <c r="GM207" s="199"/>
      <c r="GN207" s="199"/>
      <c r="GO207" s="199"/>
      <c r="GP207" s="199"/>
      <c r="GQ207" s="199"/>
      <c r="GR207" s="199"/>
      <c r="GS207" s="199"/>
      <c r="GT207" s="199"/>
      <c r="GU207" s="199"/>
      <c r="GV207" s="199"/>
      <c r="GW207" s="199"/>
      <c r="GX207" s="199"/>
      <c r="GY207" s="199"/>
      <c r="GZ207" s="199"/>
      <c r="HA207" s="199"/>
      <c r="HB207" s="199"/>
      <c r="HC207" s="199"/>
      <c r="HD207" s="199"/>
      <c r="HE207" s="199"/>
      <c r="HF207" s="199"/>
      <c r="HG207" s="199"/>
      <c r="HH207" s="199"/>
      <c r="HI207" s="199"/>
      <c r="HJ207" s="199"/>
      <c r="HK207" s="199"/>
      <c r="HL207" s="199"/>
      <c r="HM207" s="199"/>
      <c r="HN207" s="199"/>
      <c r="HO207" s="199"/>
      <c r="HP207" s="199"/>
      <c r="HQ207" s="199"/>
      <c r="HR207" s="199"/>
      <c r="HS207" s="199"/>
      <c r="HT207" s="199"/>
      <c r="HU207" s="199"/>
      <c r="HV207" s="199"/>
      <c r="HW207" s="199"/>
      <c r="HX207" s="199"/>
      <c r="HY207" s="199"/>
      <c r="HZ207" s="199"/>
      <c r="IA207" s="199"/>
      <c r="IB207" s="199"/>
      <c r="IC207" s="199"/>
      <c r="ID207" s="199"/>
      <c r="IE207" s="199"/>
      <c r="IF207" s="199"/>
      <c r="IG207" s="199"/>
      <c r="IH207" s="199"/>
      <c r="II207" s="199"/>
      <c r="IJ207" s="199"/>
      <c r="IK207" s="199"/>
      <c r="IL207" s="199"/>
      <c r="IM207" s="199"/>
      <c r="IN207" s="199"/>
      <c r="IO207" s="199"/>
      <c r="IP207" s="199"/>
      <c r="IQ207" s="199"/>
      <c r="IR207" s="199"/>
      <c r="IS207" s="199"/>
      <c r="IT207" s="199"/>
      <c r="IU207" s="199"/>
      <c r="IV207" s="199"/>
    </row>
    <row r="208" spans="1:256" s="245" customFormat="1" x14ac:dyDescent="0.25">
      <c r="A208" s="203"/>
      <c r="B208" s="235"/>
      <c r="C208" s="206"/>
      <c r="D208" s="206"/>
      <c r="E208" s="256"/>
      <c r="F208" s="252"/>
      <c r="H208" s="199"/>
      <c r="I208" s="199"/>
      <c r="J208" s="199"/>
      <c r="K208" s="199"/>
      <c r="L208" s="199"/>
      <c r="M208" s="199"/>
      <c r="N208" s="199"/>
      <c r="O208" s="199"/>
      <c r="P208" s="199"/>
      <c r="Q208" s="199"/>
      <c r="R208" s="199"/>
      <c r="S208" s="199"/>
      <c r="T208" s="199"/>
      <c r="U208" s="199"/>
      <c r="V208" s="199"/>
      <c r="W208" s="199"/>
      <c r="X208" s="199"/>
      <c r="Y208" s="199"/>
      <c r="Z208" s="199"/>
      <c r="AA208" s="199"/>
      <c r="AB208" s="199"/>
      <c r="AC208" s="199"/>
      <c r="AD208" s="199"/>
      <c r="AE208" s="199"/>
      <c r="AF208" s="199"/>
      <c r="AG208" s="199"/>
      <c r="AH208" s="199"/>
      <c r="AI208" s="199"/>
      <c r="AJ208" s="199"/>
      <c r="AK208" s="199"/>
      <c r="AL208" s="199"/>
      <c r="AM208" s="199"/>
      <c r="AN208" s="199"/>
      <c r="AO208" s="199"/>
      <c r="AP208" s="199"/>
      <c r="AQ208" s="199"/>
      <c r="AR208" s="199"/>
      <c r="AS208" s="199"/>
      <c r="AT208" s="199"/>
      <c r="AU208" s="199"/>
      <c r="AV208" s="199"/>
      <c r="AW208" s="199"/>
      <c r="AX208" s="199"/>
      <c r="AY208" s="199"/>
      <c r="AZ208" s="199"/>
      <c r="BA208" s="199"/>
      <c r="BB208" s="199"/>
      <c r="BC208" s="199"/>
      <c r="BD208" s="199"/>
      <c r="BE208" s="199"/>
      <c r="BF208" s="199"/>
      <c r="BG208" s="199"/>
      <c r="BH208" s="199"/>
      <c r="BI208" s="199"/>
      <c r="BJ208" s="199"/>
      <c r="BK208" s="199"/>
      <c r="BL208" s="199"/>
      <c r="BM208" s="199"/>
      <c r="BN208" s="199"/>
      <c r="BO208" s="199"/>
      <c r="BP208" s="199"/>
      <c r="BQ208" s="199"/>
      <c r="BR208" s="199"/>
      <c r="BS208" s="199"/>
      <c r="BT208" s="199"/>
      <c r="BU208" s="199"/>
      <c r="BV208" s="199"/>
      <c r="BW208" s="199"/>
      <c r="BX208" s="199"/>
      <c r="BY208" s="199"/>
      <c r="BZ208" s="199"/>
      <c r="CA208" s="199"/>
      <c r="CB208" s="199"/>
      <c r="CC208" s="199"/>
      <c r="CD208" s="199"/>
      <c r="CE208" s="199"/>
      <c r="CF208" s="199"/>
      <c r="CG208" s="199"/>
      <c r="CH208" s="199"/>
      <c r="CI208" s="199"/>
      <c r="CJ208" s="199"/>
      <c r="CK208" s="199"/>
      <c r="CL208" s="199"/>
      <c r="CM208" s="199"/>
      <c r="CN208" s="199"/>
      <c r="CO208" s="199"/>
      <c r="CP208" s="199"/>
      <c r="CQ208" s="199"/>
      <c r="CR208" s="199"/>
      <c r="CS208" s="199"/>
      <c r="CT208" s="199"/>
      <c r="CU208" s="199"/>
      <c r="CV208" s="199"/>
      <c r="CW208" s="199"/>
      <c r="CX208" s="199"/>
      <c r="CY208" s="199"/>
      <c r="CZ208" s="199"/>
      <c r="DA208" s="199"/>
      <c r="DB208" s="199"/>
      <c r="DC208" s="199"/>
      <c r="DD208" s="199"/>
      <c r="DE208" s="199"/>
      <c r="DF208" s="199"/>
      <c r="DG208" s="199"/>
      <c r="DH208" s="199"/>
      <c r="DI208" s="199"/>
      <c r="DJ208" s="199"/>
      <c r="DK208" s="199"/>
      <c r="DL208" s="199"/>
      <c r="DM208" s="199"/>
      <c r="DN208" s="199"/>
      <c r="DO208" s="199"/>
      <c r="DP208" s="199"/>
      <c r="DQ208" s="199"/>
      <c r="DR208" s="199"/>
      <c r="DS208" s="199"/>
      <c r="DT208" s="199"/>
      <c r="DU208" s="199"/>
      <c r="DV208" s="199"/>
      <c r="DW208" s="199"/>
      <c r="DX208" s="199"/>
      <c r="DY208" s="199"/>
      <c r="DZ208" s="199"/>
      <c r="EA208" s="199"/>
      <c r="EB208" s="199"/>
      <c r="EC208" s="199"/>
      <c r="ED208" s="199"/>
      <c r="EE208" s="199"/>
      <c r="EF208" s="199"/>
      <c r="EG208" s="199"/>
      <c r="EH208" s="199"/>
      <c r="EI208" s="199"/>
      <c r="EJ208" s="199"/>
      <c r="EK208" s="199"/>
      <c r="EL208" s="199"/>
      <c r="EM208" s="199"/>
      <c r="EN208" s="199"/>
      <c r="EO208" s="199"/>
      <c r="EP208" s="199"/>
      <c r="EQ208" s="199"/>
      <c r="ER208" s="199"/>
      <c r="ES208" s="199"/>
      <c r="ET208" s="199"/>
      <c r="EU208" s="199"/>
      <c r="EV208" s="199"/>
      <c r="EW208" s="199"/>
      <c r="EX208" s="199"/>
      <c r="EY208" s="199"/>
      <c r="EZ208" s="199"/>
      <c r="FA208" s="199"/>
      <c r="FB208" s="199"/>
      <c r="FC208" s="199"/>
      <c r="FD208" s="199"/>
      <c r="FE208" s="199"/>
      <c r="FF208" s="199"/>
      <c r="FG208" s="199"/>
      <c r="FH208" s="199"/>
      <c r="FI208" s="199"/>
      <c r="FJ208" s="199"/>
      <c r="FK208" s="199"/>
      <c r="FL208" s="199"/>
      <c r="FM208" s="199"/>
      <c r="FN208" s="199"/>
      <c r="FO208" s="199"/>
      <c r="FP208" s="199"/>
      <c r="FQ208" s="199"/>
      <c r="FR208" s="199"/>
      <c r="FS208" s="199"/>
      <c r="FT208" s="199"/>
      <c r="FU208" s="199"/>
      <c r="FV208" s="199"/>
      <c r="FW208" s="199"/>
      <c r="FX208" s="199"/>
      <c r="FY208" s="199"/>
      <c r="FZ208" s="199"/>
      <c r="GA208" s="199"/>
      <c r="GB208" s="199"/>
      <c r="GC208" s="199"/>
      <c r="GD208" s="199"/>
      <c r="GE208" s="199"/>
      <c r="GF208" s="199"/>
      <c r="GG208" s="199"/>
      <c r="GH208" s="199"/>
      <c r="GI208" s="199"/>
      <c r="GJ208" s="199"/>
      <c r="GK208" s="199"/>
      <c r="GL208" s="199"/>
      <c r="GM208" s="199"/>
      <c r="GN208" s="199"/>
      <c r="GO208" s="199"/>
      <c r="GP208" s="199"/>
      <c r="GQ208" s="199"/>
      <c r="GR208" s="199"/>
      <c r="GS208" s="199"/>
      <c r="GT208" s="199"/>
      <c r="GU208" s="199"/>
      <c r="GV208" s="199"/>
      <c r="GW208" s="199"/>
      <c r="GX208" s="199"/>
      <c r="GY208" s="199"/>
      <c r="GZ208" s="199"/>
      <c r="HA208" s="199"/>
      <c r="HB208" s="199"/>
      <c r="HC208" s="199"/>
      <c r="HD208" s="199"/>
      <c r="HE208" s="199"/>
      <c r="HF208" s="199"/>
      <c r="HG208" s="199"/>
      <c r="HH208" s="199"/>
      <c r="HI208" s="199"/>
      <c r="HJ208" s="199"/>
      <c r="HK208" s="199"/>
      <c r="HL208" s="199"/>
      <c r="HM208" s="199"/>
      <c r="HN208" s="199"/>
      <c r="HO208" s="199"/>
      <c r="HP208" s="199"/>
      <c r="HQ208" s="199"/>
      <c r="HR208" s="199"/>
      <c r="HS208" s="199"/>
      <c r="HT208" s="199"/>
      <c r="HU208" s="199"/>
      <c r="HV208" s="199"/>
      <c r="HW208" s="199"/>
      <c r="HX208" s="199"/>
      <c r="HY208" s="199"/>
      <c r="HZ208" s="199"/>
      <c r="IA208" s="199"/>
      <c r="IB208" s="199"/>
      <c r="IC208" s="199"/>
      <c r="ID208" s="199"/>
      <c r="IE208" s="199"/>
      <c r="IF208" s="199"/>
      <c r="IG208" s="199"/>
      <c r="IH208" s="199"/>
      <c r="II208" s="199"/>
      <c r="IJ208" s="199"/>
      <c r="IK208" s="199"/>
      <c r="IL208" s="199"/>
      <c r="IM208" s="199"/>
      <c r="IN208" s="199"/>
      <c r="IO208" s="199"/>
      <c r="IP208" s="199"/>
      <c r="IQ208" s="199"/>
      <c r="IR208" s="199"/>
      <c r="IS208" s="199"/>
      <c r="IT208" s="199"/>
      <c r="IU208" s="199"/>
      <c r="IV208" s="199"/>
    </row>
    <row r="209" spans="1:256" s="245" customFormat="1" x14ac:dyDescent="0.25">
      <c r="A209" s="203"/>
      <c r="B209" s="235"/>
      <c r="C209" s="206"/>
      <c r="D209" s="206"/>
      <c r="E209" s="256"/>
      <c r="F209" s="252"/>
      <c r="H209" s="199"/>
      <c r="I209" s="199"/>
      <c r="J209" s="199"/>
      <c r="K209" s="199"/>
      <c r="L209" s="199"/>
      <c r="M209" s="199"/>
      <c r="N209" s="199"/>
      <c r="O209" s="199"/>
      <c r="P209" s="199"/>
      <c r="Q209" s="199"/>
      <c r="R209" s="199"/>
      <c r="S209" s="199"/>
      <c r="T209" s="199"/>
      <c r="U209" s="199"/>
      <c r="V209" s="199"/>
      <c r="W209" s="199"/>
      <c r="X209" s="199"/>
      <c r="Y209" s="199"/>
      <c r="Z209" s="199"/>
      <c r="AA209" s="199"/>
      <c r="AB209" s="199"/>
      <c r="AC209" s="199"/>
      <c r="AD209" s="199"/>
      <c r="AE209" s="199"/>
      <c r="AF209" s="199"/>
      <c r="AG209" s="199"/>
      <c r="AH209" s="199"/>
      <c r="AI209" s="199"/>
      <c r="AJ209" s="199"/>
      <c r="AK209" s="199"/>
      <c r="AL209" s="199"/>
      <c r="AM209" s="199"/>
      <c r="AN209" s="199"/>
      <c r="AO209" s="199"/>
      <c r="AP209" s="199"/>
      <c r="AQ209" s="199"/>
      <c r="AR209" s="199"/>
      <c r="AS209" s="199"/>
      <c r="AT209" s="199"/>
      <c r="AU209" s="199"/>
      <c r="AV209" s="199"/>
      <c r="AW209" s="199"/>
      <c r="AX209" s="199"/>
      <c r="AY209" s="199"/>
      <c r="AZ209" s="199"/>
      <c r="BA209" s="199"/>
      <c r="BB209" s="199"/>
      <c r="BC209" s="199"/>
      <c r="BD209" s="199"/>
      <c r="BE209" s="199"/>
      <c r="BF209" s="199"/>
      <c r="BG209" s="199"/>
      <c r="BH209" s="199"/>
      <c r="BI209" s="199"/>
      <c r="BJ209" s="199"/>
      <c r="BK209" s="199"/>
      <c r="BL209" s="199"/>
      <c r="BM209" s="199"/>
      <c r="BN209" s="199"/>
      <c r="BO209" s="199"/>
      <c r="BP209" s="199"/>
      <c r="BQ209" s="199"/>
      <c r="BR209" s="199"/>
      <c r="BS209" s="199"/>
      <c r="BT209" s="199"/>
      <c r="BU209" s="199"/>
      <c r="BV209" s="199"/>
      <c r="BW209" s="199"/>
      <c r="BX209" s="199"/>
      <c r="BY209" s="199"/>
      <c r="BZ209" s="199"/>
      <c r="CA209" s="199"/>
      <c r="CB209" s="199"/>
      <c r="CC209" s="199"/>
      <c r="CD209" s="199"/>
      <c r="CE209" s="199"/>
      <c r="CF209" s="199"/>
      <c r="CG209" s="199"/>
      <c r="CH209" s="199"/>
      <c r="CI209" s="199"/>
      <c r="CJ209" s="199"/>
      <c r="CK209" s="199"/>
      <c r="CL209" s="199"/>
      <c r="CM209" s="199"/>
      <c r="CN209" s="199"/>
      <c r="CO209" s="199"/>
      <c r="CP209" s="199"/>
      <c r="CQ209" s="199"/>
      <c r="CR209" s="199"/>
      <c r="CS209" s="199"/>
      <c r="CT209" s="199"/>
      <c r="CU209" s="199"/>
      <c r="CV209" s="199"/>
      <c r="CW209" s="199"/>
      <c r="CX209" s="199"/>
      <c r="CY209" s="199"/>
      <c r="CZ209" s="199"/>
      <c r="DA209" s="199"/>
      <c r="DB209" s="199"/>
      <c r="DC209" s="199"/>
      <c r="DD209" s="199"/>
      <c r="DE209" s="199"/>
      <c r="DF209" s="199"/>
      <c r="DG209" s="199"/>
      <c r="DH209" s="199"/>
      <c r="DI209" s="199"/>
      <c r="DJ209" s="199"/>
      <c r="DK209" s="199"/>
      <c r="DL209" s="199"/>
      <c r="DM209" s="199"/>
      <c r="DN209" s="199"/>
      <c r="DO209" s="199"/>
      <c r="DP209" s="199"/>
      <c r="DQ209" s="199"/>
      <c r="DR209" s="199"/>
      <c r="DS209" s="199"/>
      <c r="DT209" s="199"/>
      <c r="DU209" s="199"/>
      <c r="DV209" s="199"/>
      <c r="DW209" s="199"/>
      <c r="DX209" s="199"/>
      <c r="DY209" s="199"/>
      <c r="DZ209" s="199"/>
      <c r="EA209" s="199"/>
      <c r="EB209" s="199"/>
      <c r="EC209" s="199"/>
      <c r="ED209" s="199"/>
      <c r="EE209" s="199"/>
      <c r="EF209" s="199"/>
      <c r="EG209" s="199"/>
      <c r="EH209" s="199"/>
      <c r="EI209" s="199"/>
      <c r="EJ209" s="199"/>
      <c r="EK209" s="199"/>
      <c r="EL209" s="199"/>
      <c r="EM209" s="199"/>
      <c r="EN209" s="199"/>
      <c r="EO209" s="199"/>
      <c r="EP209" s="199"/>
      <c r="EQ209" s="199"/>
      <c r="ER209" s="199"/>
      <c r="ES209" s="199"/>
      <c r="ET209" s="199"/>
      <c r="EU209" s="199"/>
      <c r="EV209" s="199"/>
      <c r="EW209" s="199"/>
      <c r="EX209" s="199"/>
      <c r="EY209" s="199"/>
      <c r="EZ209" s="199"/>
      <c r="FA209" s="199"/>
      <c r="FB209" s="199"/>
      <c r="FC209" s="199"/>
      <c r="FD209" s="199"/>
      <c r="FE209" s="199"/>
      <c r="FF209" s="199"/>
      <c r="FG209" s="199"/>
      <c r="FH209" s="199"/>
      <c r="FI209" s="199"/>
      <c r="FJ209" s="199"/>
      <c r="FK209" s="199"/>
      <c r="FL209" s="199"/>
      <c r="FM209" s="199"/>
      <c r="FN209" s="199"/>
      <c r="FO209" s="199"/>
      <c r="FP209" s="199"/>
      <c r="FQ209" s="199"/>
      <c r="FR209" s="199"/>
      <c r="FS209" s="199"/>
      <c r="FT209" s="199"/>
      <c r="FU209" s="199"/>
      <c r="FV209" s="199"/>
      <c r="FW209" s="199"/>
      <c r="FX209" s="199"/>
      <c r="FY209" s="199"/>
      <c r="FZ209" s="199"/>
      <c r="GA209" s="199"/>
      <c r="GB209" s="199"/>
      <c r="GC209" s="199"/>
      <c r="GD209" s="199"/>
      <c r="GE209" s="199"/>
      <c r="GF209" s="199"/>
      <c r="GG209" s="199"/>
      <c r="GH209" s="199"/>
      <c r="GI209" s="199"/>
      <c r="GJ209" s="199"/>
      <c r="GK209" s="199"/>
      <c r="GL209" s="199"/>
      <c r="GM209" s="199"/>
      <c r="GN209" s="199"/>
      <c r="GO209" s="199"/>
      <c r="GP209" s="199"/>
      <c r="GQ209" s="199"/>
      <c r="GR209" s="199"/>
      <c r="GS209" s="199"/>
      <c r="GT209" s="199"/>
      <c r="GU209" s="199"/>
      <c r="GV209" s="199"/>
      <c r="GW209" s="199"/>
      <c r="GX209" s="199"/>
      <c r="GY209" s="199"/>
      <c r="GZ209" s="199"/>
      <c r="HA209" s="199"/>
      <c r="HB209" s="199"/>
      <c r="HC209" s="199"/>
      <c r="HD209" s="199"/>
      <c r="HE209" s="199"/>
      <c r="HF209" s="199"/>
      <c r="HG209" s="199"/>
      <c r="HH209" s="199"/>
      <c r="HI209" s="199"/>
      <c r="HJ209" s="199"/>
      <c r="HK209" s="199"/>
      <c r="HL209" s="199"/>
      <c r="HM209" s="199"/>
      <c r="HN209" s="199"/>
      <c r="HO209" s="199"/>
      <c r="HP209" s="199"/>
      <c r="HQ209" s="199"/>
      <c r="HR209" s="199"/>
      <c r="HS209" s="199"/>
      <c r="HT209" s="199"/>
      <c r="HU209" s="199"/>
      <c r="HV209" s="199"/>
      <c r="HW209" s="199"/>
      <c r="HX209" s="199"/>
      <c r="HY209" s="199"/>
      <c r="HZ209" s="199"/>
      <c r="IA209" s="199"/>
      <c r="IB209" s="199"/>
      <c r="IC209" s="199"/>
      <c r="ID209" s="199"/>
      <c r="IE209" s="199"/>
      <c r="IF209" s="199"/>
      <c r="IG209" s="199"/>
      <c r="IH209" s="199"/>
      <c r="II209" s="199"/>
      <c r="IJ209" s="199"/>
      <c r="IK209" s="199"/>
      <c r="IL209" s="199"/>
      <c r="IM209" s="199"/>
      <c r="IN209" s="199"/>
      <c r="IO209" s="199"/>
      <c r="IP209" s="199"/>
      <c r="IQ209" s="199"/>
      <c r="IR209" s="199"/>
      <c r="IS209" s="199"/>
      <c r="IT209" s="199"/>
      <c r="IU209" s="199"/>
      <c r="IV209" s="199"/>
    </row>
    <row r="210" spans="1:256" s="245" customFormat="1" x14ac:dyDescent="0.25">
      <c r="A210" s="203"/>
      <c r="B210" s="235"/>
      <c r="C210" s="206"/>
      <c r="D210" s="206"/>
      <c r="E210" s="256"/>
      <c r="F210" s="252"/>
      <c r="H210" s="199"/>
      <c r="I210" s="199"/>
      <c r="J210" s="199"/>
      <c r="K210" s="199"/>
      <c r="L210" s="199"/>
      <c r="M210" s="199"/>
      <c r="N210" s="199"/>
      <c r="O210" s="199"/>
      <c r="P210" s="199"/>
      <c r="Q210" s="199"/>
      <c r="R210" s="199"/>
      <c r="S210" s="199"/>
      <c r="T210" s="199"/>
      <c r="U210" s="199"/>
      <c r="V210" s="199"/>
      <c r="W210" s="199"/>
      <c r="X210" s="199"/>
      <c r="Y210" s="199"/>
      <c r="Z210" s="199"/>
      <c r="AA210" s="199"/>
      <c r="AB210" s="199"/>
      <c r="AC210" s="199"/>
      <c r="AD210" s="199"/>
      <c r="AE210" s="199"/>
      <c r="AF210" s="199"/>
      <c r="AG210" s="199"/>
      <c r="AH210" s="199"/>
      <c r="AI210" s="199"/>
      <c r="AJ210" s="199"/>
      <c r="AK210" s="199"/>
      <c r="AL210" s="199"/>
      <c r="AM210" s="199"/>
      <c r="AN210" s="199"/>
      <c r="AO210" s="199"/>
      <c r="AP210" s="199"/>
      <c r="AQ210" s="199"/>
      <c r="AR210" s="199"/>
      <c r="AS210" s="199"/>
      <c r="AT210" s="199"/>
      <c r="AU210" s="199"/>
      <c r="AV210" s="199"/>
      <c r="AW210" s="199"/>
      <c r="AX210" s="199"/>
      <c r="AY210" s="199"/>
      <c r="AZ210" s="199"/>
      <c r="BA210" s="199"/>
      <c r="BB210" s="199"/>
      <c r="BC210" s="199"/>
      <c r="BD210" s="199"/>
      <c r="BE210" s="199"/>
      <c r="BF210" s="199"/>
      <c r="BG210" s="199"/>
      <c r="BH210" s="199"/>
      <c r="BI210" s="199"/>
      <c r="BJ210" s="199"/>
      <c r="BK210" s="199"/>
      <c r="BL210" s="199"/>
      <c r="BM210" s="199"/>
      <c r="BN210" s="199"/>
      <c r="BO210" s="199"/>
      <c r="BP210" s="199"/>
      <c r="BQ210" s="199"/>
      <c r="BR210" s="199"/>
      <c r="BS210" s="199"/>
      <c r="BT210" s="199"/>
      <c r="BU210" s="199"/>
      <c r="BV210" s="199"/>
      <c r="BW210" s="199"/>
      <c r="BX210" s="199"/>
      <c r="BY210" s="199"/>
      <c r="BZ210" s="199"/>
      <c r="CA210" s="199"/>
      <c r="CB210" s="199"/>
      <c r="CC210" s="199"/>
      <c r="CD210" s="199"/>
      <c r="CE210" s="199"/>
      <c r="CF210" s="199"/>
      <c r="CG210" s="199"/>
      <c r="CH210" s="199"/>
      <c r="CI210" s="199"/>
      <c r="CJ210" s="199"/>
      <c r="CK210" s="199"/>
      <c r="CL210" s="199"/>
      <c r="CM210" s="199"/>
      <c r="CN210" s="199"/>
      <c r="CO210" s="199"/>
      <c r="CP210" s="199"/>
      <c r="CQ210" s="199"/>
      <c r="CR210" s="199"/>
      <c r="CS210" s="199"/>
      <c r="CT210" s="199"/>
      <c r="CU210" s="199"/>
      <c r="CV210" s="199"/>
      <c r="CW210" s="199"/>
      <c r="CX210" s="199"/>
      <c r="CY210" s="199"/>
      <c r="CZ210" s="199"/>
      <c r="DA210" s="199"/>
      <c r="DB210" s="199"/>
      <c r="DC210" s="199"/>
      <c r="DD210" s="199"/>
      <c r="DE210" s="199"/>
      <c r="DF210" s="199"/>
      <c r="DG210" s="199"/>
      <c r="DH210" s="199"/>
      <c r="DI210" s="199"/>
      <c r="DJ210" s="199"/>
      <c r="DK210" s="199"/>
      <c r="DL210" s="199"/>
      <c r="DM210" s="199"/>
      <c r="DN210" s="199"/>
      <c r="DO210" s="199"/>
      <c r="DP210" s="199"/>
      <c r="DQ210" s="199"/>
      <c r="DR210" s="199"/>
      <c r="DS210" s="199"/>
      <c r="DT210" s="199"/>
      <c r="DU210" s="199"/>
      <c r="DV210" s="199"/>
      <c r="DW210" s="199"/>
      <c r="DX210" s="199"/>
      <c r="DY210" s="199"/>
      <c r="DZ210" s="199"/>
      <c r="EA210" s="199"/>
      <c r="EB210" s="199"/>
      <c r="EC210" s="199"/>
      <c r="ED210" s="199"/>
      <c r="EE210" s="199"/>
      <c r="EF210" s="199"/>
      <c r="EG210" s="199"/>
      <c r="EH210" s="199"/>
      <c r="EI210" s="199"/>
      <c r="EJ210" s="199"/>
      <c r="EK210" s="199"/>
      <c r="EL210" s="199"/>
      <c r="EM210" s="199"/>
      <c r="EN210" s="199"/>
      <c r="EO210" s="199"/>
      <c r="EP210" s="199"/>
      <c r="EQ210" s="199"/>
      <c r="ER210" s="199"/>
      <c r="ES210" s="199"/>
      <c r="ET210" s="199"/>
      <c r="EU210" s="199"/>
      <c r="EV210" s="199"/>
      <c r="EW210" s="199"/>
      <c r="EX210" s="199"/>
      <c r="EY210" s="199"/>
      <c r="EZ210" s="199"/>
      <c r="FA210" s="199"/>
      <c r="FB210" s="199"/>
      <c r="FC210" s="199"/>
      <c r="FD210" s="199"/>
      <c r="FE210" s="199"/>
      <c r="FF210" s="199"/>
      <c r="FG210" s="199"/>
      <c r="FH210" s="199"/>
      <c r="FI210" s="199"/>
      <c r="FJ210" s="199"/>
      <c r="FK210" s="199"/>
      <c r="FL210" s="199"/>
      <c r="FM210" s="199"/>
      <c r="FN210" s="199"/>
      <c r="FO210" s="199"/>
      <c r="FP210" s="199"/>
      <c r="FQ210" s="199"/>
      <c r="FR210" s="199"/>
      <c r="FS210" s="199"/>
      <c r="FT210" s="199"/>
      <c r="FU210" s="199"/>
      <c r="FV210" s="199"/>
      <c r="FW210" s="199"/>
      <c r="FX210" s="199"/>
      <c r="FY210" s="199"/>
      <c r="FZ210" s="199"/>
      <c r="GA210" s="199"/>
      <c r="GB210" s="199"/>
      <c r="GC210" s="199"/>
      <c r="GD210" s="199"/>
      <c r="GE210" s="199"/>
      <c r="GF210" s="199"/>
      <c r="GG210" s="199"/>
      <c r="GH210" s="199"/>
      <c r="GI210" s="199"/>
      <c r="GJ210" s="199"/>
      <c r="GK210" s="199"/>
      <c r="GL210" s="199"/>
      <c r="GM210" s="199"/>
      <c r="GN210" s="199"/>
      <c r="GO210" s="199"/>
      <c r="GP210" s="199"/>
      <c r="GQ210" s="199"/>
      <c r="GR210" s="199"/>
      <c r="GS210" s="199"/>
      <c r="GT210" s="199"/>
      <c r="GU210" s="199"/>
      <c r="GV210" s="199"/>
      <c r="GW210" s="199"/>
      <c r="GX210" s="199"/>
      <c r="GY210" s="199"/>
      <c r="GZ210" s="199"/>
      <c r="HA210" s="199"/>
      <c r="HB210" s="199"/>
      <c r="HC210" s="199"/>
      <c r="HD210" s="199"/>
      <c r="HE210" s="199"/>
      <c r="HF210" s="199"/>
      <c r="HG210" s="199"/>
      <c r="HH210" s="199"/>
      <c r="HI210" s="199"/>
      <c r="HJ210" s="199"/>
      <c r="HK210" s="199"/>
      <c r="HL210" s="199"/>
      <c r="HM210" s="199"/>
      <c r="HN210" s="199"/>
      <c r="HO210" s="199"/>
      <c r="HP210" s="199"/>
      <c r="HQ210" s="199"/>
      <c r="HR210" s="199"/>
      <c r="HS210" s="199"/>
      <c r="HT210" s="199"/>
      <c r="HU210" s="199"/>
      <c r="HV210" s="199"/>
      <c r="HW210" s="199"/>
      <c r="HX210" s="199"/>
      <c r="HY210" s="199"/>
      <c r="HZ210" s="199"/>
      <c r="IA210" s="199"/>
      <c r="IB210" s="199"/>
      <c r="IC210" s="199"/>
      <c r="ID210" s="199"/>
      <c r="IE210" s="199"/>
      <c r="IF210" s="199"/>
      <c r="IG210" s="199"/>
      <c r="IH210" s="199"/>
      <c r="II210" s="199"/>
      <c r="IJ210" s="199"/>
      <c r="IK210" s="199"/>
      <c r="IL210" s="199"/>
      <c r="IM210" s="199"/>
      <c r="IN210" s="199"/>
      <c r="IO210" s="199"/>
      <c r="IP210" s="199"/>
      <c r="IQ210" s="199"/>
      <c r="IR210" s="199"/>
      <c r="IS210" s="199"/>
      <c r="IT210" s="199"/>
      <c r="IU210" s="199"/>
      <c r="IV210" s="199"/>
    </row>
    <row r="211" spans="1:256" s="245" customFormat="1" x14ac:dyDescent="0.25">
      <c r="A211" s="203"/>
      <c r="B211" s="235"/>
      <c r="C211" s="206"/>
      <c r="D211" s="206"/>
      <c r="E211" s="256"/>
      <c r="F211" s="252"/>
      <c r="H211" s="199"/>
      <c r="I211" s="199"/>
      <c r="J211" s="199"/>
      <c r="K211" s="199"/>
      <c r="L211" s="199"/>
      <c r="M211" s="199"/>
      <c r="N211" s="199"/>
      <c r="O211" s="199"/>
      <c r="P211" s="199"/>
      <c r="Q211" s="199"/>
      <c r="R211" s="199"/>
      <c r="S211" s="199"/>
      <c r="T211" s="199"/>
      <c r="U211" s="199"/>
      <c r="V211" s="199"/>
      <c r="W211" s="199"/>
      <c r="X211" s="199"/>
      <c r="Y211" s="199"/>
      <c r="Z211" s="199"/>
      <c r="AA211" s="199"/>
      <c r="AB211" s="199"/>
      <c r="AC211" s="199"/>
      <c r="AD211" s="199"/>
      <c r="AE211" s="199"/>
      <c r="AF211" s="199"/>
      <c r="AG211" s="199"/>
      <c r="AH211" s="199"/>
      <c r="AI211" s="199"/>
      <c r="AJ211" s="199"/>
      <c r="AK211" s="199"/>
      <c r="AL211" s="199"/>
      <c r="AM211" s="199"/>
      <c r="AN211" s="199"/>
      <c r="AO211" s="199"/>
      <c r="AP211" s="199"/>
      <c r="AQ211" s="199"/>
      <c r="AR211" s="199"/>
      <c r="AS211" s="199"/>
      <c r="AT211" s="199"/>
      <c r="AU211" s="199"/>
      <c r="AV211" s="199"/>
      <c r="AW211" s="199"/>
      <c r="AX211" s="199"/>
      <c r="AY211" s="199"/>
      <c r="AZ211" s="199"/>
      <c r="BA211" s="199"/>
      <c r="BB211" s="199"/>
      <c r="BC211" s="199"/>
      <c r="BD211" s="199"/>
      <c r="BE211" s="199"/>
      <c r="BF211" s="199"/>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c r="CE211" s="199"/>
      <c r="CF211" s="199"/>
      <c r="CG211" s="199"/>
      <c r="CH211" s="199"/>
      <c r="CI211" s="199"/>
      <c r="CJ211" s="199"/>
      <c r="CK211" s="199"/>
      <c r="CL211" s="199"/>
      <c r="CM211" s="199"/>
      <c r="CN211" s="199"/>
      <c r="CO211" s="199"/>
      <c r="CP211" s="199"/>
      <c r="CQ211" s="199"/>
      <c r="CR211" s="199"/>
      <c r="CS211" s="199"/>
      <c r="CT211" s="199"/>
      <c r="CU211" s="199"/>
      <c r="CV211" s="199"/>
      <c r="CW211" s="199"/>
      <c r="CX211" s="199"/>
      <c r="CY211" s="199"/>
      <c r="CZ211" s="199"/>
      <c r="DA211" s="199"/>
      <c r="DB211" s="199"/>
      <c r="DC211" s="199"/>
      <c r="DD211" s="199"/>
      <c r="DE211" s="199"/>
      <c r="DF211" s="199"/>
      <c r="DG211" s="199"/>
      <c r="DH211" s="199"/>
      <c r="DI211" s="199"/>
      <c r="DJ211" s="199"/>
      <c r="DK211" s="199"/>
      <c r="DL211" s="199"/>
      <c r="DM211" s="199"/>
      <c r="DN211" s="199"/>
      <c r="DO211" s="199"/>
      <c r="DP211" s="199"/>
      <c r="DQ211" s="199"/>
      <c r="DR211" s="199"/>
      <c r="DS211" s="199"/>
      <c r="DT211" s="199"/>
      <c r="DU211" s="199"/>
      <c r="DV211" s="199"/>
      <c r="DW211" s="199"/>
      <c r="DX211" s="199"/>
      <c r="DY211" s="199"/>
      <c r="DZ211" s="199"/>
      <c r="EA211" s="199"/>
      <c r="EB211" s="199"/>
      <c r="EC211" s="199"/>
      <c r="ED211" s="199"/>
      <c r="EE211" s="199"/>
      <c r="EF211" s="199"/>
      <c r="EG211" s="199"/>
      <c r="EH211" s="199"/>
      <c r="EI211" s="199"/>
      <c r="EJ211" s="199"/>
      <c r="EK211" s="199"/>
      <c r="EL211" s="199"/>
      <c r="EM211" s="199"/>
      <c r="EN211" s="199"/>
      <c r="EO211" s="199"/>
      <c r="EP211" s="199"/>
      <c r="EQ211" s="199"/>
      <c r="ER211" s="199"/>
      <c r="ES211" s="199"/>
      <c r="ET211" s="199"/>
      <c r="EU211" s="199"/>
      <c r="EV211" s="199"/>
      <c r="EW211" s="199"/>
      <c r="EX211" s="199"/>
      <c r="EY211" s="199"/>
      <c r="EZ211" s="199"/>
      <c r="FA211" s="199"/>
      <c r="FB211" s="199"/>
      <c r="FC211" s="199"/>
      <c r="FD211" s="199"/>
      <c r="FE211" s="199"/>
      <c r="FF211" s="199"/>
      <c r="FG211" s="199"/>
      <c r="FH211" s="199"/>
      <c r="FI211" s="199"/>
      <c r="FJ211" s="199"/>
      <c r="FK211" s="199"/>
      <c r="FL211" s="199"/>
      <c r="FM211" s="199"/>
      <c r="FN211" s="199"/>
      <c r="FO211" s="199"/>
      <c r="FP211" s="199"/>
      <c r="FQ211" s="199"/>
      <c r="FR211" s="199"/>
      <c r="FS211" s="199"/>
      <c r="FT211" s="199"/>
      <c r="FU211" s="199"/>
      <c r="FV211" s="199"/>
      <c r="FW211" s="199"/>
      <c r="FX211" s="199"/>
      <c r="FY211" s="199"/>
      <c r="FZ211" s="199"/>
      <c r="GA211" s="199"/>
      <c r="GB211" s="199"/>
      <c r="GC211" s="199"/>
      <c r="GD211" s="199"/>
      <c r="GE211" s="199"/>
      <c r="GF211" s="199"/>
      <c r="GG211" s="199"/>
      <c r="GH211" s="199"/>
      <c r="GI211" s="199"/>
      <c r="GJ211" s="199"/>
      <c r="GK211" s="199"/>
      <c r="GL211" s="199"/>
      <c r="GM211" s="199"/>
      <c r="GN211" s="199"/>
      <c r="GO211" s="199"/>
      <c r="GP211" s="199"/>
      <c r="GQ211" s="199"/>
      <c r="GR211" s="199"/>
      <c r="GS211" s="199"/>
      <c r="GT211" s="199"/>
      <c r="GU211" s="199"/>
      <c r="GV211" s="199"/>
      <c r="GW211" s="199"/>
      <c r="GX211" s="199"/>
      <c r="GY211" s="199"/>
      <c r="GZ211" s="199"/>
      <c r="HA211" s="199"/>
      <c r="HB211" s="199"/>
      <c r="HC211" s="199"/>
      <c r="HD211" s="199"/>
      <c r="HE211" s="199"/>
      <c r="HF211" s="199"/>
      <c r="HG211" s="199"/>
      <c r="HH211" s="199"/>
      <c r="HI211" s="199"/>
      <c r="HJ211" s="199"/>
      <c r="HK211" s="199"/>
      <c r="HL211" s="199"/>
      <c r="HM211" s="199"/>
      <c r="HN211" s="199"/>
      <c r="HO211" s="199"/>
      <c r="HP211" s="199"/>
      <c r="HQ211" s="199"/>
      <c r="HR211" s="199"/>
      <c r="HS211" s="199"/>
      <c r="HT211" s="199"/>
      <c r="HU211" s="199"/>
      <c r="HV211" s="199"/>
      <c r="HW211" s="199"/>
      <c r="HX211" s="199"/>
      <c r="HY211" s="199"/>
      <c r="HZ211" s="199"/>
      <c r="IA211" s="199"/>
      <c r="IB211" s="199"/>
      <c r="IC211" s="199"/>
      <c r="ID211" s="199"/>
      <c r="IE211" s="199"/>
      <c r="IF211" s="199"/>
      <c r="IG211" s="199"/>
      <c r="IH211" s="199"/>
      <c r="II211" s="199"/>
      <c r="IJ211" s="199"/>
      <c r="IK211" s="199"/>
      <c r="IL211" s="199"/>
      <c r="IM211" s="199"/>
      <c r="IN211" s="199"/>
      <c r="IO211" s="199"/>
      <c r="IP211" s="199"/>
      <c r="IQ211" s="199"/>
      <c r="IR211" s="199"/>
      <c r="IS211" s="199"/>
      <c r="IT211" s="199"/>
      <c r="IU211" s="199"/>
      <c r="IV211" s="199"/>
    </row>
    <row r="212" spans="1:256" s="245" customFormat="1" x14ac:dyDescent="0.25">
      <c r="A212" s="203"/>
      <c r="B212" s="235"/>
      <c r="C212" s="206"/>
      <c r="D212" s="206"/>
      <c r="E212" s="256"/>
      <c r="F212" s="252"/>
      <c r="H212" s="199"/>
      <c r="I212" s="199"/>
      <c r="J212" s="199"/>
      <c r="K212" s="199"/>
      <c r="L212" s="199"/>
      <c r="M212" s="199"/>
      <c r="N212" s="199"/>
      <c r="O212" s="199"/>
      <c r="P212" s="199"/>
      <c r="Q212" s="199"/>
      <c r="R212" s="199"/>
      <c r="S212" s="199"/>
      <c r="T212" s="199"/>
      <c r="U212" s="199"/>
      <c r="V212" s="199"/>
      <c r="W212" s="199"/>
      <c r="X212" s="199"/>
      <c r="Y212" s="199"/>
      <c r="Z212" s="199"/>
      <c r="AA212" s="199"/>
      <c r="AB212" s="199"/>
      <c r="AC212" s="199"/>
      <c r="AD212" s="199"/>
      <c r="AE212" s="199"/>
      <c r="AF212" s="199"/>
      <c r="AG212" s="199"/>
      <c r="AH212" s="199"/>
      <c r="AI212" s="199"/>
      <c r="AJ212" s="199"/>
      <c r="AK212" s="199"/>
      <c r="AL212" s="199"/>
      <c r="AM212" s="199"/>
      <c r="AN212" s="199"/>
      <c r="AO212" s="199"/>
      <c r="AP212" s="199"/>
      <c r="AQ212" s="199"/>
      <c r="AR212" s="199"/>
      <c r="AS212" s="199"/>
      <c r="AT212" s="199"/>
      <c r="AU212" s="199"/>
      <c r="AV212" s="199"/>
      <c r="AW212" s="199"/>
      <c r="AX212" s="199"/>
      <c r="AY212" s="199"/>
      <c r="AZ212" s="199"/>
      <c r="BA212" s="199"/>
      <c r="BB212" s="199"/>
      <c r="BC212" s="199"/>
      <c r="BD212" s="199"/>
      <c r="BE212" s="199"/>
      <c r="BF212" s="199"/>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199"/>
      <c r="CF212" s="199"/>
      <c r="CG212" s="199"/>
      <c r="CH212" s="199"/>
      <c r="CI212" s="199"/>
      <c r="CJ212" s="199"/>
      <c r="CK212" s="199"/>
      <c r="CL212" s="199"/>
      <c r="CM212" s="199"/>
      <c r="CN212" s="199"/>
      <c r="CO212" s="199"/>
      <c r="CP212" s="199"/>
      <c r="CQ212" s="199"/>
      <c r="CR212" s="199"/>
      <c r="CS212" s="199"/>
      <c r="CT212" s="199"/>
      <c r="CU212" s="199"/>
      <c r="CV212" s="199"/>
      <c r="CW212" s="199"/>
      <c r="CX212" s="199"/>
      <c r="CY212" s="199"/>
      <c r="CZ212" s="199"/>
      <c r="DA212" s="199"/>
      <c r="DB212" s="199"/>
      <c r="DC212" s="199"/>
      <c r="DD212" s="199"/>
      <c r="DE212" s="199"/>
      <c r="DF212" s="199"/>
      <c r="DG212" s="199"/>
      <c r="DH212" s="199"/>
      <c r="DI212" s="199"/>
      <c r="DJ212" s="199"/>
      <c r="DK212" s="199"/>
      <c r="DL212" s="199"/>
      <c r="DM212" s="199"/>
      <c r="DN212" s="199"/>
      <c r="DO212" s="199"/>
      <c r="DP212" s="199"/>
      <c r="DQ212" s="199"/>
      <c r="DR212" s="199"/>
      <c r="DS212" s="199"/>
      <c r="DT212" s="199"/>
      <c r="DU212" s="199"/>
      <c r="DV212" s="199"/>
      <c r="DW212" s="199"/>
      <c r="DX212" s="199"/>
      <c r="DY212" s="199"/>
      <c r="DZ212" s="199"/>
      <c r="EA212" s="199"/>
      <c r="EB212" s="199"/>
      <c r="EC212" s="199"/>
      <c r="ED212" s="199"/>
      <c r="EE212" s="199"/>
      <c r="EF212" s="199"/>
      <c r="EG212" s="199"/>
      <c r="EH212" s="199"/>
      <c r="EI212" s="199"/>
      <c r="EJ212" s="199"/>
      <c r="EK212" s="199"/>
      <c r="EL212" s="199"/>
      <c r="EM212" s="199"/>
      <c r="EN212" s="199"/>
      <c r="EO212" s="199"/>
      <c r="EP212" s="199"/>
      <c r="EQ212" s="199"/>
      <c r="ER212" s="199"/>
      <c r="ES212" s="199"/>
      <c r="ET212" s="199"/>
      <c r="EU212" s="199"/>
      <c r="EV212" s="199"/>
      <c r="EW212" s="199"/>
      <c r="EX212" s="199"/>
      <c r="EY212" s="199"/>
      <c r="EZ212" s="199"/>
      <c r="FA212" s="199"/>
      <c r="FB212" s="199"/>
      <c r="FC212" s="199"/>
      <c r="FD212" s="199"/>
      <c r="FE212" s="199"/>
      <c r="FF212" s="199"/>
      <c r="FG212" s="199"/>
      <c r="FH212" s="199"/>
      <c r="FI212" s="199"/>
      <c r="FJ212" s="199"/>
      <c r="FK212" s="199"/>
      <c r="FL212" s="199"/>
      <c r="FM212" s="199"/>
      <c r="FN212" s="199"/>
      <c r="FO212" s="199"/>
      <c r="FP212" s="199"/>
      <c r="FQ212" s="199"/>
      <c r="FR212" s="199"/>
      <c r="FS212" s="199"/>
      <c r="FT212" s="199"/>
      <c r="FU212" s="199"/>
      <c r="FV212" s="199"/>
      <c r="FW212" s="199"/>
      <c r="FX212" s="199"/>
      <c r="FY212" s="199"/>
      <c r="FZ212" s="199"/>
      <c r="GA212" s="199"/>
      <c r="GB212" s="199"/>
      <c r="GC212" s="199"/>
      <c r="GD212" s="199"/>
      <c r="GE212" s="199"/>
      <c r="GF212" s="199"/>
      <c r="GG212" s="199"/>
      <c r="GH212" s="199"/>
      <c r="GI212" s="199"/>
      <c r="GJ212" s="199"/>
      <c r="GK212" s="199"/>
      <c r="GL212" s="199"/>
      <c r="GM212" s="199"/>
      <c r="GN212" s="199"/>
      <c r="GO212" s="199"/>
      <c r="GP212" s="199"/>
      <c r="GQ212" s="199"/>
      <c r="GR212" s="199"/>
      <c r="GS212" s="199"/>
      <c r="GT212" s="199"/>
      <c r="GU212" s="199"/>
      <c r="GV212" s="199"/>
      <c r="GW212" s="199"/>
      <c r="GX212" s="199"/>
      <c r="GY212" s="199"/>
      <c r="GZ212" s="199"/>
      <c r="HA212" s="199"/>
      <c r="HB212" s="199"/>
      <c r="HC212" s="199"/>
      <c r="HD212" s="199"/>
      <c r="HE212" s="199"/>
      <c r="HF212" s="199"/>
      <c r="HG212" s="199"/>
      <c r="HH212" s="199"/>
      <c r="HI212" s="199"/>
      <c r="HJ212" s="199"/>
      <c r="HK212" s="199"/>
      <c r="HL212" s="199"/>
      <c r="HM212" s="199"/>
      <c r="HN212" s="199"/>
      <c r="HO212" s="199"/>
      <c r="HP212" s="199"/>
      <c r="HQ212" s="199"/>
      <c r="HR212" s="199"/>
      <c r="HS212" s="199"/>
      <c r="HT212" s="199"/>
      <c r="HU212" s="199"/>
      <c r="HV212" s="199"/>
      <c r="HW212" s="199"/>
      <c r="HX212" s="199"/>
      <c r="HY212" s="199"/>
      <c r="HZ212" s="199"/>
      <c r="IA212" s="199"/>
      <c r="IB212" s="199"/>
      <c r="IC212" s="199"/>
      <c r="ID212" s="199"/>
      <c r="IE212" s="199"/>
      <c r="IF212" s="199"/>
      <c r="IG212" s="199"/>
      <c r="IH212" s="199"/>
      <c r="II212" s="199"/>
      <c r="IJ212" s="199"/>
      <c r="IK212" s="199"/>
      <c r="IL212" s="199"/>
      <c r="IM212" s="199"/>
      <c r="IN212" s="199"/>
      <c r="IO212" s="199"/>
      <c r="IP212" s="199"/>
      <c r="IQ212" s="199"/>
      <c r="IR212" s="199"/>
      <c r="IS212" s="199"/>
      <c r="IT212" s="199"/>
      <c r="IU212" s="199"/>
      <c r="IV212" s="199"/>
    </row>
    <row r="213" spans="1:256" s="245" customFormat="1" x14ac:dyDescent="0.25">
      <c r="A213" s="203"/>
      <c r="B213" s="235"/>
      <c r="C213" s="206"/>
      <c r="D213" s="206"/>
      <c r="E213" s="256"/>
      <c r="F213" s="252"/>
      <c r="H213" s="199"/>
      <c r="I213" s="199"/>
      <c r="J213" s="199"/>
      <c r="K213" s="199"/>
      <c r="L213" s="199"/>
      <c r="M213" s="199"/>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199"/>
      <c r="AN213" s="199"/>
      <c r="AO213" s="199"/>
      <c r="AP213" s="199"/>
      <c r="AQ213" s="199"/>
      <c r="AR213" s="199"/>
      <c r="AS213" s="199"/>
      <c r="AT213" s="199"/>
      <c r="AU213" s="199"/>
      <c r="AV213" s="199"/>
      <c r="AW213" s="199"/>
      <c r="AX213" s="199"/>
      <c r="AY213" s="199"/>
      <c r="AZ213" s="199"/>
      <c r="BA213" s="199"/>
      <c r="BB213" s="199"/>
      <c r="BC213" s="199"/>
      <c r="BD213" s="199"/>
      <c r="BE213" s="199"/>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199"/>
      <c r="CF213" s="199"/>
      <c r="CG213" s="199"/>
      <c r="CH213" s="199"/>
      <c r="CI213" s="199"/>
      <c r="CJ213" s="199"/>
      <c r="CK213" s="199"/>
      <c r="CL213" s="199"/>
      <c r="CM213" s="199"/>
      <c r="CN213" s="199"/>
      <c r="CO213" s="199"/>
      <c r="CP213" s="199"/>
      <c r="CQ213" s="199"/>
      <c r="CR213" s="199"/>
      <c r="CS213" s="199"/>
      <c r="CT213" s="199"/>
      <c r="CU213" s="199"/>
      <c r="CV213" s="199"/>
      <c r="CW213" s="199"/>
      <c r="CX213" s="199"/>
      <c r="CY213" s="199"/>
      <c r="CZ213" s="199"/>
      <c r="DA213" s="199"/>
      <c r="DB213" s="199"/>
      <c r="DC213" s="199"/>
      <c r="DD213" s="199"/>
      <c r="DE213" s="199"/>
      <c r="DF213" s="199"/>
      <c r="DG213" s="199"/>
      <c r="DH213" s="199"/>
      <c r="DI213" s="199"/>
      <c r="DJ213" s="199"/>
      <c r="DK213" s="199"/>
      <c r="DL213" s="199"/>
      <c r="DM213" s="199"/>
      <c r="DN213" s="199"/>
      <c r="DO213" s="199"/>
      <c r="DP213" s="199"/>
      <c r="DQ213" s="199"/>
      <c r="DR213" s="199"/>
      <c r="DS213" s="199"/>
      <c r="DT213" s="199"/>
      <c r="DU213" s="199"/>
      <c r="DV213" s="199"/>
      <c r="DW213" s="199"/>
      <c r="DX213" s="199"/>
      <c r="DY213" s="199"/>
      <c r="DZ213" s="199"/>
      <c r="EA213" s="199"/>
      <c r="EB213" s="199"/>
      <c r="EC213" s="199"/>
      <c r="ED213" s="199"/>
      <c r="EE213" s="199"/>
      <c r="EF213" s="199"/>
      <c r="EG213" s="199"/>
      <c r="EH213" s="199"/>
      <c r="EI213" s="199"/>
      <c r="EJ213" s="199"/>
      <c r="EK213" s="199"/>
      <c r="EL213" s="199"/>
      <c r="EM213" s="199"/>
      <c r="EN213" s="199"/>
      <c r="EO213" s="199"/>
      <c r="EP213" s="199"/>
      <c r="EQ213" s="199"/>
      <c r="ER213" s="199"/>
      <c r="ES213" s="199"/>
      <c r="ET213" s="199"/>
      <c r="EU213" s="199"/>
      <c r="EV213" s="199"/>
      <c r="EW213" s="199"/>
      <c r="EX213" s="199"/>
      <c r="EY213" s="199"/>
      <c r="EZ213" s="199"/>
      <c r="FA213" s="199"/>
      <c r="FB213" s="199"/>
      <c r="FC213" s="199"/>
      <c r="FD213" s="199"/>
      <c r="FE213" s="199"/>
      <c r="FF213" s="199"/>
      <c r="FG213" s="199"/>
      <c r="FH213" s="199"/>
      <c r="FI213" s="199"/>
      <c r="FJ213" s="199"/>
      <c r="FK213" s="199"/>
      <c r="FL213" s="199"/>
      <c r="FM213" s="199"/>
      <c r="FN213" s="199"/>
      <c r="FO213" s="199"/>
      <c r="FP213" s="199"/>
      <c r="FQ213" s="199"/>
      <c r="FR213" s="199"/>
      <c r="FS213" s="199"/>
      <c r="FT213" s="199"/>
      <c r="FU213" s="199"/>
      <c r="FV213" s="199"/>
      <c r="FW213" s="199"/>
      <c r="FX213" s="199"/>
      <c r="FY213" s="199"/>
      <c r="FZ213" s="199"/>
      <c r="GA213" s="199"/>
      <c r="GB213" s="199"/>
      <c r="GC213" s="199"/>
      <c r="GD213" s="199"/>
      <c r="GE213" s="199"/>
      <c r="GF213" s="199"/>
      <c r="GG213" s="199"/>
      <c r="GH213" s="199"/>
      <c r="GI213" s="199"/>
      <c r="GJ213" s="199"/>
      <c r="GK213" s="199"/>
      <c r="GL213" s="199"/>
      <c r="GM213" s="199"/>
      <c r="GN213" s="199"/>
      <c r="GO213" s="199"/>
      <c r="GP213" s="199"/>
      <c r="GQ213" s="199"/>
      <c r="GR213" s="199"/>
      <c r="GS213" s="199"/>
      <c r="GT213" s="199"/>
      <c r="GU213" s="199"/>
      <c r="GV213" s="199"/>
      <c r="GW213" s="199"/>
      <c r="GX213" s="199"/>
      <c r="GY213" s="199"/>
      <c r="GZ213" s="199"/>
      <c r="HA213" s="199"/>
      <c r="HB213" s="199"/>
      <c r="HC213" s="199"/>
      <c r="HD213" s="199"/>
      <c r="HE213" s="199"/>
      <c r="HF213" s="199"/>
      <c r="HG213" s="199"/>
      <c r="HH213" s="199"/>
      <c r="HI213" s="199"/>
      <c r="HJ213" s="199"/>
      <c r="HK213" s="199"/>
      <c r="HL213" s="199"/>
      <c r="HM213" s="199"/>
      <c r="HN213" s="199"/>
      <c r="HO213" s="199"/>
      <c r="HP213" s="199"/>
      <c r="HQ213" s="199"/>
      <c r="HR213" s="199"/>
      <c r="HS213" s="199"/>
      <c r="HT213" s="199"/>
      <c r="HU213" s="199"/>
      <c r="HV213" s="199"/>
      <c r="HW213" s="199"/>
      <c r="HX213" s="199"/>
      <c r="HY213" s="199"/>
      <c r="HZ213" s="199"/>
      <c r="IA213" s="199"/>
      <c r="IB213" s="199"/>
      <c r="IC213" s="199"/>
      <c r="ID213" s="199"/>
      <c r="IE213" s="199"/>
      <c r="IF213" s="199"/>
      <c r="IG213" s="199"/>
      <c r="IH213" s="199"/>
      <c r="II213" s="199"/>
      <c r="IJ213" s="199"/>
      <c r="IK213" s="199"/>
      <c r="IL213" s="199"/>
      <c r="IM213" s="199"/>
      <c r="IN213" s="199"/>
      <c r="IO213" s="199"/>
      <c r="IP213" s="199"/>
      <c r="IQ213" s="199"/>
      <c r="IR213" s="199"/>
      <c r="IS213" s="199"/>
      <c r="IT213" s="199"/>
      <c r="IU213" s="199"/>
      <c r="IV213" s="199"/>
    </row>
    <row r="214" spans="1:256" s="245" customFormat="1" x14ac:dyDescent="0.25">
      <c r="A214" s="203"/>
      <c r="B214" s="235"/>
      <c r="C214" s="206"/>
      <c r="D214" s="206"/>
      <c r="E214" s="256"/>
      <c r="F214" s="252"/>
      <c r="H214" s="199"/>
      <c r="I214" s="199"/>
      <c r="J214" s="199"/>
      <c r="K214" s="199"/>
      <c r="L214" s="199"/>
      <c r="M214" s="199"/>
      <c r="N214" s="199"/>
      <c r="O214" s="199"/>
      <c r="P214" s="199"/>
      <c r="Q214" s="199"/>
      <c r="R214" s="199"/>
      <c r="S214" s="199"/>
      <c r="T214" s="199"/>
      <c r="U214" s="199"/>
      <c r="V214" s="199"/>
      <c r="W214" s="199"/>
      <c r="X214" s="199"/>
      <c r="Y214" s="199"/>
      <c r="Z214" s="199"/>
      <c r="AA214" s="199"/>
      <c r="AB214" s="199"/>
      <c r="AC214" s="199"/>
      <c r="AD214" s="199"/>
      <c r="AE214" s="199"/>
      <c r="AF214" s="199"/>
      <c r="AG214" s="199"/>
      <c r="AH214" s="199"/>
      <c r="AI214" s="199"/>
      <c r="AJ214" s="199"/>
      <c r="AK214" s="199"/>
      <c r="AL214" s="199"/>
      <c r="AM214" s="199"/>
      <c r="AN214" s="199"/>
      <c r="AO214" s="199"/>
      <c r="AP214" s="199"/>
      <c r="AQ214" s="199"/>
      <c r="AR214" s="199"/>
      <c r="AS214" s="199"/>
      <c r="AT214" s="199"/>
      <c r="AU214" s="199"/>
      <c r="AV214" s="199"/>
      <c r="AW214" s="199"/>
      <c r="AX214" s="199"/>
      <c r="AY214" s="199"/>
      <c r="AZ214" s="199"/>
      <c r="BA214" s="199"/>
      <c r="BB214" s="199"/>
      <c r="BC214" s="199"/>
      <c r="BD214" s="199"/>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199"/>
      <c r="CK214" s="199"/>
      <c r="CL214" s="199"/>
      <c r="CM214" s="199"/>
      <c r="CN214" s="199"/>
      <c r="CO214" s="199"/>
      <c r="CP214" s="199"/>
      <c r="CQ214" s="199"/>
      <c r="CR214" s="199"/>
      <c r="CS214" s="199"/>
      <c r="CT214" s="199"/>
      <c r="CU214" s="199"/>
      <c r="CV214" s="199"/>
      <c r="CW214" s="199"/>
      <c r="CX214" s="199"/>
      <c r="CY214" s="199"/>
      <c r="CZ214" s="199"/>
      <c r="DA214" s="199"/>
      <c r="DB214" s="199"/>
      <c r="DC214" s="199"/>
      <c r="DD214" s="199"/>
      <c r="DE214" s="199"/>
      <c r="DF214" s="199"/>
      <c r="DG214" s="199"/>
      <c r="DH214" s="199"/>
      <c r="DI214" s="199"/>
      <c r="DJ214" s="199"/>
      <c r="DK214" s="199"/>
      <c r="DL214" s="199"/>
      <c r="DM214" s="199"/>
      <c r="DN214" s="199"/>
      <c r="DO214" s="199"/>
      <c r="DP214" s="199"/>
      <c r="DQ214" s="199"/>
      <c r="DR214" s="199"/>
      <c r="DS214" s="199"/>
      <c r="DT214" s="199"/>
      <c r="DU214" s="199"/>
      <c r="DV214" s="199"/>
      <c r="DW214" s="199"/>
      <c r="DX214" s="199"/>
      <c r="DY214" s="199"/>
      <c r="DZ214" s="199"/>
      <c r="EA214" s="199"/>
      <c r="EB214" s="199"/>
      <c r="EC214" s="199"/>
      <c r="ED214" s="199"/>
      <c r="EE214" s="199"/>
      <c r="EF214" s="199"/>
      <c r="EG214" s="199"/>
      <c r="EH214" s="199"/>
      <c r="EI214" s="199"/>
      <c r="EJ214" s="199"/>
      <c r="EK214" s="199"/>
      <c r="EL214" s="199"/>
      <c r="EM214" s="199"/>
      <c r="EN214" s="199"/>
      <c r="EO214" s="199"/>
      <c r="EP214" s="199"/>
      <c r="EQ214" s="199"/>
      <c r="ER214" s="199"/>
      <c r="ES214" s="199"/>
      <c r="ET214" s="199"/>
      <c r="EU214" s="199"/>
      <c r="EV214" s="199"/>
      <c r="EW214" s="199"/>
      <c r="EX214" s="199"/>
      <c r="EY214" s="199"/>
      <c r="EZ214" s="199"/>
      <c r="FA214" s="199"/>
      <c r="FB214" s="199"/>
      <c r="FC214" s="199"/>
      <c r="FD214" s="199"/>
      <c r="FE214" s="199"/>
      <c r="FF214" s="199"/>
      <c r="FG214" s="199"/>
      <c r="FH214" s="199"/>
      <c r="FI214" s="199"/>
      <c r="FJ214" s="199"/>
      <c r="FK214" s="199"/>
      <c r="FL214" s="199"/>
      <c r="FM214" s="199"/>
      <c r="FN214" s="199"/>
      <c r="FO214" s="199"/>
      <c r="FP214" s="199"/>
      <c r="FQ214" s="199"/>
      <c r="FR214" s="199"/>
      <c r="FS214" s="199"/>
      <c r="FT214" s="199"/>
      <c r="FU214" s="199"/>
      <c r="FV214" s="199"/>
      <c r="FW214" s="199"/>
      <c r="FX214" s="199"/>
      <c r="FY214" s="199"/>
      <c r="FZ214" s="199"/>
      <c r="GA214" s="199"/>
      <c r="GB214" s="199"/>
      <c r="GC214" s="199"/>
      <c r="GD214" s="199"/>
      <c r="GE214" s="199"/>
      <c r="GF214" s="199"/>
      <c r="GG214" s="199"/>
      <c r="GH214" s="199"/>
      <c r="GI214" s="199"/>
      <c r="GJ214" s="199"/>
      <c r="GK214" s="199"/>
      <c r="GL214" s="199"/>
      <c r="GM214" s="199"/>
      <c r="GN214" s="199"/>
      <c r="GO214" s="199"/>
      <c r="GP214" s="199"/>
      <c r="GQ214" s="199"/>
      <c r="GR214" s="199"/>
      <c r="GS214" s="199"/>
      <c r="GT214" s="199"/>
      <c r="GU214" s="199"/>
      <c r="GV214" s="199"/>
      <c r="GW214" s="199"/>
      <c r="GX214" s="199"/>
      <c r="GY214" s="199"/>
      <c r="GZ214" s="199"/>
      <c r="HA214" s="199"/>
      <c r="HB214" s="199"/>
      <c r="HC214" s="199"/>
      <c r="HD214" s="199"/>
      <c r="HE214" s="199"/>
      <c r="HF214" s="199"/>
      <c r="HG214" s="199"/>
      <c r="HH214" s="199"/>
      <c r="HI214" s="199"/>
      <c r="HJ214" s="199"/>
      <c r="HK214" s="199"/>
      <c r="HL214" s="199"/>
      <c r="HM214" s="199"/>
      <c r="HN214" s="199"/>
      <c r="HO214" s="199"/>
      <c r="HP214" s="199"/>
      <c r="HQ214" s="199"/>
      <c r="HR214" s="199"/>
      <c r="HS214" s="199"/>
      <c r="HT214" s="199"/>
      <c r="HU214" s="199"/>
      <c r="HV214" s="199"/>
      <c r="HW214" s="199"/>
      <c r="HX214" s="199"/>
      <c r="HY214" s="199"/>
      <c r="HZ214" s="199"/>
      <c r="IA214" s="199"/>
      <c r="IB214" s="199"/>
      <c r="IC214" s="199"/>
      <c r="ID214" s="199"/>
      <c r="IE214" s="199"/>
      <c r="IF214" s="199"/>
      <c r="IG214" s="199"/>
      <c r="IH214" s="199"/>
      <c r="II214" s="199"/>
      <c r="IJ214" s="199"/>
      <c r="IK214" s="199"/>
      <c r="IL214" s="199"/>
      <c r="IM214" s="199"/>
      <c r="IN214" s="199"/>
      <c r="IO214" s="199"/>
      <c r="IP214" s="199"/>
      <c r="IQ214" s="199"/>
      <c r="IR214" s="199"/>
      <c r="IS214" s="199"/>
      <c r="IT214" s="199"/>
      <c r="IU214" s="199"/>
      <c r="IV214" s="199"/>
    </row>
    <row r="215" spans="1:256" s="245" customFormat="1" x14ac:dyDescent="0.25">
      <c r="A215" s="203"/>
      <c r="B215" s="235"/>
      <c r="C215" s="206"/>
      <c r="D215" s="206"/>
      <c r="E215" s="256"/>
      <c r="F215" s="252"/>
      <c r="H215" s="199"/>
      <c r="I215" s="199"/>
      <c r="J215" s="199"/>
      <c r="K215" s="199"/>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c r="AI215" s="199"/>
      <c r="AJ215" s="199"/>
      <c r="AK215" s="199"/>
      <c r="AL215" s="199"/>
      <c r="AM215" s="199"/>
      <c r="AN215" s="199"/>
      <c r="AO215" s="199"/>
      <c r="AP215" s="199"/>
      <c r="AQ215" s="199"/>
      <c r="AR215" s="199"/>
      <c r="AS215" s="199"/>
      <c r="AT215" s="199"/>
      <c r="AU215" s="199"/>
      <c r="AV215" s="199"/>
      <c r="AW215" s="199"/>
      <c r="AX215" s="199"/>
      <c r="AY215" s="199"/>
      <c r="AZ215" s="199"/>
      <c r="BA215" s="199"/>
      <c r="BB215" s="199"/>
      <c r="BC215" s="199"/>
      <c r="BD215" s="199"/>
      <c r="BE215" s="199"/>
      <c r="BF215" s="199"/>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c r="CE215" s="199"/>
      <c r="CF215" s="199"/>
      <c r="CG215" s="199"/>
      <c r="CH215" s="199"/>
      <c r="CI215" s="199"/>
      <c r="CJ215" s="199"/>
      <c r="CK215" s="199"/>
      <c r="CL215" s="199"/>
      <c r="CM215" s="199"/>
      <c r="CN215" s="199"/>
      <c r="CO215" s="199"/>
      <c r="CP215" s="199"/>
      <c r="CQ215" s="199"/>
      <c r="CR215" s="199"/>
      <c r="CS215" s="199"/>
      <c r="CT215" s="199"/>
      <c r="CU215" s="199"/>
      <c r="CV215" s="199"/>
      <c r="CW215" s="199"/>
      <c r="CX215" s="199"/>
      <c r="CY215" s="199"/>
      <c r="CZ215" s="199"/>
      <c r="DA215" s="199"/>
      <c r="DB215" s="199"/>
      <c r="DC215" s="199"/>
      <c r="DD215" s="199"/>
      <c r="DE215" s="199"/>
      <c r="DF215" s="199"/>
      <c r="DG215" s="199"/>
      <c r="DH215" s="199"/>
      <c r="DI215" s="199"/>
      <c r="DJ215" s="199"/>
      <c r="DK215" s="199"/>
      <c r="DL215" s="199"/>
      <c r="DM215" s="199"/>
      <c r="DN215" s="199"/>
      <c r="DO215" s="199"/>
      <c r="DP215" s="199"/>
      <c r="DQ215" s="199"/>
      <c r="DR215" s="199"/>
      <c r="DS215" s="199"/>
      <c r="DT215" s="199"/>
      <c r="DU215" s="199"/>
      <c r="DV215" s="199"/>
      <c r="DW215" s="199"/>
      <c r="DX215" s="199"/>
      <c r="DY215" s="199"/>
      <c r="DZ215" s="199"/>
      <c r="EA215" s="199"/>
      <c r="EB215" s="199"/>
      <c r="EC215" s="199"/>
      <c r="ED215" s="199"/>
      <c r="EE215" s="199"/>
      <c r="EF215" s="199"/>
      <c r="EG215" s="199"/>
      <c r="EH215" s="199"/>
      <c r="EI215" s="199"/>
      <c r="EJ215" s="199"/>
      <c r="EK215" s="199"/>
      <c r="EL215" s="199"/>
      <c r="EM215" s="199"/>
      <c r="EN215" s="199"/>
      <c r="EO215" s="199"/>
      <c r="EP215" s="199"/>
      <c r="EQ215" s="199"/>
      <c r="ER215" s="199"/>
      <c r="ES215" s="199"/>
      <c r="ET215" s="199"/>
      <c r="EU215" s="199"/>
      <c r="EV215" s="199"/>
      <c r="EW215" s="199"/>
      <c r="EX215" s="199"/>
      <c r="EY215" s="199"/>
      <c r="EZ215" s="199"/>
      <c r="FA215" s="199"/>
      <c r="FB215" s="199"/>
      <c r="FC215" s="199"/>
      <c r="FD215" s="199"/>
      <c r="FE215" s="199"/>
      <c r="FF215" s="199"/>
      <c r="FG215" s="199"/>
      <c r="FH215" s="199"/>
      <c r="FI215" s="199"/>
      <c r="FJ215" s="199"/>
      <c r="FK215" s="199"/>
      <c r="FL215" s="199"/>
      <c r="FM215" s="199"/>
      <c r="FN215" s="199"/>
      <c r="FO215" s="199"/>
      <c r="FP215" s="199"/>
      <c r="FQ215" s="199"/>
      <c r="FR215" s="199"/>
      <c r="FS215" s="199"/>
      <c r="FT215" s="199"/>
      <c r="FU215" s="199"/>
      <c r="FV215" s="199"/>
      <c r="FW215" s="199"/>
      <c r="FX215" s="199"/>
      <c r="FY215" s="199"/>
      <c r="FZ215" s="199"/>
      <c r="GA215" s="199"/>
      <c r="GB215" s="199"/>
      <c r="GC215" s="199"/>
      <c r="GD215" s="199"/>
      <c r="GE215" s="199"/>
      <c r="GF215" s="199"/>
      <c r="GG215" s="199"/>
      <c r="GH215" s="199"/>
      <c r="GI215" s="199"/>
      <c r="GJ215" s="199"/>
      <c r="GK215" s="199"/>
      <c r="GL215" s="199"/>
      <c r="GM215" s="199"/>
      <c r="GN215" s="199"/>
      <c r="GO215" s="199"/>
      <c r="GP215" s="199"/>
      <c r="GQ215" s="199"/>
      <c r="GR215" s="199"/>
      <c r="GS215" s="199"/>
      <c r="GT215" s="199"/>
      <c r="GU215" s="199"/>
      <c r="GV215" s="199"/>
      <c r="GW215" s="199"/>
      <c r="GX215" s="199"/>
      <c r="GY215" s="199"/>
      <c r="GZ215" s="199"/>
      <c r="HA215" s="199"/>
      <c r="HB215" s="199"/>
      <c r="HC215" s="199"/>
      <c r="HD215" s="199"/>
      <c r="HE215" s="199"/>
      <c r="HF215" s="199"/>
      <c r="HG215" s="199"/>
      <c r="HH215" s="199"/>
      <c r="HI215" s="199"/>
      <c r="HJ215" s="199"/>
      <c r="HK215" s="199"/>
      <c r="HL215" s="199"/>
      <c r="HM215" s="199"/>
      <c r="HN215" s="199"/>
      <c r="HO215" s="199"/>
      <c r="HP215" s="199"/>
      <c r="HQ215" s="199"/>
      <c r="HR215" s="199"/>
      <c r="HS215" s="199"/>
      <c r="HT215" s="199"/>
      <c r="HU215" s="199"/>
      <c r="HV215" s="199"/>
      <c r="HW215" s="199"/>
      <c r="HX215" s="199"/>
      <c r="HY215" s="199"/>
      <c r="HZ215" s="199"/>
      <c r="IA215" s="199"/>
      <c r="IB215" s="199"/>
      <c r="IC215" s="199"/>
      <c r="ID215" s="199"/>
      <c r="IE215" s="199"/>
      <c r="IF215" s="199"/>
      <c r="IG215" s="199"/>
      <c r="IH215" s="199"/>
      <c r="II215" s="199"/>
      <c r="IJ215" s="199"/>
      <c r="IK215" s="199"/>
      <c r="IL215" s="199"/>
      <c r="IM215" s="199"/>
      <c r="IN215" s="199"/>
      <c r="IO215" s="199"/>
      <c r="IP215" s="199"/>
      <c r="IQ215" s="199"/>
      <c r="IR215" s="199"/>
      <c r="IS215" s="199"/>
      <c r="IT215" s="199"/>
      <c r="IU215" s="199"/>
      <c r="IV215" s="199"/>
    </row>
    <row r="216" spans="1:256" s="245" customFormat="1" x14ac:dyDescent="0.25">
      <c r="A216" s="203"/>
      <c r="B216" s="235"/>
      <c r="C216" s="206"/>
      <c r="D216" s="206"/>
      <c r="E216" s="256"/>
      <c r="F216" s="252"/>
      <c r="H216" s="199"/>
      <c r="I216" s="199"/>
      <c r="J216" s="199"/>
      <c r="K216" s="199"/>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c r="AI216" s="199"/>
      <c r="AJ216" s="199"/>
      <c r="AK216" s="199"/>
      <c r="AL216" s="199"/>
      <c r="AM216" s="199"/>
      <c r="AN216" s="199"/>
      <c r="AO216" s="199"/>
      <c r="AP216" s="199"/>
      <c r="AQ216" s="199"/>
      <c r="AR216" s="199"/>
      <c r="AS216" s="199"/>
      <c r="AT216" s="199"/>
      <c r="AU216" s="199"/>
      <c r="AV216" s="199"/>
      <c r="AW216" s="199"/>
      <c r="AX216" s="199"/>
      <c r="AY216" s="199"/>
      <c r="AZ216" s="199"/>
      <c r="BA216" s="199"/>
      <c r="BB216" s="199"/>
      <c r="BC216" s="199"/>
      <c r="BD216" s="199"/>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199"/>
      <c r="CK216" s="199"/>
      <c r="CL216" s="199"/>
      <c r="CM216" s="199"/>
      <c r="CN216" s="199"/>
      <c r="CO216" s="199"/>
      <c r="CP216" s="199"/>
      <c r="CQ216" s="199"/>
      <c r="CR216" s="199"/>
      <c r="CS216" s="199"/>
      <c r="CT216" s="199"/>
      <c r="CU216" s="199"/>
      <c r="CV216" s="199"/>
      <c r="CW216" s="199"/>
      <c r="CX216" s="199"/>
      <c r="CY216" s="199"/>
      <c r="CZ216" s="199"/>
      <c r="DA216" s="199"/>
      <c r="DB216" s="199"/>
      <c r="DC216" s="199"/>
      <c r="DD216" s="199"/>
      <c r="DE216" s="199"/>
      <c r="DF216" s="199"/>
      <c r="DG216" s="199"/>
      <c r="DH216" s="199"/>
      <c r="DI216" s="199"/>
      <c r="DJ216" s="199"/>
      <c r="DK216" s="199"/>
      <c r="DL216" s="199"/>
      <c r="DM216" s="199"/>
      <c r="DN216" s="199"/>
      <c r="DO216" s="199"/>
      <c r="DP216" s="199"/>
      <c r="DQ216" s="199"/>
      <c r="DR216" s="199"/>
      <c r="DS216" s="199"/>
      <c r="DT216" s="199"/>
      <c r="DU216" s="199"/>
      <c r="DV216" s="199"/>
      <c r="DW216" s="199"/>
      <c r="DX216" s="199"/>
      <c r="DY216" s="199"/>
      <c r="DZ216" s="199"/>
      <c r="EA216" s="199"/>
      <c r="EB216" s="199"/>
      <c r="EC216" s="199"/>
      <c r="ED216" s="199"/>
      <c r="EE216" s="199"/>
      <c r="EF216" s="199"/>
      <c r="EG216" s="199"/>
      <c r="EH216" s="199"/>
      <c r="EI216" s="199"/>
      <c r="EJ216" s="199"/>
      <c r="EK216" s="199"/>
      <c r="EL216" s="199"/>
      <c r="EM216" s="199"/>
      <c r="EN216" s="199"/>
      <c r="EO216" s="199"/>
      <c r="EP216" s="199"/>
      <c r="EQ216" s="199"/>
      <c r="ER216" s="199"/>
      <c r="ES216" s="199"/>
      <c r="ET216" s="199"/>
      <c r="EU216" s="199"/>
      <c r="EV216" s="199"/>
      <c r="EW216" s="199"/>
      <c r="EX216" s="199"/>
      <c r="EY216" s="199"/>
      <c r="EZ216" s="199"/>
      <c r="FA216" s="199"/>
      <c r="FB216" s="199"/>
      <c r="FC216" s="199"/>
      <c r="FD216" s="199"/>
      <c r="FE216" s="199"/>
      <c r="FF216" s="199"/>
      <c r="FG216" s="199"/>
      <c r="FH216" s="199"/>
      <c r="FI216" s="199"/>
      <c r="FJ216" s="199"/>
      <c r="FK216" s="199"/>
      <c r="FL216" s="199"/>
      <c r="FM216" s="199"/>
      <c r="FN216" s="199"/>
      <c r="FO216" s="199"/>
      <c r="FP216" s="199"/>
      <c r="FQ216" s="199"/>
      <c r="FR216" s="199"/>
      <c r="FS216" s="199"/>
      <c r="FT216" s="199"/>
      <c r="FU216" s="199"/>
      <c r="FV216" s="199"/>
      <c r="FW216" s="199"/>
      <c r="FX216" s="199"/>
      <c r="FY216" s="199"/>
      <c r="FZ216" s="199"/>
      <c r="GA216" s="199"/>
      <c r="GB216" s="199"/>
      <c r="GC216" s="199"/>
      <c r="GD216" s="199"/>
      <c r="GE216" s="199"/>
      <c r="GF216" s="199"/>
      <c r="GG216" s="199"/>
      <c r="GH216" s="199"/>
      <c r="GI216" s="199"/>
      <c r="GJ216" s="199"/>
      <c r="GK216" s="199"/>
      <c r="GL216" s="199"/>
      <c r="GM216" s="199"/>
      <c r="GN216" s="199"/>
      <c r="GO216" s="199"/>
      <c r="GP216" s="199"/>
      <c r="GQ216" s="199"/>
      <c r="GR216" s="199"/>
      <c r="GS216" s="199"/>
      <c r="GT216" s="199"/>
      <c r="GU216" s="199"/>
      <c r="GV216" s="199"/>
      <c r="GW216" s="199"/>
      <c r="GX216" s="199"/>
      <c r="GY216" s="199"/>
      <c r="GZ216" s="199"/>
      <c r="HA216" s="199"/>
      <c r="HB216" s="199"/>
      <c r="HC216" s="199"/>
      <c r="HD216" s="199"/>
      <c r="HE216" s="199"/>
      <c r="HF216" s="199"/>
      <c r="HG216" s="199"/>
      <c r="HH216" s="199"/>
      <c r="HI216" s="199"/>
      <c r="HJ216" s="199"/>
      <c r="HK216" s="199"/>
      <c r="HL216" s="199"/>
      <c r="HM216" s="199"/>
      <c r="HN216" s="199"/>
      <c r="HO216" s="199"/>
      <c r="HP216" s="199"/>
      <c r="HQ216" s="199"/>
      <c r="HR216" s="199"/>
      <c r="HS216" s="199"/>
      <c r="HT216" s="199"/>
      <c r="HU216" s="199"/>
      <c r="HV216" s="199"/>
      <c r="HW216" s="199"/>
      <c r="HX216" s="199"/>
      <c r="HY216" s="199"/>
      <c r="HZ216" s="199"/>
      <c r="IA216" s="199"/>
      <c r="IB216" s="199"/>
      <c r="IC216" s="199"/>
      <c r="ID216" s="199"/>
      <c r="IE216" s="199"/>
      <c r="IF216" s="199"/>
      <c r="IG216" s="199"/>
      <c r="IH216" s="199"/>
      <c r="II216" s="199"/>
      <c r="IJ216" s="199"/>
      <c r="IK216" s="199"/>
      <c r="IL216" s="199"/>
      <c r="IM216" s="199"/>
      <c r="IN216" s="199"/>
      <c r="IO216" s="199"/>
      <c r="IP216" s="199"/>
      <c r="IQ216" s="199"/>
      <c r="IR216" s="199"/>
      <c r="IS216" s="199"/>
      <c r="IT216" s="199"/>
      <c r="IU216" s="199"/>
      <c r="IV216" s="199"/>
    </row>
    <row r="217" spans="1:256" s="245" customFormat="1" x14ac:dyDescent="0.25">
      <c r="A217" s="203"/>
      <c r="B217" s="235"/>
      <c r="C217" s="206"/>
      <c r="D217" s="206"/>
      <c r="E217" s="256"/>
      <c r="F217" s="252"/>
      <c r="H217" s="199"/>
      <c r="I217" s="199"/>
      <c r="J217" s="199"/>
      <c r="K217" s="199"/>
      <c r="L217" s="199"/>
      <c r="M217" s="199"/>
      <c r="N217" s="199"/>
      <c r="O217" s="199"/>
      <c r="P217" s="199"/>
      <c r="Q217" s="199"/>
      <c r="R217" s="199"/>
      <c r="S217" s="199"/>
      <c r="T217" s="199"/>
      <c r="U217" s="199"/>
      <c r="V217" s="199"/>
      <c r="W217" s="199"/>
      <c r="X217" s="199"/>
      <c r="Y217" s="199"/>
      <c r="Z217" s="199"/>
      <c r="AA217" s="199"/>
      <c r="AB217" s="199"/>
      <c r="AC217" s="199"/>
      <c r="AD217" s="199"/>
      <c r="AE217" s="199"/>
      <c r="AF217" s="199"/>
      <c r="AG217" s="199"/>
      <c r="AH217" s="199"/>
      <c r="AI217" s="199"/>
      <c r="AJ217" s="199"/>
      <c r="AK217" s="199"/>
      <c r="AL217" s="199"/>
      <c r="AM217" s="199"/>
      <c r="AN217" s="199"/>
      <c r="AO217" s="199"/>
      <c r="AP217" s="199"/>
      <c r="AQ217" s="199"/>
      <c r="AR217" s="199"/>
      <c r="AS217" s="199"/>
      <c r="AT217" s="199"/>
      <c r="AU217" s="199"/>
      <c r="AV217" s="199"/>
      <c r="AW217" s="199"/>
      <c r="AX217" s="199"/>
      <c r="AY217" s="199"/>
      <c r="AZ217" s="199"/>
      <c r="BA217" s="199"/>
      <c r="BB217" s="199"/>
      <c r="BC217" s="199"/>
      <c r="BD217" s="199"/>
      <c r="BE217" s="199"/>
      <c r="BF217" s="199"/>
      <c r="BG217" s="199"/>
      <c r="BH217" s="199"/>
      <c r="BI217" s="199"/>
      <c r="BJ217" s="199"/>
      <c r="BK217" s="199"/>
      <c r="BL217" s="199"/>
      <c r="BM217" s="199"/>
      <c r="BN217" s="199"/>
      <c r="BO217" s="199"/>
      <c r="BP217" s="199"/>
      <c r="BQ217" s="199"/>
      <c r="BR217" s="199"/>
      <c r="BS217" s="199"/>
      <c r="BT217" s="199"/>
      <c r="BU217" s="199"/>
      <c r="BV217" s="199"/>
      <c r="BW217" s="199"/>
      <c r="BX217" s="199"/>
      <c r="BY217" s="199"/>
      <c r="BZ217" s="199"/>
      <c r="CA217" s="199"/>
      <c r="CB217" s="199"/>
      <c r="CC217" s="199"/>
      <c r="CD217" s="199"/>
      <c r="CE217" s="199"/>
      <c r="CF217" s="199"/>
      <c r="CG217" s="199"/>
      <c r="CH217" s="199"/>
      <c r="CI217" s="199"/>
      <c r="CJ217" s="199"/>
      <c r="CK217" s="199"/>
      <c r="CL217" s="199"/>
      <c r="CM217" s="199"/>
      <c r="CN217" s="199"/>
      <c r="CO217" s="199"/>
      <c r="CP217" s="199"/>
      <c r="CQ217" s="199"/>
      <c r="CR217" s="199"/>
      <c r="CS217" s="199"/>
      <c r="CT217" s="199"/>
      <c r="CU217" s="199"/>
      <c r="CV217" s="199"/>
      <c r="CW217" s="199"/>
      <c r="CX217" s="199"/>
      <c r="CY217" s="199"/>
      <c r="CZ217" s="199"/>
      <c r="DA217" s="199"/>
      <c r="DB217" s="199"/>
      <c r="DC217" s="199"/>
      <c r="DD217" s="199"/>
      <c r="DE217" s="199"/>
      <c r="DF217" s="199"/>
      <c r="DG217" s="199"/>
      <c r="DH217" s="199"/>
      <c r="DI217" s="199"/>
      <c r="DJ217" s="199"/>
      <c r="DK217" s="199"/>
      <c r="DL217" s="199"/>
      <c r="DM217" s="199"/>
      <c r="DN217" s="199"/>
      <c r="DO217" s="199"/>
      <c r="DP217" s="199"/>
      <c r="DQ217" s="199"/>
      <c r="DR217" s="199"/>
      <c r="DS217" s="199"/>
      <c r="DT217" s="199"/>
      <c r="DU217" s="199"/>
      <c r="DV217" s="199"/>
      <c r="DW217" s="199"/>
      <c r="DX217" s="199"/>
      <c r="DY217" s="199"/>
      <c r="DZ217" s="199"/>
      <c r="EA217" s="199"/>
      <c r="EB217" s="199"/>
      <c r="EC217" s="199"/>
      <c r="ED217" s="199"/>
      <c r="EE217" s="199"/>
      <c r="EF217" s="199"/>
      <c r="EG217" s="199"/>
      <c r="EH217" s="199"/>
      <c r="EI217" s="199"/>
      <c r="EJ217" s="199"/>
      <c r="EK217" s="199"/>
      <c r="EL217" s="199"/>
      <c r="EM217" s="199"/>
      <c r="EN217" s="199"/>
      <c r="EO217" s="199"/>
      <c r="EP217" s="199"/>
      <c r="EQ217" s="199"/>
      <c r="ER217" s="199"/>
      <c r="ES217" s="199"/>
      <c r="ET217" s="199"/>
      <c r="EU217" s="199"/>
      <c r="EV217" s="199"/>
      <c r="EW217" s="199"/>
      <c r="EX217" s="199"/>
      <c r="EY217" s="199"/>
      <c r="EZ217" s="199"/>
      <c r="FA217" s="199"/>
      <c r="FB217" s="199"/>
      <c r="FC217" s="199"/>
      <c r="FD217" s="199"/>
      <c r="FE217" s="199"/>
      <c r="FF217" s="199"/>
      <c r="FG217" s="199"/>
      <c r="FH217" s="199"/>
      <c r="FI217" s="199"/>
      <c r="FJ217" s="199"/>
      <c r="FK217" s="199"/>
      <c r="FL217" s="199"/>
      <c r="FM217" s="199"/>
      <c r="FN217" s="199"/>
      <c r="FO217" s="199"/>
      <c r="FP217" s="199"/>
      <c r="FQ217" s="199"/>
      <c r="FR217" s="199"/>
      <c r="FS217" s="199"/>
      <c r="FT217" s="199"/>
      <c r="FU217" s="199"/>
      <c r="FV217" s="199"/>
      <c r="FW217" s="199"/>
      <c r="FX217" s="199"/>
      <c r="FY217" s="199"/>
      <c r="FZ217" s="199"/>
      <c r="GA217" s="199"/>
      <c r="GB217" s="199"/>
      <c r="GC217" s="199"/>
      <c r="GD217" s="199"/>
      <c r="GE217" s="199"/>
      <c r="GF217" s="199"/>
      <c r="GG217" s="199"/>
      <c r="GH217" s="199"/>
      <c r="GI217" s="199"/>
      <c r="GJ217" s="199"/>
      <c r="GK217" s="199"/>
      <c r="GL217" s="199"/>
      <c r="GM217" s="199"/>
      <c r="GN217" s="199"/>
      <c r="GO217" s="199"/>
      <c r="GP217" s="199"/>
      <c r="GQ217" s="199"/>
      <c r="GR217" s="199"/>
      <c r="GS217" s="199"/>
      <c r="GT217" s="199"/>
      <c r="GU217" s="199"/>
      <c r="GV217" s="199"/>
      <c r="GW217" s="199"/>
      <c r="GX217" s="199"/>
      <c r="GY217" s="199"/>
      <c r="GZ217" s="199"/>
      <c r="HA217" s="199"/>
      <c r="HB217" s="199"/>
      <c r="HC217" s="199"/>
      <c r="HD217" s="199"/>
      <c r="HE217" s="199"/>
      <c r="HF217" s="199"/>
      <c r="HG217" s="199"/>
      <c r="HH217" s="199"/>
      <c r="HI217" s="199"/>
      <c r="HJ217" s="199"/>
      <c r="HK217" s="199"/>
      <c r="HL217" s="199"/>
      <c r="HM217" s="199"/>
      <c r="HN217" s="199"/>
      <c r="HO217" s="199"/>
      <c r="HP217" s="199"/>
      <c r="HQ217" s="199"/>
      <c r="HR217" s="199"/>
      <c r="HS217" s="199"/>
      <c r="HT217" s="199"/>
      <c r="HU217" s="199"/>
      <c r="HV217" s="199"/>
      <c r="HW217" s="199"/>
      <c r="HX217" s="199"/>
      <c r="HY217" s="199"/>
      <c r="HZ217" s="199"/>
      <c r="IA217" s="199"/>
      <c r="IB217" s="199"/>
      <c r="IC217" s="199"/>
      <c r="ID217" s="199"/>
      <c r="IE217" s="199"/>
      <c r="IF217" s="199"/>
      <c r="IG217" s="199"/>
      <c r="IH217" s="199"/>
      <c r="II217" s="199"/>
      <c r="IJ217" s="199"/>
      <c r="IK217" s="199"/>
      <c r="IL217" s="199"/>
      <c r="IM217" s="199"/>
      <c r="IN217" s="199"/>
      <c r="IO217" s="199"/>
      <c r="IP217" s="199"/>
      <c r="IQ217" s="199"/>
      <c r="IR217" s="199"/>
      <c r="IS217" s="199"/>
      <c r="IT217" s="199"/>
      <c r="IU217" s="199"/>
      <c r="IV217" s="199"/>
    </row>
    <row r="218" spans="1:256" s="245" customFormat="1" x14ac:dyDescent="0.25">
      <c r="A218" s="203"/>
      <c r="B218" s="235"/>
      <c r="C218" s="206"/>
      <c r="D218" s="206"/>
      <c r="E218" s="256"/>
      <c r="F218" s="252"/>
      <c r="H218" s="199"/>
      <c r="I218" s="199"/>
      <c r="J218" s="199"/>
      <c r="K218" s="199"/>
      <c r="L218" s="199"/>
      <c r="M218" s="199"/>
      <c r="N218" s="199"/>
      <c r="O218" s="199"/>
      <c r="P218" s="199"/>
      <c r="Q218" s="199"/>
      <c r="R218" s="199"/>
      <c r="S218" s="199"/>
      <c r="T218" s="199"/>
      <c r="U218" s="199"/>
      <c r="V218" s="199"/>
      <c r="W218" s="199"/>
      <c r="X218" s="199"/>
      <c r="Y218" s="199"/>
      <c r="Z218" s="199"/>
      <c r="AA218" s="199"/>
      <c r="AB218" s="199"/>
      <c r="AC218" s="199"/>
      <c r="AD218" s="199"/>
      <c r="AE218" s="199"/>
      <c r="AF218" s="199"/>
      <c r="AG218" s="199"/>
      <c r="AH218" s="199"/>
      <c r="AI218" s="199"/>
      <c r="AJ218" s="199"/>
      <c r="AK218" s="199"/>
      <c r="AL218" s="199"/>
      <c r="AM218" s="199"/>
      <c r="AN218" s="199"/>
      <c r="AO218" s="199"/>
      <c r="AP218" s="199"/>
      <c r="AQ218" s="199"/>
      <c r="AR218" s="199"/>
      <c r="AS218" s="199"/>
      <c r="AT218" s="199"/>
      <c r="AU218" s="199"/>
      <c r="AV218" s="199"/>
      <c r="AW218" s="199"/>
      <c r="AX218" s="199"/>
      <c r="AY218" s="199"/>
      <c r="AZ218" s="199"/>
      <c r="BA218" s="199"/>
      <c r="BB218" s="199"/>
      <c r="BC218" s="199"/>
      <c r="BD218" s="199"/>
      <c r="BE218" s="199"/>
      <c r="BF218" s="199"/>
      <c r="BG218" s="199"/>
      <c r="BH218" s="199"/>
      <c r="BI218" s="199"/>
      <c r="BJ218" s="199"/>
      <c r="BK218" s="199"/>
      <c r="BL218" s="199"/>
      <c r="BM218" s="199"/>
      <c r="BN218" s="199"/>
      <c r="BO218" s="199"/>
      <c r="BP218" s="199"/>
      <c r="BQ218" s="199"/>
      <c r="BR218" s="199"/>
      <c r="BS218" s="199"/>
      <c r="BT218" s="199"/>
      <c r="BU218" s="199"/>
      <c r="BV218" s="199"/>
      <c r="BW218" s="199"/>
      <c r="BX218" s="199"/>
      <c r="BY218" s="199"/>
      <c r="BZ218" s="199"/>
      <c r="CA218" s="199"/>
      <c r="CB218" s="199"/>
      <c r="CC218" s="199"/>
      <c r="CD218" s="199"/>
      <c r="CE218" s="199"/>
      <c r="CF218" s="199"/>
      <c r="CG218" s="199"/>
      <c r="CH218" s="199"/>
      <c r="CI218" s="199"/>
      <c r="CJ218" s="199"/>
      <c r="CK218" s="199"/>
      <c r="CL218" s="199"/>
      <c r="CM218" s="199"/>
      <c r="CN218" s="199"/>
      <c r="CO218" s="199"/>
      <c r="CP218" s="199"/>
      <c r="CQ218" s="199"/>
      <c r="CR218" s="199"/>
      <c r="CS218" s="199"/>
      <c r="CT218" s="199"/>
      <c r="CU218" s="199"/>
      <c r="CV218" s="199"/>
      <c r="CW218" s="199"/>
      <c r="CX218" s="199"/>
      <c r="CY218" s="199"/>
      <c r="CZ218" s="199"/>
      <c r="DA218" s="199"/>
      <c r="DB218" s="199"/>
      <c r="DC218" s="199"/>
      <c r="DD218" s="199"/>
      <c r="DE218" s="199"/>
      <c r="DF218" s="199"/>
      <c r="DG218" s="199"/>
      <c r="DH218" s="199"/>
      <c r="DI218" s="199"/>
      <c r="DJ218" s="199"/>
      <c r="DK218" s="199"/>
      <c r="DL218" s="199"/>
      <c r="DM218" s="199"/>
      <c r="DN218" s="199"/>
      <c r="DO218" s="199"/>
      <c r="DP218" s="199"/>
      <c r="DQ218" s="199"/>
      <c r="DR218" s="199"/>
      <c r="DS218" s="199"/>
      <c r="DT218" s="199"/>
      <c r="DU218" s="199"/>
      <c r="DV218" s="199"/>
      <c r="DW218" s="199"/>
      <c r="DX218" s="199"/>
      <c r="DY218" s="199"/>
      <c r="DZ218" s="199"/>
      <c r="EA218" s="199"/>
      <c r="EB218" s="199"/>
      <c r="EC218" s="199"/>
      <c r="ED218" s="199"/>
      <c r="EE218" s="199"/>
      <c r="EF218" s="199"/>
      <c r="EG218" s="199"/>
      <c r="EH218" s="199"/>
      <c r="EI218" s="199"/>
      <c r="EJ218" s="199"/>
      <c r="EK218" s="199"/>
      <c r="EL218" s="199"/>
      <c r="EM218" s="199"/>
      <c r="EN218" s="199"/>
      <c r="EO218" s="199"/>
      <c r="EP218" s="199"/>
      <c r="EQ218" s="199"/>
      <c r="ER218" s="199"/>
      <c r="ES218" s="199"/>
      <c r="ET218" s="199"/>
      <c r="EU218" s="199"/>
      <c r="EV218" s="199"/>
      <c r="EW218" s="199"/>
      <c r="EX218" s="199"/>
      <c r="EY218" s="199"/>
      <c r="EZ218" s="199"/>
      <c r="FA218" s="199"/>
      <c r="FB218" s="199"/>
      <c r="FC218" s="199"/>
      <c r="FD218" s="199"/>
      <c r="FE218" s="199"/>
      <c r="FF218" s="199"/>
      <c r="FG218" s="199"/>
      <c r="FH218" s="199"/>
      <c r="FI218" s="199"/>
      <c r="FJ218" s="199"/>
      <c r="FK218" s="199"/>
      <c r="FL218" s="199"/>
      <c r="FM218" s="199"/>
      <c r="FN218" s="199"/>
      <c r="FO218" s="199"/>
      <c r="FP218" s="199"/>
      <c r="FQ218" s="199"/>
      <c r="FR218" s="199"/>
      <c r="FS218" s="199"/>
      <c r="FT218" s="199"/>
      <c r="FU218" s="199"/>
      <c r="FV218" s="199"/>
      <c r="FW218" s="199"/>
      <c r="FX218" s="199"/>
      <c r="FY218" s="199"/>
      <c r="FZ218" s="199"/>
      <c r="GA218" s="199"/>
      <c r="GB218" s="199"/>
      <c r="GC218" s="199"/>
      <c r="GD218" s="199"/>
      <c r="GE218" s="199"/>
      <c r="GF218" s="199"/>
      <c r="GG218" s="199"/>
      <c r="GH218" s="199"/>
      <c r="GI218" s="199"/>
      <c r="GJ218" s="199"/>
      <c r="GK218" s="199"/>
      <c r="GL218" s="199"/>
      <c r="GM218" s="199"/>
      <c r="GN218" s="199"/>
      <c r="GO218" s="199"/>
      <c r="GP218" s="199"/>
      <c r="GQ218" s="199"/>
      <c r="GR218" s="199"/>
      <c r="GS218" s="199"/>
      <c r="GT218" s="199"/>
      <c r="GU218" s="199"/>
      <c r="GV218" s="199"/>
      <c r="GW218" s="199"/>
      <c r="GX218" s="199"/>
      <c r="GY218" s="199"/>
      <c r="GZ218" s="199"/>
      <c r="HA218" s="199"/>
      <c r="HB218" s="199"/>
      <c r="HC218" s="199"/>
      <c r="HD218" s="199"/>
      <c r="HE218" s="199"/>
      <c r="HF218" s="199"/>
      <c r="HG218" s="199"/>
      <c r="HH218" s="199"/>
      <c r="HI218" s="199"/>
      <c r="HJ218" s="199"/>
      <c r="HK218" s="199"/>
      <c r="HL218" s="199"/>
      <c r="HM218" s="199"/>
      <c r="HN218" s="199"/>
      <c r="HO218" s="199"/>
      <c r="HP218" s="199"/>
      <c r="HQ218" s="199"/>
      <c r="HR218" s="199"/>
      <c r="HS218" s="199"/>
      <c r="HT218" s="199"/>
      <c r="HU218" s="199"/>
      <c r="HV218" s="199"/>
      <c r="HW218" s="199"/>
      <c r="HX218" s="199"/>
      <c r="HY218" s="199"/>
      <c r="HZ218" s="199"/>
      <c r="IA218" s="199"/>
      <c r="IB218" s="199"/>
      <c r="IC218" s="199"/>
      <c r="ID218" s="199"/>
      <c r="IE218" s="199"/>
      <c r="IF218" s="199"/>
      <c r="IG218" s="199"/>
      <c r="IH218" s="199"/>
      <c r="II218" s="199"/>
      <c r="IJ218" s="199"/>
      <c r="IK218" s="199"/>
      <c r="IL218" s="199"/>
      <c r="IM218" s="199"/>
      <c r="IN218" s="199"/>
      <c r="IO218" s="199"/>
      <c r="IP218" s="199"/>
      <c r="IQ218" s="199"/>
      <c r="IR218" s="199"/>
      <c r="IS218" s="199"/>
      <c r="IT218" s="199"/>
      <c r="IU218" s="199"/>
      <c r="IV218" s="199"/>
    </row>
    <row r="219" spans="1:256" s="245" customFormat="1" x14ac:dyDescent="0.25">
      <c r="A219" s="203"/>
      <c r="B219" s="235"/>
      <c r="C219" s="206"/>
      <c r="D219" s="206"/>
      <c r="E219" s="256"/>
      <c r="F219" s="252"/>
      <c r="H219" s="199"/>
      <c r="I219" s="199"/>
      <c r="J219" s="199"/>
      <c r="K219" s="199"/>
      <c r="L219" s="199"/>
      <c r="M219" s="199"/>
      <c r="N219" s="199"/>
      <c r="O219" s="199"/>
      <c r="P219" s="199"/>
      <c r="Q219" s="199"/>
      <c r="R219" s="199"/>
      <c r="S219" s="199"/>
      <c r="T219" s="199"/>
      <c r="U219" s="199"/>
      <c r="V219" s="199"/>
      <c r="W219" s="199"/>
      <c r="X219" s="199"/>
      <c r="Y219" s="199"/>
      <c r="Z219" s="199"/>
      <c r="AA219" s="199"/>
      <c r="AB219" s="199"/>
      <c r="AC219" s="199"/>
      <c r="AD219" s="199"/>
      <c r="AE219" s="199"/>
      <c r="AF219" s="199"/>
      <c r="AG219" s="199"/>
      <c r="AH219" s="199"/>
      <c r="AI219" s="199"/>
      <c r="AJ219" s="199"/>
      <c r="AK219" s="199"/>
      <c r="AL219" s="199"/>
      <c r="AM219" s="199"/>
      <c r="AN219" s="199"/>
      <c r="AO219" s="199"/>
      <c r="AP219" s="199"/>
      <c r="AQ219" s="199"/>
      <c r="AR219" s="199"/>
      <c r="AS219" s="199"/>
      <c r="AT219" s="199"/>
      <c r="AU219" s="199"/>
      <c r="AV219" s="199"/>
      <c r="AW219" s="199"/>
      <c r="AX219" s="199"/>
      <c r="AY219" s="199"/>
      <c r="AZ219" s="199"/>
      <c r="BA219" s="199"/>
      <c r="BB219" s="199"/>
      <c r="BC219" s="199"/>
      <c r="BD219" s="199"/>
      <c r="BE219" s="199"/>
      <c r="BF219" s="199"/>
      <c r="BG219" s="199"/>
      <c r="BH219" s="199"/>
      <c r="BI219" s="199"/>
      <c r="BJ219" s="199"/>
      <c r="BK219" s="199"/>
      <c r="BL219" s="199"/>
      <c r="BM219" s="199"/>
      <c r="BN219" s="199"/>
      <c r="BO219" s="199"/>
      <c r="BP219" s="199"/>
      <c r="BQ219" s="199"/>
      <c r="BR219" s="199"/>
      <c r="BS219" s="199"/>
      <c r="BT219" s="199"/>
      <c r="BU219" s="199"/>
      <c r="BV219" s="199"/>
      <c r="BW219" s="199"/>
      <c r="BX219" s="199"/>
      <c r="BY219" s="199"/>
      <c r="BZ219" s="199"/>
      <c r="CA219" s="199"/>
      <c r="CB219" s="199"/>
      <c r="CC219" s="199"/>
      <c r="CD219" s="199"/>
      <c r="CE219" s="199"/>
      <c r="CF219" s="199"/>
      <c r="CG219" s="199"/>
      <c r="CH219" s="199"/>
      <c r="CI219" s="199"/>
      <c r="CJ219" s="199"/>
      <c r="CK219" s="199"/>
      <c r="CL219" s="199"/>
      <c r="CM219" s="199"/>
      <c r="CN219" s="199"/>
      <c r="CO219" s="199"/>
      <c r="CP219" s="199"/>
      <c r="CQ219" s="199"/>
      <c r="CR219" s="199"/>
      <c r="CS219" s="199"/>
      <c r="CT219" s="199"/>
      <c r="CU219" s="199"/>
      <c r="CV219" s="199"/>
      <c r="CW219" s="199"/>
      <c r="CX219" s="199"/>
      <c r="CY219" s="199"/>
      <c r="CZ219" s="199"/>
      <c r="DA219" s="199"/>
      <c r="DB219" s="199"/>
      <c r="DC219" s="199"/>
      <c r="DD219" s="199"/>
      <c r="DE219" s="199"/>
      <c r="DF219" s="199"/>
      <c r="DG219" s="199"/>
      <c r="DH219" s="199"/>
      <c r="DI219" s="199"/>
      <c r="DJ219" s="199"/>
      <c r="DK219" s="199"/>
      <c r="DL219" s="199"/>
      <c r="DM219" s="199"/>
      <c r="DN219" s="199"/>
      <c r="DO219" s="199"/>
      <c r="DP219" s="199"/>
      <c r="DQ219" s="199"/>
      <c r="DR219" s="199"/>
      <c r="DS219" s="199"/>
      <c r="DT219" s="199"/>
      <c r="DU219" s="199"/>
      <c r="DV219" s="199"/>
      <c r="DW219" s="199"/>
      <c r="DX219" s="199"/>
      <c r="DY219" s="199"/>
      <c r="DZ219" s="199"/>
      <c r="EA219" s="199"/>
      <c r="EB219" s="199"/>
      <c r="EC219" s="199"/>
      <c r="ED219" s="199"/>
      <c r="EE219" s="199"/>
      <c r="EF219" s="199"/>
      <c r="EG219" s="199"/>
      <c r="EH219" s="199"/>
      <c r="EI219" s="199"/>
      <c r="EJ219" s="199"/>
      <c r="EK219" s="199"/>
      <c r="EL219" s="199"/>
      <c r="EM219" s="199"/>
      <c r="EN219" s="199"/>
      <c r="EO219" s="199"/>
      <c r="EP219" s="199"/>
      <c r="EQ219" s="199"/>
      <c r="ER219" s="199"/>
      <c r="ES219" s="199"/>
      <c r="ET219" s="199"/>
      <c r="EU219" s="199"/>
      <c r="EV219" s="199"/>
      <c r="EW219" s="199"/>
      <c r="EX219" s="199"/>
      <c r="EY219" s="199"/>
      <c r="EZ219" s="199"/>
      <c r="FA219" s="199"/>
      <c r="FB219" s="199"/>
      <c r="FC219" s="199"/>
      <c r="FD219" s="199"/>
      <c r="FE219" s="199"/>
      <c r="FF219" s="199"/>
      <c r="FG219" s="199"/>
      <c r="FH219" s="199"/>
      <c r="FI219" s="199"/>
      <c r="FJ219" s="199"/>
      <c r="FK219" s="199"/>
      <c r="FL219" s="199"/>
      <c r="FM219" s="199"/>
      <c r="FN219" s="199"/>
      <c r="FO219" s="199"/>
      <c r="FP219" s="199"/>
      <c r="FQ219" s="199"/>
      <c r="FR219" s="199"/>
      <c r="FS219" s="199"/>
      <c r="FT219" s="199"/>
      <c r="FU219" s="199"/>
      <c r="FV219" s="199"/>
      <c r="FW219" s="199"/>
      <c r="FX219" s="199"/>
      <c r="FY219" s="199"/>
      <c r="FZ219" s="199"/>
      <c r="GA219" s="199"/>
      <c r="GB219" s="199"/>
      <c r="GC219" s="199"/>
      <c r="GD219" s="199"/>
      <c r="GE219" s="199"/>
      <c r="GF219" s="199"/>
      <c r="GG219" s="199"/>
      <c r="GH219" s="199"/>
      <c r="GI219" s="199"/>
      <c r="GJ219" s="199"/>
      <c r="GK219" s="199"/>
      <c r="GL219" s="199"/>
      <c r="GM219" s="199"/>
      <c r="GN219" s="199"/>
      <c r="GO219" s="199"/>
      <c r="GP219" s="199"/>
      <c r="GQ219" s="199"/>
      <c r="GR219" s="199"/>
      <c r="GS219" s="199"/>
      <c r="GT219" s="199"/>
      <c r="GU219" s="199"/>
      <c r="GV219" s="199"/>
      <c r="GW219" s="199"/>
      <c r="GX219" s="199"/>
      <c r="GY219" s="199"/>
      <c r="GZ219" s="199"/>
      <c r="HA219" s="199"/>
      <c r="HB219" s="199"/>
      <c r="HC219" s="199"/>
      <c r="HD219" s="199"/>
      <c r="HE219" s="199"/>
      <c r="HF219" s="199"/>
      <c r="HG219" s="199"/>
      <c r="HH219" s="199"/>
      <c r="HI219" s="199"/>
      <c r="HJ219" s="199"/>
      <c r="HK219" s="199"/>
      <c r="HL219" s="199"/>
      <c r="HM219" s="199"/>
      <c r="HN219" s="199"/>
      <c r="HO219" s="199"/>
      <c r="HP219" s="199"/>
      <c r="HQ219" s="199"/>
      <c r="HR219" s="199"/>
      <c r="HS219" s="199"/>
      <c r="HT219" s="199"/>
      <c r="HU219" s="199"/>
      <c r="HV219" s="199"/>
      <c r="HW219" s="199"/>
      <c r="HX219" s="199"/>
      <c r="HY219" s="199"/>
      <c r="HZ219" s="199"/>
      <c r="IA219" s="199"/>
      <c r="IB219" s="199"/>
      <c r="IC219" s="199"/>
      <c r="ID219" s="199"/>
      <c r="IE219" s="199"/>
      <c r="IF219" s="199"/>
      <c r="IG219" s="199"/>
      <c r="IH219" s="199"/>
      <c r="II219" s="199"/>
      <c r="IJ219" s="199"/>
      <c r="IK219" s="199"/>
      <c r="IL219" s="199"/>
      <c r="IM219" s="199"/>
      <c r="IN219" s="199"/>
      <c r="IO219" s="199"/>
      <c r="IP219" s="199"/>
      <c r="IQ219" s="199"/>
      <c r="IR219" s="199"/>
      <c r="IS219" s="199"/>
      <c r="IT219" s="199"/>
      <c r="IU219" s="199"/>
      <c r="IV219" s="199"/>
    </row>
    <row r="220" spans="1:256" s="245" customFormat="1" x14ac:dyDescent="0.25">
      <c r="A220" s="203"/>
      <c r="B220" s="235"/>
      <c r="C220" s="206"/>
      <c r="D220" s="206"/>
      <c r="E220" s="256"/>
      <c r="F220" s="252"/>
      <c r="H220" s="199"/>
      <c r="I220" s="199"/>
      <c r="J220" s="199"/>
      <c r="K220" s="199"/>
      <c r="L220" s="199"/>
      <c r="M220" s="199"/>
      <c r="N220" s="199"/>
      <c r="O220" s="199"/>
      <c r="P220" s="199"/>
      <c r="Q220" s="199"/>
      <c r="R220" s="199"/>
      <c r="S220" s="199"/>
      <c r="T220" s="199"/>
      <c r="U220" s="199"/>
      <c r="V220" s="199"/>
      <c r="W220" s="199"/>
      <c r="X220" s="199"/>
      <c r="Y220" s="199"/>
      <c r="Z220" s="199"/>
      <c r="AA220" s="199"/>
      <c r="AB220" s="199"/>
      <c r="AC220" s="199"/>
      <c r="AD220" s="199"/>
      <c r="AE220" s="199"/>
      <c r="AF220" s="199"/>
      <c r="AG220" s="199"/>
      <c r="AH220" s="199"/>
      <c r="AI220" s="199"/>
      <c r="AJ220" s="199"/>
      <c r="AK220" s="199"/>
      <c r="AL220" s="199"/>
      <c r="AM220" s="199"/>
      <c r="AN220" s="199"/>
      <c r="AO220" s="199"/>
      <c r="AP220" s="199"/>
      <c r="AQ220" s="199"/>
      <c r="AR220" s="199"/>
      <c r="AS220" s="199"/>
      <c r="AT220" s="199"/>
      <c r="AU220" s="199"/>
      <c r="AV220" s="199"/>
      <c r="AW220" s="199"/>
      <c r="AX220" s="199"/>
      <c r="AY220" s="199"/>
      <c r="AZ220" s="199"/>
      <c r="BA220" s="199"/>
      <c r="BB220" s="199"/>
      <c r="BC220" s="199"/>
      <c r="BD220" s="199"/>
      <c r="BE220" s="199"/>
      <c r="BF220" s="199"/>
      <c r="BG220" s="199"/>
      <c r="BH220" s="199"/>
      <c r="BI220" s="199"/>
      <c r="BJ220" s="199"/>
      <c r="BK220" s="199"/>
      <c r="BL220" s="199"/>
      <c r="BM220" s="199"/>
      <c r="BN220" s="199"/>
      <c r="BO220" s="199"/>
      <c r="BP220" s="199"/>
      <c r="BQ220" s="199"/>
      <c r="BR220" s="199"/>
      <c r="BS220" s="199"/>
      <c r="BT220" s="199"/>
      <c r="BU220" s="199"/>
      <c r="BV220" s="199"/>
      <c r="BW220" s="199"/>
      <c r="BX220" s="199"/>
      <c r="BY220" s="199"/>
      <c r="BZ220" s="199"/>
      <c r="CA220" s="199"/>
      <c r="CB220" s="199"/>
      <c r="CC220" s="199"/>
      <c r="CD220" s="199"/>
      <c r="CE220" s="199"/>
      <c r="CF220" s="199"/>
      <c r="CG220" s="199"/>
      <c r="CH220" s="199"/>
      <c r="CI220" s="199"/>
      <c r="CJ220" s="199"/>
      <c r="CK220" s="199"/>
      <c r="CL220" s="199"/>
      <c r="CM220" s="199"/>
      <c r="CN220" s="199"/>
      <c r="CO220" s="199"/>
      <c r="CP220" s="199"/>
      <c r="CQ220" s="199"/>
      <c r="CR220" s="199"/>
      <c r="CS220" s="199"/>
      <c r="CT220" s="199"/>
      <c r="CU220" s="199"/>
      <c r="CV220" s="199"/>
      <c r="CW220" s="199"/>
      <c r="CX220" s="199"/>
      <c r="CY220" s="199"/>
      <c r="CZ220" s="199"/>
      <c r="DA220" s="199"/>
      <c r="DB220" s="199"/>
      <c r="DC220" s="199"/>
      <c r="DD220" s="199"/>
      <c r="DE220" s="199"/>
      <c r="DF220" s="199"/>
      <c r="DG220" s="199"/>
      <c r="DH220" s="199"/>
      <c r="DI220" s="199"/>
      <c r="DJ220" s="199"/>
      <c r="DK220" s="199"/>
      <c r="DL220" s="199"/>
      <c r="DM220" s="199"/>
      <c r="DN220" s="199"/>
      <c r="DO220" s="199"/>
      <c r="DP220" s="199"/>
      <c r="DQ220" s="199"/>
      <c r="DR220" s="199"/>
      <c r="DS220" s="199"/>
      <c r="DT220" s="199"/>
      <c r="DU220" s="199"/>
      <c r="DV220" s="199"/>
      <c r="DW220" s="199"/>
      <c r="DX220" s="199"/>
      <c r="DY220" s="199"/>
      <c r="DZ220" s="199"/>
      <c r="EA220" s="199"/>
      <c r="EB220" s="199"/>
      <c r="EC220" s="199"/>
      <c r="ED220" s="199"/>
      <c r="EE220" s="199"/>
      <c r="EF220" s="199"/>
      <c r="EG220" s="199"/>
      <c r="EH220" s="199"/>
      <c r="EI220" s="199"/>
      <c r="EJ220" s="199"/>
      <c r="EK220" s="199"/>
      <c r="EL220" s="199"/>
      <c r="EM220" s="199"/>
      <c r="EN220" s="199"/>
      <c r="EO220" s="199"/>
      <c r="EP220" s="199"/>
      <c r="EQ220" s="199"/>
      <c r="ER220" s="199"/>
      <c r="ES220" s="199"/>
      <c r="ET220" s="199"/>
      <c r="EU220" s="199"/>
      <c r="EV220" s="199"/>
      <c r="EW220" s="199"/>
      <c r="EX220" s="199"/>
      <c r="EY220" s="199"/>
      <c r="EZ220" s="199"/>
      <c r="FA220" s="199"/>
      <c r="FB220" s="199"/>
      <c r="FC220" s="199"/>
      <c r="FD220" s="199"/>
      <c r="FE220" s="199"/>
      <c r="FF220" s="199"/>
      <c r="FG220" s="199"/>
      <c r="FH220" s="199"/>
      <c r="FI220" s="199"/>
      <c r="FJ220" s="199"/>
      <c r="FK220" s="199"/>
      <c r="FL220" s="199"/>
      <c r="FM220" s="199"/>
      <c r="FN220" s="199"/>
      <c r="FO220" s="199"/>
      <c r="FP220" s="199"/>
      <c r="FQ220" s="199"/>
      <c r="FR220" s="199"/>
      <c r="FS220" s="199"/>
      <c r="FT220" s="199"/>
      <c r="FU220" s="199"/>
      <c r="FV220" s="199"/>
      <c r="FW220" s="199"/>
      <c r="FX220" s="199"/>
      <c r="FY220" s="199"/>
      <c r="FZ220" s="199"/>
      <c r="GA220" s="199"/>
      <c r="GB220" s="199"/>
      <c r="GC220" s="199"/>
      <c r="GD220" s="199"/>
      <c r="GE220" s="199"/>
      <c r="GF220" s="199"/>
      <c r="GG220" s="199"/>
      <c r="GH220" s="199"/>
      <c r="GI220" s="199"/>
      <c r="GJ220" s="199"/>
      <c r="GK220" s="199"/>
      <c r="GL220" s="199"/>
      <c r="GM220" s="199"/>
      <c r="GN220" s="199"/>
      <c r="GO220" s="199"/>
      <c r="GP220" s="199"/>
      <c r="GQ220" s="199"/>
      <c r="GR220" s="199"/>
      <c r="GS220" s="199"/>
      <c r="GT220" s="199"/>
      <c r="GU220" s="199"/>
      <c r="GV220" s="199"/>
      <c r="GW220" s="199"/>
      <c r="GX220" s="199"/>
      <c r="GY220" s="199"/>
      <c r="GZ220" s="199"/>
      <c r="HA220" s="199"/>
      <c r="HB220" s="199"/>
      <c r="HC220" s="199"/>
      <c r="HD220" s="199"/>
      <c r="HE220" s="199"/>
      <c r="HF220" s="199"/>
      <c r="HG220" s="199"/>
      <c r="HH220" s="199"/>
      <c r="HI220" s="199"/>
      <c r="HJ220" s="199"/>
      <c r="HK220" s="199"/>
      <c r="HL220" s="199"/>
      <c r="HM220" s="199"/>
      <c r="HN220" s="199"/>
      <c r="HO220" s="199"/>
      <c r="HP220" s="199"/>
      <c r="HQ220" s="199"/>
      <c r="HR220" s="199"/>
      <c r="HS220" s="199"/>
      <c r="HT220" s="199"/>
      <c r="HU220" s="199"/>
      <c r="HV220" s="199"/>
      <c r="HW220" s="199"/>
      <c r="HX220" s="199"/>
      <c r="HY220" s="199"/>
      <c r="HZ220" s="199"/>
      <c r="IA220" s="199"/>
      <c r="IB220" s="199"/>
      <c r="IC220" s="199"/>
      <c r="ID220" s="199"/>
      <c r="IE220" s="199"/>
      <c r="IF220" s="199"/>
      <c r="IG220" s="199"/>
      <c r="IH220" s="199"/>
      <c r="II220" s="199"/>
      <c r="IJ220" s="199"/>
      <c r="IK220" s="199"/>
      <c r="IL220" s="199"/>
      <c r="IM220" s="199"/>
      <c r="IN220" s="199"/>
      <c r="IO220" s="199"/>
      <c r="IP220" s="199"/>
      <c r="IQ220" s="199"/>
      <c r="IR220" s="199"/>
      <c r="IS220" s="199"/>
      <c r="IT220" s="199"/>
      <c r="IU220" s="199"/>
      <c r="IV220" s="199"/>
    </row>
    <row r="221" spans="1:256" s="245" customFormat="1" x14ac:dyDescent="0.25">
      <c r="A221" s="203"/>
      <c r="B221" s="235"/>
      <c r="C221" s="206"/>
      <c r="D221" s="206"/>
      <c r="E221" s="256"/>
      <c r="F221" s="252"/>
      <c r="H221" s="199"/>
      <c r="I221" s="199"/>
      <c r="J221" s="199"/>
      <c r="K221" s="199"/>
      <c r="L221" s="199"/>
      <c r="M221" s="199"/>
      <c r="N221" s="199"/>
      <c r="O221" s="199"/>
      <c r="P221" s="199"/>
      <c r="Q221" s="199"/>
      <c r="R221" s="199"/>
      <c r="S221" s="199"/>
      <c r="T221" s="199"/>
      <c r="U221" s="199"/>
      <c r="V221" s="199"/>
      <c r="W221" s="199"/>
      <c r="X221" s="199"/>
      <c r="Y221" s="199"/>
      <c r="Z221" s="199"/>
      <c r="AA221" s="199"/>
      <c r="AB221" s="199"/>
      <c r="AC221" s="199"/>
      <c r="AD221" s="199"/>
      <c r="AE221" s="199"/>
      <c r="AF221" s="199"/>
      <c r="AG221" s="199"/>
      <c r="AH221" s="199"/>
      <c r="AI221" s="199"/>
      <c r="AJ221" s="199"/>
      <c r="AK221" s="199"/>
      <c r="AL221" s="199"/>
      <c r="AM221" s="199"/>
      <c r="AN221" s="199"/>
      <c r="AO221" s="199"/>
      <c r="AP221" s="199"/>
      <c r="AQ221" s="199"/>
      <c r="AR221" s="199"/>
      <c r="AS221" s="199"/>
      <c r="AT221" s="199"/>
      <c r="AU221" s="199"/>
      <c r="AV221" s="199"/>
      <c r="AW221" s="199"/>
      <c r="AX221" s="199"/>
      <c r="AY221" s="199"/>
      <c r="AZ221" s="199"/>
      <c r="BA221" s="199"/>
      <c r="BB221" s="199"/>
      <c r="BC221" s="199"/>
      <c r="BD221" s="199"/>
      <c r="BE221" s="199"/>
      <c r="BF221" s="199"/>
      <c r="BG221" s="199"/>
      <c r="BH221" s="199"/>
      <c r="BI221" s="199"/>
      <c r="BJ221" s="199"/>
      <c r="BK221" s="199"/>
      <c r="BL221" s="199"/>
      <c r="BM221" s="199"/>
      <c r="BN221" s="199"/>
      <c r="BO221" s="199"/>
      <c r="BP221" s="199"/>
      <c r="BQ221" s="199"/>
      <c r="BR221" s="199"/>
      <c r="BS221" s="199"/>
      <c r="BT221" s="199"/>
      <c r="BU221" s="199"/>
      <c r="BV221" s="199"/>
      <c r="BW221" s="199"/>
      <c r="BX221" s="199"/>
      <c r="BY221" s="199"/>
      <c r="BZ221" s="199"/>
      <c r="CA221" s="199"/>
      <c r="CB221" s="199"/>
      <c r="CC221" s="199"/>
      <c r="CD221" s="199"/>
      <c r="CE221" s="199"/>
      <c r="CF221" s="199"/>
      <c r="CG221" s="199"/>
      <c r="CH221" s="199"/>
      <c r="CI221" s="199"/>
      <c r="CJ221" s="199"/>
      <c r="CK221" s="199"/>
      <c r="CL221" s="199"/>
      <c r="CM221" s="199"/>
      <c r="CN221" s="199"/>
      <c r="CO221" s="199"/>
      <c r="CP221" s="199"/>
      <c r="CQ221" s="199"/>
      <c r="CR221" s="199"/>
      <c r="CS221" s="199"/>
      <c r="CT221" s="199"/>
      <c r="CU221" s="199"/>
      <c r="CV221" s="199"/>
      <c r="CW221" s="199"/>
      <c r="CX221" s="199"/>
      <c r="CY221" s="199"/>
      <c r="CZ221" s="199"/>
      <c r="DA221" s="199"/>
      <c r="DB221" s="199"/>
      <c r="DC221" s="199"/>
      <c r="DD221" s="199"/>
      <c r="DE221" s="199"/>
      <c r="DF221" s="199"/>
      <c r="DG221" s="199"/>
      <c r="DH221" s="199"/>
      <c r="DI221" s="199"/>
      <c r="DJ221" s="199"/>
      <c r="DK221" s="199"/>
      <c r="DL221" s="199"/>
      <c r="DM221" s="199"/>
      <c r="DN221" s="199"/>
      <c r="DO221" s="199"/>
      <c r="DP221" s="199"/>
      <c r="DQ221" s="199"/>
      <c r="DR221" s="199"/>
      <c r="DS221" s="199"/>
      <c r="DT221" s="199"/>
      <c r="DU221" s="199"/>
      <c r="DV221" s="199"/>
      <c r="DW221" s="199"/>
      <c r="DX221" s="199"/>
      <c r="DY221" s="199"/>
      <c r="DZ221" s="199"/>
      <c r="EA221" s="199"/>
      <c r="EB221" s="199"/>
      <c r="EC221" s="199"/>
      <c r="ED221" s="199"/>
      <c r="EE221" s="199"/>
      <c r="EF221" s="199"/>
      <c r="EG221" s="199"/>
      <c r="EH221" s="199"/>
      <c r="EI221" s="199"/>
      <c r="EJ221" s="199"/>
      <c r="EK221" s="199"/>
      <c r="EL221" s="199"/>
      <c r="EM221" s="199"/>
      <c r="EN221" s="199"/>
      <c r="EO221" s="199"/>
      <c r="EP221" s="199"/>
      <c r="EQ221" s="199"/>
      <c r="ER221" s="199"/>
      <c r="ES221" s="199"/>
      <c r="ET221" s="199"/>
      <c r="EU221" s="199"/>
      <c r="EV221" s="199"/>
      <c r="EW221" s="199"/>
      <c r="EX221" s="199"/>
      <c r="EY221" s="199"/>
      <c r="EZ221" s="199"/>
      <c r="FA221" s="199"/>
      <c r="FB221" s="199"/>
      <c r="FC221" s="199"/>
      <c r="FD221" s="199"/>
      <c r="FE221" s="199"/>
      <c r="FF221" s="199"/>
      <c r="FG221" s="199"/>
      <c r="FH221" s="199"/>
      <c r="FI221" s="199"/>
      <c r="FJ221" s="199"/>
      <c r="FK221" s="199"/>
      <c r="FL221" s="199"/>
      <c r="FM221" s="199"/>
      <c r="FN221" s="199"/>
      <c r="FO221" s="199"/>
      <c r="FP221" s="199"/>
      <c r="FQ221" s="199"/>
      <c r="FR221" s="199"/>
      <c r="FS221" s="199"/>
      <c r="FT221" s="199"/>
      <c r="FU221" s="199"/>
      <c r="FV221" s="199"/>
      <c r="FW221" s="199"/>
      <c r="FX221" s="199"/>
      <c r="FY221" s="199"/>
      <c r="FZ221" s="199"/>
      <c r="GA221" s="199"/>
      <c r="GB221" s="199"/>
      <c r="GC221" s="199"/>
      <c r="GD221" s="199"/>
      <c r="GE221" s="199"/>
      <c r="GF221" s="199"/>
      <c r="GG221" s="199"/>
      <c r="GH221" s="199"/>
      <c r="GI221" s="199"/>
      <c r="GJ221" s="199"/>
      <c r="GK221" s="199"/>
      <c r="GL221" s="199"/>
      <c r="GM221" s="199"/>
      <c r="GN221" s="199"/>
      <c r="GO221" s="199"/>
      <c r="GP221" s="199"/>
      <c r="GQ221" s="199"/>
      <c r="GR221" s="199"/>
      <c r="GS221" s="199"/>
      <c r="GT221" s="199"/>
      <c r="GU221" s="199"/>
      <c r="GV221" s="199"/>
      <c r="GW221" s="199"/>
      <c r="GX221" s="199"/>
      <c r="GY221" s="199"/>
      <c r="GZ221" s="199"/>
      <c r="HA221" s="199"/>
      <c r="HB221" s="199"/>
      <c r="HC221" s="199"/>
      <c r="HD221" s="199"/>
      <c r="HE221" s="199"/>
      <c r="HF221" s="199"/>
      <c r="HG221" s="199"/>
      <c r="HH221" s="199"/>
      <c r="HI221" s="199"/>
      <c r="HJ221" s="199"/>
      <c r="HK221" s="199"/>
      <c r="HL221" s="199"/>
      <c r="HM221" s="199"/>
      <c r="HN221" s="199"/>
      <c r="HO221" s="199"/>
      <c r="HP221" s="199"/>
      <c r="HQ221" s="199"/>
      <c r="HR221" s="199"/>
      <c r="HS221" s="199"/>
      <c r="HT221" s="199"/>
      <c r="HU221" s="199"/>
      <c r="HV221" s="199"/>
      <c r="HW221" s="199"/>
      <c r="HX221" s="199"/>
      <c r="HY221" s="199"/>
      <c r="HZ221" s="199"/>
      <c r="IA221" s="199"/>
      <c r="IB221" s="199"/>
      <c r="IC221" s="199"/>
      <c r="ID221" s="199"/>
      <c r="IE221" s="199"/>
      <c r="IF221" s="199"/>
      <c r="IG221" s="199"/>
      <c r="IH221" s="199"/>
      <c r="II221" s="199"/>
      <c r="IJ221" s="199"/>
      <c r="IK221" s="199"/>
      <c r="IL221" s="199"/>
      <c r="IM221" s="199"/>
      <c r="IN221" s="199"/>
      <c r="IO221" s="199"/>
      <c r="IP221" s="199"/>
      <c r="IQ221" s="199"/>
      <c r="IR221" s="199"/>
      <c r="IS221" s="199"/>
      <c r="IT221" s="199"/>
      <c r="IU221" s="199"/>
      <c r="IV221" s="199"/>
    </row>
    <row r="222" spans="1:256" s="245" customFormat="1" x14ac:dyDescent="0.25">
      <c r="A222" s="203"/>
      <c r="B222" s="235"/>
      <c r="C222" s="206"/>
      <c r="D222" s="206"/>
      <c r="E222" s="256"/>
      <c r="F222" s="252"/>
      <c r="H222" s="199"/>
      <c r="I222" s="199"/>
      <c r="J222" s="199"/>
      <c r="K222" s="199"/>
      <c r="L222" s="199"/>
      <c r="M222" s="199"/>
      <c r="N222" s="199"/>
      <c r="O222" s="199"/>
      <c r="P222" s="199"/>
      <c r="Q222" s="199"/>
      <c r="R222" s="199"/>
      <c r="S222" s="199"/>
      <c r="T222" s="199"/>
      <c r="U222" s="199"/>
      <c r="V222" s="199"/>
      <c r="W222" s="199"/>
      <c r="X222" s="199"/>
      <c r="Y222" s="199"/>
      <c r="Z222" s="199"/>
      <c r="AA222" s="199"/>
      <c r="AB222" s="199"/>
      <c r="AC222" s="199"/>
      <c r="AD222" s="199"/>
      <c r="AE222" s="199"/>
      <c r="AF222" s="199"/>
      <c r="AG222" s="199"/>
      <c r="AH222" s="199"/>
      <c r="AI222" s="199"/>
      <c r="AJ222" s="199"/>
      <c r="AK222" s="199"/>
      <c r="AL222" s="199"/>
      <c r="AM222" s="199"/>
      <c r="AN222" s="199"/>
      <c r="AO222" s="199"/>
      <c r="AP222" s="199"/>
      <c r="AQ222" s="199"/>
      <c r="AR222" s="199"/>
      <c r="AS222" s="199"/>
      <c r="AT222" s="199"/>
      <c r="AU222" s="199"/>
      <c r="AV222" s="199"/>
      <c r="AW222" s="199"/>
      <c r="AX222" s="199"/>
      <c r="AY222" s="199"/>
      <c r="AZ222" s="199"/>
      <c r="BA222" s="199"/>
      <c r="BB222" s="199"/>
      <c r="BC222" s="199"/>
      <c r="BD222" s="199"/>
      <c r="BE222" s="199"/>
      <c r="BF222" s="199"/>
      <c r="BG222" s="199"/>
      <c r="BH222" s="199"/>
      <c r="BI222" s="199"/>
      <c r="BJ222" s="199"/>
      <c r="BK222" s="199"/>
      <c r="BL222" s="199"/>
      <c r="BM222" s="199"/>
      <c r="BN222" s="199"/>
      <c r="BO222" s="199"/>
      <c r="BP222" s="199"/>
      <c r="BQ222" s="199"/>
      <c r="BR222" s="199"/>
      <c r="BS222" s="199"/>
      <c r="BT222" s="199"/>
      <c r="BU222" s="199"/>
      <c r="BV222" s="199"/>
      <c r="BW222" s="199"/>
      <c r="BX222" s="199"/>
      <c r="BY222" s="199"/>
      <c r="BZ222" s="199"/>
      <c r="CA222" s="199"/>
      <c r="CB222" s="199"/>
      <c r="CC222" s="199"/>
      <c r="CD222" s="199"/>
      <c r="CE222" s="199"/>
      <c r="CF222" s="199"/>
      <c r="CG222" s="199"/>
      <c r="CH222" s="199"/>
      <c r="CI222" s="199"/>
      <c r="CJ222" s="199"/>
      <c r="CK222" s="199"/>
      <c r="CL222" s="199"/>
      <c r="CM222" s="199"/>
      <c r="CN222" s="199"/>
      <c r="CO222" s="199"/>
      <c r="CP222" s="199"/>
      <c r="CQ222" s="199"/>
      <c r="CR222" s="199"/>
      <c r="CS222" s="199"/>
      <c r="CT222" s="199"/>
      <c r="CU222" s="199"/>
      <c r="CV222" s="199"/>
      <c r="CW222" s="199"/>
      <c r="CX222" s="199"/>
      <c r="CY222" s="199"/>
      <c r="CZ222" s="199"/>
      <c r="DA222" s="199"/>
      <c r="DB222" s="199"/>
      <c r="DC222" s="199"/>
      <c r="DD222" s="199"/>
      <c r="DE222" s="199"/>
      <c r="DF222" s="199"/>
      <c r="DG222" s="199"/>
      <c r="DH222" s="199"/>
      <c r="DI222" s="199"/>
      <c r="DJ222" s="199"/>
      <c r="DK222" s="199"/>
      <c r="DL222" s="199"/>
      <c r="DM222" s="199"/>
      <c r="DN222" s="199"/>
      <c r="DO222" s="199"/>
      <c r="DP222" s="199"/>
      <c r="DQ222" s="199"/>
      <c r="DR222" s="199"/>
      <c r="DS222" s="199"/>
      <c r="DT222" s="199"/>
      <c r="DU222" s="199"/>
      <c r="DV222" s="199"/>
      <c r="DW222" s="199"/>
      <c r="DX222" s="199"/>
      <c r="DY222" s="199"/>
      <c r="DZ222" s="199"/>
      <c r="EA222" s="199"/>
      <c r="EB222" s="199"/>
      <c r="EC222" s="199"/>
      <c r="ED222" s="199"/>
      <c r="EE222" s="199"/>
      <c r="EF222" s="199"/>
      <c r="EG222" s="199"/>
      <c r="EH222" s="199"/>
      <c r="EI222" s="199"/>
      <c r="EJ222" s="199"/>
      <c r="EK222" s="199"/>
      <c r="EL222" s="199"/>
      <c r="EM222" s="199"/>
      <c r="EN222" s="199"/>
      <c r="EO222" s="199"/>
      <c r="EP222" s="199"/>
      <c r="EQ222" s="199"/>
      <c r="ER222" s="199"/>
      <c r="ES222" s="199"/>
      <c r="ET222" s="199"/>
      <c r="EU222" s="199"/>
      <c r="EV222" s="199"/>
      <c r="EW222" s="199"/>
      <c r="EX222" s="199"/>
      <c r="EY222" s="199"/>
      <c r="EZ222" s="199"/>
      <c r="FA222" s="199"/>
      <c r="FB222" s="199"/>
      <c r="FC222" s="199"/>
      <c r="FD222" s="199"/>
      <c r="FE222" s="199"/>
      <c r="FF222" s="199"/>
      <c r="FG222" s="199"/>
      <c r="FH222" s="199"/>
      <c r="FI222" s="199"/>
      <c r="FJ222" s="199"/>
      <c r="FK222" s="199"/>
      <c r="FL222" s="199"/>
      <c r="FM222" s="199"/>
      <c r="FN222" s="199"/>
      <c r="FO222" s="199"/>
      <c r="FP222" s="199"/>
      <c r="FQ222" s="199"/>
      <c r="FR222" s="199"/>
      <c r="FS222" s="199"/>
      <c r="FT222" s="199"/>
      <c r="FU222" s="199"/>
      <c r="FV222" s="199"/>
      <c r="FW222" s="199"/>
      <c r="FX222" s="199"/>
      <c r="FY222" s="199"/>
      <c r="FZ222" s="199"/>
      <c r="GA222" s="199"/>
      <c r="GB222" s="199"/>
      <c r="GC222" s="199"/>
      <c r="GD222" s="199"/>
      <c r="GE222" s="199"/>
      <c r="GF222" s="199"/>
      <c r="GG222" s="199"/>
      <c r="GH222" s="199"/>
      <c r="GI222" s="199"/>
      <c r="GJ222" s="199"/>
      <c r="GK222" s="199"/>
      <c r="GL222" s="199"/>
      <c r="GM222" s="199"/>
      <c r="GN222" s="199"/>
      <c r="GO222" s="199"/>
      <c r="GP222" s="199"/>
      <c r="GQ222" s="199"/>
      <c r="GR222" s="199"/>
      <c r="GS222" s="199"/>
      <c r="GT222" s="199"/>
      <c r="GU222" s="199"/>
      <c r="GV222" s="199"/>
      <c r="GW222" s="199"/>
      <c r="GX222" s="199"/>
      <c r="GY222" s="199"/>
      <c r="GZ222" s="199"/>
      <c r="HA222" s="199"/>
      <c r="HB222" s="199"/>
      <c r="HC222" s="199"/>
      <c r="HD222" s="199"/>
      <c r="HE222" s="199"/>
      <c r="HF222" s="199"/>
      <c r="HG222" s="199"/>
      <c r="HH222" s="199"/>
      <c r="HI222" s="199"/>
      <c r="HJ222" s="199"/>
      <c r="HK222" s="199"/>
      <c r="HL222" s="199"/>
      <c r="HM222" s="199"/>
      <c r="HN222" s="199"/>
      <c r="HO222" s="199"/>
      <c r="HP222" s="199"/>
      <c r="HQ222" s="199"/>
      <c r="HR222" s="199"/>
      <c r="HS222" s="199"/>
      <c r="HT222" s="199"/>
      <c r="HU222" s="199"/>
      <c r="HV222" s="199"/>
      <c r="HW222" s="199"/>
      <c r="HX222" s="199"/>
      <c r="HY222" s="199"/>
      <c r="HZ222" s="199"/>
      <c r="IA222" s="199"/>
      <c r="IB222" s="199"/>
      <c r="IC222" s="199"/>
      <c r="ID222" s="199"/>
      <c r="IE222" s="199"/>
      <c r="IF222" s="199"/>
      <c r="IG222" s="199"/>
      <c r="IH222" s="199"/>
      <c r="II222" s="199"/>
      <c r="IJ222" s="199"/>
      <c r="IK222" s="199"/>
      <c r="IL222" s="199"/>
      <c r="IM222" s="199"/>
      <c r="IN222" s="199"/>
      <c r="IO222" s="199"/>
      <c r="IP222" s="199"/>
      <c r="IQ222" s="199"/>
      <c r="IR222" s="199"/>
      <c r="IS222" s="199"/>
      <c r="IT222" s="199"/>
      <c r="IU222" s="199"/>
      <c r="IV222" s="199"/>
    </row>
    <row r="223" spans="1:256" s="245" customFormat="1" x14ac:dyDescent="0.25">
      <c r="A223" s="203"/>
      <c r="B223" s="235"/>
      <c r="C223" s="206"/>
      <c r="D223" s="206"/>
      <c r="E223" s="256"/>
      <c r="F223" s="252"/>
      <c r="H223" s="199"/>
      <c r="I223" s="199"/>
      <c r="J223" s="199"/>
      <c r="K223" s="199"/>
      <c r="L223" s="199"/>
      <c r="M223" s="199"/>
      <c r="N223" s="199"/>
      <c r="O223" s="199"/>
      <c r="P223" s="199"/>
      <c r="Q223" s="199"/>
      <c r="R223" s="199"/>
      <c r="S223" s="199"/>
      <c r="T223" s="199"/>
      <c r="U223" s="199"/>
      <c r="V223" s="199"/>
      <c r="W223" s="199"/>
      <c r="X223" s="199"/>
      <c r="Y223" s="199"/>
      <c r="Z223" s="199"/>
      <c r="AA223" s="199"/>
      <c r="AB223" s="199"/>
      <c r="AC223" s="199"/>
      <c r="AD223" s="199"/>
      <c r="AE223" s="199"/>
      <c r="AF223" s="199"/>
      <c r="AG223" s="199"/>
      <c r="AH223" s="199"/>
      <c r="AI223" s="199"/>
      <c r="AJ223" s="199"/>
      <c r="AK223" s="199"/>
      <c r="AL223" s="199"/>
      <c r="AM223" s="199"/>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c r="CE223" s="199"/>
      <c r="CF223" s="199"/>
      <c r="CG223" s="199"/>
      <c r="CH223" s="199"/>
      <c r="CI223" s="199"/>
      <c r="CJ223" s="199"/>
      <c r="CK223" s="199"/>
      <c r="CL223" s="199"/>
      <c r="CM223" s="199"/>
      <c r="CN223" s="199"/>
      <c r="CO223" s="199"/>
      <c r="CP223" s="199"/>
      <c r="CQ223" s="199"/>
      <c r="CR223" s="199"/>
      <c r="CS223" s="199"/>
      <c r="CT223" s="199"/>
      <c r="CU223" s="199"/>
      <c r="CV223" s="199"/>
      <c r="CW223" s="199"/>
      <c r="CX223" s="199"/>
      <c r="CY223" s="199"/>
      <c r="CZ223" s="199"/>
      <c r="DA223" s="199"/>
      <c r="DB223" s="199"/>
      <c r="DC223" s="199"/>
      <c r="DD223" s="199"/>
      <c r="DE223" s="199"/>
      <c r="DF223" s="199"/>
      <c r="DG223" s="199"/>
      <c r="DH223" s="199"/>
      <c r="DI223" s="199"/>
      <c r="DJ223" s="199"/>
      <c r="DK223" s="199"/>
      <c r="DL223" s="199"/>
      <c r="DM223" s="199"/>
      <c r="DN223" s="199"/>
      <c r="DO223" s="199"/>
      <c r="DP223" s="199"/>
      <c r="DQ223" s="199"/>
      <c r="DR223" s="199"/>
      <c r="DS223" s="199"/>
      <c r="DT223" s="199"/>
      <c r="DU223" s="199"/>
      <c r="DV223" s="199"/>
      <c r="DW223" s="199"/>
      <c r="DX223" s="199"/>
      <c r="DY223" s="199"/>
      <c r="DZ223" s="199"/>
      <c r="EA223" s="199"/>
      <c r="EB223" s="199"/>
      <c r="EC223" s="199"/>
      <c r="ED223" s="199"/>
      <c r="EE223" s="199"/>
      <c r="EF223" s="199"/>
      <c r="EG223" s="199"/>
      <c r="EH223" s="199"/>
      <c r="EI223" s="199"/>
      <c r="EJ223" s="199"/>
      <c r="EK223" s="199"/>
      <c r="EL223" s="199"/>
      <c r="EM223" s="199"/>
      <c r="EN223" s="199"/>
      <c r="EO223" s="199"/>
      <c r="EP223" s="199"/>
      <c r="EQ223" s="199"/>
      <c r="ER223" s="199"/>
      <c r="ES223" s="199"/>
      <c r="ET223" s="199"/>
      <c r="EU223" s="199"/>
      <c r="EV223" s="199"/>
      <c r="EW223" s="199"/>
      <c r="EX223" s="199"/>
      <c r="EY223" s="199"/>
      <c r="EZ223" s="199"/>
      <c r="FA223" s="199"/>
      <c r="FB223" s="199"/>
      <c r="FC223" s="199"/>
      <c r="FD223" s="199"/>
      <c r="FE223" s="199"/>
      <c r="FF223" s="199"/>
      <c r="FG223" s="199"/>
      <c r="FH223" s="199"/>
      <c r="FI223" s="199"/>
      <c r="FJ223" s="199"/>
      <c r="FK223" s="199"/>
      <c r="FL223" s="199"/>
      <c r="FM223" s="199"/>
      <c r="FN223" s="199"/>
      <c r="FO223" s="199"/>
      <c r="FP223" s="199"/>
      <c r="FQ223" s="199"/>
      <c r="FR223" s="199"/>
      <c r="FS223" s="199"/>
      <c r="FT223" s="199"/>
      <c r="FU223" s="199"/>
      <c r="FV223" s="199"/>
      <c r="FW223" s="199"/>
      <c r="FX223" s="199"/>
      <c r="FY223" s="199"/>
      <c r="FZ223" s="199"/>
      <c r="GA223" s="199"/>
      <c r="GB223" s="199"/>
      <c r="GC223" s="199"/>
      <c r="GD223" s="199"/>
      <c r="GE223" s="199"/>
      <c r="GF223" s="199"/>
      <c r="GG223" s="199"/>
      <c r="GH223" s="199"/>
      <c r="GI223" s="199"/>
      <c r="GJ223" s="199"/>
      <c r="GK223" s="199"/>
      <c r="GL223" s="199"/>
      <c r="GM223" s="199"/>
      <c r="GN223" s="199"/>
      <c r="GO223" s="199"/>
      <c r="GP223" s="199"/>
      <c r="GQ223" s="199"/>
      <c r="GR223" s="199"/>
      <c r="GS223" s="199"/>
      <c r="GT223" s="199"/>
      <c r="GU223" s="199"/>
      <c r="GV223" s="199"/>
      <c r="GW223" s="199"/>
      <c r="GX223" s="199"/>
      <c r="GY223" s="199"/>
      <c r="GZ223" s="199"/>
      <c r="HA223" s="199"/>
      <c r="HB223" s="199"/>
      <c r="HC223" s="199"/>
      <c r="HD223" s="199"/>
      <c r="HE223" s="199"/>
      <c r="HF223" s="199"/>
      <c r="HG223" s="199"/>
      <c r="HH223" s="199"/>
      <c r="HI223" s="199"/>
      <c r="HJ223" s="199"/>
      <c r="HK223" s="199"/>
      <c r="HL223" s="199"/>
      <c r="HM223" s="199"/>
      <c r="HN223" s="199"/>
      <c r="HO223" s="199"/>
      <c r="HP223" s="199"/>
      <c r="HQ223" s="199"/>
      <c r="HR223" s="199"/>
      <c r="HS223" s="199"/>
      <c r="HT223" s="199"/>
      <c r="HU223" s="199"/>
      <c r="HV223" s="199"/>
      <c r="HW223" s="199"/>
      <c r="HX223" s="199"/>
      <c r="HY223" s="199"/>
      <c r="HZ223" s="199"/>
      <c r="IA223" s="199"/>
      <c r="IB223" s="199"/>
      <c r="IC223" s="199"/>
      <c r="ID223" s="199"/>
      <c r="IE223" s="199"/>
      <c r="IF223" s="199"/>
      <c r="IG223" s="199"/>
      <c r="IH223" s="199"/>
      <c r="II223" s="199"/>
      <c r="IJ223" s="199"/>
      <c r="IK223" s="199"/>
      <c r="IL223" s="199"/>
      <c r="IM223" s="199"/>
      <c r="IN223" s="199"/>
      <c r="IO223" s="199"/>
      <c r="IP223" s="199"/>
      <c r="IQ223" s="199"/>
      <c r="IR223" s="199"/>
      <c r="IS223" s="199"/>
      <c r="IT223" s="199"/>
      <c r="IU223" s="199"/>
      <c r="IV223" s="199"/>
    </row>
    <row r="224" spans="1:256" s="245" customFormat="1" x14ac:dyDescent="0.25">
      <c r="A224" s="203"/>
      <c r="B224" s="235"/>
      <c r="C224" s="206"/>
      <c r="D224" s="206"/>
      <c r="E224" s="256"/>
      <c r="F224" s="252"/>
      <c r="H224" s="199"/>
      <c r="I224" s="199"/>
      <c r="J224" s="199"/>
      <c r="K224" s="199"/>
      <c r="L224" s="199"/>
      <c r="M224" s="199"/>
      <c r="N224" s="199"/>
      <c r="O224" s="199"/>
      <c r="P224" s="199"/>
      <c r="Q224" s="199"/>
      <c r="R224" s="199"/>
      <c r="S224" s="199"/>
      <c r="T224" s="199"/>
      <c r="U224" s="199"/>
      <c r="V224" s="199"/>
      <c r="W224" s="199"/>
      <c r="X224" s="199"/>
      <c r="Y224" s="199"/>
      <c r="Z224" s="199"/>
      <c r="AA224" s="199"/>
      <c r="AB224" s="199"/>
      <c r="AC224" s="199"/>
      <c r="AD224" s="199"/>
      <c r="AE224" s="199"/>
      <c r="AF224" s="199"/>
      <c r="AG224" s="199"/>
      <c r="AH224" s="199"/>
      <c r="AI224" s="199"/>
      <c r="AJ224" s="199"/>
      <c r="AK224" s="199"/>
      <c r="AL224" s="199"/>
      <c r="AM224" s="199"/>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199"/>
      <c r="BR224" s="199"/>
      <c r="BS224" s="199"/>
      <c r="BT224" s="199"/>
      <c r="BU224" s="199"/>
      <c r="BV224" s="199"/>
      <c r="BW224" s="199"/>
      <c r="BX224" s="199"/>
      <c r="BY224" s="199"/>
      <c r="BZ224" s="199"/>
      <c r="CA224" s="199"/>
      <c r="CB224" s="199"/>
      <c r="CC224" s="199"/>
      <c r="CD224" s="199"/>
      <c r="CE224" s="199"/>
      <c r="CF224" s="199"/>
      <c r="CG224" s="199"/>
      <c r="CH224" s="199"/>
      <c r="CI224" s="199"/>
      <c r="CJ224" s="199"/>
      <c r="CK224" s="199"/>
      <c r="CL224" s="199"/>
      <c r="CM224" s="199"/>
      <c r="CN224" s="199"/>
      <c r="CO224" s="199"/>
      <c r="CP224" s="199"/>
      <c r="CQ224" s="199"/>
      <c r="CR224" s="199"/>
      <c r="CS224" s="199"/>
      <c r="CT224" s="199"/>
      <c r="CU224" s="199"/>
      <c r="CV224" s="199"/>
      <c r="CW224" s="199"/>
      <c r="CX224" s="199"/>
      <c r="CY224" s="199"/>
      <c r="CZ224" s="199"/>
      <c r="DA224" s="199"/>
      <c r="DB224" s="199"/>
      <c r="DC224" s="199"/>
      <c r="DD224" s="199"/>
      <c r="DE224" s="199"/>
      <c r="DF224" s="199"/>
      <c r="DG224" s="199"/>
      <c r="DH224" s="199"/>
      <c r="DI224" s="199"/>
      <c r="DJ224" s="199"/>
      <c r="DK224" s="199"/>
      <c r="DL224" s="199"/>
      <c r="DM224" s="199"/>
      <c r="DN224" s="199"/>
      <c r="DO224" s="199"/>
      <c r="DP224" s="199"/>
      <c r="DQ224" s="199"/>
      <c r="DR224" s="199"/>
      <c r="DS224" s="199"/>
      <c r="DT224" s="199"/>
      <c r="DU224" s="199"/>
      <c r="DV224" s="199"/>
      <c r="DW224" s="199"/>
      <c r="DX224" s="199"/>
      <c r="DY224" s="199"/>
      <c r="DZ224" s="199"/>
      <c r="EA224" s="199"/>
      <c r="EB224" s="199"/>
      <c r="EC224" s="199"/>
      <c r="ED224" s="199"/>
      <c r="EE224" s="199"/>
      <c r="EF224" s="199"/>
      <c r="EG224" s="199"/>
      <c r="EH224" s="199"/>
      <c r="EI224" s="199"/>
      <c r="EJ224" s="199"/>
      <c r="EK224" s="199"/>
      <c r="EL224" s="199"/>
      <c r="EM224" s="199"/>
      <c r="EN224" s="199"/>
      <c r="EO224" s="199"/>
      <c r="EP224" s="199"/>
      <c r="EQ224" s="199"/>
      <c r="ER224" s="199"/>
      <c r="ES224" s="199"/>
      <c r="ET224" s="199"/>
      <c r="EU224" s="199"/>
      <c r="EV224" s="199"/>
      <c r="EW224" s="199"/>
      <c r="EX224" s="199"/>
      <c r="EY224" s="199"/>
      <c r="EZ224" s="199"/>
      <c r="FA224" s="199"/>
      <c r="FB224" s="199"/>
      <c r="FC224" s="199"/>
      <c r="FD224" s="199"/>
      <c r="FE224" s="199"/>
      <c r="FF224" s="199"/>
      <c r="FG224" s="199"/>
      <c r="FH224" s="199"/>
      <c r="FI224" s="199"/>
      <c r="FJ224" s="199"/>
      <c r="FK224" s="199"/>
      <c r="FL224" s="199"/>
      <c r="FM224" s="199"/>
      <c r="FN224" s="199"/>
      <c r="FO224" s="199"/>
      <c r="FP224" s="199"/>
      <c r="FQ224" s="199"/>
      <c r="FR224" s="199"/>
      <c r="FS224" s="199"/>
      <c r="FT224" s="199"/>
      <c r="FU224" s="199"/>
      <c r="FV224" s="199"/>
      <c r="FW224" s="199"/>
      <c r="FX224" s="199"/>
      <c r="FY224" s="199"/>
      <c r="FZ224" s="199"/>
      <c r="GA224" s="199"/>
      <c r="GB224" s="199"/>
      <c r="GC224" s="199"/>
      <c r="GD224" s="199"/>
      <c r="GE224" s="199"/>
      <c r="GF224" s="199"/>
      <c r="GG224" s="199"/>
      <c r="GH224" s="199"/>
      <c r="GI224" s="199"/>
      <c r="GJ224" s="199"/>
      <c r="GK224" s="199"/>
      <c r="GL224" s="199"/>
      <c r="GM224" s="199"/>
      <c r="GN224" s="199"/>
      <c r="GO224" s="199"/>
      <c r="GP224" s="199"/>
      <c r="GQ224" s="199"/>
      <c r="GR224" s="199"/>
      <c r="GS224" s="199"/>
      <c r="GT224" s="199"/>
      <c r="GU224" s="199"/>
      <c r="GV224" s="199"/>
      <c r="GW224" s="199"/>
      <c r="GX224" s="199"/>
      <c r="GY224" s="199"/>
      <c r="GZ224" s="199"/>
      <c r="HA224" s="199"/>
      <c r="HB224" s="199"/>
      <c r="HC224" s="199"/>
      <c r="HD224" s="199"/>
      <c r="HE224" s="199"/>
      <c r="HF224" s="199"/>
      <c r="HG224" s="199"/>
      <c r="HH224" s="199"/>
      <c r="HI224" s="199"/>
      <c r="HJ224" s="199"/>
      <c r="HK224" s="199"/>
      <c r="HL224" s="199"/>
      <c r="HM224" s="199"/>
      <c r="HN224" s="199"/>
      <c r="HO224" s="199"/>
      <c r="HP224" s="199"/>
      <c r="HQ224" s="199"/>
      <c r="HR224" s="199"/>
      <c r="HS224" s="199"/>
      <c r="HT224" s="199"/>
      <c r="HU224" s="199"/>
      <c r="HV224" s="199"/>
      <c r="HW224" s="199"/>
      <c r="HX224" s="199"/>
      <c r="HY224" s="199"/>
      <c r="HZ224" s="199"/>
      <c r="IA224" s="199"/>
      <c r="IB224" s="199"/>
      <c r="IC224" s="199"/>
      <c r="ID224" s="199"/>
      <c r="IE224" s="199"/>
      <c r="IF224" s="199"/>
      <c r="IG224" s="199"/>
      <c r="IH224" s="199"/>
      <c r="II224" s="199"/>
      <c r="IJ224" s="199"/>
      <c r="IK224" s="199"/>
      <c r="IL224" s="199"/>
      <c r="IM224" s="199"/>
      <c r="IN224" s="199"/>
      <c r="IO224" s="199"/>
      <c r="IP224" s="199"/>
      <c r="IQ224" s="199"/>
      <c r="IR224" s="199"/>
      <c r="IS224" s="199"/>
      <c r="IT224" s="199"/>
      <c r="IU224" s="199"/>
      <c r="IV224" s="199"/>
    </row>
    <row r="225" spans="1:256" s="245" customFormat="1" x14ac:dyDescent="0.25">
      <c r="A225" s="203"/>
      <c r="B225" s="235"/>
      <c r="C225" s="206"/>
      <c r="D225" s="206"/>
      <c r="E225" s="256"/>
      <c r="F225" s="252"/>
      <c r="H225" s="199"/>
      <c r="I225" s="199"/>
      <c r="J225" s="199"/>
      <c r="K225" s="199"/>
      <c r="L225" s="199"/>
      <c r="M225" s="199"/>
      <c r="N225" s="199"/>
      <c r="O225" s="199"/>
      <c r="P225" s="199"/>
      <c r="Q225" s="199"/>
      <c r="R225" s="199"/>
      <c r="S225" s="199"/>
      <c r="T225" s="199"/>
      <c r="U225" s="199"/>
      <c r="V225" s="199"/>
      <c r="W225" s="199"/>
      <c r="X225" s="199"/>
      <c r="Y225" s="199"/>
      <c r="Z225" s="199"/>
      <c r="AA225" s="199"/>
      <c r="AB225" s="199"/>
      <c r="AC225" s="199"/>
      <c r="AD225" s="199"/>
      <c r="AE225" s="199"/>
      <c r="AF225" s="199"/>
      <c r="AG225" s="199"/>
      <c r="AH225" s="199"/>
      <c r="AI225" s="199"/>
      <c r="AJ225" s="199"/>
      <c r="AK225" s="199"/>
      <c r="AL225" s="199"/>
      <c r="AM225" s="199"/>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199"/>
      <c r="BR225" s="199"/>
      <c r="BS225" s="199"/>
      <c r="BT225" s="199"/>
      <c r="BU225" s="199"/>
      <c r="BV225" s="199"/>
      <c r="BW225" s="199"/>
      <c r="BX225" s="199"/>
      <c r="BY225" s="199"/>
      <c r="BZ225" s="199"/>
      <c r="CA225" s="199"/>
      <c r="CB225" s="199"/>
      <c r="CC225" s="199"/>
      <c r="CD225" s="199"/>
      <c r="CE225" s="199"/>
      <c r="CF225" s="199"/>
      <c r="CG225" s="199"/>
      <c r="CH225" s="199"/>
      <c r="CI225" s="199"/>
      <c r="CJ225" s="199"/>
      <c r="CK225" s="199"/>
      <c r="CL225" s="199"/>
      <c r="CM225" s="199"/>
      <c r="CN225" s="199"/>
      <c r="CO225" s="199"/>
      <c r="CP225" s="199"/>
      <c r="CQ225" s="199"/>
      <c r="CR225" s="199"/>
      <c r="CS225" s="199"/>
      <c r="CT225" s="199"/>
      <c r="CU225" s="199"/>
      <c r="CV225" s="199"/>
      <c r="CW225" s="199"/>
      <c r="CX225" s="199"/>
      <c r="CY225" s="199"/>
      <c r="CZ225" s="199"/>
      <c r="DA225" s="199"/>
      <c r="DB225" s="199"/>
      <c r="DC225" s="199"/>
      <c r="DD225" s="199"/>
      <c r="DE225" s="199"/>
      <c r="DF225" s="199"/>
      <c r="DG225" s="199"/>
      <c r="DH225" s="199"/>
      <c r="DI225" s="199"/>
      <c r="DJ225" s="199"/>
      <c r="DK225" s="199"/>
      <c r="DL225" s="199"/>
      <c r="DM225" s="199"/>
      <c r="DN225" s="199"/>
      <c r="DO225" s="199"/>
      <c r="DP225" s="199"/>
      <c r="DQ225" s="199"/>
      <c r="DR225" s="199"/>
      <c r="DS225" s="199"/>
      <c r="DT225" s="199"/>
      <c r="DU225" s="199"/>
      <c r="DV225" s="199"/>
      <c r="DW225" s="199"/>
      <c r="DX225" s="199"/>
      <c r="DY225" s="199"/>
      <c r="DZ225" s="199"/>
      <c r="EA225" s="199"/>
      <c r="EB225" s="199"/>
      <c r="EC225" s="199"/>
      <c r="ED225" s="199"/>
      <c r="EE225" s="199"/>
      <c r="EF225" s="199"/>
      <c r="EG225" s="199"/>
      <c r="EH225" s="199"/>
      <c r="EI225" s="199"/>
      <c r="EJ225" s="199"/>
      <c r="EK225" s="199"/>
      <c r="EL225" s="199"/>
      <c r="EM225" s="199"/>
      <c r="EN225" s="199"/>
      <c r="EO225" s="199"/>
      <c r="EP225" s="199"/>
      <c r="EQ225" s="199"/>
      <c r="ER225" s="199"/>
      <c r="ES225" s="199"/>
      <c r="ET225" s="199"/>
      <c r="EU225" s="199"/>
      <c r="EV225" s="199"/>
      <c r="EW225" s="199"/>
      <c r="EX225" s="199"/>
      <c r="EY225" s="199"/>
      <c r="EZ225" s="199"/>
      <c r="FA225" s="199"/>
      <c r="FB225" s="199"/>
      <c r="FC225" s="199"/>
      <c r="FD225" s="199"/>
      <c r="FE225" s="199"/>
      <c r="FF225" s="199"/>
      <c r="FG225" s="199"/>
      <c r="FH225" s="199"/>
      <c r="FI225" s="199"/>
      <c r="FJ225" s="199"/>
      <c r="FK225" s="199"/>
      <c r="FL225" s="199"/>
      <c r="FM225" s="199"/>
      <c r="FN225" s="199"/>
      <c r="FO225" s="199"/>
      <c r="FP225" s="199"/>
      <c r="FQ225" s="199"/>
      <c r="FR225" s="199"/>
      <c r="FS225" s="199"/>
      <c r="FT225" s="199"/>
      <c r="FU225" s="199"/>
      <c r="FV225" s="199"/>
      <c r="FW225" s="199"/>
      <c r="FX225" s="199"/>
      <c r="FY225" s="199"/>
      <c r="FZ225" s="199"/>
      <c r="GA225" s="199"/>
      <c r="GB225" s="199"/>
      <c r="GC225" s="199"/>
      <c r="GD225" s="199"/>
      <c r="GE225" s="199"/>
      <c r="GF225" s="199"/>
      <c r="GG225" s="199"/>
      <c r="GH225" s="199"/>
      <c r="GI225" s="199"/>
      <c r="GJ225" s="199"/>
      <c r="GK225" s="199"/>
      <c r="GL225" s="199"/>
      <c r="GM225" s="199"/>
      <c r="GN225" s="199"/>
      <c r="GO225" s="199"/>
      <c r="GP225" s="199"/>
      <c r="GQ225" s="199"/>
      <c r="GR225" s="199"/>
      <c r="GS225" s="199"/>
      <c r="GT225" s="199"/>
      <c r="GU225" s="199"/>
      <c r="GV225" s="199"/>
      <c r="GW225" s="199"/>
      <c r="GX225" s="199"/>
      <c r="GY225" s="199"/>
      <c r="GZ225" s="199"/>
      <c r="HA225" s="199"/>
      <c r="HB225" s="199"/>
      <c r="HC225" s="199"/>
      <c r="HD225" s="199"/>
      <c r="HE225" s="199"/>
      <c r="HF225" s="199"/>
      <c r="HG225" s="199"/>
      <c r="HH225" s="199"/>
      <c r="HI225" s="199"/>
      <c r="HJ225" s="199"/>
      <c r="HK225" s="199"/>
      <c r="HL225" s="199"/>
      <c r="HM225" s="199"/>
      <c r="HN225" s="199"/>
      <c r="HO225" s="199"/>
      <c r="HP225" s="199"/>
      <c r="HQ225" s="199"/>
      <c r="HR225" s="199"/>
      <c r="HS225" s="199"/>
      <c r="HT225" s="199"/>
      <c r="HU225" s="199"/>
      <c r="HV225" s="199"/>
      <c r="HW225" s="199"/>
      <c r="HX225" s="199"/>
      <c r="HY225" s="199"/>
      <c r="HZ225" s="199"/>
      <c r="IA225" s="199"/>
      <c r="IB225" s="199"/>
      <c r="IC225" s="199"/>
      <c r="ID225" s="199"/>
      <c r="IE225" s="199"/>
      <c r="IF225" s="199"/>
      <c r="IG225" s="199"/>
      <c r="IH225" s="199"/>
      <c r="II225" s="199"/>
      <c r="IJ225" s="199"/>
      <c r="IK225" s="199"/>
      <c r="IL225" s="199"/>
      <c r="IM225" s="199"/>
      <c r="IN225" s="199"/>
      <c r="IO225" s="199"/>
      <c r="IP225" s="199"/>
      <c r="IQ225" s="199"/>
      <c r="IR225" s="199"/>
      <c r="IS225" s="199"/>
      <c r="IT225" s="199"/>
      <c r="IU225" s="199"/>
      <c r="IV225" s="199"/>
    </row>
    <row r="226" spans="1:256" s="245" customFormat="1" x14ac:dyDescent="0.25">
      <c r="A226" s="203"/>
      <c r="B226" s="235"/>
      <c r="C226" s="206"/>
      <c r="D226" s="206"/>
      <c r="E226" s="256"/>
      <c r="F226" s="252"/>
      <c r="H226" s="199"/>
      <c r="I226" s="199"/>
      <c r="J226" s="199"/>
      <c r="K226" s="199"/>
      <c r="L226" s="199"/>
      <c r="M226" s="199"/>
      <c r="N226" s="199"/>
      <c r="O226" s="199"/>
      <c r="P226" s="199"/>
      <c r="Q226" s="199"/>
      <c r="R226" s="199"/>
      <c r="S226" s="199"/>
      <c r="T226" s="199"/>
      <c r="U226" s="199"/>
      <c r="V226" s="199"/>
      <c r="W226" s="199"/>
      <c r="X226" s="199"/>
      <c r="Y226" s="199"/>
      <c r="Z226" s="199"/>
      <c r="AA226" s="199"/>
      <c r="AB226" s="199"/>
      <c r="AC226" s="199"/>
      <c r="AD226" s="199"/>
      <c r="AE226" s="199"/>
      <c r="AF226" s="199"/>
      <c r="AG226" s="199"/>
      <c r="AH226" s="199"/>
      <c r="AI226" s="199"/>
      <c r="AJ226" s="199"/>
      <c r="AK226" s="199"/>
      <c r="AL226" s="199"/>
      <c r="AM226" s="199"/>
      <c r="AN226" s="199"/>
      <c r="AO226" s="199"/>
      <c r="AP226" s="199"/>
      <c r="AQ226" s="199"/>
      <c r="AR226" s="199"/>
      <c r="AS226" s="199"/>
      <c r="AT226" s="199"/>
      <c r="AU226" s="199"/>
      <c r="AV226" s="199"/>
      <c r="AW226" s="199"/>
      <c r="AX226" s="199"/>
      <c r="AY226" s="199"/>
      <c r="AZ226" s="199"/>
      <c r="BA226" s="199"/>
      <c r="BB226" s="199"/>
      <c r="BC226" s="199"/>
      <c r="BD226" s="199"/>
      <c r="BE226" s="199"/>
      <c r="BF226" s="199"/>
      <c r="BG226" s="199"/>
      <c r="BH226" s="199"/>
      <c r="BI226" s="199"/>
      <c r="BJ226" s="199"/>
      <c r="BK226" s="199"/>
      <c r="BL226" s="199"/>
      <c r="BM226" s="199"/>
      <c r="BN226" s="199"/>
      <c r="BO226" s="199"/>
      <c r="BP226" s="199"/>
      <c r="BQ226" s="199"/>
      <c r="BR226" s="199"/>
      <c r="BS226" s="199"/>
      <c r="BT226" s="199"/>
      <c r="BU226" s="199"/>
      <c r="BV226" s="199"/>
      <c r="BW226" s="199"/>
      <c r="BX226" s="199"/>
      <c r="BY226" s="199"/>
      <c r="BZ226" s="199"/>
      <c r="CA226" s="199"/>
      <c r="CB226" s="199"/>
      <c r="CC226" s="199"/>
      <c r="CD226" s="199"/>
      <c r="CE226" s="199"/>
      <c r="CF226" s="199"/>
      <c r="CG226" s="199"/>
      <c r="CH226" s="199"/>
      <c r="CI226" s="199"/>
      <c r="CJ226" s="199"/>
      <c r="CK226" s="199"/>
      <c r="CL226" s="199"/>
      <c r="CM226" s="199"/>
      <c r="CN226" s="199"/>
      <c r="CO226" s="199"/>
      <c r="CP226" s="199"/>
      <c r="CQ226" s="199"/>
      <c r="CR226" s="199"/>
      <c r="CS226" s="199"/>
      <c r="CT226" s="199"/>
      <c r="CU226" s="199"/>
      <c r="CV226" s="199"/>
      <c r="CW226" s="199"/>
      <c r="CX226" s="199"/>
      <c r="CY226" s="199"/>
      <c r="CZ226" s="199"/>
      <c r="DA226" s="199"/>
      <c r="DB226" s="199"/>
      <c r="DC226" s="199"/>
      <c r="DD226" s="199"/>
      <c r="DE226" s="199"/>
      <c r="DF226" s="199"/>
      <c r="DG226" s="199"/>
      <c r="DH226" s="199"/>
      <c r="DI226" s="199"/>
      <c r="DJ226" s="199"/>
      <c r="DK226" s="199"/>
      <c r="DL226" s="199"/>
      <c r="DM226" s="199"/>
      <c r="DN226" s="199"/>
      <c r="DO226" s="199"/>
      <c r="DP226" s="199"/>
      <c r="DQ226" s="199"/>
      <c r="DR226" s="199"/>
      <c r="DS226" s="199"/>
      <c r="DT226" s="199"/>
      <c r="DU226" s="199"/>
      <c r="DV226" s="199"/>
      <c r="DW226" s="199"/>
      <c r="DX226" s="199"/>
      <c r="DY226" s="199"/>
      <c r="DZ226" s="199"/>
      <c r="EA226" s="199"/>
      <c r="EB226" s="199"/>
      <c r="EC226" s="199"/>
      <c r="ED226" s="199"/>
      <c r="EE226" s="199"/>
      <c r="EF226" s="199"/>
      <c r="EG226" s="199"/>
      <c r="EH226" s="199"/>
      <c r="EI226" s="199"/>
      <c r="EJ226" s="199"/>
      <c r="EK226" s="199"/>
      <c r="EL226" s="199"/>
      <c r="EM226" s="199"/>
      <c r="EN226" s="199"/>
      <c r="EO226" s="199"/>
      <c r="EP226" s="199"/>
      <c r="EQ226" s="199"/>
      <c r="ER226" s="199"/>
      <c r="ES226" s="199"/>
      <c r="ET226" s="199"/>
      <c r="EU226" s="199"/>
      <c r="EV226" s="199"/>
      <c r="EW226" s="199"/>
      <c r="EX226" s="199"/>
      <c r="EY226" s="199"/>
      <c r="EZ226" s="199"/>
      <c r="FA226" s="199"/>
      <c r="FB226" s="199"/>
      <c r="FC226" s="199"/>
      <c r="FD226" s="199"/>
      <c r="FE226" s="199"/>
      <c r="FF226" s="199"/>
      <c r="FG226" s="199"/>
      <c r="FH226" s="199"/>
      <c r="FI226" s="199"/>
      <c r="FJ226" s="199"/>
      <c r="FK226" s="199"/>
      <c r="FL226" s="199"/>
      <c r="FM226" s="199"/>
      <c r="FN226" s="199"/>
      <c r="FO226" s="199"/>
      <c r="FP226" s="199"/>
      <c r="FQ226" s="199"/>
      <c r="FR226" s="199"/>
      <c r="FS226" s="199"/>
      <c r="FT226" s="199"/>
      <c r="FU226" s="199"/>
      <c r="FV226" s="199"/>
      <c r="FW226" s="199"/>
      <c r="FX226" s="199"/>
      <c r="FY226" s="199"/>
      <c r="FZ226" s="199"/>
      <c r="GA226" s="199"/>
      <c r="GB226" s="199"/>
      <c r="GC226" s="199"/>
      <c r="GD226" s="199"/>
      <c r="GE226" s="199"/>
      <c r="GF226" s="199"/>
      <c r="GG226" s="199"/>
      <c r="GH226" s="199"/>
      <c r="GI226" s="199"/>
      <c r="GJ226" s="199"/>
      <c r="GK226" s="199"/>
      <c r="GL226" s="199"/>
      <c r="GM226" s="199"/>
      <c r="GN226" s="199"/>
      <c r="GO226" s="199"/>
      <c r="GP226" s="199"/>
      <c r="GQ226" s="199"/>
      <c r="GR226" s="199"/>
      <c r="GS226" s="199"/>
      <c r="GT226" s="199"/>
      <c r="GU226" s="199"/>
      <c r="GV226" s="199"/>
      <c r="GW226" s="199"/>
      <c r="GX226" s="199"/>
      <c r="GY226" s="199"/>
      <c r="GZ226" s="199"/>
      <c r="HA226" s="199"/>
      <c r="HB226" s="199"/>
      <c r="HC226" s="199"/>
      <c r="HD226" s="199"/>
      <c r="HE226" s="199"/>
      <c r="HF226" s="199"/>
      <c r="HG226" s="199"/>
      <c r="HH226" s="199"/>
      <c r="HI226" s="199"/>
      <c r="HJ226" s="199"/>
      <c r="HK226" s="199"/>
      <c r="HL226" s="199"/>
      <c r="HM226" s="199"/>
      <c r="HN226" s="199"/>
      <c r="HO226" s="199"/>
      <c r="HP226" s="199"/>
      <c r="HQ226" s="199"/>
      <c r="HR226" s="199"/>
      <c r="HS226" s="199"/>
      <c r="HT226" s="199"/>
      <c r="HU226" s="199"/>
      <c r="HV226" s="199"/>
      <c r="HW226" s="199"/>
      <c r="HX226" s="199"/>
      <c r="HY226" s="199"/>
      <c r="HZ226" s="199"/>
      <c r="IA226" s="199"/>
      <c r="IB226" s="199"/>
      <c r="IC226" s="199"/>
      <c r="ID226" s="199"/>
      <c r="IE226" s="199"/>
      <c r="IF226" s="199"/>
      <c r="IG226" s="199"/>
      <c r="IH226" s="199"/>
      <c r="II226" s="199"/>
      <c r="IJ226" s="199"/>
      <c r="IK226" s="199"/>
      <c r="IL226" s="199"/>
      <c r="IM226" s="199"/>
      <c r="IN226" s="199"/>
      <c r="IO226" s="199"/>
      <c r="IP226" s="199"/>
      <c r="IQ226" s="199"/>
      <c r="IR226" s="199"/>
      <c r="IS226" s="199"/>
      <c r="IT226" s="199"/>
      <c r="IU226" s="199"/>
      <c r="IV226" s="199"/>
    </row>
    <row r="227" spans="1:256" s="245" customFormat="1" x14ac:dyDescent="0.25">
      <c r="A227" s="203"/>
      <c r="B227" s="235"/>
      <c r="C227" s="206"/>
      <c r="D227" s="206"/>
      <c r="E227" s="256"/>
      <c r="F227" s="252"/>
      <c r="H227" s="199"/>
      <c r="I227" s="199"/>
      <c r="J227" s="199"/>
      <c r="K227" s="199"/>
      <c r="L227" s="199"/>
      <c r="M227" s="199"/>
      <c r="N227" s="199"/>
      <c r="O227" s="199"/>
      <c r="P227" s="199"/>
      <c r="Q227" s="199"/>
      <c r="R227" s="199"/>
      <c r="S227" s="199"/>
      <c r="T227" s="199"/>
      <c r="U227" s="199"/>
      <c r="V227" s="199"/>
      <c r="W227" s="199"/>
      <c r="X227" s="199"/>
      <c r="Y227" s="199"/>
      <c r="Z227" s="199"/>
      <c r="AA227" s="199"/>
      <c r="AB227" s="199"/>
      <c r="AC227" s="199"/>
      <c r="AD227" s="199"/>
      <c r="AE227" s="199"/>
      <c r="AF227" s="199"/>
      <c r="AG227" s="199"/>
      <c r="AH227" s="199"/>
      <c r="AI227" s="199"/>
      <c r="AJ227" s="199"/>
      <c r="AK227" s="199"/>
      <c r="AL227" s="199"/>
      <c r="AM227" s="199"/>
      <c r="AN227" s="199"/>
      <c r="AO227" s="199"/>
      <c r="AP227" s="199"/>
      <c r="AQ227" s="199"/>
      <c r="AR227" s="199"/>
      <c r="AS227" s="199"/>
      <c r="AT227" s="199"/>
      <c r="AU227" s="199"/>
      <c r="AV227" s="199"/>
      <c r="AW227" s="199"/>
      <c r="AX227" s="199"/>
      <c r="AY227" s="199"/>
      <c r="AZ227" s="199"/>
      <c r="BA227" s="199"/>
      <c r="BB227" s="199"/>
      <c r="BC227" s="199"/>
      <c r="BD227" s="199"/>
      <c r="BE227" s="199"/>
      <c r="BF227" s="199"/>
      <c r="BG227" s="199"/>
      <c r="BH227" s="199"/>
      <c r="BI227" s="199"/>
      <c r="BJ227" s="199"/>
      <c r="BK227" s="199"/>
      <c r="BL227" s="199"/>
      <c r="BM227" s="199"/>
      <c r="BN227" s="199"/>
      <c r="BO227" s="199"/>
      <c r="BP227" s="199"/>
      <c r="BQ227" s="199"/>
      <c r="BR227" s="199"/>
      <c r="BS227" s="199"/>
      <c r="BT227" s="199"/>
      <c r="BU227" s="199"/>
      <c r="BV227" s="199"/>
      <c r="BW227" s="199"/>
      <c r="BX227" s="199"/>
      <c r="BY227" s="199"/>
      <c r="BZ227" s="199"/>
      <c r="CA227" s="199"/>
      <c r="CB227" s="199"/>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G227" s="199"/>
      <c r="DH227" s="199"/>
      <c r="DI227" s="199"/>
      <c r="DJ227" s="199"/>
      <c r="DK227" s="199"/>
      <c r="DL227" s="199"/>
      <c r="DM227" s="199"/>
      <c r="DN227" s="199"/>
      <c r="DO227" s="199"/>
      <c r="DP227" s="199"/>
      <c r="DQ227" s="199"/>
      <c r="DR227" s="199"/>
      <c r="DS227" s="199"/>
      <c r="DT227" s="199"/>
      <c r="DU227" s="199"/>
      <c r="DV227" s="199"/>
      <c r="DW227" s="199"/>
      <c r="DX227" s="199"/>
      <c r="DY227" s="199"/>
      <c r="DZ227" s="199"/>
      <c r="EA227" s="199"/>
      <c r="EB227" s="199"/>
      <c r="EC227" s="199"/>
      <c r="ED227" s="199"/>
      <c r="EE227" s="199"/>
      <c r="EF227" s="199"/>
      <c r="EG227" s="199"/>
      <c r="EH227" s="199"/>
      <c r="EI227" s="199"/>
      <c r="EJ227" s="199"/>
      <c r="EK227" s="199"/>
      <c r="EL227" s="199"/>
      <c r="EM227" s="199"/>
      <c r="EN227" s="199"/>
      <c r="EO227" s="199"/>
      <c r="EP227" s="199"/>
      <c r="EQ227" s="199"/>
      <c r="ER227" s="199"/>
      <c r="ES227" s="199"/>
      <c r="ET227" s="199"/>
      <c r="EU227" s="199"/>
      <c r="EV227" s="199"/>
      <c r="EW227" s="199"/>
      <c r="EX227" s="199"/>
      <c r="EY227" s="199"/>
      <c r="EZ227" s="199"/>
      <c r="FA227" s="199"/>
      <c r="FB227" s="199"/>
      <c r="FC227" s="199"/>
      <c r="FD227" s="199"/>
      <c r="FE227" s="199"/>
      <c r="FF227" s="199"/>
      <c r="FG227" s="199"/>
      <c r="FH227" s="199"/>
      <c r="FI227" s="199"/>
      <c r="FJ227" s="199"/>
      <c r="FK227" s="199"/>
      <c r="FL227" s="199"/>
      <c r="FM227" s="199"/>
      <c r="FN227" s="199"/>
      <c r="FO227" s="199"/>
      <c r="FP227" s="199"/>
      <c r="FQ227" s="199"/>
      <c r="FR227" s="199"/>
      <c r="FS227" s="199"/>
      <c r="FT227" s="199"/>
      <c r="FU227" s="199"/>
      <c r="FV227" s="199"/>
      <c r="FW227" s="199"/>
      <c r="FX227" s="199"/>
      <c r="FY227" s="199"/>
      <c r="FZ227" s="199"/>
      <c r="GA227" s="199"/>
      <c r="GB227" s="199"/>
      <c r="GC227" s="199"/>
      <c r="GD227" s="199"/>
      <c r="GE227" s="199"/>
      <c r="GF227" s="199"/>
      <c r="GG227" s="199"/>
      <c r="GH227" s="199"/>
      <c r="GI227" s="199"/>
      <c r="GJ227" s="199"/>
      <c r="GK227" s="199"/>
      <c r="GL227" s="199"/>
      <c r="GM227" s="199"/>
      <c r="GN227" s="199"/>
      <c r="GO227" s="199"/>
      <c r="GP227" s="199"/>
      <c r="GQ227" s="199"/>
      <c r="GR227" s="199"/>
      <c r="GS227" s="199"/>
      <c r="GT227" s="199"/>
      <c r="GU227" s="199"/>
      <c r="GV227" s="199"/>
      <c r="GW227" s="199"/>
      <c r="GX227" s="199"/>
      <c r="GY227" s="199"/>
      <c r="GZ227" s="199"/>
      <c r="HA227" s="199"/>
      <c r="HB227" s="199"/>
      <c r="HC227" s="199"/>
      <c r="HD227" s="199"/>
      <c r="HE227" s="199"/>
      <c r="HF227" s="199"/>
      <c r="HG227" s="199"/>
      <c r="HH227" s="199"/>
      <c r="HI227" s="199"/>
      <c r="HJ227" s="199"/>
      <c r="HK227" s="199"/>
      <c r="HL227" s="199"/>
      <c r="HM227" s="199"/>
      <c r="HN227" s="199"/>
      <c r="HO227" s="199"/>
      <c r="HP227" s="199"/>
      <c r="HQ227" s="199"/>
      <c r="HR227" s="199"/>
      <c r="HS227" s="199"/>
      <c r="HT227" s="199"/>
      <c r="HU227" s="199"/>
      <c r="HV227" s="199"/>
      <c r="HW227" s="199"/>
      <c r="HX227" s="199"/>
      <c r="HY227" s="199"/>
      <c r="HZ227" s="199"/>
      <c r="IA227" s="199"/>
      <c r="IB227" s="199"/>
      <c r="IC227" s="199"/>
      <c r="ID227" s="199"/>
      <c r="IE227" s="199"/>
      <c r="IF227" s="199"/>
      <c r="IG227" s="199"/>
      <c r="IH227" s="199"/>
      <c r="II227" s="199"/>
      <c r="IJ227" s="199"/>
      <c r="IK227" s="199"/>
      <c r="IL227" s="199"/>
      <c r="IM227" s="199"/>
      <c r="IN227" s="199"/>
      <c r="IO227" s="199"/>
      <c r="IP227" s="199"/>
      <c r="IQ227" s="199"/>
      <c r="IR227" s="199"/>
      <c r="IS227" s="199"/>
      <c r="IT227" s="199"/>
      <c r="IU227" s="199"/>
      <c r="IV227" s="199"/>
    </row>
    <row r="228" spans="1:256" s="245" customFormat="1" x14ac:dyDescent="0.25">
      <c r="A228" s="203"/>
      <c r="B228" s="235"/>
      <c r="C228" s="206"/>
      <c r="D228" s="206"/>
      <c r="E228" s="256"/>
      <c r="F228" s="252"/>
      <c r="H228" s="199"/>
      <c r="I228" s="199"/>
      <c r="J228" s="199"/>
      <c r="K228" s="199"/>
      <c r="L228" s="199"/>
      <c r="M228" s="199"/>
      <c r="N228" s="199"/>
      <c r="O228" s="199"/>
      <c r="P228" s="199"/>
      <c r="Q228" s="199"/>
      <c r="R228" s="199"/>
      <c r="S228" s="199"/>
      <c r="T228" s="199"/>
      <c r="U228" s="199"/>
      <c r="V228" s="199"/>
      <c r="W228" s="199"/>
      <c r="X228" s="199"/>
      <c r="Y228" s="199"/>
      <c r="Z228" s="199"/>
      <c r="AA228" s="199"/>
      <c r="AB228" s="199"/>
      <c r="AC228" s="199"/>
      <c r="AD228" s="199"/>
      <c r="AE228" s="199"/>
      <c r="AF228" s="199"/>
      <c r="AG228" s="199"/>
      <c r="AH228" s="199"/>
      <c r="AI228" s="199"/>
      <c r="AJ228" s="199"/>
      <c r="AK228" s="199"/>
      <c r="AL228" s="199"/>
      <c r="AM228" s="199"/>
      <c r="AN228" s="199"/>
      <c r="AO228" s="199"/>
      <c r="AP228" s="199"/>
      <c r="AQ228" s="199"/>
      <c r="AR228" s="199"/>
      <c r="AS228" s="199"/>
      <c r="AT228" s="199"/>
      <c r="AU228" s="199"/>
      <c r="AV228" s="199"/>
      <c r="AW228" s="199"/>
      <c r="AX228" s="199"/>
      <c r="AY228" s="199"/>
      <c r="AZ228" s="199"/>
      <c r="BA228" s="199"/>
      <c r="BB228" s="199"/>
      <c r="BC228" s="199"/>
      <c r="BD228" s="199"/>
      <c r="BE228" s="199"/>
      <c r="BF228" s="199"/>
      <c r="BG228" s="199"/>
      <c r="BH228" s="199"/>
      <c r="BI228" s="199"/>
      <c r="BJ228" s="199"/>
      <c r="BK228" s="199"/>
      <c r="BL228" s="199"/>
      <c r="BM228" s="199"/>
      <c r="BN228" s="199"/>
      <c r="BO228" s="199"/>
      <c r="BP228" s="199"/>
      <c r="BQ228" s="199"/>
      <c r="BR228" s="199"/>
      <c r="BS228" s="199"/>
      <c r="BT228" s="199"/>
      <c r="BU228" s="199"/>
      <c r="BV228" s="199"/>
      <c r="BW228" s="199"/>
      <c r="BX228" s="199"/>
      <c r="BY228" s="199"/>
      <c r="BZ228" s="199"/>
      <c r="CA228" s="199"/>
      <c r="CB228" s="199"/>
      <c r="CC228" s="199"/>
      <c r="CD228" s="199"/>
      <c r="CE228" s="199"/>
      <c r="CF228" s="199"/>
      <c r="CG228" s="199"/>
      <c r="CH228" s="199"/>
      <c r="CI228" s="199"/>
      <c r="CJ228" s="199"/>
      <c r="CK228" s="199"/>
      <c r="CL228" s="199"/>
      <c r="CM228" s="199"/>
      <c r="CN228" s="199"/>
      <c r="CO228" s="199"/>
      <c r="CP228" s="199"/>
      <c r="CQ228" s="199"/>
      <c r="CR228" s="199"/>
      <c r="CS228" s="199"/>
      <c r="CT228" s="199"/>
      <c r="CU228" s="199"/>
      <c r="CV228" s="199"/>
      <c r="CW228" s="199"/>
      <c r="CX228" s="199"/>
      <c r="CY228" s="199"/>
      <c r="CZ228" s="199"/>
      <c r="DA228" s="199"/>
      <c r="DB228" s="199"/>
      <c r="DC228" s="199"/>
      <c r="DD228" s="199"/>
      <c r="DE228" s="199"/>
      <c r="DF228" s="199"/>
      <c r="DG228" s="199"/>
      <c r="DH228" s="199"/>
      <c r="DI228" s="199"/>
      <c r="DJ228" s="199"/>
      <c r="DK228" s="199"/>
      <c r="DL228" s="199"/>
      <c r="DM228" s="199"/>
      <c r="DN228" s="199"/>
      <c r="DO228" s="199"/>
      <c r="DP228" s="199"/>
      <c r="DQ228" s="199"/>
      <c r="DR228" s="199"/>
      <c r="DS228" s="199"/>
      <c r="DT228" s="199"/>
      <c r="DU228" s="199"/>
      <c r="DV228" s="199"/>
      <c r="DW228" s="199"/>
      <c r="DX228" s="199"/>
      <c r="DY228" s="199"/>
      <c r="DZ228" s="199"/>
      <c r="EA228" s="199"/>
      <c r="EB228" s="199"/>
      <c r="EC228" s="199"/>
      <c r="ED228" s="199"/>
      <c r="EE228" s="199"/>
      <c r="EF228" s="199"/>
      <c r="EG228" s="199"/>
      <c r="EH228" s="199"/>
      <c r="EI228" s="199"/>
      <c r="EJ228" s="199"/>
      <c r="EK228" s="199"/>
      <c r="EL228" s="199"/>
      <c r="EM228" s="199"/>
      <c r="EN228" s="199"/>
      <c r="EO228" s="199"/>
      <c r="EP228" s="199"/>
      <c r="EQ228" s="199"/>
      <c r="ER228" s="199"/>
      <c r="ES228" s="199"/>
      <c r="ET228" s="199"/>
      <c r="EU228" s="199"/>
      <c r="EV228" s="199"/>
      <c r="EW228" s="199"/>
      <c r="EX228" s="199"/>
      <c r="EY228" s="199"/>
      <c r="EZ228" s="199"/>
      <c r="FA228" s="199"/>
      <c r="FB228" s="199"/>
      <c r="FC228" s="199"/>
      <c r="FD228" s="199"/>
      <c r="FE228" s="199"/>
      <c r="FF228" s="199"/>
      <c r="FG228" s="199"/>
      <c r="FH228" s="199"/>
      <c r="FI228" s="199"/>
      <c r="FJ228" s="199"/>
      <c r="FK228" s="199"/>
      <c r="FL228" s="199"/>
      <c r="FM228" s="199"/>
      <c r="FN228" s="199"/>
      <c r="FO228" s="199"/>
      <c r="FP228" s="199"/>
      <c r="FQ228" s="199"/>
      <c r="FR228" s="199"/>
      <c r="FS228" s="199"/>
      <c r="FT228" s="199"/>
      <c r="FU228" s="199"/>
      <c r="FV228" s="199"/>
      <c r="FW228" s="199"/>
      <c r="FX228" s="199"/>
      <c r="FY228" s="199"/>
      <c r="FZ228" s="199"/>
      <c r="GA228" s="199"/>
      <c r="GB228" s="199"/>
      <c r="GC228" s="199"/>
      <c r="GD228" s="199"/>
      <c r="GE228" s="199"/>
      <c r="GF228" s="199"/>
      <c r="GG228" s="199"/>
      <c r="GH228" s="199"/>
      <c r="GI228" s="199"/>
      <c r="GJ228" s="199"/>
      <c r="GK228" s="199"/>
      <c r="GL228" s="199"/>
      <c r="GM228" s="199"/>
      <c r="GN228" s="199"/>
      <c r="GO228" s="199"/>
      <c r="GP228" s="199"/>
      <c r="GQ228" s="199"/>
      <c r="GR228" s="199"/>
      <c r="GS228" s="199"/>
      <c r="GT228" s="199"/>
      <c r="GU228" s="199"/>
      <c r="GV228" s="199"/>
      <c r="GW228" s="199"/>
      <c r="GX228" s="199"/>
      <c r="GY228" s="199"/>
      <c r="GZ228" s="199"/>
      <c r="HA228" s="199"/>
      <c r="HB228" s="199"/>
      <c r="HC228" s="199"/>
      <c r="HD228" s="199"/>
      <c r="HE228" s="199"/>
      <c r="HF228" s="199"/>
      <c r="HG228" s="199"/>
      <c r="HH228" s="199"/>
      <c r="HI228" s="199"/>
      <c r="HJ228" s="199"/>
      <c r="HK228" s="199"/>
      <c r="HL228" s="199"/>
      <c r="HM228" s="199"/>
      <c r="HN228" s="199"/>
      <c r="HO228" s="199"/>
      <c r="HP228" s="199"/>
      <c r="HQ228" s="199"/>
      <c r="HR228" s="199"/>
      <c r="HS228" s="199"/>
      <c r="HT228" s="199"/>
      <c r="HU228" s="199"/>
      <c r="HV228" s="199"/>
      <c r="HW228" s="199"/>
      <c r="HX228" s="199"/>
      <c r="HY228" s="199"/>
      <c r="HZ228" s="199"/>
      <c r="IA228" s="199"/>
      <c r="IB228" s="199"/>
      <c r="IC228" s="199"/>
      <c r="ID228" s="199"/>
      <c r="IE228" s="199"/>
      <c r="IF228" s="199"/>
      <c r="IG228" s="199"/>
      <c r="IH228" s="199"/>
      <c r="II228" s="199"/>
      <c r="IJ228" s="199"/>
      <c r="IK228" s="199"/>
      <c r="IL228" s="199"/>
      <c r="IM228" s="199"/>
      <c r="IN228" s="199"/>
      <c r="IO228" s="199"/>
      <c r="IP228" s="199"/>
      <c r="IQ228" s="199"/>
      <c r="IR228" s="199"/>
      <c r="IS228" s="199"/>
      <c r="IT228" s="199"/>
      <c r="IU228" s="199"/>
      <c r="IV228" s="199"/>
    </row>
    <row r="229" spans="1:256" s="245" customFormat="1" x14ac:dyDescent="0.25">
      <c r="A229" s="203"/>
      <c r="B229" s="235"/>
      <c r="C229" s="206"/>
      <c r="D229" s="206"/>
      <c r="E229" s="256"/>
      <c r="F229" s="252"/>
      <c r="H229" s="199"/>
      <c r="I229" s="199"/>
      <c r="J229" s="199"/>
      <c r="K229" s="199"/>
      <c r="L229" s="199"/>
      <c r="M229" s="199"/>
      <c r="N229" s="199"/>
      <c r="O229" s="199"/>
      <c r="P229" s="199"/>
      <c r="Q229" s="199"/>
      <c r="R229" s="199"/>
      <c r="S229" s="199"/>
      <c r="T229" s="199"/>
      <c r="U229" s="199"/>
      <c r="V229" s="199"/>
      <c r="W229" s="199"/>
      <c r="X229" s="199"/>
      <c r="Y229" s="199"/>
      <c r="Z229" s="199"/>
      <c r="AA229" s="199"/>
      <c r="AB229" s="199"/>
      <c r="AC229" s="199"/>
      <c r="AD229" s="199"/>
      <c r="AE229" s="199"/>
      <c r="AF229" s="199"/>
      <c r="AG229" s="199"/>
      <c r="AH229" s="199"/>
      <c r="AI229" s="199"/>
      <c r="AJ229" s="199"/>
      <c r="AK229" s="199"/>
      <c r="AL229" s="199"/>
      <c r="AM229" s="199"/>
      <c r="AN229" s="199"/>
      <c r="AO229" s="199"/>
      <c r="AP229" s="199"/>
      <c r="AQ229" s="199"/>
      <c r="AR229" s="199"/>
      <c r="AS229" s="199"/>
      <c r="AT229" s="199"/>
      <c r="AU229" s="199"/>
      <c r="AV229" s="199"/>
      <c r="AW229" s="199"/>
      <c r="AX229" s="199"/>
      <c r="AY229" s="199"/>
      <c r="AZ229" s="199"/>
      <c r="BA229" s="199"/>
      <c r="BB229" s="199"/>
      <c r="BC229" s="199"/>
      <c r="BD229" s="199"/>
      <c r="BE229" s="199"/>
      <c r="BF229" s="199"/>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c r="CE229" s="199"/>
      <c r="CF229" s="199"/>
      <c r="CG229" s="199"/>
      <c r="CH229" s="199"/>
      <c r="CI229" s="199"/>
      <c r="CJ229" s="199"/>
      <c r="CK229" s="199"/>
      <c r="CL229" s="199"/>
      <c r="CM229" s="199"/>
      <c r="CN229" s="199"/>
      <c r="CO229" s="199"/>
      <c r="CP229" s="199"/>
      <c r="CQ229" s="199"/>
      <c r="CR229" s="199"/>
      <c r="CS229" s="199"/>
      <c r="CT229" s="199"/>
      <c r="CU229" s="199"/>
      <c r="CV229" s="199"/>
      <c r="CW229" s="199"/>
      <c r="CX229" s="199"/>
      <c r="CY229" s="199"/>
      <c r="CZ229" s="199"/>
      <c r="DA229" s="199"/>
      <c r="DB229" s="199"/>
      <c r="DC229" s="199"/>
      <c r="DD229" s="199"/>
      <c r="DE229" s="199"/>
      <c r="DF229" s="199"/>
      <c r="DG229" s="199"/>
      <c r="DH229" s="199"/>
      <c r="DI229" s="199"/>
      <c r="DJ229" s="199"/>
      <c r="DK229" s="199"/>
      <c r="DL229" s="199"/>
      <c r="DM229" s="199"/>
      <c r="DN229" s="199"/>
      <c r="DO229" s="199"/>
      <c r="DP229" s="199"/>
      <c r="DQ229" s="199"/>
      <c r="DR229" s="199"/>
      <c r="DS229" s="199"/>
      <c r="DT229" s="199"/>
      <c r="DU229" s="199"/>
      <c r="DV229" s="199"/>
      <c r="DW229" s="199"/>
      <c r="DX229" s="199"/>
      <c r="DY229" s="199"/>
      <c r="DZ229" s="199"/>
      <c r="EA229" s="199"/>
      <c r="EB229" s="199"/>
      <c r="EC229" s="199"/>
      <c r="ED229" s="199"/>
      <c r="EE229" s="199"/>
      <c r="EF229" s="199"/>
      <c r="EG229" s="199"/>
      <c r="EH229" s="199"/>
      <c r="EI229" s="199"/>
      <c r="EJ229" s="199"/>
      <c r="EK229" s="199"/>
      <c r="EL229" s="199"/>
      <c r="EM229" s="199"/>
      <c r="EN229" s="199"/>
      <c r="EO229" s="199"/>
      <c r="EP229" s="199"/>
      <c r="EQ229" s="199"/>
      <c r="ER229" s="199"/>
      <c r="ES229" s="199"/>
      <c r="ET229" s="199"/>
      <c r="EU229" s="199"/>
      <c r="EV229" s="199"/>
      <c r="EW229" s="199"/>
      <c r="EX229" s="199"/>
      <c r="EY229" s="199"/>
      <c r="EZ229" s="199"/>
      <c r="FA229" s="199"/>
      <c r="FB229" s="199"/>
      <c r="FC229" s="199"/>
      <c r="FD229" s="199"/>
      <c r="FE229" s="199"/>
      <c r="FF229" s="199"/>
      <c r="FG229" s="199"/>
      <c r="FH229" s="199"/>
      <c r="FI229" s="199"/>
      <c r="FJ229" s="199"/>
      <c r="FK229" s="199"/>
      <c r="FL229" s="199"/>
      <c r="FM229" s="199"/>
      <c r="FN229" s="199"/>
      <c r="FO229" s="199"/>
      <c r="FP229" s="199"/>
      <c r="FQ229" s="199"/>
      <c r="FR229" s="199"/>
      <c r="FS229" s="199"/>
      <c r="FT229" s="199"/>
      <c r="FU229" s="199"/>
      <c r="FV229" s="199"/>
      <c r="FW229" s="199"/>
      <c r="FX229" s="199"/>
      <c r="FY229" s="199"/>
      <c r="FZ229" s="199"/>
      <c r="GA229" s="199"/>
      <c r="GB229" s="199"/>
      <c r="GC229" s="199"/>
      <c r="GD229" s="199"/>
      <c r="GE229" s="199"/>
      <c r="GF229" s="199"/>
      <c r="GG229" s="199"/>
      <c r="GH229" s="199"/>
      <c r="GI229" s="199"/>
      <c r="GJ229" s="199"/>
      <c r="GK229" s="199"/>
      <c r="GL229" s="199"/>
      <c r="GM229" s="199"/>
      <c r="GN229" s="199"/>
      <c r="GO229" s="199"/>
      <c r="GP229" s="199"/>
      <c r="GQ229" s="199"/>
      <c r="GR229" s="199"/>
      <c r="GS229" s="199"/>
      <c r="GT229" s="199"/>
      <c r="GU229" s="199"/>
      <c r="GV229" s="199"/>
      <c r="GW229" s="199"/>
      <c r="GX229" s="199"/>
      <c r="GY229" s="199"/>
      <c r="GZ229" s="199"/>
      <c r="HA229" s="199"/>
      <c r="HB229" s="199"/>
      <c r="HC229" s="199"/>
      <c r="HD229" s="199"/>
      <c r="HE229" s="199"/>
      <c r="HF229" s="199"/>
      <c r="HG229" s="199"/>
      <c r="HH229" s="199"/>
      <c r="HI229" s="199"/>
      <c r="HJ229" s="199"/>
      <c r="HK229" s="199"/>
      <c r="HL229" s="199"/>
      <c r="HM229" s="199"/>
      <c r="HN229" s="199"/>
      <c r="HO229" s="199"/>
      <c r="HP229" s="199"/>
      <c r="HQ229" s="199"/>
      <c r="HR229" s="199"/>
      <c r="HS229" s="199"/>
      <c r="HT229" s="199"/>
      <c r="HU229" s="199"/>
      <c r="HV229" s="199"/>
      <c r="HW229" s="199"/>
      <c r="HX229" s="199"/>
      <c r="HY229" s="199"/>
      <c r="HZ229" s="199"/>
      <c r="IA229" s="199"/>
      <c r="IB229" s="199"/>
      <c r="IC229" s="199"/>
      <c r="ID229" s="199"/>
      <c r="IE229" s="199"/>
      <c r="IF229" s="199"/>
      <c r="IG229" s="199"/>
      <c r="IH229" s="199"/>
      <c r="II229" s="199"/>
      <c r="IJ229" s="199"/>
      <c r="IK229" s="199"/>
      <c r="IL229" s="199"/>
      <c r="IM229" s="199"/>
      <c r="IN229" s="199"/>
      <c r="IO229" s="199"/>
      <c r="IP229" s="199"/>
      <c r="IQ229" s="199"/>
      <c r="IR229" s="199"/>
      <c r="IS229" s="199"/>
      <c r="IT229" s="199"/>
      <c r="IU229" s="199"/>
      <c r="IV229" s="199"/>
    </row>
    <row r="230" spans="1:256" s="245" customFormat="1" x14ac:dyDescent="0.25">
      <c r="A230" s="203"/>
      <c r="B230" s="235"/>
      <c r="C230" s="206"/>
      <c r="D230" s="206"/>
      <c r="E230" s="256"/>
      <c r="F230" s="252"/>
      <c r="H230" s="199"/>
      <c r="I230" s="199"/>
      <c r="J230" s="199"/>
      <c r="K230" s="199"/>
      <c r="L230" s="199"/>
      <c r="M230" s="199"/>
      <c r="N230" s="199"/>
      <c r="O230" s="199"/>
      <c r="P230" s="199"/>
      <c r="Q230" s="199"/>
      <c r="R230" s="199"/>
      <c r="S230" s="199"/>
      <c r="T230" s="199"/>
      <c r="U230" s="199"/>
      <c r="V230" s="199"/>
      <c r="W230" s="199"/>
      <c r="X230" s="199"/>
      <c r="Y230" s="199"/>
      <c r="Z230" s="199"/>
      <c r="AA230" s="199"/>
      <c r="AB230" s="199"/>
      <c r="AC230" s="199"/>
      <c r="AD230" s="199"/>
      <c r="AE230" s="199"/>
      <c r="AF230" s="199"/>
      <c r="AG230" s="199"/>
      <c r="AH230" s="199"/>
      <c r="AI230" s="199"/>
      <c r="AJ230" s="199"/>
      <c r="AK230" s="199"/>
      <c r="AL230" s="199"/>
      <c r="AM230" s="199"/>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199"/>
      <c r="BR230" s="199"/>
      <c r="BS230" s="199"/>
      <c r="BT230" s="199"/>
      <c r="BU230" s="199"/>
      <c r="BV230" s="199"/>
      <c r="BW230" s="199"/>
      <c r="BX230" s="199"/>
      <c r="BY230" s="199"/>
      <c r="BZ230" s="199"/>
      <c r="CA230" s="199"/>
      <c r="CB230" s="199"/>
      <c r="CC230" s="199"/>
      <c r="CD230" s="199"/>
      <c r="CE230" s="199"/>
      <c r="CF230" s="199"/>
      <c r="CG230" s="199"/>
      <c r="CH230" s="199"/>
      <c r="CI230" s="199"/>
      <c r="CJ230" s="199"/>
      <c r="CK230" s="199"/>
      <c r="CL230" s="199"/>
      <c r="CM230" s="199"/>
      <c r="CN230" s="199"/>
      <c r="CO230" s="199"/>
      <c r="CP230" s="199"/>
      <c r="CQ230" s="199"/>
      <c r="CR230" s="199"/>
      <c r="CS230" s="199"/>
      <c r="CT230" s="199"/>
      <c r="CU230" s="199"/>
      <c r="CV230" s="199"/>
      <c r="CW230" s="199"/>
      <c r="CX230" s="199"/>
      <c r="CY230" s="199"/>
      <c r="CZ230" s="199"/>
      <c r="DA230" s="199"/>
      <c r="DB230" s="199"/>
      <c r="DC230" s="199"/>
      <c r="DD230" s="199"/>
      <c r="DE230" s="199"/>
      <c r="DF230" s="199"/>
      <c r="DG230" s="199"/>
      <c r="DH230" s="199"/>
      <c r="DI230" s="199"/>
      <c r="DJ230" s="199"/>
      <c r="DK230" s="199"/>
      <c r="DL230" s="199"/>
      <c r="DM230" s="199"/>
      <c r="DN230" s="199"/>
      <c r="DO230" s="199"/>
      <c r="DP230" s="199"/>
      <c r="DQ230" s="199"/>
      <c r="DR230" s="199"/>
      <c r="DS230" s="199"/>
      <c r="DT230" s="199"/>
      <c r="DU230" s="199"/>
      <c r="DV230" s="199"/>
      <c r="DW230" s="199"/>
      <c r="DX230" s="199"/>
      <c r="DY230" s="199"/>
      <c r="DZ230" s="199"/>
      <c r="EA230" s="199"/>
      <c r="EB230" s="199"/>
      <c r="EC230" s="199"/>
      <c r="ED230" s="199"/>
      <c r="EE230" s="199"/>
      <c r="EF230" s="199"/>
      <c r="EG230" s="199"/>
      <c r="EH230" s="199"/>
      <c r="EI230" s="199"/>
      <c r="EJ230" s="199"/>
      <c r="EK230" s="199"/>
      <c r="EL230" s="199"/>
      <c r="EM230" s="199"/>
      <c r="EN230" s="199"/>
      <c r="EO230" s="199"/>
      <c r="EP230" s="199"/>
      <c r="EQ230" s="199"/>
      <c r="ER230" s="199"/>
      <c r="ES230" s="199"/>
      <c r="ET230" s="199"/>
      <c r="EU230" s="199"/>
      <c r="EV230" s="199"/>
      <c r="EW230" s="199"/>
      <c r="EX230" s="199"/>
      <c r="EY230" s="199"/>
      <c r="EZ230" s="199"/>
      <c r="FA230" s="199"/>
      <c r="FB230" s="199"/>
      <c r="FC230" s="199"/>
      <c r="FD230" s="199"/>
      <c r="FE230" s="199"/>
      <c r="FF230" s="199"/>
      <c r="FG230" s="199"/>
      <c r="FH230" s="199"/>
      <c r="FI230" s="199"/>
      <c r="FJ230" s="199"/>
      <c r="FK230" s="199"/>
      <c r="FL230" s="199"/>
      <c r="FM230" s="199"/>
      <c r="FN230" s="199"/>
      <c r="FO230" s="199"/>
      <c r="FP230" s="199"/>
      <c r="FQ230" s="199"/>
      <c r="FR230" s="199"/>
      <c r="FS230" s="199"/>
      <c r="FT230" s="199"/>
      <c r="FU230" s="199"/>
      <c r="FV230" s="199"/>
      <c r="FW230" s="199"/>
      <c r="FX230" s="199"/>
      <c r="FY230" s="199"/>
      <c r="FZ230" s="199"/>
      <c r="GA230" s="199"/>
      <c r="GB230" s="199"/>
      <c r="GC230" s="199"/>
      <c r="GD230" s="199"/>
      <c r="GE230" s="199"/>
      <c r="GF230" s="199"/>
      <c r="GG230" s="199"/>
      <c r="GH230" s="199"/>
      <c r="GI230" s="199"/>
      <c r="GJ230" s="199"/>
      <c r="GK230" s="199"/>
      <c r="GL230" s="199"/>
      <c r="GM230" s="199"/>
      <c r="GN230" s="199"/>
      <c r="GO230" s="199"/>
      <c r="GP230" s="199"/>
      <c r="GQ230" s="199"/>
      <c r="GR230" s="199"/>
      <c r="GS230" s="199"/>
      <c r="GT230" s="199"/>
      <c r="GU230" s="199"/>
      <c r="GV230" s="199"/>
      <c r="GW230" s="199"/>
      <c r="GX230" s="199"/>
      <c r="GY230" s="199"/>
      <c r="GZ230" s="199"/>
      <c r="HA230" s="199"/>
      <c r="HB230" s="199"/>
      <c r="HC230" s="199"/>
      <c r="HD230" s="199"/>
      <c r="HE230" s="199"/>
      <c r="HF230" s="199"/>
      <c r="HG230" s="199"/>
      <c r="HH230" s="199"/>
      <c r="HI230" s="199"/>
      <c r="HJ230" s="199"/>
      <c r="HK230" s="199"/>
      <c r="HL230" s="199"/>
      <c r="HM230" s="199"/>
      <c r="HN230" s="199"/>
      <c r="HO230" s="199"/>
      <c r="HP230" s="199"/>
      <c r="HQ230" s="199"/>
      <c r="HR230" s="199"/>
      <c r="HS230" s="199"/>
      <c r="HT230" s="199"/>
      <c r="HU230" s="199"/>
      <c r="HV230" s="199"/>
      <c r="HW230" s="199"/>
      <c r="HX230" s="199"/>
      <c r="HY230" s="199"/>
      <c r="HZ230" s="199"/>
      <c r="IA230" s="199"/>
      <c r="IB230" s="199"/>
      <c r="IC230" s="199"/>
      <c r="ID230" s="199"/>
      <c r="IE230" s="199"/>
      <c r="IF230" s="199"/>
      <c r="IG230" s="199"/>
      <c r="IH230" s="199"/>
      <c r="II230" s="199"/>
      <c r="IJ230" s="199"/>
      <c r="IK230" s="199"/>
      <c r="IL230" s="199"/>
      <c r="IM230" s="199"/>
      <c r="IN230" s="199"/>
      <c r="IO230" s="199"/>
      <c r="IP230" s="199"/>
      <c r="IQ230" s="199"/>
      <c r="IR230" s="199"/>
      <c r="IS230" s="199"/>
      <c r="IT230" s="199"/>
      <c r="IU230" s="199"/>
      <c r="IV230" s="199"/>
    </row>
    <row r="231" spans="1:256" s="245" customFormat="1" x14ac:dyDescent="0.25">
      <c r="A231" s="203"/>
      <c r="B231" s="235"/>
      <c r="C231" s="206"/>
      <c r="D231" s="206"/>
      <c r="E231" s="256"/>
      <c r="F231" s="252"/>
      <c r="H231" s="199"/>
      <c r="I231" s="199"/>
      <c r="J231" s="199"/>
      <c r="K231" s="199"/>
      <c r="L231" s="199"/>
      <c r="M231" s="199"/>
      <c r="N231" s="199"/>
      <c r="O231" s="199"/>
      <c r="P231" s="199"/>
      <c r="Q231" s="199"/>
      <c r="R231" s="199"/>
      <c r="S231" s="199"/>
      <c r="T231" s="199"/>
      <c r="U231" s="199"/>
      <c r="V231" s="199"/>
      <c r="W231" s="199"/>
      <c r="X231" s="199"/>
      <c r="Y231" s="199"/>
      <c r="Z231" s="199"/>
      <c r="AA231" s="199"/>
      <c r="AB231" s="199"/>
      <c r="AC231" s="199"/>
      <c r="AD231" s="199"/>
      <c r="AE231" s="199"/>
      <c r="AF231" s="199"/>
      <c r="AG231" s="199"/>
      <c r="AH231" s="199"/>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199"/>
      <c r="BR231" s="199"/>
      <c r="BS231" s="199"/>
      <c r="BT231" s="199"/>
      <c r="BU231" s="199"/>
      <c r="BV231" s="199"/>
      <c r="BW231" s="199"/>
      <c r="BX231" s="199"/>
      <c r="BY231" s="199"/>
      <c r="BZ231" s="199"/>
      <c r="CA231" s="199"/>
      <c r="CB231" s="199"/>
      <c r="CC231" s="199"/>
      <c r="CD231" s="199"/>
      <c r="CE231" s="199"/>
      <c r="CF231" s="199"/>
      <c r="CG231" s="199"/>
      <c r="CH231" s="199"/>
      <c r="CI231" s="199"/>
      <c r="CJ231" s="199"/>
      <c r="CK231" s="199"/>
      <c r="CL231" s="199"/>
      <c r="CM231" s="199"/>
      <c r="CN231" s="199"/>
      <c r="CO231" s="199"/>
      <c r="CP231" s="199"/>
      <c r="CQ231" s="199"/>
      <c r="CR231" s="199"/>
      <c r="CS231" s="199"/>
      <c r="CT231" s="199"/>
      <c r="CU231" s="199"/>
      <c r="CV231" s="199"/>
      <c r="CW231" s="199"/>
      <c r="CX231" s="199"/>
      <c r="CY231" s="199"/>
      <c r="CZ231" s="199"/>
      <c r="DA231" s="199"/>
      <c r="DB231" s="199"/>
      <c r="DC231" s="199"/>
      <c r="DD231" s="199"/>
      <c r="DE231" s="199"/>
      <c r="DF231" s="199"/>
      <c r="DG231" s="199"/>
      <c r="DH231" s="199"/>
      <c r="DI231" s="199"/>
      <c r="DJ231" s="199"/>
      <c r="DK231" s="199"/>
      <c r="DL231" s="199"/>
      <c r="DM231" s="199"/>
      <c r="DN231" s="199"/>
      <c r="DO231" s="199"/>
      <c r="DP231" s="199"/>
      <c r="DQ231" s="199"/>
      <c r="DR231" s="199"/>
      <c r="DS231" s="199"/>
      <c r="DT231" s="199"/>
      <c r="DU231" s="199"/>
      <c r="DV231" s="199"/>
      <c r="DW231" s="199"/>
      <c r="DX231" s="199"/>
      <c r="DY231" s="199"/>
      <c r="DZ231" s="199"/>
      <c r="EA231" s="199"/>
      <c r="EB231" s="199"/>
      <c r="EC231" s="199"/>
      <c r="ED231" s="199"/>
      <c r="EE231" s="199"/>
      <c r="EF231" s="199"/>
      <c r="EG231" s="199"/>
      <c r="EH231" s="199"/>
      <c r="EI231" s="199"/>
      <c r="EJ231" s="199"/>
      <c r="EK231" s="199"/>
      <c r="EL231" s="199"/>
      <c r="EM231" s="199"/>
      <c r="EN231" s="199"/>
      <c r="EO231" s="199"/>
      <c r="EP231" s="199"/>
      <c r="EQ231" s="199"/>
      <c r="ER231" s="199"/>
      <c r="ES231" s="199"/>
      <c r="ET231" s="199"/>
      <c r="EU231" s="199"/>
      <c r="EV231" s="199"/>
      <c r="EW231" s="199"/>
      <c r="EX231" s="199"/>
      <c r="EY231" s="199"/>
      <c r="EZ231" s="199"/>
      <c r="FA231" s="199"/>
      <c r="FB231" s="199"/>
      <c r="FC231" s="199"/>
      <c r="FD231" s="199"/>
      <c r="FE231" s="199"/>
      <c r="FF231" s="199"/>
      <c r="FG231" s="199"/>
      <c r="FH231" s="199"/>
      <c r="FI231" s="199"/>
      <c r="FJ231" s="199"/>
      <c r="FK231" s="199"/>
      <c r="FL231" s="199"/>
      <c r="FM231" s="199"/>
      <c r="FN231" s="199"/>
      <c r="FO231" s="199"/>
      <c r="FP231" s="199"/>
      <c r="FQ231" s="199"/>
      <c r="FR231" s="199"/>
      <c r="FS231" s="199"/>
      <c r="FT231" s="199"/>
      <c r="FU231" s="199"/>
      <c r="FV231" s="199"/>
      <c r="FW231" s="199"/>
      <c r="FX231" s="199"/>
      <c r="FY231" s="199"/>
      <c r="FZ231" s="199"/>
      <c r="GA231" s="199"/>
      <c r="GB231" s="199"/>
      <c r="GC231" s="199"/>
      <c r="GD231" s="199"/>
      <c r="GE231" s="199"/>
      <c r="GF231" s="199"/>
      <c r="GG231" s="199"/>
      <c r="GH231" s="199"/>
      <c r="GI231" s="199"/>
      <c r="GJ231" s="199"/>
      <c r="GK231" s="199"/>
      <c r="GL231" s="199"/>
      <c r="GM231" s="199"/>
      <c r="GN231" s="199"/>
      <c r="GO231" s="199"/>
      <c r="GP231" s="199"/>
      <c r="GQ231" s="199"/>
      <c r="GR231" s="199"/>
      <c r="GS231" s="199"/>
      <c r="GT231" s="199"/>
      <c r="GU231" s="199"/>
      <c r="GV231" s="199"/>
      <c r="GW231" s="199"/>
      <c r="GX231" s="199"/>
      <c r="GY231" s="199"/>
      <c r="GZ231" s="199"/>
      <c r="HA231" s="199"/>
      <c r="HB231" s="199"/>
      <c r="HC231" s="199"/>
      <c r="HD231" s="199"/>
      <c r="HE231" s="199"/>
      <c r="HF231" s="199"/>
      <c r="HG231" s="199"/>
      <c r="HH231" s="199"/>
      <c r="HI231" s="199"/>
      <c r="HJ231" s="199"/>
      <c r="HK231" s="199"/>
      <c r="HL231" s="199"/>
      <c r="HM231" s="199"/>
      <c r="HN231" s="199"/>
      <c r="HO231" s="199"/>
      <c r="HP231" s="199"/>
      <c r="HQ231" s="199"/>
      <c r="HR231" s="199"/>
      <c r="HS231" s="199"/>
      <c r="HT231" s="199"/>
      <c r="HU231" s="199"/>
      <c r="HV231" s="199"/>
      <c r="HW231" s="199"/>
      <c r="HX231" s="199"/>
      <c r="HY231" s="199"/>
      <c r="HZ231" s="199"/>
      <c r="IA231" s="199"/>
      <c r="IB231" s="199"/>
      <c r="IC231" s="199"/>
      <c r="ID231" s="199"/>
      <c r="IE231" s="199"/>
      <c r="IF231" s="199"/>
      <c r="IG231" s="199"/>
      <c r="IH231" s="199"/>
      <c r="II231" s="199"/>
      <c r="IJ231" s="199"/>
      <c r="IK231" s="199"/>
      <c r="IL231" s="199"/>
      <c r="IM231" s="199"/>
      <c r="IN231" s="199"/>
      <c r="IO231" s="199"/>
      <c r="IP231" s="199"/>
      <c r="IQ231" s="199"/>
      <c r="IR231" s="199"/>
      <c r="IS231" s="199"/>
      <c r="IT231" s="199"/>
      <c r="IU231" s="199"/>
      <c r="IV231" s="199"/>
    </row>
    <row r="232" spans="1:256" s="245" customFormat="1" x14ac:dyDescent="0.25">
      <c r="A232" s="203"/>
      <c r="B232" s="235"/>
      <c r="C232" s="206"/>
      <c r="D232" s="206"/>
      <c r="E232" s="256"/>
      <c r="F232" s="252"/>
      <c r="H232" s="199"/>
      <c r="I232" s="199"/>
      <c r="J232" s="199"/>
      <c r="K232" s="199"/>
      <c r="L232" s="199"/>
      <c r="M232" s="199"/>
      <c r="N232" s="199"/>
      <c r="O232" s="199"/>
      <c r="P232" s="199"/>
      <c r="Q232" s="199"/>
      <c r="R232" s="199"/>
      <c r="S232" s="199"/>
      <c r="T232" s="199"/>
      <c r="U232" s="199"/>
      <c r="V232" s="199"/>
      <c r="W232" s="199"/>
      <c r="X232" s="199"/>
      <c r="Y232" s="199"/>
      <c r="Z232" s="199"/>
      <c r="AA232" s="199"/>
      <c r="AB232" s="199"/>
      <c r="AC232" s="199"/>
      <c r="AD232" s="199"/>
      <c r="AE232" s="199"/>
      <c r="AF232" s="199"/>
      <c r="AG232" s="199"/>
      <c r="AH232" s="199"/>
      <c r="AI232" s="199"/>
      <c r="AJ232" s="199"/>
      <c r="AK232" s="199"/>
      <c r="AL232" s="199"/>
      <c r="AM232" s="199"/>
      <c r="AN232" s="199"/>
      <c r="AO232" s="199"/>
      <c r="AP232" s="199"/>
      <c r="AQ232" s="199"/>
      <c r="AR232" s="199"/>
      <c r="AS232" s="199"/>
      <c r="AT232" s="199"/>
      <c r="AU232" s="199"/>
      <c r="AV232" s="199"/>
      <c r="AW232" s="199"/>
      <c r="AX232" s="199"/>
      <c r="AY232" s="199"/>
      <c r="AZ232" s="199"/>
      <c r="BA232" s="199"/>
      <c r="BB232" s="199"/>
      <c r="BC232" s="199"/>
      <c r="BD232" s="199"/>
      <c r="BE232" s="199"/>
      <c r="BF232" s="199"/>
      <c r="BG232" s="199"/>
      <c r="BH232" s="199"/>
      <c r="BI232" s="199"/>
      <c r="BJ232" s="199"/>
      <c r="BK232" s="199"/>
      <c r="BL232" s="199"/>
      <c r="BM232" s="199"/>
      <c r="BN232" s="199"/>
      <c r="BO232" s="199"/>
      <c r="BP232" s="199"/>
      <c r="BQ232" s="199"/>
      <c r="BR232" s="199"/>
      <c r="BS232" s="199"/>
      <c r="BT232" s="199"/>
      <c r="BU232" s="199"/>
      <c r="BV232" s="199"/>
      <c r="BW232" s="199"/>
      <c r="BX232" s="199"/>
      <c r="BY232" s="199"/>
      <c r="BZ232" s="199"/>
      <c r="CA232" s="199"/>
      <c r="CB232" s="199"/>
      <c r="CC232" s="199"/>
      <c r="CD232" s="199"/>
      <c r="CE232" s="199"/>
      <c r="CF232" s="199"/>
      <c r="CG232" s="199"/>
      <c r="CH232" s="199"/>
      <c r="CI232" s="199"/>
      <c r="CJ232" s="199"/>
      <c r="CK232" s="199"/>
      <c r="CL232" s="199"/>
      <c r="CM232" s="199"/>
      <c r="CN232" s="199"/>
      <c r="CO232" s="199"/>
      <c r="CP232" s="199"/>
      <c r="CQ232" s="199"/>
      <c r="CR232" s="199"/>
      <c r="CS232" s="199"/>
      <c r="CT232" s="199"/>
      <c r="CU232" s="199"/>
      <c r="CV232" s="199"/>
      <c r="CW232" s="199"/>
      <c r="CX232" s="199"/>
      <c r="CY232" s="199"/>
      <c r="CZ232" s="199"/>
      <c r="DA232" s="199"/>
      <c r="DB232" s="199"/>
      <c r="DC232" s="199"/>
      <c r="DD232" s="199"/>
      <c r="DE232" s="199"/>
      <c r="DF232" s="199"/>
      <c r="DG232" s="199"/>
      <c r="DH232" s="199"/>
      <c r="DI232" s="199"/>
      <c r="DJ232" s="199"/>
      <c r="DK232" s="199"/>
      <c r="DL232" s="199"/>
      <c r="DM232" s="199"/>
      <c r="DN232" s="199"/>
      <c r="DO232" s="199"/>
      <c r="DP232" s="199"/>
      <c r="DQ232" s="199"/>
      <c r="DR232" s="199"/>
      <c r="DS232" s="199"/>
      <c r="DT232" s="199"/>
      <c r="DU232" s="199"/>
      <c r="DV232" s="199"/>
      <c r="DW232" s="199"/>
      <c r="DX232" s="199"/>
      <c r="DY232" s="199"/>
      <c r="DZ232" s="199"/>
      <c r="EA232" s="199"/>
      <c r="EB232" s="199"/>
      <c r="EC232" s="199"/>
      <c r="ED232" s="199"/>
      <c r="EE232" s="199"/>
      <c r="EF232" s="199"/>
      <c r="EG232" s="199"/>
      <c r="EH232" s="199"/>
      <c r="EI232" s="199"/>
      <c r="EJ232" s="199"/>
      <c r="EK232" s="199"/>
      <c r="EL232" s="199"/>
      <c r="EM232" s="199"/>
      <c r="EN232" s="199"/>
      <c r="EO232" s="199"/>
      <c r="EP232" s="199"/>
      <c r="EQ232" s="199"/>
      <c r="ER232" s="199"/>
      <c r="ES232" s="199"/>
      <c r="ET232" s="199"/>
      <c r="EU232" s="199"/>
      <c r="EV232" s="199"/>
      <c r="EW232" s="199"/>
      <c r="EX232" s="199"/>
      <c r="EY232" s="199"/>
      <c r="EZ232" s="199"/>
      <c r="FA232" s="199"/>
      <c r="FB232" s="199"/>
      <c r="FC232" s="199"/>
      <c r="FD232" s="199"/>
      <c r="FE232" s="199"/>
      <c r="FF232" s="199"/>
      <c r="FG232" s="199"/>
      <c r="FH232" s="199"/>
      <c r="FI232" s="199"/>
      <c r="FJ232" s="199"/>
      <c r="FK232" s="199"/>
      <c r="FL232" s="199"/>
      <c r="FM232" s="199"/>
      <c r="FN232" s="199"/>
      <c r="FO232" s="199"/>
      <c r="FP232" s="199"/>
      <c r="FQ232" s="199"/>
      <c r="FR232" s="199"/>
      <c r="FS232" s="199"/>
      <c r="FT232" s="199"/>
      <c r="FU232" s="199"/>
      <c r="FV232" s="199"/>
      <c r="FW232" s="199"/>
      <c r="FX232" s="199"/>
      <c r="FY232" s="199"/>
      <c r="FZ232" s="199"/>
      <c r="GA232" s="199"/>
      <c r="GB232" s="199"/>
      <c r="GC232" s="199"/>
      <c r="GD232" s="199"/>
      <c r="GE232" s="199"/>
      <c r="GF232" s="199"/>
      <c r="GG232" s="199"/>
      <c r="GH232" s="199"/>
      <c r="GI232" s="199"/>
      <c r="GJ232" s="199"/>
      <c r="GK232" s="199"/>
      <c r="GL232" s="199"/>
      <c r="GM232" s="199"/>
      <c r="GN232" s="199"/>
      <c r="GO232" s="199"/>
      <c r="GP232" s="199"/>
      <c r="GQ232" s="199"/>
      <c r="GR232" s="199"/>
      <c r="GS232" s="199"/>
      <c r="GT232" s="199"/>
      <c r="GU232" s="199"/>
      <c r="GV232" s="199"/>
      <c r="GW232" s="199"/>
      <c r="GX232" s="199"/>
      <c r="GY232" s="199"/>
      <c r="GZ232" s="199"/>
      <c r="HA232" s="199"/>
      <c r="HB232" s="199"/>
      <c r="HC232" s="199"/>
      <c r="HD232" s="199"/>
      <c r="HE232" s="199"/>
      <c r="HF232" s="199"/>
      <c r="HG232" s="199"/>
      <c r="HH232" s="199"/>
      <c r="HI232" s="199"/>
      <c r="HJ232" s="199"/>
      <c r="HK232" s="199"/>
      <c r="HL232" s="199"/>
      <c r="HM232" s="199"/>
      <c r="HN232" s="199"/>
      <c r="HO232" s="199"/>
      <c r="HP232" s="199"/>
      <c r="HQ232" s="199"/>
      <c r="HR232" s="199"/>
      <c r="HS232" s="199"/>
      <c r="HT232" s="199"/>
      <c r="HU232" s="199"/>
      <c r="HV232" s="199"/>
      <c r="HW232" s="199"/>
      <c r="HX232" s="199"/>
      <c r="HY232" s="199"/>
      <c r="HZ232" s="199"/>
      <c r="IA232" s="199"/>
      <c r="IB232" s="199"/>
      <c r="IC232" s="199"/>
      <c r="ID232" s="199"/>
      <c r="IE232" s="199"/>
      <c r="IF232" s="199"/>
      <c r="IG232" s="199"/>
      <c r="IH232" s="199"/>
      <c r="II232" s="199"/>
      <c r="IJ232" s="199"/>
      <c r="IK232" s="199"/>
      <c r="IL232" s="199"/>
      <c r="IM232" s="199"/>
      <c r="IN232" s="199"/>
      <c r="IO232" s="199"/>
      <c r="IP232" s="199"/>
      <c r="IQ232" s="199"/>
      <c r="IR232" s="199"/>
      <c r="IS232" s="199"/>
      <c r="IT232" s="199"/>
      <c r="IU232" s="199"/>
      <c r="IV232" s="199"/>
    </row>
    <row r="233" spans="1:256" s="245" customFormat="1" x14ac:dyDescent="0.25">
      <c r="A233" s="203"/>
      <c r="B233" s="235"/>
      <c r="C233" s="206"/>
      <c r="D233" s="206"/>
      <c r="E233" s="256"/>
      <c r="F233" s="252"/>
      <c r="H233" s="199"/>
      <c r="I233" s="199"/>
      <c r="J233" s="199"/>
      <c r="K233" s="199"/>
      <c r="L233" s="199"/>
      <c r="M233" s="199"/>
      <c r="N233" s="199"/>
      <c r="O233" s="199"/>
      <c r="P233" s="199"/>
      <c r="Q233" s="199"/>
      <c r="R233" s="199"/>
      <c r="S233" s="199"/>
      <c r="T233" s="199"/>
      <c r="U233" s="199"/>
      <c r="V233" s="199"/>
      <c r="W233" s="199"/>
      <c r="X233" s="199"/>
      <c r="Y233" s="199"/>
      <c r="Z233" s="199"/>
      <c r="AA233" s="199"/>
      <c r="AB233" s="199"/>
      <c r="AC233" s="199"/>
      <c r="AD233" s="199"/>
      <c r="AE233" s="199"/>
      <c r="AF233" s="199"/>
      <c r="AG233" s="199"/>
      <c r="AH233" s="199"/>
      <c r="AI233" s="199"/>
      <c r="AJ233" s="199"/>
      <c r="AK233" s="199"/>
      <c r="AL233" s="199"/>
      <c r="AM233" s="199"/>
      <c r="AN233" s="199"/>
      <c r="AO233" s="199"/>
      <c r="AP233" s="199"/>
      <c r="AQ233" s="199"/>
      <c r="AR233" s="199"/>
      <c r="AS233" s="199"/>
      <c r="AT233" s="199"/>
      <c r="AU233" s="199"/>
      <c r="AV233" s="199"/>
      <c r="AW233" s="199"/>
      <c r="AX233" s="199"/>
      <c r="AY233" s="199"/>
      <c r="AZ233" s="199"/>
      <c r="BA233" s="199"/>
      <c r="BB233" s="199"/>
      <c r="BC233" s="199"/>
      <c r="BD233" s="199"/>
      <c r="BE233" s="199"/>
      <c r="BF233" s="199"/>
      <c r="BG233" s="199"/>
      <c r="BH233" s="199"/>
      <c r="BI233" s="199"/>
      <c r="BJ233" s="199"/>
      <c r="BK233" s="199"/>
      <c r="BL233" s="199"/>
      <c r="BM233" s="199"/>
      <c r="BN233" s="199"/>
      <c r="BO233" s="199"/>
      <c r="BP233" s="199"/>
      <c r="BQ233" s="199"/>
      <c r="BR233" s="199"/>
      <c r="BS233" s="199"/>
      <c r="BT233" s="199"/>
      <c r="BU233" s="199"/>
      <c r="BV233" s="199"/>
      <c r="BW233" s="199"/>
      <c r="BX233" s="199"/>
      <c r="BY233" s="199"/>
      <c r="BZ233" s="199"/>
      <c r="CA233" s="199"/>
      <c r="CB233" s="199"/>
      <c r="CC233" s="199"/>
      <c r="CD233" s="199"/>
      <c r="CE233" s="199"/>
      <c r="CF233" s="199"/>
      <c r="CG233" s="199"/>
      <c r="CH233" s="199"/>
      <c r="CI233" s="199"/>
      <c r="CJ233" s="199"/>
      <c r="CK233" s="199"/>
      <c r="CL233" s="199"/>
      <c r="CM233" s="199"/>
      <c r="CN233" s="199"/>
      <c r="CO233" s="199"/>
      <c r="CP233" s="199"/>
      <c r="CQ233" s="199"/>
      <c r="CR233" s="199"/>
      <c r="CS233" s="199"/>
      <c r="CT233" s="199"/>
      <c r="CU233" s="199"/>
      <c r="CV233" s="199"/>
      <c r="CW233" s="199"/>
      <c r="CX233" s="199"/>
      <c r="CY233" s="199"/>
      <c r="CZ233" s="199"/>
      <c r="DA233" s="199"/>
      <c r="DB233" s="199"/>
      <c r="DC233" s="199"/>
      <c r="DD233" s="199"/>
      <c r="DE233" s="199"/>
      <c r="DF233" s="199"/>
      <c r="DG233" s="199"/>
      <c r="DH233" s="199"/>
      <c r="DI233" s="199"/>
      <c r="DJ233" s="199"/>
      <c r="DK233" s="199"/>
      <c r="DL233" s="199"/>
      <c r="DM233" s="199"/>
      <c r="DN233" s="199"/>
      <c r="DO233" s="199"/>
      <c r="DP233" s="199"/>
      <c r="DQ233" s="199"/>
      <c r="DR233" s="199"/>
      <c r="DS233" s="199"/>
      <c r="DT233" s="199"/>
      <c r="DU233" s="199"/>
      <c r="DV233" s="199"/>
      <c r="DW233" s="199"/>
      <c r="DX233" s="199"/>
      <c r="DY233" s="199"/>
      <c r="DZ233" s="199"/>
      <c r="EA233" s="199"/>
      <c r="EB233" s="199"/>
      <c r="EC233" s="199"/>
      <c r="ED233" s="199"/>
      <c r="EE233" s="199"/>
      <c r="EF233" s="199"/>
      <c r="EG233" s="199"/>
      <c r="EH233" s="199"/>
      <c r="EI233" s="199"/>
      <c r="EJ233" s="199"/>
      <c r="EK233" s="199"/>
      <c r="EL233" s="199"/>
      <c r="EM233" s="199"/>
      <c r="EN233" s="199"/>
      <c r="EO233" s="199"/>
      <c r="EP233" s="199"/>
      <c r="EQ233" s="199"/>
      <c r="ER233" s="199"/>
      <c r="ES233" s="199"/>
      <c r="ET233" s="199"/>
      <c r="EU233" s="199"/>
      <c r="EV233" s="199"/>
      <c r="EW233" s="199"/>
      <c r="EX233" s="199"/>
      <c r="EY233" s="199"/>
      <c r="EZ233" s="199"/>
      <c r="FA233" s="199"/>
      <c r="FB233" s="199"/>
      <c r="FC233" s="199"/>
      <c r="FD233" s="199"/>
      <c r="FE233" s="199"/>
      <c r="FF233" s="199"/>
      <c r="FG233" s="199"/>
      <c r="FH233" s="199"/>
      <c r="FI233" s="199"/>
      <c r="FJ233" s="199"/>
      <c r="FK233" s="199"/>
      <c r="FL233" s="199"/>
      <c r="FM233" s="199"/>
      <c r="FN233" s="199"/>
      <c r="FO233" s="199"/>
      <c r="FP233" s="199"/>
      <c r="FQ233" s="199"/>
      <c r="FR233" s="199"/>
      <c r="FS233" s="199"/>
      <c r="FT233" s="199"/>
      <c r="FU233" s="199"/>
      <c r="FV233" s="199"/>
      <c r="FW233" s="199"/>
      <c r="FX233" s="199"/>
      <c r="FY233" s="199"/>
      <c r="FZ233" s="199"/>
      <c r="GA233" s="199"/>
      <c r="GB233" s="199"/>
      <c r="GC233" s="199"/>
      <c r="GD233" s="199"/>
      <c r="GE233" s="199"/>
      <c r="GF233" s="199"/>
      <c r="GG233" s="199"/>
      <c r="GH233" s="199"/>
      <c r="GI233" s="199"/>
      <c r="GJ233" s="199"/>
      <c r="GK233" s="199"/>
      <c r="GL233" s="199"/>
      <c r="GM233" s="199"/>
      <c r="GN233" s="199"/>
      <c r="GO233" s="199"/>
      <c r="GP233" s="199"/>
      <c r="GQ233" s="199"/>
      <c r="GR233" s="199"/>
      <c r="GS233" s="199"/>
      <c r="GT233" s="199"/>
      <c r="GU233" s="199"/>
      <c r="GV233" s="199"/>
      <c r="GW233" s="199"/>
      <c r="GX233" s="199"/>
      <c r="GY233" s="199"/>
      <c r="GZ233" s="199"/>
      <c r="HA233" s="199"/>
      <c r="HB233" s="199"/>
      <c r="HC233" s="199"/>
      <c r="HD233" s="199"/>
      <c r="HE233" s="199"/>
      <c r="HF233" s="199"/>
      <c r="HG233" s="199"/>
      <c r="HH233" s="199"/>
      <c r="HI233" s="199"/>
      <c r="HJ233" s="199"/>
      <c r="HK233" s="199"/>
      <c r="HL233" s="199"/>
      <c r="HM233" s="199"/>
      <c r="HN233" s="199"/>
      <c r="HO233" s="199"/>
      <c r="HP233" s="199"/>
      <c r="HQ233" s="199"/>
      <c r="HR233" s="199"/>
      <c r="HS233" s="199"/>
      <c r="HT233" s="199"/>
      <c r="HU233" s="199"/>
      <c r="HV233" s="199"/>
      <c r="HW233" s="199"/>
      <c r="HX233" s="199"/>
      <c r="HY233" s="199"/>
      <c r="HZ233" s="199"/>
      <c r="IA233" s="199"/>
      <c r="IB233" s="199"/>
      <c r="IC233" s="199"/>
      <c r="ID233" s="199"/>
      <c r="IE233" s="199"/>
      <c r="IF233" s="199"/>
      <c r="IG233" s="199"/>
      <c r="IH233" s="199"/>
      <c r="II233" s="199"/>
      <c r="IJ233" s="199"/>
      <c r="IK233" s="199"/>
      <c r="IL233" s="199"/>
      <c r="IM233" s="199"/>
      <c r="IN233" s="199"/>
      <c r="IO233" s="199"/>
      <c r="IP233" s="199"/>
      <c r="IQ233" s="199"/>
      <c r="IR233" s="199"/>
      <c r="IS233" s="199"/>
      <c r="IT233" s="199"/>
      <c r="IU233" s="199"/>
      <c r="IV233" s="199"/>
    </row>
    <row r="234" spans="1:256" s="245" customFormat="1" x14ac:dyDescent="0.25">
      <c r="A234" s="203"/>
      <c r="B234" s="235"/>
      <c r="C234" s="206"/>
      <c r="D234" s="206"/>
      <c r="E234" s="256"/>
      <c r="F234" s="252"/>
      <c r="H234" s="199"/>
      <c r="I234" s="199"/>
      <c r="J234" s="199"/>
      <c r="K234" s="199"/>
      <c r="L234" s="199"/>
      <c r="M234" s="199"/>
      <c r="N234" s="199"/>
      <c r="O234" s="199"/>
      <c r="P234" s="199"/>
      <c r="Q234" s="199"/>
      <c r="R234" s="199"/>
      <c r="S234" s="199"/>
      <c r="T234" s="199"/>
      <c r="U234" s="199"/>
      <c r="V234" s="199"/>
      <c r="W234" s="199"/>
      <c r="X234" s="199"/>
      <c r="Y234" s="199"/>
      <c r="Z234" s="199"/>
      <c r="AA234" s="199"/>
      <c r="AB234" s="199"/>
      <c r="AC234" s="199"/>
      <c r="AD234" s="199"/>
      <c r="AE234" s="199"/>
      <c r="AF234" s="199"/>
      <c r="AG234" s="199"/>
      <c r="AH234" s="199"/>
      <c r="AI234" s="199"/>
      <c r="AJ234" s="199"/>
      <c r="AK234" s="199"/>
      <c r="AL234" s="199"/>
      <c r="AM234" s="199"/>
      <c r="AN234" s="199"/>
      <c r="AO234" s="199"/>
      <c r="AP234" s="199"/>
      <c r="AQ234" s="199"/>
      <c r="AR234" s="199"/>
      <c r="AS234" s="199"/>
      <c r="AT234" s="199"/>
      <c r="AU234" s="199"/>
      <c r="AV234" s="199"/>
      <c r="AW234" s="199"/>
      <c r="AX234" s="199"/>
      <c r="AY234" s="199"/>
      <c r="AZ234" s="199"/>
      <c r="BA234" s="199"/>
      <c r="BB234" s="199"/>
      <c r="BC234" s="199"/>
      <c r="BD234" s="199"/>
      <c r="BE234" s="199"/>
      <c r="BF234" s="199"/>
      <c r="BG234" s="199"/>
      <c r="BH234" s="199"/>
      <c r="BI234" s="199"/>
      <c r="BJ234" s="199"/>
      <c r="BK234" s="199"/>
      <c r="BL234" s="199"/>
      <c r="BM234" s="199"/>
      <c r="BN234" s="199"/>
      <c r="BO234" s="199"/>
      <c r="BP234" s="199"/>
      <c r="BQ234" s="199"/>
      <c r="BR234" s="199"/>
      <c r="BS234" s="199"/>
      <c r="BT234" s="199"/>
      <c r="BU234" s="199"/>
      <c r="BV234" s="199"/>
      <c r="BW234" s="199"/>
      <c r="BX234" s="199"/>
      <c r="BY234" s="199"/>
      <c r="BZ234" s="199"/>
      <c r="CA234" s="199"/>
      <c r="CB234" s="199"/>
      <c r="CC234" s="199"/>
      <c r="CD234" s="199"/>
      <c r="CE234" s="199"/>
      <c r="CF234" s="199"/>
      <c r="CG234" s="199"/>
      <c r="CH234" s="199"/>
      <c r="CI234" s="199"/>
      <c r="CJ234" s="199"/>
      <c r="CK234" s="199"/>
      <c r="CL234" s="199"/>
      <c r="CM234" s="199"/>
      <c r="CN234" s="199"/>
      <c r="CO234" s="199"/>
      <c r="CP234" s="199"/>
      <c r="CQ234" s="199"/>
      <c r="CR234" s="199"/>
      <c r="CS234" s="199"/>
      <c r="CT234" s="199"/>
      <c r="CU234" s="199"/>
      <c r="CV234" s="199"/>
      <c r="CW234" s="199"/>
      <c r="CX234" s="199"/>
      <c r="CY234" s="199"/>
      <c r="CZ234" s="199"/>
      <c r="DA234" s="199"/>
      <c r="DB234" s="199"/>
      <c r="DC234" s="199"/>
      <c r="DD234" s="199"/>
      <c r="DE234" s="199"/>
      <c r="DF234" s="199"/>
      <c r="DG234" s="199"/>
      <c r="DH234" s="199"/>
      <c r="DI234" s="199"/>
      <c r="DJ234" s="199"/>
      <c r="DK234" s="199"/>
      <c r="DL234" s="199"/>
      <c r="DM234" s="199"/>
      <c r="DN234" s="199"/>
      <c r="DO234" s="199"/>
      <c r="DP234" s="199"/>
      <c r="DQ234" s="199"/>
      <c r="DR234" s="199"/>
      <c r="DS234" s="199"/>
      <c r="DT234" s="199"/>
      <c r="DU234" s="199"/>
      <c r="DV234" s="199"/>
      <c r="DW234" s="199"/>
      <c r="DX234" s="199"/>
      <c r="DY234" s="199"/>
      <c r="DZ234" s="199"/>
      <c r="EA234" s="199"/>
      <c r="EB234" s="199"/>
      <c r="EC234" s="199"/>
      <c r="ED234" s="199"/>
      <c r="EE234" s="199"/>
      <c r="EF234" s="199"/>
      <c r="EG234" s="199"/>
      <c r="EH234" s="199"/>
      <c r="EI234" s="199"/>
      <c r="EJ234" s="199"/>
      <c r="EK234" s="199"/>
      <c r="EL234" s="199"/>
      <c r="EM234" s="199"/>
      <c r="EN234" s="199"/>
      <c r="EO234" s="199"/>
      <c r="EP234" s="199"/>
      <c r="EQ234" s="199"/>
      <c r="ER234" s="199"/>
      <c r="ES234" s="199"/>
      <c r="ET234" s="199"/>
      <c r="EU234" s="199"/>
      <c r="EV234" s="199"/>
      <c r="EW234" s="199"/>
      <c r="EX234" s="199"/>
      <c r="EY234" s="199"/>
      <c r="EZ234" s="199"/>
      <c r="FA234" s="199"/>
      <c r="FB234" s="199"/>
      <c r="FC234" s="199"/>
      <c r="FD234" s="199"/>
      <c r="FE234" s="199"/>
      <c r="FF234" s="199"/>
      <c r="FG234" s="199"/>
      <c r="FH234" s="199"/>
      <c r="FI234" s="199"/>
      <c r="FJ234" s="199"/>
      <c r="FK234" s="199"/>
      <c r="FL234" s="199"/>
      <c r="FM234" s="199"/>
      <c r="FN234" s="199"/>
      <c r="FO234" s="199"/>
      <c r="FP234" s="199"/>
      <c r="FQ234" s="199"/>
      <c r="FR234" s="199"/>
      <c r="FS234" s="199"/>
      <c r="FT234" s="199"/>
      <c r="FU234" s="199"/>
      <c r="FV234" s="199"/>
      <c r="FW234" s="199"/>
      <c r="FX234" s="199"/>
      <c r="FY234" s="199"/>
      <c r="FZ234" s="199"/>
      <c r="GA234" s="199"/>
      <c r="GB234" s="199"/>
      <c r="GC234" s="199"/>
      <c r="GD234" s="199"/>
      <c r="GE234" s="199"/>
      <c r="GF234" s="199"/>
      <c r="GG234" s="199"/>
      <c r="GH234" s="199"/>
      <c r="GI234" s="199"/>
      <c r="GJ234" s="199"/>
      <c r="GK234" s="199"/>
      <c r="GL234" s="199"/>
      <c r="GM234" s="199"/>
      <c r="GN234" s="199"/>
      <c r="GO234" s="199"/>
      <c r="GP234" s="199"/>
      <c r="GQ234" s="199"/>
      <c r="GR234" s="199"/>
      <c r="GS234" s="199"/>
      <c r="GT234" s="199"/>
      <c r="GU234" s="199"/>
      <c r="GV234" s="199"/>
      <c r="GW234" s="199"/>
      <c r="GX234" s="199"/>
      <c r="GY234" s="199"/>
      <c r="GZ234" s="199"/>
      <c r="HA234" s="199"/>
      <c r="HB234" s="199"/>
      <c r="HC234" s="199"/>
      <c r="HD234" s="199"/>
      <c r="HE234" s="199"/>
      <c r="HF234" s="199"/>
      <c r="HG234" s="199"/>
      <c r="HH234" s="199"/>
      <c r="HI234" s="199"/>
      <c r="HJ234" s="199"/>
      <c r="HK234" s="199"/>
      <c r="HL234" s="199"/>
      <c r="HM234" s="199"/>
      <c r="HN234" s="199"/>
      <c r="HO234" s="199"/>
      <c r="HP234" s="199"/>
      <c r="HQ234" s="199"/>
      <c r="HR234" s="199"/>
      <c r="HS234" s="199"/>
      <c r="HT234" s="199"/>
      <c r="HU234" s="199"/>
      <c r="HV234" s="199"/>
      <c r="HW234" s="199"/>
      <c r="HX234" s="199"/>
      <c r="HY234" s="199"/>
      <c r="HZ234" s="199"/>
      <c r="IA234" s="199"/>
      <c r="IB234" s="199"/>
      <c r="IC234" s="199"/>
      <c r="ID234" s="199"/>
      <c r="IE234" s="199"/>
      <c r="IF234" s="199"/>
      <c r="IG234" s="199"/>
      <c r="IH234" s="199"/>
      <c r="II234" s="199"/>
      <c r="IJ234" s="199"/>
      <c r="IK234" s="199"/>
      <c r="IL234" s="199"/>
      <c r="IM234" s="199"/>
      <c r="IN234" s="199"/>
      <c r="IO234" s="199"/>
      <c r="IP234" s="199"/>
      <c r="IQ234" s="199"/>
      <c r="IR234" s="199"/>
      <c r="IS234" s="199"/>
      <c r="IT234" s="199"/>
      <c r="IU234" s="199"/>
      <c r="IV234" s="199"/>
    </row>
    <row r="235" spans="1:256" s="245" customFormat="1" x14ac:dyDescent="0.25">
      <c r="A235" s="203"/>
      <c r="B235" s="235"/>
      <c r="C235" s="206"/>
      <c r="D235" s="206"/>
      <c r="E235" s="256"/>
      <c r="F235" s="252"/>
      <c r="H235" s="199"/>
      <c r="I235" s="199"/>
      <c r="J235" s="199"/>
      <c r="K235" s="199"/>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199"/>
      <c r="CI235" s="199"/>
      <c r="CJ235" s="199"/>
      <c r="CK235" s="199"/>
      <c r="CL235" s="199"/>
      <c r="CM235" s="199"/>
      <c r="CN235" s="199"/>
      <c r="CO235" s="199"/>
      <c r="CP235" s="199"/>
      <c r="CQ235" s="199"/>
      <c r="CR235" s="199"/>
      <c r="CS235" s="199"/>
      <c r="CT235" s="199"/>
      <c r="CU235" s="199"/>
      <c r="CV235" s="199"/>
      <c r="CW235" s="199"/>
      <c r="CX235" s="199"/>
      <c r="CY235" s="199"/>
      <c r="CZ235" s="199"/>
      <c r="DA235" s="199"/>
      <c r="DB235" s="199"/>
      <c r="DC235" s="199"/>
      <c r="DD235" s="199"/>
      <c r="DE235" s="199"/>
      <c r="DF235" s="199"/>
      <c r="DG235" s="199"/>
      <c r="DH235" s="199"/>
      <c r="DI235" s="199"/>
      <c r="DJ235" s="199"/>
      <c r="DK235" s="199"/>
      <c r="DL235" s="199"/>
      <c r="DM235" s="199"/>
      <c r="DN235" s="199"/>
      <c r="DO235" s="199"/>
      <c r="DP235" s="199"/>
      <c r="DQ235" s="199"/>
      <c r="DR235" s="199"/>
      <c r="DS235" s="199"/>
      <c r="DT235" s="199"/>
      <c r="DU235" s="199"/>
      <c r="DV235" s="199"/>
      <c r="DW235" s="199"/>
      <c r="DX235" s="199"/>
      <c r="DY235" s="199"/>
      <c r="DZ235" s="199"/>
      <c r="EA235" s="199"/>
      <c r="EB235" s="199"/>
      <c r="EC235" s="199"/>
      <c r="ED235" s="199"/>
      <c r="EE235" s="199"/>
      <c r="EF235" s="199"/>
      <c r="EG235" s="199"/>
      <c r="EH235" s="199"/>
      <c r="EI235" s="199"/>
      <c r="EJ235" s="199"/>
      <c r="EK235" s="199"/>
      <c r="EL235" s="199"/>
      <c r="EM235" s="199"/>
      <c r="EN235" s="199"/>
      <c r="EO235" s="199"/>
      <c r="EP235" s="199"/>
      <c r="EQ235" s="199"/>
      <c r="ER235" s="199"/>
      <c r="ES235" s="199"/>
      <c r="ET235" s="199"/>
      <c r="EU235" s="199"/>
      <c r="EV235" s="199"/>
      <c r="EW235" s="199"/>
      <c r="EX235" s="199"/>
      <c r="EY235" s="199"/>
      <c r="EZ235" s="199"/>
      <c r="FA235" s="199"/>
      <c r="FB235" s="199"/>
      <c r="FC235" s="199"/>
      <c r="FD235" s="199"/>
      <c r="FE235" s="199"/>
      <c r="FF235" s="199"/>
      <c r="FG235" s="199"/>
      <c r="FH235" s="199"/>
      <c r="FI235" s="199"/>
      <c r="FJ235" s="199"/>
      <c r="FK235" s="199"/>
      <c r="FL235" s="199"/>
      <c r="FM235" s="199"/>
      <c r="FN235" s="199"/>
      <c r="FO235" s="199"/>
      <c r="FP235" s="199"/>
      <c r="FQ235" s="199"/>
      <c r="FR235" s="199"/>
      <c r="FS235" s="199"/>
      <c r="FT235" s="199"/>
      <c r="FU235" s="199"/>
      <c r="FV235" s="199"/>
      <c r="FW235" s="199"/>
      <c r="FX235" s="199"/>
      <c r="FY235" s="199"/>
      <c r="FZ235" s="199"/>
      <c r="GA235" s="199"/>
      <c r="GB235" s="199"/>
      <c r="GC235" s="199"/>
      <c r="GD235" s="199"/>
      <c r="GE235" s="199"/>
      <c r="GF235" s="199"/>
      <c r="GG235" s="199"/>
      <c r="GH235" s="199"/>
      <c r="GI235" s="199"/>
      <c r="GJ235" s="199"/>
      <c r="GK235" s="199"/>
      <c r="GL235" s="199"/>
      <c r="GM235" s="199"/>
      <c r="GN235" s="199"/>
      <c r="GO235" s="199"/>
      <c r="GP235" s="199"/>
      <c r="GQ235" s="199"/>
      <c r="GR235" s="199"/>
      <c r="GS235" s="199"/>
      <c r="GT235" s="199"/>
      <c r="GU235" s="199"/>
      <c r="GV235" s="199"/>
      <c r="GW235" s="199"/>
      <c r="GX235" s="199"/>
      <c r="GY235" s="199"/>
      <c r="GZ235" s="199"/>
      <c r="HA235" s="199"/>
      <c r="HB235" s="199"/>
      <c r="HC235" s="199"/>
      <c r="HD235" s="199"/>
      <c r="HE235" s="199"/>
      <c r="HF235" s="199"/>
      <c r="HG235" s="199"/>
      <c r="HH235" s="199"/>
      <c r="HI235" s="199"/>
      <c r="HJ235" s="199"/>
      <c r="HK235" s="199"/>
      <c r="HL235" s="199"/>
      <c r="HM235" s="199"/>
      <c r="HN235" s="199"/>
      <c r="HO235" s="199"/>
      <c r="HP235" s="199"/>
      <c r="HQ235" s="199"/>
      <c r="HR235" s="199"/>
      <c r="HS235" s="199"/>
      <c r="HT235" s="199"/>
      <c r="HU235" s="199"/>
      <c r="HV235" s="199"/>
      <c r="HW235" s="199"/>
      <c r="HX235" s="199"/>
      <c r="HY235" s="199"/>
      <c r="HZ235" s="199"/>
      <c r="IA235" s="199"/>
      <c r="IB235" s="199"/>
      <c r="IC235" s="199"/>
      <c r="ID235" s="199"/>
      <c r="IE235" s="199"/>
      <c r="IF235" s="199"/>
      <c r="IG235" s="199"/>
      <c r="IH235" s="199"/>
      <c r="II235" s="199"/>
      <c r="IJ235" s="199"/>
      <c r="IK235" s="199"/>
      <c r="IL235" s="199"/>
      <c r="IM235" s="199"/>
      <c r="IN235" s="199"/>
      <c r="IO235" s="199"/>
      <c r="IP235" s="199"/>
      <c r="IQ235" s="199"/>
      <c r="IR235" s="199"/>
      <c r="IS235" s="199"/>
      <c r="IT235" s="199"/>
      <c r="IU235" s="199"/>
      <c r="IV235" s="199"/>
    </row>
    <row r="236" spans="1:256" s="245" customFormat="1" x14ac:dyDescent="0.25">
      <c r="A236" s="203"/>
      <c r="B236" s="235"/>
      <c r="C236" s="206"/>
      <c r="D236" s="206"/>
      <c r="E236" s="256"/>
      <c r="F236" s="252"/>
      <c r="H236" s="199"/>
      <c r="I236" s="199"/>
      <c r="J236" s="199"/>
      <c r="K236" s="199"/>
      <c r="L236" s="199"/>
      <c r="M236" s="199"/>
      <c r="N236" s="199"/>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199"/>
      <c r="AN236" s="199"/>
      <c r="AO236" s="199"/>
      <c r="AP236" s="199"/>
      <c r="AQ236" s="199"/>
      <c r="AR236" s="199"/>
      <c r="AS236" s="199"/>
      <c r="AT236" s="199"/>
      <c r="AU236" s="199"/>
      <c r="AV236" s="199"/>
      <c r="AW236" s="199"/>
      <c r="AX236" s="199"/>
      <c r="AY236" s="199"/>
      <c r="AZ236" s="199"/>
      <c r="BA236" s="199"/>
      <c r="BB236" s="199"/>
      <c r="BC236" s="199"/>
      <c r="BD236" s="199"/>
      <c r="BE236" s="199"/>
      <c r="BF236" s="199"/>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199"/>
      <c r="CF236" s="199"/>
      <c r="CG236" s="199"/>
      <c r="CH236" s="199"/>
      <c r="CI236" s="199"/>
      <c r="CJ236" s="199"/>
      <c r="CK236" s="199"/>
      <c r="CL236" s="199"/>
      <c r="CM236" s="199"/>
      <c r="CN236" s="199"/>
      <c r="CO236" s="199"/>
      <c r="CP236" s="199"/>
      <c r="CQ236" s="199"/>
      <c r="CR236" s="199"/>
      <c r="CS236" s="199"/>
      <c r="CT236" s="199"/>
      <c r="CU236" s="199"/>
      <c r="CV236" s="199"/>
      <c r="CW236" s="199"/>
      <c r="CX236" s="199"/>
      <c r="CY236" s="199"/>
      <c r="CZ236" s="199"/>
      <c r="DA236" s="199"/>
      <c r="DB236" s="199"/>
      <c r="DC236" s="199"/>
      <c r="DD236" s="199"/>
      <c r="DE236" s="199"/>
      <c r="DF236" s="199"/>
      <c r="DG236" s="199"/>
      <c r="DH236" s="199"/>
      <c r="DI236" s="199"/>
      <c r="DJ236" s="199"/>
      <c r="DK236" s="199"/>
      <c r="DL236" s="199"/>
      <c r="DM236" s="199"/>
      <c r="DN236" s="199"/>
      <c r="DO236" s="199"/>
      <c r="DP236" s="199"/>
      <c r="DQ236" s="199"/>
      <c r="DR236" s="199"/>
      <c r="DS236" s="199"/>
      <c r="DT236" s="199"/>
      <c r="DU236" s="199"/>
      <c r="DV236" s="199"/>
      <c r="DW236" s="199"/>
      <c r="DX236" s="199"/>
      <c r="DY236" s="199"/>
      <c r="DZ236" s="199"/>
      <c r="EA236" s="199"/>
      <c r="EB236" s="199"/>
      <c r="EC236" s="199"/>
      <c r="ED236" s="199"/>
      <c r="EE236" s="199"/>
      <c r="EF236" s="199"/>
      <c r="EG236" s="199"/>
      <c r="EH236" s="199"/>
      <c r="EI236" s="199"/>
      <c r="EJ236" s="199"/>
      <c r="EK236" s="199"/>
      <c r="EL236" s="199"/>
      <c r="EM236" s="199"/>
      <c r="EN236" s="199"/>
      <c r="EO236" s="199"/>
      <c r="EP236" s="199"/>
      <c r="EQ236" s="199"/>
      <c r="ER236" s="199"/>
      <c r="ES236" s="199"/>
      <c r="ET236" s="199"/>
      <c r="EU236" s="199"/>
      <c r="EV236" s="199"/>
      <c r="EW236" s="199"/>
      <c r="EX236" s="199"/>
      <c r="EY236" s="199"/>
      <c r="EZ236" s="199"/>
      <c r="FA236" s="199"/>
      <c r="FB236" s="199"/>
      <c r="FC236" s="199"/>
      <c r="FD236" s="199"/>
      <c r="FE236" s="199"/>
      <c r="FF236" s="199"/>
      <c r="FG236" s="199"/>
      <c r="FH236" s="199"/>
      <c r="FI236" s="199"/>
      <c r="FJ236" s="199"/>
      <c r="FK236" s="199"/>
      <c r="FL236" s="199"/>
      <c r="FM236" s="199"/>
      <c r="FN236" s="199"/>
      <c r="FO236" s="199"/>
      <c r="FP236" s="199"/>
      <c r="FQ236" s="199"/>
      <c r="FR236" s="199"/>
      <c r="FS236" s="199"/>
      <c r="FT236" s="199"/>
      <c r="FU236" s="199"/>
      <c r="FV236" s="199"/>
      <c r="FW236" s="199"/>
      <c r="FX236" s="199"/>
      <c r="FY236" s="199"/>
      <c r="FZ236" s="199"/>
      <c r="GA236" s="199"/>
      <c r="GB236" s="199"/>
      <c r="GC236" s="199"/>
      <c r="GD236" s="199"/>
      <c r="GE236" s="199"/>
      <c r="GF236" s="199"/>
      <c r="GG236" s="199"/>
      <c r="GH236" s="199"/>
      <c r="GI236" s="199"/>
      <c r="GJ236" s="199"/>
      <c r="GK236" s="199"/>
      <c r="GL236" s="199"/>
      <c r="GM236" s="199"/>
      <c r="GN236" s="199"/>
      <c r="GO236" s="199"/>
      <c r="GP236" s="199"/>
      <c r="GQ236" s="199"/>
      <c r="GR236" s="199"/>
      <c r="GS236" s="199"/>
      <c r="GT236" s="199"/>
      <c r="GU236" s="199"/>
      <c r="GV236" s="199"/>
      <c r="GW236" s="199"/>
      <c r="GX236" s="199"/>
      <c r="GY236" s="199"/>
      <c r="GZ236" s="199"/>
      <c r="HA236" s="199"/>
      <c r="HB236" s="199"/>
      <c r="HC236" s="199"/>
      <c r="HD236" s="199"/>
      <c r="HE236" s="199"/>
      <c r="HF236" s="199"/>
      <c r="HG236" s="199"/>
      <c r="HH236" s="199"/>
      <c r="HI236" s="199"/>
      <c r="HJ236" s="199"/>
      <c r="HK236" s="199"/>
      <c r="HL236" s="199"/>
      <c r="HM236" s="199"/>
      <c r="HN236" s="199"/>
      <c r="HO236" s="199"/>
      <c r="HP236" s="199"/>
      <c r="HQ236" s="199"/>
      <c r="HR236" s="199"/>
      <c r="HS236" s="199"/>
      <c r="HT236" s="199"/>
      <c r="HU236" s="199"/>
      <c r="HV236" s="199"/>
      <c r="HW236" s="199"/>
      <c r="HX236" s="199"/>
      <c r="HY236" s="199"/>
      <c r="HZ236" s="199"/>
      <c r="IA236" s="199"/>
      <c r="IB236" s="199"/>
      <c r="IC236" s="199"/>
      <c r="ID236" s="199"/>
      <c r="IE236" s="199"/>
      <c r="IF236" s="199"/>
      <c r="IG236" s="199"/>
      <c r="IH236" s="199"/>
      <c r="II236" s="199"/>
      <c r="IJ236" s="199"/>
      <c r="IK236" s="199"/>
      <c r="IL236" s="199"/>
      <c r="IM236" s="199"/>
      <c r="IN236" s="199"/>
      <c r="IO236" s="199"/>
      <c r="IP236" s="199"/>
      <c r="IQ236" s="199"/>
      <c r="IR236" s="199"/>
      <c r="IS236" s="199"/>
      <c r="IT236" s="199"/>
      <c r="IU236" s="199"/>
      <c r="IV236" s="199"/>
    </row>
    <row r="237" spans="1:256" s="245" customFormat="1" x14ac:dyDescent="0.25">
      <c r="A237" s="203"/>
      <c r="B237" s="235"/>
      <c r="C237" s="206"/>
      <c r="D237" s="206"/>
      <c r="E237" s="256"/>
      <c r="F237" s="252"/>
      <c r="H237" s="199"/>
      <c r="I237" s="199"/>
      <c r="J237" s="199"/>
      <c r="K237" s="199"/>
      <c r="L237" s="199"/>
      <c r="M237" s="199"/>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199"/>
      <c r="CF237" s="199"/>
      <c r="CG237" s="199"/>
      <c r="CH237" s="199"/>
      <c r="CI237" s="199"/>
      <c r="CJ237" s="199"/>
      <c r="CK237" s="199"/>
      <c r="CL237" s="199"/>
      <c r="CM237" s="199"/>
      <c r="CN237" s="199"/>
      <c r="CO237" s="199"/>
      <c r="CP237" s="199"/>
      <c r="CQ237" s="199"/>
      <c r="CR237" s="199"/>
      <c r="CS237" s="199"/>
      <c r="CT237" s="199"/>
      <c r="CU237" s="199"/>
      <c r="CV237" s="199"/>
      <c r="CW237" s="199"/>
      <c r="CX237" s="199"/>
      <c r="CY237" s="199"/>
      <c r="CZ237" s="199"/>
      <c r="DA237" s="199"/>
      <c r="DB237" s="199"/>
      <c r="DC237" s="199"/>
      <c r="DD237" s="199"/>
      <c r="DE237" s="199"/>
      <c r="DF237" s="199"/>
      <c r="DG237" s="199"/>
      <c r="DH237" s="199"/>
      <c r="DI237" s="199"/>
      <c r="DJ237" s="199"/>
      <c r="DK237" s="199"/>
      <c r="DL237" s="199"/>
      <c r="DM237" s="199"/>
      <c r="DN237" s="199"/>
      <c r="DO237" s="199"/>
      <c r="DP237" s="199"/>
      <c r="DQ237" s="199"/>
      <c r="DR237" s="199"/>
      <c r="DS237" s="199"/>
      <c r="DT237" s="199"/>
      <c r="DU237" s="199"/>
      <c r="DV237" s="199"/>
      <c r="DW237" s="199"/>
      <c r="DX237" s="199"/>
      <c r="DY237" s="199"/>
      <c r="DZ237" s="199"/>
      <c r="EA237" s="199"/>
      <c r="EB237" s="199"/>
      <c r="EC237" s="199"/>
      <c r="ED237" s="199"/>
      <c r="EE237" s="199"/>
      <c r="EF237" s="199"/>
      <c r="EG237" s="199"/>
      <c r="EH237" s="199"/>
      <c r="EI237" s="199"/>
      <c r="EJ237" s="199"/>
      <c r="EK237" s="199"/>
      <c r="EL237" s="199"/>
      <c r="EM237" s="199"/>
      <c r="EN237" s="199"/>
      <c r="EO237" s="199"/>
      <c r="EP237" s="199"/>
      <c r="EQ237" s="199"/>
      <c r="ER237" s="199"/>
      <c r="ES237" s="199"/>
      <c r="ET237" s="199"/>
      <c r="EU237" s="199"/>
      <c r="EV237" s="199"/>
      <c r="EW237" s="199"/>
      <c r="EX237" s="199"/>
      <c r="EY237" s="199"/>
      <c r="EZ237" s="199"/>
      <c r="FA237" s="199"/>
      <c r="FB237" s="199"/>
      <c r="FC237" s="199"/>
      <c r="FD237" s="199"/>
      <c r="FE237" s="199"/>
      <c r="FF237" s="199"/>
      <c r="FG237" s="199"/>
      <c r="FH237" s="199"/>
      <c r="FI237" s="199"/>
      <c r="FJ237" s="199"/>
      <c r="FK237" s="199"/>
      <c r="FL237" s="199"/>
      <c r="FM237" s="199"/>
      <c r="FN237" s="199"/>
      <c r="FO237" s="199"/>
      <c r="FP237" s="199"/>
      <c r="FQ237" s="199"/>
      <c r="FR237" s="199"/>
      <c r="FS237" s="199"/>
      <c r="FT237" s="199"/>
      <c r="FU237" s="199"/>
      <c r="FV237" s="199"/>
      <c r="FW237" s="199"/>
      <c r="FX237" s="199"/>
      <c r="FY237" s="199"/>
      <c r="FZ237" s="199"/>
      <c r="GA237" s="199"/>
      <c r="GB237" s="199"/>
      <c r="GC237" s="199"/>
      <c r="GD237" s="199"/>
      <c r="GE237" s="199"/>
      <c r="GF237" s="199"/>
      <c r="GG237" s="199"/>
      <c r="GH237" s="199"/>
      <c r="GI237" s="199"/>
      <c r="GJ237" s="199"/>
      <c r="GK237" s="199"/>
      <c r="GL237" s="199"/>
      <c r="GM237" s="199"/>
      <c r="GN237" s="199"/>
      <c r="GO237" s="199"/>
      <c r="GP237" s="199"/>
      <c r="GQ237" s="199"/>
      <c r="GR237" s="199"/>
      <c r="GS237" s="199"/>
      <c r="GT237" s="199"/>
      <c r="GU237" s="199"/>
      <c r="GV237" s="199"/>
      <c r="GW237" s="199"/>
      <c r="GX237" s="199"/>
      <c r="GY237" s="199"/>
      <c r="GZ237" s="199"/>
      <c r="HA237" s="199"/>
      <c r="HB237" s="199"/>
      <c r="HC237" s="199"/>
      <c r="HD237" s="199"/>
      <c r="HE237" s="199"/>
      <c r="HF237" s="199"/>
      <c r="HG237" s="199"/>
      <c r="HH237" s="199"/>
      <c r="HI237" s="199"/>
      <c r="HJ237" s="199"/>
      <c r="HK237" s="199"/>
      <c r="HL237" s="199"/>
      <c r="HM237" s="199"/>
      <c r="HN237" s="199"/>
      <c r="HO237" s="199"/>
      <c r="HP237" s="199"/>
      <c r="HQ237" s="199"/>
      <c r="HR237" s="199"/>
      <c r="HS237" s="199"/>
      <c r="HT237" s="199"/>
      <c r="HU237" s="199"/>
      <c r="HV237" s="199"/>
      <c r="HW237" s="199"/>
      <c r="HX237" s="199"/>
      <c r="HY237" s="199"/>
      <c r="HZ237" s="199"/>
      <c r="IA237" s="199"/>
      <c r="IB237" s="199"/>
      <c r="IC237" s="199"/>
      <c r="ID237" s="199"/>
      <c r="IE237" s="199"/>
      <c r="IF237" s="199"/>
      <c r="IG237" s="199"/>
      <c r="IH237" s="199"/>
      <c r="II237" s="199"/>
      <c r="IJ237" s="199"/>
      <c r="IK237" s="199"/>
      <c r="IL237" s="199"/>
      <c r="IM237" s="199"/>
      <c r="IN237" s="199"/>
      <c r="IO237" s="199"/>
      <c r="IP237" s="199"/>
      <c r="IQ237" s="199"/>
      <c r="IR237" s="199"/>
      <c r="IS237" s="199"/>
      <c r="IT237" s="199"/>
      <c r="IU237" s="199"/>
      <c r="IV237" s="199"/>
    </row>
    <row r="238" spans="1:256" s="245" customFormat="1" x14ac:dyDescent="0.25">
      <c r="A238" s="203"/>
      <c r="B238" s="235"/>
      <c r="C238" s="206"/>
      <c r="D238" s="206"/>
      <c r="E238" s="256"/>
      <c r="F238" s="252"/>
      <c r="H238" s="199"/>
      <c r="I238" s="199"/>
      <c r="J238" s="199"/>
      <c r="K238" s="199"/>
      <c r="L238" s="199"/>
      <c r="M238" s="199"/>
      <c r="N238" s="199"/>
      <c r="O238" s="199"/>
      <c r="P238" s="199"/>
      <c r="Q238" s="199"/>
      <c r="R238" s="199"/>
      <c r="S238" s="199"/>
      <c r="T238" s="199"/>
      <c r="U238" s="199"/>
      <c r="V238" s="199"/>
      <c r="W238" s="199"/>
      <c r="X238" s="199"/>
      <c r="Y238" s="199"/>
      <c r="Z238" s="199"/>
      <c r="AA238" s="199"/>
      <c r="AB238" s="199"/>
      <c r="AC238" s="199"/>
      <c r="AD238" s="199"/>
      <c r="AE238" s="199"/>
      <c r="AF238" s="199"/>
      <c r="AG238" s="199"/>
      <c r="AH238" s="199"/>
      <c r="AI238" s="199"/>
      <c r="AJ238" s="199"/>
      <c r="AK238" s="199"/>
      <c r="AL238" s="199"/>
      <c r="AM238" s="199"/>
      <c r="AN238" s="199"/>
      <c r="AO238" s="199"/>
      <c r="AP238" s="199"/>
      <c r="AQ238" s="199"/>
      <c r="AR238" s="199"/>
      <c r="AS238" s="199"/>
      <c r="AT238" s="199"/>
      <c r="AU238" s="199"/>
      <c r="AV238" s="199"/>
      <c r="AW238" s="199"/>
      <c r="AX238" s="199"/>
      <c r="AY238" s="199"/>
      <c r="AZ238" s="199"/>
      <c r="BA238" s="199"/>
      <c r="BB238" s="199"/>
      <c r="BC238" s="199"/>
      <c r="BD238" s="199"/>
      <c r="BE238" s="199"/>
      <c r="BF238" s="199"/>
      <c r="BG238" s="199"/>
      <c r="BH238" s="199"/>
      <c r="BI238" s="199"/>
      <c r="BJ238" s="199"/>
      <c r="BK238" s="199"/>
      <c r="BL238" s="199"/>
      <c r="BM238" s="199"/>
      <c r="BN238" s="199"/>
      <c r="BO238" s="199"/>
      <c r="BP238" s="199"/>
      <c r="BQ238" s="199"/>
      <c r="BR238" s="199"/>
      <c r="BS238" s="199"/>
      <c r="BT238" s="199"/>
      <c r="BU238" s="199"/>
      <c r="BV238" s="199"/>
      <c r="BW238" s="199"/>
      <c r="BX238" s="199"/>
      <c r="BY238" s="199"/>
      <c r="BZ238" s="199"/>
      <c r="CA238" s="199"/>
      <c r="CB238" s="199"/>
      <c r="CC238" s="199"/>
      <c r="CD238" s="199"/>
      <c r="CE238" s="199"/>
      <c r="CF238" s="199"/>
      <c r="CG238" s="199"/>
      <c r="CH238" s="199"/>
      <c r="CI238" s="199"/>
      <c r="CJ238" s="199"/>
      <c r="CK238" s="199"/>
      <c r="CL238" s="199"/>
      <c r="CM238" s="199"/>
      <c r="CN238" s="199"/>
      <c r="CO238" s="199"/>
      <c r="CP238" s="199"/>
      <c r="CQ238" s="199"/>
      <c r="CR238" s="199"/>
      <c r="CS238" s="199"/>
      <c r="CT238" s="199"/>
      <c r="CU238" s="199"/>
      <c r="CV238" s="199"/>
      <c r="CW238" s="199"/>
      <c r="CX238" s="199"/>
      <c r="CY238" s="199"/>
      <c r="CZ238" s="199"/>
      <c r="DA238" s="199"/>
      <c r="DB238" s="199"/>
      <c r="DC238" s="199"/>
      <c r="DD238" s="199"/>
      <c r="DE238" s="199"/>
      <c r="DF238" s="199"/>
      <c r="DG238" s="199"/>
      <c r="DH238" s="199"/>
      <c r="DI238" s="199"/>
      <c r="DJ238" s="199"/>
      <c r="DK238" s="199"/>
      <c r="DL238" s="199"/>
      <c r="DM238" s="199"/>
      <c r="DN238" s="199"/>
      <c r="DO238" s="199"/>
      <c r="DP238" s="199"/>
      <c r="DQ238" s="199"/>
      <c r="DR238" s="199"/>
      <c r="DS238" s="199"/>
      <c r="DT238" s="199"/>
      <c r="DU238" s="199"/>
      <c r="DV238" s="199"/>
      <c r="DW238" s="199"/>
      <c r="DX238" s="199"/>
      <c r="DY238" s="199"/>
      <c r="DZ238" s="199"/>
      <c r="EA238" s="199"/>
      <c r="EB238" s="199"/>
      <c r="EC238" s="199"/>
      <c r="ED238" s="199"/>
      <c r="EE238" s="199"/>
      <c r="EF238" s="199"/>
      <c r="EG238" s="199"/>
      <c r="EH238" s="199"/>
      <c r="EI238" s="199"/>
      <c r="EJ238" s="199"/>
      <c r="EK238" s="199"/>
      <c r="EL238" s="199"/>
      <c r="EM238" s="199"/>
      <c r="EN238" s="199"/>
      <c r="EO238" s="199"/>
      <c r="EP238" s="199"/>
      <c r="EQ238" s="199"/>
      <c r="ER238" s="199"/>
      <c r="ES238" s="199"/>
      <c r="ET238" s="199"/>
      <c r="EU238" s="199"/>
      <c r="EV238" s="199"/>
      <c r="EW238" s="199"/>
      <c r="EX238" s="199"/>
      <c r="EY238" s="199"/>
      <c r="EZ238" s="199"/>
      <c r="FA238" s="199"/>
      <c r="FB238" s="199"/>
      <c r="FC238" s="199"/>
      <c r="FD238" s="199"/>
      <c r="FE238" s="199"/>
      <c r="FF238" s="199"/>
      <c r="FG238" s="199"/>
      <c r="FH238" s="199"/>
      <c r="FI238" s="199"/>
      <c r="FJ238" s="199"/>
      <c r="FK238" s="199"/>
      <c r="FL238" s="199"/>
      <c r="FM238" s="199"/>
      <c r="FN238" s="199"/>
      <c r="FO238" s="199"/>
      <c r="FP238" s="199"/>
      <c r="FQ238" s="199"/>
      <c r="FR238" s="199"/>
      <c r="FS238" s="199"/>
      <c r="FT238" s="199"/>
      <c r="FU238" s="199"/>
      <c r="FV238" s="199"/>
      <c r="FW238" s="199"/>
      <c r="FX238" s="199"/>
      <c r="FY238" s="199"/>
      <c r="FZ238" s="199"/>
      <c r="GA238" s="199"/>
      <c r="GB238" s="199"/>
      <c r="GC238" s="199"/>
      <c r="GD238" s="199"/>
      <c r="GE238" s="199"/>
      <c r="GF238" s="199"/>
      <c r="GG238" s="199"/>
      <c r="GH238" s="199"/>
      <c r="GI238" s="199"/>
      <c r="GJ238" s="199"/>
      <c r="GK238" s="199"/>
      <c r="GL238" s="199"/>
      <c r="GM238" s="199"/>
      <c r="GN238" s="199"/>
      <c r="GO238" s="199"/>
      <c r="GP238" s="199"/>
      <c r="GQ238" s="199"/>
      <c r="GR238" s="199"/>
      <c r="GS238" s="199"/>
      <c r="GT238" s="199"/>
      <c r="GU238" s="199"/>
      <c r="GV238" s="199"/>
      <c r="GW238" s="199"/>
      <c r="GX238" s="199"/>
      <c r="GY238" s="199"/>
      <c r="GZ238" s="199"/>
      <c r="HA238" s="199"/>
      <c r="HB238" s="199"/>
      <c r="HC238" s="199"/>
      <c r="HD238" s="199"/>
      <c r="HE238" s="199"/>
      <c r="HF238" s="199"/>
      <c r="HG238" s="199"/>
      <c r="HH238" s="199"/>
      <c r="HI238" s="199"/>
      <c r="HJ238" s="199"/>
      <c r="HK238" s="199"/>
      <c r="HL238" s="199"/>
      <c r="HM238" s="199"/>
      <c r="HN238" s="199"/>
      <c r="HO238" s="199"/>
      <c r="HP238" s="199"/>
      <c r="HQ238" s="199"/>
      <c r="HR238" s="199"/>
      <c r="HS238" s="199"/>
      <c r="HT238" s="199"/>
      <c r="HU238" s="199"/>
      <c r="HV238" s="199"/>
      <c r="HW238" s="199"/>
      <c r="HX238" s="199"/>
      <c r="HY238" s="199"/>
      <c r="HZ238" s="199"/>
      <c r="IA238" s="199"/>
      <c r="IB238" s="199"/>
      <c r="IC238" s="199"/>
      <c r="ID238" s="199"/>
      <c r="IE238" s="199"/>
      <c r="IF238" s="199"/>
      <c r="IG238" s="199"/>
      <c r="IH238" s="199"/>
      <c r="II238" s="199"/>
      <c r="IJ238" s="199"/>
      <c r="IK238" s="199"/>
      <c r="IL238" s="199"/>
      <c r="IM238" s="199"/>
      <c r="IN238" s="199"/>
      <c r="IO238" s="199"/>
      <c r="IP238" s="199"/>
      <c r="IQ238" s="199"/>
      <c r="IR238" s="199"/>
      <c r="IS238" s="199"/>
      <c r="IT238" s="199"/>
      <c r="IU238" s="199"/>
      <c r="IV238" s="199"/>
    </row>
    <row r="239" spans="1:256" s="245" customFormat="1" x14ac:dyDescent="0.25">
      <c r="A239" s="203"/>
      <c r="B239" s="235"/>
      <c r="C239" s="206"/>
      <c r="D239" s="206"/>
      <c r="E239" s="256"/>
      <c r="F239" s="252"/>
      <c r="H239" s="199"/>
      <c r="I239" s="199"/>
      <c r="J239" s="199"/>
      <c r="K239" s="199"/>
      <c r="L239" s="199"/>
      <c r="M239" s="199"/>
      <c r="N239" s="199"/>
      <c r="O239" s="199"/>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199"/>
      <c r="AL239" s="199"/>
      <c r="AM239" s="199"/>
      <c r="AN239" s="199"/>
      <c r="AO239" s="199"/>
      <c r="AP239" s="199"/>
      <c r="AQ239" s="199"/>
      <c r="AR239" s="199"/>
      <c r="AS239" s="199"/>
      <c r="AT239" s="199"/>
      <c r="AU239" s="199"/>
      <c r="AV239" s="199"/>
      <c r="AW239" s="199"/>
      <c r="AX239" s="199"/>
      <c r="AY239" s="199"/>
      <c r="AZ239" s="199"/>
      <c r="BA239" s="199"/>
      <c r="BB239" s="199"/>
      <c r="BC239" s="199"/>
      <c r="BD239" s="199"/>
      <c r="BE239" s="199"/>
      <c r="BF239" s="199"/>
      <c r="BG239" s="199"/>
      <c r="BH239" s="199"/>
      <c r="BI239" s="199"/>
      <c r="BJ239" s="199"/>
      <c r="BK239" s="199"/>
      <c r="BL239" s="199"/>
      <c r="BM239" s="199"/>
      <c r="BN239" s="199"/>
      <c r="BO239" s="199"/>
      <c r="BP239" s="199"/>
      <c r="BQ239" s="199"/>
      <c r="BR239" s="199"/>
      <c r="BS239" s="199"/>
      <c r="BT239" s="199"/>
      <c r="BU239" s="199"/>
      <c r="BV239" s="199"/>
      <c r="BW239" s="199"/>
      <c r="BX239" s="199"/>
      <c r="BY239" s="199"/>
      <c r="BZ239" s="199"/>
      <c r="CA239" s="199"/>
      <c r="CB239" s="199"/>
      <c r="CC239" s="199"/>
      <c r="CD239" s="199"/>
      <c r="CE239" s="199"/>
      <c r="CF239" s="199"/>
      <c r="CG239" s="199"/>
      <c r="CH239" s="199"/>
      <c r="CI239" s="199"/>
      <c r="CJ239" s="199"/>
      <c r="CK239" s="199"/>
      <c r="CL239" s="199"/>
      <c r="CM239" s="199"/>
      <c r="CN239" s="199"/>
      <c r="CO239" s="199"/>
      <c r="CP239" s="199"/>
      <c r="CQ239" s="199"/>
      <c r="CR239" s="199"/>
      <c r="CS239" s="199"/>
      <c r="CT239" s="199"/>
      <c r="CU239" s="199"/>
      <c r="CV239" s="199"/>
      <c r="CW239" s="199"/>
      <c r="CX239" s="199"/>
      <c r="CY239" s="199"/>
      <c r="CZ239" s="199"/>
      <c r="DA239" s="199"/>
      <c r="DB239" s="199"/>
      <c r="DC239" s="199"/>
      <c r="DD239" s="199"/>
      <c r="DE239" s="199"/>
      <c r="DF239" s="199"/>
      <c r="DG239" s="199"/>
      <c r="DH239" s="199"/>
      <c r="DI239" s="199"/>
      <c r="DJ239" s="199"/>
      <c r="DK239" s="199"/>
      <c r="DL239" s="199"/>
      <c r="DM239" s="199"/>
      <c r="DN239" s="199"/>
      <c r="DO239" s="199"/>
      <c r="DP239" s="199"/>
      <c r="DQ239" s="199"/>
      <c r="DR239" s="199"/>
      <c r="DS239" s="199"/>
      <c r="DT239" s="199"/>
      <c r="DU239" s="199"/>
      <c r="DV239" s="199"/>
      <c r="DW239" s="199"/>
      <c r="DX239" s="199"/>
      <c r="DY239" s="199"/>
      <c r="DZ239" s="199"/>
      <c r="EA239" s="199"/>
      <c r="EB239" s="199"/>
      <c r="EC239" s="199"/>
      <c r="ED239" s="199"/>
      <c r="EE239" s="199"/>
      <c r="EF239" s="199"/>
      <c r="EG239" s="199"/>
      <c r="EH239" s="199"/>
      <c r="EI239" s="199"/>
      <c r="EJ239" s="199"/>
      <c r="EK239" s="199"/>
      <c r="EL239" s="199"/>
      <c r="EM239" s="199"/>
      <c r="EN239" s="199"/>
      <c r="EO239" s="199"/>
      <c r="EP239" s="199"/>
      <c r="EQ239" s="199"/>
      <c r="ER239" s="199"/>
      <c r="ES239" s="199"/>
      <c r="ET239" s="199"/>
      <c r="EU239" s="199"/>
      <c r="EV239" s="199"/>
      <c r="EW239" s="199"/>
      <c r="EX239" s="199"/>
      <c r="EY239" s="199"/>
      <c r="EZ239" s="199"/>
      <c r="FA239" s="199"/>
      <c r="FB239" s="199"/>
      <c r="FC239" s="199"/>
      <c r="FD239" s="199"/>
      <c r="FE239" s="199"/>
      <c r="FF239" s="199"/>
      <c r="FG239" s="199"/>
      <c r="FH239" s="199"/>
      <c r="FI239" s="199"/>
      <c r="FJ239" s="199"/>
      <c r="FK239" s="199"/>
      <c r="FL239" s="199"/>
      <c r="FM239" s="199"/>
      <c r="FN239" s="199"/>
      <c r="FO239" s="199"/>
      <c r="FP239" s="199"/>
      <c r="FQ239" s="199"/>
      <c r="FR239" s="199"/>
      <c r="FS239" s="199"/>
      <c r="FT239" s="199"/>
      <c r="FU239" s="199"/>
      <c r="FV239" s="199"/>
      <c r="FW239" s="199"/>
      <c r="FX239" s="199"/>
      <c r="FY239" s="199"/>
      <c r="FZ239" s="199"/>
      <c r="GA239" s="199"/>
      <c r="GB239" s="199"/>
      <c r="GC239" s="199"/>
      <c r="GD239" s="199"/>
      <c r="GE239" s="199"/>
      <c r="GF239" s="199"/>
      <c r="GG239" s="199"/>
      <c r="GH239" s="199"/>
      <c r="GI239" s="199"/>
      <c r="GJ239" s="199"/>
      <c r="GK239" s="199"/>
      <c r="GL239" s="199"/>
      <c r="GM239" s="199"/>
      <c r="GN239" s="199"/>
      <c r="GO239" s="199"/>
      <c r="GP239" s="199"/>
      <c r="GQ239" s="199"/>
      <c r="GR239" s="199"/>
      <c r="GS239" s="199"/>
      <c r="GT239" s="199"/>
      <c r="GU239" s="199"/>
      <c r="GV239" s="199"/>
      <c r="GW239" s="199"/>
      <c r="GX239" s="199"/>
      <c r="GY239" s="199"/>
      <c r="GZ239" s="199"/>
      <c r="HA239" s="199"/>
      <c r="HB239" s="199"/>
      <c r="HC239" s="199"/>
      <c r="HD239" s="199"/>
      <c r="HE239" s="199"/>
      <c r="HF239" s="199"/>
      <c r="HG239" s="199"/>
      <c r="HH239" s="199"/>
      <c r="HI239" s="199"/>
      <c r="HJ239" s="199"/>
      <c r="HK239" s="199"/>
      <c r="HL239" s="199"/>
      <c r="HM239" s="199"/>
      <c r="HN239" s="199"/>
      <c r="HO239" s="199"/>
      <c r="HP239" s="199"/>
      <c r="HQ239" s="199"/>
      <c r="HR239" s="199"/>
      <c r="HS239" s="199"/>
      <c r="HT239" s="199"/>
      <c r="HU239" s="199"/>
      <c r="HV239" s="199"/>
      <c r="HW239" s="199"/>
      <c r="HX239" s="199"/>
      <c r="HY239" s="199"/>
      <c r="HZ239" s="199"/>
      <c r="IA239" s="199"/>
      <c r="IB239" s="199"/>
      <c r="IC239" s="199"/>
      <c r="ID239" s="199"/>
      <c r="IE239" s="199"/>
      <c r="IF239" s="199"/>
      <c r="IG239" s="199"/>
      <c r="IH239" s="199"/>
      <c r="II239" s="199"/>
      <c r="IJ239" s="199"/>
      <c r="IK239" s="199"/>
      <c r="IL239" s="199"/>
      <c r="IM239" s="199"/>
      <c r="IN239" s="199"/>
      <c r="IO239" s="199"/>
      <c r="IP239" s="199"/>
      <c r="IQ239" s="199"/>
      <c r="IR239" s="199"/>
      <c r="IS239" s="199"/>
      <c r="IT239" s="199"/>
      <c r="IU239" s="199"/>
      <c r="IV239" s="199"/>
    </row>
    <row r="240" spans="1:256" s="245" customFormat="1" x14ac:dyDescent="0.25">
      <c r="A240" s="203"/>
      <c r="B240" s="235"/>
      <c r="C240" s="206"/>
      <c r="D240" s="206"/>
      <c r="E240" s="256"/>
      <c r="F240" s="252"/>
      <c r="H240" s="199"/>
      <c r="I240" s="199"/>
      <c r="J240" s="199"/>
      <c r="K240" s="199"/>
      <c r="L240" s="199"/>
      <c r="M240" s="199"/>
      <c r="N240" s="199"/>
      <c r="O240" s="199"/>
      <c r="P240" s="199"/>
      <c r="Q240" s="199"/>
      <c r="R240" s="199"/>
      <c r="S240" s="199"/>
      <c r="T240" s="199"/>
      <c r="U240" s="199"/>
      <c r="V240" s="199"/>
      <c r="W240" s="199"/>
      <c r="X240" s="199"/>
      <c r="Y240" s="199"/>
      <c r="Z240" s="199"/>
      <c r="AA240" s="199"/>
      <c r="AB240" s="199"/>
      <c r="AC240" s="199"/>
      <c r="AD240" s="199"/>
      <c r="AE240" s="199"/>
      <c r="AF240" s="199"/>
      <c r="AG240" s="199"/>
      <c r="AH240" s="199"/>
      <c r="AI240" s="199"/>
      <c r="AJ240" s="199"/>
      <c r="AK240" s="199"/>
      <c r="AL240" s="199"/>
      <c r="AM240" s="199"/>
      <c r="AN240" s="199"/>
      <c r="AO240" s="199"/>
      <c r="AP240" s="199"/>
      <c r="AQ240" s="199"/>
      <c r="AR240" s="199"/>
      <c r="AS240" s="199"/>
      <c r="AT240" s="199"/>
      <c r="AU240" s="199"/>
      <c r="AV240" s="199"/>
      <c r="AW240" s="199"/>
      <c r="AX240" s="199"/>
      <c r="AY240" s="199"/>
      <c r="AZ240" s="199"/>
      <c r="BA240" s="199"/>
      <c r="BB240" s="199"/>
      <c r="BC240" s="199"/>
      <c r="BD240" s="199"/>
      <c r="BE240" s="199"/>
      <c r="BF240" s="199"/>
      <c r="BG240" s="199"/>
      <c r="BH240" s="199"/>
      <c r="BI240" s="199"/>
      <c r="BJ240" s="199"/>
      <c r="BK240" s="199"/>
      <c r="BL240" s="199"/>
      <c r="BM240" s="199"/>
      <c r="BN240" s="199"/>
      <c r="BO240" s="199"/>
      <c r="BP240" s="199"/>
      <c r="BQ240" s="199"/>
      <c r="BR240" s="199"/>
      <c r="BS240" s="199"/>
      <c r="BT240" s="199"/>
      <c r="BU240" s="199"/>
      <c r="BV240" s="199"/>
      <c r="BW240" s="199"/>
      <c r="BX240" s="199"/>
      <c r="BY240" s="199"/>
      <c r="BZ240" s="199"/>
      <c r="CA240" s="199"/>
      <c r="CB240" s="199"/>
      <c r="CC240" s="199"/>
      <c r="CD240" s="199"/>
      <c r="CE240" s="199"/>
      <c r="CF240" s="199"/>
      <c r="CG240" s="199"/>
      <c r="CH240" s="199"/>
      <c r="CI240" s="199"/>
      <c r="CJ240" s="199"/>
      <c r="CK240" s="199"/>
      <c r="CL240" s="199"/>
      <c r="CM240" s="199"/>
      <c r="CN240" s="199"/>
      <c r="CO240" s="199"/>
      <c r="CP240" s="199"/>
      <c r="CQ240" s="199"/>
      <c r="CR240" s="199"/>
      <c r="CS240" s="199"/>
      <c r="CT240" s="199"/>
      <c r="CU240" s="199"/>
      <c r="CV240" s="199"/>
      <c r="CW240" s="199"/>
      <c r="CX240" s="199"/>
      <c r="CY240" s="199"/>
      <c r="CZ240" s="199"/>
      <c r="DA240" s="199"/>
      <c r="DB240" s="199"/>
      <c r="DC240" s="199"/>
      <c r="DD240" s="199"/>
      <c r="DE240" s="199"/>
      <c r="DF240" s="199"/>
      <c r="DG240" s="199"/>
      <c r="DH240" s="199"/>
      <c r="DI240" s="199"/>
      <c r="DJ240" s="199"/>
      <c r="DK240" s="199"/>
      <c r="DL240" s="199"/>
      <c r="DM240" s="199"/>
      <c r="DN240" s="199"/>
      <c r="DO240" s="199"/>
      <c r="DP240" s="199"/>
      <c r="DQ240" s="199"/>
      <c r="DR240" s="199"/>
      <c r="DS240" s="199"/>
      <c r="DT240" s="199"/>
      <c r="DU240" s="199"/>
      <c r="DV240" s="199"/>
      <c r="DW240" s="199"/>
      <c r="DX240" s="199"/>
      <c r="DY240" s="199"/>
      <c r="DZ240" s="199"/>
      <c r="EA240" s="199"/>
      <c r="EB240" s="199"/>
      <c r="EC240" s="199"/>
      <c r="ED240" s="199"/>
      <c r="EE240" s="199"/>
      <c r="EF240" s="199"/>
      <c r="EG240" s="199"/>
      <c r="EH240" s="199"/>
      <c r="EI240" s="199"/>
      <c r="EJ240" s="199"/>
      <c r="EK240" s="199"/>
      <c r="EL240" s="199"/>
      <c r="EM240" s="199"/>
      <c r="EN240" s="199"/>
      <c r="EO240" s="199"/>
      <c r="EP240" s="199"/>
      <c r="EQ240" s="199"/>
      <c r="ER240" s="199"/>
      <c r="ES240" s="199"/>
      <c r="ET240" s="199"/>
      <c r="EU240" s="199"/>
      <c r="EV240" s="199"/>
      <c r="EW240" s="199"/>
      <c r="EX240" s="199"/>
      <c r="EY240" s="199"/>
      <c r="EZ240" s="199"/>
      <c r="FA240" s="199"/>
      <c r="FB240" s="199"/>
      <c r="FC240" s="199"/>
      <c r="FD240" s="199"/>
      <c r="FE240" s="199"/>
      <c r="FF240" s="199"/>
      <c r="FG240" s="199"/>
      <c r="FH240" s="199"/>
      <c r="FI240" s="199"/>
      <c r="FJ240" s="199"/>
      <c r="FK240" s="199"/>
      <c r="FL240" s="199"/>
      <c r="FM240" s="199"/>
      <c r="FN240" s="199"/>
      <c r="FO240" s="199"/>
      <c r="FP240" s="199"/>
      <c r="FQ240" s="199"/>
      <c r="FR240" s="199"/>
      <c r="FS240" s="199"/>
      <c r="FT240" s="199"/>
      <c r="FU240" s="199"/>
      <c r="FV240" s="199"/>
      <c r="FW240" s="199"/>
      <c r="FX240" s="199"/>
      <c r="FY240" s="199"/>
      <c r="FZ240" s="199"/>
      <c r="GA240" s="199"/>
      <c r="GB240" s="199"/>
      <c r="GC240" s="199"/>
      <c r="GD240" s="199"/>
      <c r="GE240" s="199"/>
      <c r="GF240" s="199"/>
      <c r="GG240" s="199"/>
      <c r="GH240" s="199"/>
      <c r="GI240" s="199"/>
      <c r="GJ240" s="199"/>
      <c r="GK240" s="199"/>
      <c r="GL240" s="199"/>
      <c r="GM240" s="199"/>
      <c r="GN240" s="199"/>
      <c r="GO240" s="199"/>
      <c r="GP240" s="199"/>
      <c r="GQ240" s="199"/>
      <c r="GR240" s="199"/>
      <c r="GS240" s="199"/>
      <c r="GT240" s="199"/>
      <c r="GU240" s="199"/>
      <c r="GV240" s="199"/>
      <c r="GW240" s="199"/>
      <c r="GX240" s="199"/>
      <c r="GY240" s="199"/>
      <c r="GZ240" s="199"/>
      <c r="HA240" s="199"/>
      <c r="HB240" s="199"/>
      <c r="HC240" s="199"/>
      <c r="HD240" s="199"/>
      <c r="HE240" s="199"/>
      <c r="HF240" s="199"/>
      <c r="HG240" s="199"/>
      <c r="HH240" s="199"/>
      <c r="HI240" s="199"/>
      <c r="HJ240" s="199"/>
      <c r="HK240" s="199"/>
      <c r="HL240" s="199"/>
      <c r="HM240" s="199"/>
      <c r="HN240" s="199"/>
      <c r="HO240" s="199"/>
      <c r="HP240" s="199"/>
      <c r="HQ240" s="199"/>
      <c r="HR240" s="199"/>
      <c r="HS240" s="199"/>
      <c r="HT240" s="199"/>
      <c r="HU240" s="199"/>
      <c r="HV240" s="199"/>
      <c r="HW240" s="199"/>
      <c r="HX240" s="199"/>
      <c r="HY240" s="199"/>
      <c r="HZ240" s="199"/>
      <c r="IA240" s="199"/>
      <c r="IB240" s="199"/>
      <c r="IC240" s="199"/>
      <c r="ID240" s="199"/>
      <c r="IE240" s="199"/>
      <c r="IF240" s="199"/>
      <c r="IG240" s="199"/>
      <c r="IH240" s="199"/>
      <c r="II240" s="199"/>
      <c r="IJ240" s="199"/>
      <c r="IK240" s="199"/>
      <c r="IL240" s="199"/>
      <c r="IM240" s="199"/>
      <c r="IN240" s="199"/>
      <c r="IO240" s="199"/>
      <c r="IP240" s="199"/>
      <c r="IQ240" s="199"/>
      <c r="IR240" s="199"/>
      <c r="IS240" s="199"/>
      <c r="IT240" s="199"/>
      <c r="IU240" s="199"/>
      <c r="IV240" s="199"/>
    </row>
    <row r="241" spans="1:256" s="245" customFormat="1" x14ac:dyDescent="0.25">
      <c r="A241" s="203"/>
      <c r="B241" s="235"/>
      <c r="C241" s="206"/>
      <c r="D241" s="206"/>
      <c r="E241" s="256"/>
      <c r="F241" s="252"/>
      <c r="H241" s="199"/>
      <c r="I241" s="199"/>
      <c r="J241" s="199"/>
      <c r="K241" s="199"/>
      <c r="L241" s="199"/>
      <c r="M241" s="199"/>
      <c r="N241" s="199"/>
      <c r="O241" s="199"/>
      <c r="P241" s="199"/>
      <c r="Q241" s="199"/>
      <c r="R241" s="199"/>
      <c r="S241" s="199"/>
      <c r="T241" s="199"/>
      <c r="U241" s="199"/>
      <c r="V241" s="199"/>
      <c r="W241" s="199"/>
      <c r="X241" s="199"/>
      <c r="Y241" s="199"/>
      <c r="Z241" s="199"/>
      <c r="AA241" s="199"/>
      <c r="AB241" s="199"/>
      <c r="AC241" s="199"/>
      <c r="AD241" s="199"/>
      <c r="AE241" s="199"/>
      <c r="AF241" s="199"/>
      <c r="AG241" s="199"/>
      <c r="AH241" s="199"/>
      <c r="AI241" s="199"/>
      <c r="AJ241" s="199"/>
      <c r="AK241" s="199"/>
      <c r="AL241" s="199"/>
      <c r="AM241" s="199"/>
      <c r="AN241" s="199"/>
      <c r="AO241" s="199"/>
      <c r="AP241" s="199"/>
      <c r="AQ241" s="199"/>
      <c r="AR241" s="199"/>
      <c r="AS241" s="199"/>
      <c r="AT241" s="199"/>
      <c r="AU241" s="199"/>
      <c r="AV241" s="199"/>
      <c r="AW241" s="199"/>
      <c r="AX241" s="199"/>
      <c r="AY241" s="199"/>
      <c r="AZ241" s="199"/>
      <c r="BA241" s="199"/>
      <c r="BB241" s="199"/>
      <c r="BC241" s="199"/>
      <c r="BD241" s="199"/>
      <c r="BE241" s="199"/>
      <c r="BF241" s="199"/>
      <c r="BG241" s="199"/>
      <c r="BH241" s="199"/>
      <c r="BI241" s="199"/>
      <c r="BJ241" s="199"/>
      <c r="BK241" s="199"/>
      <c r="BL241" s="199"/>
      <c r="BM241" s="199"/>
      <c r="BN241" s="199"/>
      <c r="BO241" s="199"/>
      <c r="BP241" s="199"/>
      <c r="BQ241" s="199"/>
      <c r="BR241" s="199"/>
      <c r="BS241" s="199"/>
      <c r="BT241" s="199"/>
      <c r="BU241" s="199"/>
      <c r="BV241" s="199"/>
      <c r="BW241" s="199"/>
      <c r="BX241" s="199"/>
      <c r="BY241" s="199"/>
      <c r="BZ241" s="199"/>
      <c r="CA241" s="199"/>
      <c r="CB241" s="199"/>
      <c r="CC241" s="199"/>
      <c r="CD241" s="199"/>
      <c r="CE241" s="199"/>
      <c r="CF241" s="199"/>
      <c r="CG241" s="199"/>
      <c r="CH241" s="199"/>
      <c r="CI241" s="199"/>
      <c r="CJ241" s="199"/>
      <c r="CK241" s="199"/>
      <c r="CL241" s="199"/>
      <c r="CM241" s="199"/>
      <c r="CN241" s="199"/>
      <c r="CO241" s="199"/>
      <c r="CP241" s="199"/>
      <c r="CQ241" s="199"/>
      <c r="CR241" s="199"/>
      <c r="CS241" s="199"/>
      <c r="CT241" s="199"/>
      <c r="CU241" s="199"/>
      <c r="CV241" s="199"/>
      <c r="CW241" s="199"/>
      <c r="CX241" s="199"/>
      <c r="CY241" s="199"/>
      <c r="CZ241" s="199"/>
      <c r="DA241" s="199"/>
      <c r="DB241" s="199"/>
      <c r="DC241" s="199"/>
      <c r="DD241" s="199"/>
      <c r="DE241" s="199"/>
      <c r="DF241" s="199"/>
      <c r="DG241" s="199"/>
      <c r="DH241" s="199"/>
      <c r="DI241" s="199"/>
      <c r="DJ241" s="199"/>
      <c r="DK241" s="199"/>
      <c r="DL241" s="199"/>
      <c r="DM241" s="199"/>
      <c r="DN241" s="199"/>
      <c r="DO241" s="199"/>
      <c r="DP241" s="199"/>
      <c r="DQ241" s="199"/>
      <c r="DR241" s="199"/>
      <c r="DS241" s="199"/>
      <c r="DT241" s="199"/>
      <c r="DU241" s="199"/>
      <c r="DV241" s="199"/>
      <c r="DW241" s="199"/>
      <c r="DX241" s="199"/>
      <c r="DY241" s="199"/>
      <c r="DZ241" s="199"/>
      <c r="EA241" s="199"/>
      <c r="EB241" s="199"/>
      <c r="EC241" s="199"/>
      <c r="ED241" s="199"/>
      <c r="EE241" s="199"/>
      <c r="EF241" s="199"/>
      <c r="EG241" s="199"/>
      <c r="EH241" s="199"/>
      <c r="EI241" s="199"/>
      <c r="EJ241" s="199"/>
      <c r="EK241" s="199"/>
      <c r="EL241" s="199"/>
      <c r="EM241" s="199"/>
      <c r="EN241" s="199"/>
      <c r="EO241" s="199"/>
      <c r="EP241" s="199"/>
      <c r="EQ241" s="199"/>
      <c r="ER241" s="199"/>
      <c r="ES241" s="199"/>
      <c r="ET241" s="199"/>
      <c r="EU241" s="199"/>
      <c r="EV241" s="199"/>
      <c r="EW241" s="199"/>
      <c r="EX241" s="199"/>
      <c r="EY241" s="199"/>
      <c r="EZ241" s="199"/>
      <c r="FA241" s="199"/>
      <c r="FB241" s="199"/>
      <c r="FC241" s="199"/>
      <c r="FD241" s="199"/>
      <c r="FE241" s="199"/>
      <c r="FF241" s="199"/>
      <c r="FG241" s="199"/>
      <c r="FH241" s="199"/>
      <c r="FI241" s="199"/>
      <c r="FJ241" s="199"/>
      <c r="FK241" s="199"/>
      <c r="FL241" s="199"/>
      <c r="FM241" s="199"/>
      <c r="FN241" s="199"/>
      <c r="FO241" s="199"/>
      <c r="FP241" s="199"/>
      <c r="FQ241" s="199"/>
      <c r="FR241" s="199"/>
      <c r="FS241" s="199"/>
      <c r="FT241" s="199"/>
      <c r="FU241" s="199"/>
      <c r="FV241" s="199"/>
      <c r="FW241" s="199"/>
      <c r="FX241" s="199"/>
      <c r="FY241" s="199"/>
      <c r="FZ241" s="199"/>
      <c r="GA241" s="199"/>
      <c r="GB241" s="199"/>
      <c r="GC241" s="199"/>
      <c r="GD241" s="199"/>
      <c r="GE241" s="199"/>
      <c r="GF241" s="199"/>
      <c r="GG241" s="199"/>
      <c r="GH241" s="199"/>
      <c r="GI241" s="199"/>
      <c r="GJ241" s="199"/>
      <c r="GK241" s="199"/>
      <c r="GL241" s="199"/>
      <c r="GM241" s="199"/>
      <c r="GN241" s="199"/>
      <c r="GO241" s="199"/>
      <c r="GP241" s="199"/>
      <c r="GQ241" s="199"/>
      <c r="GR241" s="199"/>
      <c r="GS241" s="199"/>
      <c r="GT241" s="199"/>
      <c r="GU241" s="199"/>
      <c r="GV241" s="199"/>
      <c r="GW241" s="199"/>
      <c r="GX241" s="199"/>
      <c r="GY241" s="199"/>
      <c r="GZ241" s="199"/>
      <c r="HA241" s="199"/>
      <c r="HB241" s="199"/>
      <c r="HC241" s="199"/>
      <c r="HD241" s="199"/>
      <c r="HE241" s="199"/>
      <c r="HF241" s="199"/>
      <c r="HG241" s="199"/>
      <c r="HH241" s="199"/>
      <c r="HI241" s="199"/>
      <c r="HJ241" s="199"/>
      <c r="HK241" s="199"/>
      <c r="HL241" s="199"/>
      <c r="HM241" s="199"/>
      <c r="HN241" s="199"/>
      <c r="HO241" s="199"/>
      <c r="HP241" s="199"/>
      <c r="HQ241" s="199"/>
      <c r="HR241" s="199"/>
      <c r="HS241" s="199"/>
      <c r="HT241" s="199"/>
      <c r="HU241" s="199"/>
      <c r="HV241" s="199"/>
      <c r="HW241" s="199"/>
      <c r="HX241" s="199"/>
      <c r="HY241" s="199"/>
      <c r="HZ241" s="199"/>
      <c r="IA241" s="199"/>
      <c r="IB241" s="199"/>
      <c r="IC241" s="199"/>
      <c r="ID241" s="199"/>
      <c r="IE241" s="199"/>
      <c r="IF241" s="199"/>
      <c r="IG241" s="199"/>
      <c r="IH241" s="199"/>
      <c r="II241" s="199"/>
      <c r="IJ241" s="199"/>
      <c r="IK241" s="199"/>
      <c r="IL241" s="199"/>
      <c r="IM241" s="199"/>
      <c r="IN241" s="199"/>
      <c r="IO241" s="199"/>
      <c r="IP241" s="199"/>
      <c r="IQ241" s="199"/>
      <c r="IR241" s="199"/>
      <c r="IS241" s="199"/>
      <c r="IT241" s="199"/>
      <c r="IU241" s="199"/>
      <c r="IV241" s="199"/>
    </row>
    <row r="242" spans="1:256" s="245" customFormat="1" x14ac:dyDescent="0.25">
      <c r="A242" s="203"/>
      <c r="B242" s="235"/>
      <c r="C242" s="206"/>
      <c r="D242" s="206"/>
      <c r="E242" s="256"/>
      <c r="F242" s="252"/>
      <c r="H242" s="199"/>
      <c r="I242" s="199"/>
      <c r="J242" s="199"/>
      <c r="K242" s="199"/>
      <c r="L242" s="199"/>
      <c r="M242" s="199"/>
      <c r="N242" s="199"/>
      <c r="O242" s="199"/>
      <c r="P242" s="199"/>
      <c r="Q242" s="199"/>
      <c r="R242" s="199"/>
      <c r="S242" s="199"/>
      <c r="T242" s="199"/>
      <c r="U242" s="199"/>
      <c r="V242" s="199"/>
      <c r="W242" s="199"/>
      <c r="X242" s="199"/>
      <c r="Y242" s="199"/>
      <c r="Z242" s="199"/>
      <c r="AA242" s="199"/>
      <c r="AB242" s="199"/>
      <c r="AC242" s="199"/>
      <c r="AD242" s="199"/>
      <c r="AE242" s="199"/>
      <c r="AF242" s="199"/>
      <c r="AG242" s="199"/>
      <c r="AH242" s="199"/>
      <c r="AI242" s="199"/>
      <c r="AJ242" s="199"/>
      <c r="AK242" s="199"/>
      <c r="AL242" s="199"/>
      <c r="AM242" s="199"/>
      <c r="AN242" s="199"/>
      <c r="AO242" s="199"/>
      <c r="AP242" s="199"/>
      <c r="AQ242" s="199"/>
      <c r="AR242" s="199"/>
      <c r="AS242" s="199"/>
      <c r="AT242" s="199"/>
      <c r="AU242" s="199"/>
      <c r="AV242" s="199"/>
      <c r="AW242" s="199"/>
      <c r="AX242" s="199"/>
      <c r="AY242" s="199"/>
      <c r="AZ242" s="199"/>
      <c r="BA242" s="199"/>
      <c r="BB242" s="199"/>
      <c r="BC242" s="199"/>
      <c r="BD242" s="199"/>
      <c r="BE242" s="199"/>
      <c r="BF242" s="199"/>
      <c r="BG242" s="199"/>
      <c r="BH242" s="199"/>
      <c r="BI242" s="199"/>
      <c r="BJ242" s="199"/>
      <c r="BK242" s="199"/>
      <c r="BL242" s="199"/>
      <c r="BM242" s="199"/>
      <c r="BN242" s="199"/>
      <c r="BO242" s="199"/>
      <c r="BP242" s="199"/>
      <c r="BQ242" s="199"/>
      <c r="BR242" s="199"/>
      <c r="BS242" s="199"/>
      <c r="BT242" s="199"/>
      <c r="BU242" s="199"/>
      <c r="BV242" s="199"/>
      <c r="BW242" s="199"/>
      <c r="BX242" s="199"/>
      <c r="BY242" s="199"/>
      <c r="BZ242" s="199"/>
      <c r="CA242" s="199"/>
      <c r="CB242" s="199"/>
      <c r="CC242" s="199"/>
      <c r="CD242" s="199"/>
      <c r="CE242" s="199"/>
      <c r="CF242" s="199"/>
      <c r="CG242" s="199"/>
      <c r="CH242" s="199"/>
      <c r="CI242" s="199"/>
      <c r="CJ242" s="199"/>
      <c r="CK242" s="199"/>
      <c r="CL242" s="199"/>
      <c r="CM242" s="199"/>
      <c r="CN242" s="199"/>
      <c r="CO242" s="199"/>
      <c r="CP242" s="199"/>
      <c r="CQ242" s="199"/>
      <c r="CR242" s="199"/>
      <c r="CS242" s="199"/>
      <c r="CT242" s="199"/>
      <c r="CU242" s="199"/>
      <c r="CV242" s="199"/>
      <c r="CW242" s="199"/>
      <c r="CX242" s="199"/>
      <c r="CY242" s="199"/>
      <c r="CZ242" s="199"/>
      <c r="DA242" s="199"/>
      <c r="DB242" s="199"/>
      <c r="DC242" s="199"/>
      <c r="DD242" s="199"/>
      <c r="DE242" s="199"/>
      <c r="DF242" s="199"/>
      <c r="DG242" s="199"/>
      <c r="DH242" s="199"/>
      <c r="DI242" s="199"/>
      <c r="DJ242" s="199"/>
      <c r="DK242" s="199"/>
      <c r="DL242" s="199"/>
      <c r="DM242" s="199"/>
      <c r="DN242" s="199"/>
      <c r="DO242" s="199"/>
      <c r="DP242" s="199"/>
      <c r="DQ242" s="199"/>
      <c r="DR242" s="199"/>
      <c r="DS242" s="199"/>
      <c r="DT242" s="199"/>
      <c r="DU242" s="199"/>
      <c r="DV242" s="199"/>
      <c r="DW242" s="199"/>
      <c r="DX242" s="199"/>
      <c r="DY242" s="199"/>
      <c r="DZ242" s="199"/>
      <c r="EA242" s="199"/>
      <c r="EB242" s="199"/>
      <c r="EC242" s="199"/>
      <c r="ED242" s="199"/>
      <c r="EE242" s="199"/>
      <c r="EF242" s="199"/>
      <c r="EG242" s="199"/>
      <c r="EH242" s="199"/>
      <c r="EI242" s="199"/>
      <c r="EJ242" s="199"/>
      <c r="EK242" s="199"/>
      <c r="EL242" s="199"/>
      <c r="EM242" s="199"/>
      <c r="EN242" s="199"/>
      <c r="EO242" s="199"/>
      <c r="EP242" s="199"/>
      <c r="EQ242" s="199"/>
      <c r="ER242" s="199"/>
      <c r="ES242" s="199"/>
      <c r="ET242" s="199"/>
      <c r="EU242" s="199"/>
      <c r="EV242" s="199"/>
      <c r="EW242" s="199"/>
      <c r="EX242" s="199"/>
      <c r="EY242" s="199"/>
      <c r="EZ242" s="199"/>
      <c r="FA242" s="199"/>
      <c r="FB242" s="199"/>
      <c r="FC242" s="199"/>
      <c r="FD242" s="199"/>
      <c r="FE242" s="199"/>
      <c r="FF242" s="199"/>
      <c r="FG242" s="199"/>
      <c r="FH242" s="199"/>
      <c r="FI242" s="199"/>
      <c r="FJ242" s="199"/>
      <c r="FK242" s="199"/>
      <c r="FL242" s="199"/>
      <c r="FM242" s="199"/>
      <c r="FN242" s="199"/>
      <c r="FO242" s="199"/>
      <c r="FP242" s="199"/>
      <c r="FQ242" s="199"/>
      <c r="FR242" s="199"/>
      <c r="FS242" s="199"/>
      <c r="FT242" s="199"/>
      <c r="FU242" s="199"/>
      <c r="FV242" s="199"/>
      <c r="FW242" s="199"/>
      <c r="FX242" s="199"/>
      <c r="FY242" s="199"/>
      <c r="FZ242" s="199"/>
      <c r="GA242" s="199"/>
      <c r="GB242" s="199"/>
      <c r="GC242" s="199"/>
      <c r="GD242" s="199"/>
      <c r="GE242" s="199"/>
      <c r="GF242" s="199"/>
      <c r="GG242" s="199"/>
      <c r="GH242" s="199"/>
      <c r="GI242" s="199"/>
      <c r="GJ242" s="199"/>
      <c r="GK242" s="199"/>
      <c r="GL242" s="199"/>
      <c r="GM242" s="199"/>
      <c r="GN242" s="199"/>
      <c r="GO242" s="199"/>
      <c r="GP242" s="199"/>
      <c r="GQ242" s="199"/>
      <c r="GR242" s="199"/>
      <c r="GS242" s="199"/>
      <c r="GT242" s="199"/>
      <c r="GU242" s="199"/>
      <c r="GV242" s="199"/>
      <c r="GW242" s="199"/>
      <c r="GX242" s="199"/>
      <c r="GY242" s="199"/>
      <c r="GZ242" s="199"/>
      <c r="HA242" s="199"/>
      <c r="HB242" s="199"/>
      <c r="HC242" s="199"/>
      <c r="HD242" s="199"/>
      <c r="HE242" s="199"/>
      <c r="HF242" s="199"/>
      <c r="HG242" s="199"/>
      <c r="HH242" s="199"/>
      <c r="HI242" s="199"/>
      <c r="HJ242" s="199"/>
      <c r="HK242" s="199"/>
      <c r="HL242" s="199"/>
      <c r="HM242" s="199"/>
      <c r="HN242" s="199"/>
      <c r="HO242" s="199"/>
      <c r="HP242" s="199"/>
      <c r="HQ242" s="199"/>
      <c r="HR242" s="199"/>
      <c r="HS242" s="199"/>
      <c r="HT242" s="199"/>
      <c r="HU242" s="199"/>
      <c r="HV242" s="199"/>
      <c r="HW242" s="199"/>
      <c r="HX242" s="199"/>
      <c r="HY242" s="199"/>
      <c r="HZ242" s="199"/>
      <c r="IA242" s="199"/>
      <c r="IB242" s="199"/>
      <c r="IC242" s="199"/>
      <c r="ID242" s="199"/>
      <c r="IE242" s="199"/>
      <c r="IF242" s="199"/>
      <c r="IG242" s="199"/>
      <c r="IH242" s="199"/>
      <c r="II242" s="199"/>
      <c r="IJ242" s="199"/>
      <c r="IK242" s="199"/>
      <c r="IL242" s="199"/>
      <c r="IM242" s="199"/>
      <c r="IN242" s="199"/>
      <c r="IO242" s="199"/>
      <c r="IP242" s="199"/>
      <c r="IQ242" s="199"/>
      <c r="IR242" s="199"/>
      <c r="IS242" s="199"/>
      <c r="IT242" s="199"/>
      <c r="IU242" s="199"/>
      <c r="IV242" s="199"/>
    </row>
    <row r="243" spans="1:256" s="245" customFormat="1" x14ac:dyDescent="0.25">
      <c r="A243" s="203"/>
      <c r="B243" s="235"/>
      <c r="C243" s="206"/>
      <c r="D243" s="206"/>
      <c r="E243" s="256"/>
      <c r="F243" s="252"/>
      <c r="H243" s="199"/>
      <c r="I243" s="199"/>
      <c r="J243" s="199"/>
      <c r="K243" s="199"/>
      <c r="L243" s="199"/>
      <c r="M243" s="199"/>
      <c r="N243" s="199"/>
      <c r="O243" s="199"/>
      <c r="P243" s="199"/>
      <c r="Q243" s="199"/>
      <c r="R243" s="199"/>
      <c r="S243" s="199"/>
      <c r="T243" s="199"/>
      <c r="U243" s="199"/>
      <c r="V243" s="199"/>
      <c r="W243" s="199"/>
      <c r="X243" s="199"/>
      <c r="Y243" s="199"/>
      <c r="Z243" s="199"/>
      <c r="AA243" s="199"/>
      <c r="AB243" s="199"/>
      <c r="AC243" s="199"/>
      <c r="AD243" s="199"/>
      <c r="AE243" s="199"/>
      <c r="AF243" s="199"/>
      <c r="AG243" s="199"/>
      <c r="AH243" s="199"/>
      <c r="AI243" s="199"/>
      <c r="AJ243" s="199"/>
      <c r="AK243" s="199"/>
      <c r="AL243" s="199"/>
      <c r="AM243" s="199"/>
      <c r="AN243" s="199"/>
      <c r="AO243" s="199"/>
      <c r="AP243" s="199"/>
      <c r="AQ243" s="199"/>
      <c r="AR243" s="199"/>
      <c r="AS243" s="199"/>
      <c r="AT243" s="199"/>
      <c r="AU243" s="199"/>
      <c r="AV243" s="199"/>
      <c r="AW243" s="199"/>
      <c r="AX243" s="199"/>
      <c r="AY243" s="199"/>
      <c r="AZ243" s="199"/>
      <c r="BA243" s="199"/>
      <c r="BB243" s="199"/>
      <c r="BC243" s="199"/>
      <c r="BD243" s="199"/>
      <c r="BE243" s="199"/>
      <c r="BF243" s="199"/>
      <c r="BG243" s="199"/>
      <c r="BH243" s="199"/>
      <c r="BI243" s="199"/>
      <c r="BJ243" s="199"/>
      <c r="BK243" s="199"/>
      <c r="BL243" s="199"/>
      <c r="BM243" s="199"/>
      <c r="BN243" s="199"/>
      <c r="BO243" s="199"/>
      <c r="BP243" s="199"/>
      <c r="BQ243" s="199"/>
      <c r="BR243" s="199"/>
      <c r="BS243" s="199"/>
      <c r="BT243" s="199"/>
      <c r="BU243" s="199"/>
      <c r="BV243" s="199"/>
      <c r="BW243" s="199"/>
      <c r="BX243" s="199"/>
      <c r="BY243" s="199"/>
      <c r="BZ243" s="199"/>
      <c r="CA243" s="199"/>
      <c r="CB243" s="199"/>
      <c r="CC243" s="199"/>
      <c r="CD243" s="199"/>
      <c r="CE243" s="199"/>
      <c r="CF243" s="199"/>
      <c r="CG243" s="199"/>
      <c r="CH243" s="199"/>
      <c r="CI243" s="199"/>
      <c r="CJ243" s="199"/>
      <c r="CK243" s="199"/>
      <c r="CL243" s="199"/>
      <c r="CM243" s="199"/>
      <c r="CN243" s="199"/>
      <c r="CO243" s="199"/>
      <c r="CP243" s="199"/>
      <c r="CQ243" s="199"/>
      <c r="CR243" s="199"/>
      <c r="CS243" s="199"/>
      <c r="CT243" s="199"/>
      <c r="CU243" s="199"/>
      <c r="CV243" s="199"/>
      <c r="CW243" s="199"/>
      <c r="CX243" s="199"/>
      <c r="CY243" s="199"/>
      <c r="CZ243" s="199"/>
      <c r="DA243" s="199"/>
      <c r="DB243" s="199"/>
      <c r="DC243" s="199"/>
      <c r="DD243" s="199"/>
      <c r="DE243" s="199"/>
      <c r="DF243" s="199"/>
      <c r="DG243" s="199"/>
      <c r="DH243" s="199"/>
      <c r="DI243" s="199"/>
      <c r="DJ243" s="199"/>
      <c r="DK243" s="199"/>
      <c r="DL243" s="199"/>
      <c r="DM243" s="199"/>
      <c r="DN243" s="199"/>
      <c r="DO243" s="199"/>
      <c r="DP243" s="199"/>
      <c r="DQ243" s="199"/>
      <c r="DR243" s="199"/>
      <c r="DS243" s="199"/>
      <c r="DT243" s="199"/>
      <c r="DU243" s="199"/>
      <c r="DV243" s="199"/>
      <c r="DW243" s="199"/>
      <c r="DX243" s="199"/>
      <c r="DY243" s="199"/>
      <c r="DZ243" s="199"/>
      <c r="EA243" s="199"/>
      <c r="EB243" s="199"/>
      <c r="EC243" s="199"/>
      <c r="ED243" s="199"/>
      <c r="EE243" s="199"/>
      <c r="EF243" s="199"/>
      <c r="EG243" s="199"/>
      <c r="EH243" s="199"/>
      <c r="EI243" s="199"/>
      <c r="EJ243" s="199"/>
      <c r="EK243" s="199"/>
      <c r="EL243" s="199"/>
      <c r="EM243" s="199"/>
      <c r="EN243" s="199"/>
      <c r="EO243" s="199"/>
      <c r="EP243" s="199"/>
      <c r="EQ243" s="199"/>
      <c r="ER243" s="199"/>
      <c r="ES243" s="199"/>
      <c r="ET243" s="199"/>
      <c r="EU243" s="199"/>
      <c r="EV243" s="199"/>
      <c r="EW243" s="199"/>
      <c r="EX243" s="199"/>
      <c r="EY243" s="199"/>
      <c r="EZ243" s="199"/>
      <c r="FA243" s="199"/>
      <c r="FB243" s="199"/>
      <c r="FC243" s="199"/>
      <c r="FD243" s="199"/>
      <c r="FE243" s="199"/>
      <c r="FF243" s="199"/>
      <c r="FG243" s="199"/>
      <c r="FH243" s="199"/>
      <c r="FI243" s="199"/>
      <c r="FJ243" s="199"/>
      <c r="FK243" s="199"/>
      <c r="FL243" s="199"/>
      <c r="FM243" s="199"/>
      <c r="FN243" s="199"/>
      <c r="FO243" s="199"/>
      <c r="FP243" s="199"/>
      <c r="FQ243" s="199"/>
      <c r="FR243" s="199"/>
      <c r="FS243" s="199"/>
      <c r="FT243" s="199"/>
      <c r="FU243" s="199"/>
      <c r="FV243" s="199"/>
      <c r="FW243" s="199"/>
      <c r="FX243" s="199"/>
      <c r="FY243" s="199"/>
      <c r="FZ243" s="199"/>
      <c r="GA243" s="199"/>
      <c r="GB243" s="199"/>
      <c r="GC243" s="199"/>
      <c r="GD243" s="199"/>
      <c r="GE243" s="199"/>
      <c r="GF243" s="199"/>
      <c r="GG243" s="199"/>
      <c r="GH243" s="199"/>
      <c r="GI243" s="199"/>
      <c r="GJ243" s="199"/>
      <c r="GK243" s="199"/>
      <c r="GL243" s="199"/>
      <c r="GM243" s="199"/>
      <c r="GN243" s="199"/>
      <c r="GO243" s="199"/>
      <c r="GP243" s="199"/>
      <c r="GQ243" s="199"/>
      <c r="GR243" s="199"/>
      <c r="GS243" s="199"/>
      <c r="GT243" s="199"/>
      <c r="GU243" s="199"/>
      <c r="GV243" s="199"/>
      <c r="GW243" s="199"/>
      <c r="GX243" s="199"/>
      <c r="GY243" s="199"/>
      <c r="GZ243" s="199"/>
      <c r="HA243" s="199"/>
      <c r="HB243" s="199"/>
      <c r="HC243" s="199"/>
      <c r="HD243" s="199"/>
      <c r="HE243" s="199"/>
      <c r="HF243" s="199"/>
      <c r="HG243" s="199"/>
      <c r="HH243" s="199"/>
      <c r="HI243" s="199"/>
      <c r="HJ243" s="199"/>
      <c r="HK243" s="199"/>
      <c r="HL243" s="199"/>
      <c r="HM243" s="199"/>
      <c r="HN243" s="199"/>
      <c r="HO243" s="199"/>
      <c r="HP243" s="199"/>
      <c r="HQ243" s="199"/>
      <c r="HR243" s="199"/>
      <c r="HS243" s="199"/>
      <c r="HT243" s="199"/>
      <c r="HU243" s="199"/>
      <c r="HV243" s="199"/>
      <c r="HW243" s="199"/>
      <c r="HX243" s="199"/>
      <c r="HY243" s="199"/>
      <c r="HZ243" s="199"/>
      <c r="IA243" s="199"/>
      <c r="IB243" s="199"/>
      <c r="IC243" s="199"/>
      <c r="ID243" s="199"/>
      <c r="IE243" s="199"/>
      <c r="IF243" s="199"/>
      <c r="IG243" s="199"/>
      <c r="IH243" s="199"/>
      <c r="II243" s="199"/>
      <c r="IJ243" s="199"/>
      <c r="IK243" s="199"/>
      <c r="IL243" s="199"/>
      <c r="IM243" s="199"/>
      <c r="IN243" s="199"/>
      <c r="IO243" s="199"/>
      <c r="IP243" s="199"/>
      <c r="IQ243" s="199"/>
      <c r="IR243" s="199"/>
      <c r="IS243" s="199"/>
      <c r="IT243" s="199"/>
      <c r="IU243" s="199"/>
      <c r="IV243" s="199"/>
    </row>
    <row r="244" spans="1:256" s="245" customFormat="1" x14ac:dyDescent="0.25">
      <c r="A244" s="203"/>
      <c r="B244" s="235"/>
      <c r="C244" s="206"/>
      <c r="D244" s="206"/>
      <c r="E244" s="256"/>
      <c r="F244" s="252"/>
      <c r="H244" s="199"/>
      <c r="I244" s="199"/>
      <c r="J244" s="199"/>
      <c r="K244" s="199"/>
      <c r="L244" s="199"/>
      <c r="M244" s="199"/>
      <c r="N244" s="199"/>
      <c r="O244" s="199"/>
      <c r="P244" s="199"/>
      <c r="Q244" s="199"/>
      <c r="R244" s="199"/>
      <c r="S244" s="199"/>
      <c r="T244" s="199"/>
      <c r="U244" s="199"/>
      <c r="V244" s="199"/>
      <c r="W244" s="199"/>
      <c r="X244" s="199"/>
      <c r="Y244" s="199"/>
      <c r="Z244" s="199"/>
      <c r="AA244" s="199"/>
      <c r="AB244" s="199"/>
      <c r="AC244" s="199"/>
      <c r="AD244" s="199"/>
      <c r="AE244" s="199"/>
      <c r="AF244" s="199"/>
      <c r="AG244" s="199"/>
      <c r="AH244" s="199"/>
      <c r="AI244" s="199"/>
      <c r="AJ244" s="199"/>
      <c r="AK244" s="199"/>
      <c r="AL244" s="199"/>
      <c r="AM244" s="199"/>
      <c r="AN244" s="199"/>
      <c r="AO244" s="199"/>
      <c r="AP244" s="199"/>
      <c r="AQ244" s="199"/>
      <c r="AR244" s="199"/>
      <c r="AS244" s="199"/>
      <c r="AT244" s="199"/>
      <c r="AU244" s="199"/>
      <c r="AV244" s="199"/>
      <c r="AW244" s="199"/>
      <c r="AX244" s="199"/>
      <c r="AY244" s="199"/>
      <c r="AZ244" s="199"/>
      <c r="BA244" s="199"/>
      <c r="BB244" s="199"/>
      <c r="BC244" s="199"/>
      <c r="BD244" s="199"/>
      <c r="BE244" s="199"/>
      <c r="BF244" s="199"/>
      <c r="BG244" s="199"/>
      <c r="BH244" s="199"/>
      <c r="BI244" s="199"/>
      <c r="BJ244" s="199"/>
      <c r="BK244" s="199"/>
      <c r="BL244" s="199"/>
      <c r="BM244" s="199"/>
      <c r="BN244" s="199"/>
      <c r="BO244" s="199"/>
      <c r="BP244" s="199"/>
      <c r="BQ244" s="199"/>
      <c r="BR244" s="199"/>
      <c r="BS244" s="199"/>
      <c r="BT244" s="199"/>
      <c r="BU244" s="199"/>
      <c r="BV244" s="199"/>
      <c r="BW244" s="199"/>
      <c r="BX244" s="199"/>
      <c r="BY244" s="199"/>
      <c r="BZ244" s="199"/>
      <c r="CA244" s="199"/>
      <c r="CB244" s="199"/>
      <c r="CC244" s="199"/>
      <c r="CD244" s="199"/>
      <c r="CE244" s="199"/>
      <c r="CF244" s="199"/>
      <c r="CG244" s="199"/>
      <c r="CH244" s="199"/>
      <c r="CI244" s="199"/>
      <c r="CJ244" s="199"/>
      <c r="CK244" s="199"/>
      <c r="CL244" s="199"/>
      <c r="CM244" s="199"/>
      <c r="CN244" s="199"/>
      <c r="CO244" s="199"/>
      <c r="CP244" s="199"/>
      <c r="CQ244" s="199"/>
      <c r="CR244" s="199"/>
      <c r="CS244" s="199"/>
      <c r="CT244" s="199"/>
      <c r="CU244" s="199"/>
      <c r="CV244" s="199"/>
      <c r="CW244" s="199"/>
      <c r="CX244" s="199"/>
      <c r="CY244" s="199"/>
      <c r="CZ244" s="199"/>
      <c r="DA244" s="199"/>
      <c r="DB244" s="199"/>
      <c r="DC244" s="199"/>
      <c r="DD244" s="199"/>
      <c r="DE244" s="199"/>
      <c r="DF244" s="199"/>
      <c r="DG244" s="199"/>
      <c r="DH244" s="199"/>
      <c r="DI244" s="199"/>
      <c r="DJ244" s="199"/>
      <c r="DK244" s="199"/>
      <c r="DL244" s="199"/>
      <c r="DM244" s="199"/>
      <c r="DN244" s="199"/>
      <c r="DO244" s="199"/>
      <c r="DP244" s="199"/>
      <c r="DQ244" s="199"/>
      <c r="DR244" s="199"/>
      <c r="DS244" s="199"/>
      <c r="DT244" s="199"/>
      <c r="DU244" s="199"/>
      <c r="DV244" s="199"/>
      <c r="DW244" s="199"/>
      <c r="DX244" s="199"/>
      <c r="DY244" s="199"/>
      <c r="DZ244" s="199"/>
      <c r="EA244" s="199"/>
      <c r="EB244" s="199"/>
      <c r="EC244" s="199"/>
      <c r="ED244" s="199"/>
      <c r="EE244" s="199"/>
      <c r="EF244" s="199"/>
      <c r="EG244" s="199"/>
      <c r="EH244" s="199"/>
      <c r="EI244" s="199"/>
      <c r="EJ244" s="199"/>
      <c r="EK244" s="199"/>
      <c r="EL244" s="199"/>
      <c r="EM244" s="199"/>
      <c r="EN244" s="199"/>
      <c r="EO244" s="199"/>
      <c r="EP244" s="199"/>
      <c r="EQ244" s="199"/>
      <c r="ER244" s="199"/>
      <c r="ES244" s="199"/>
      <c r="ET244" s="199"/>
      <c r="EU244" s="199"/>
      <c r="EV244" s="199"/>
      <c r="EW244" s="199"/>
      <c r="EX244" s="199"/>
      <c r="EY244" s="199"/>
      <c r="EZ244" s="199"/>
      <c r="FA244" s="199"/>
      <c r="FB244" s="199"/>
      <c r="FC244" s="199"/>
      <c r="FD244" s="199"/>
      <c r="FE244" s="199"/>
      <c r="FF244" s="199"/>
      <c r="FG244" s="199"/>
      <c r="FH244" s="199"/>
      <c r="FI244" s="199"/>
      <c r="FJ244" s="199"/>
      <c r="FK244" s="199"/>
      <c r="FL244" s="199"/>
      <c r="FM244" s="199"/>
      <c r="FN244" s="199"/>
      <c r="FO244" s="199"/>
      <c r="FP244" s="199"/>
      <c r="FQ244" s="199"/>
      <c r="FR244" s="199"/>
      <c r="FS244" s="199"/>
      <c r="FT244" s="199"/>
      <c r="FU244" s="199"/>
      <c r="FV244" s="199"/>
      <c r="FW244" s="199"/>
      <c r="FX244" s="199"/>
      <c r="FY244" s="199"/>
      <c r="FZ244" s="199"/>
      <c r="GA244" s="199"/>
      <c r="GB244" s="199"/>
      <c r="GC244" s="199"/>
      <c r="GD244" s="199"/>
      <c r="GE244" s="199"/>
      <c r="GF244" s="199"/>
      <c r="GG244" s="199"/>
      <c r="GH244" s="199"/>
      <c r="GI244" s="199"/>
      <c r="GJ244" s="199"/>
      <c r="GK244" s="199"/>
      <c r="GL244" s="199"/>
      <c r="GM244" s="199"/>
      <c r="GN244" s="199"/>
      <c r="GO244" s="199"/>
      <c r="GP244" s="199"/>
      <c r="GQ244" s="199"/>
      <c r="GR244" s="199"/>
      <c r="GS244" s="199"/>
      <c r="GT244" s="199"/>
      <c r="GU244" s="199"/>
      <c r="GV244" s="199"/>
      <c r="GW244" s="199"/>
      <c r="GX244" s="199"/>
      <c r="GY244" s="199"/>
      <c r="GZ244" s="199"/>
      <c r="HA244" s="199"/>
      <c r="HB244" s="199"/>
      <c r="HC244" s="199"/>
      <c r="HD244" s="199"/>
      <c r="HE244" s="199"/>
      <c r="HF244" s="199"/>
      <c r="HG244" s="199"/>
      <c r="HH244" s="199"/>
      <c r="HI244" s="199"/>
      <c r="HJ244" s="199"/>
      <c r="HK244" s="199"/>
      <c r="HL244" s="199"/>
      <c r="HM244" s="199"/>
      <c r="HN244" s="199"/>
      <c r="HO244" s="199"/>
      <c r="HP244" s="199"/>
      <c r="HQ244" s="199"/>
      <c r="HR244" s="199"/>
      <c r="HS244" s="199"/>
      <c r="HT244" s="199"/>
      <c r="HU244" s="199"/>
      <c r="HV244" s="199"/>
      <c r="HW244" s="199"/>
      <c r="HX244" s="199"/>
      <c r="HY244" s="199"/>
      <c r="HZ244" s="199"/>
      <c r="IA244" s="199"/>
      <c r="IB244" s="199"/>
      <c r="IC244" s="199"/>
      <c r="ID244" s="199"/>
      <c r="IE244" s="199"/>
      <c r="IF244" s="199"/>
      <c r="IG244" s="199"/>
      <c r="IH244" s="199"/>
      <c r="II244" s="199"/>
      <c r="IJ244" s="199"/>
      <c r="IK244" s="199"/>
      <c r="IL244" s="199"/>
      <c r="IM244" s="199"/>
      <c r="IN244" s="199"/>
      <c r="IO244" s="199"/>
      <c r="IP244" s="199"/>
      <c r="IQ244" s="199"/>
      <c r="IR244" s="199"/>
      <c r="IS244" s="199"/>
      <c r="IT244" s="199"/>
      <c r="IU244" s="199"/>
      <c r="IV244" s="199"/>
    </row>
    <row r="245" spans="1:256" s="245" customFormat="1" ht="18.75" customHeight="1" thickBot="1" x14ac:dyDescent="0.3">
      <c r="A245" s="1093" t="s">
        <v>99</v>
      </c>
      <c r="B245" s="1094"/>
      <c r="C245" s="1094"/>
      <c r="D245" s="1094"/>
      <c r="E245" s="1094"/>
      <c r="F245" s="504">
        <f>SUM(F182:F244)</f>
        <v>0</v>
      </c>
      <c r="H245" s="199"/>
      <c r="I245" s="199"/>
      <c r="J245" s="199"/>
      <c r="K245" s="199"/>
      <c r="L245" s="199"/>
      <c r="M245" s="199"/>
      <c r="N245" s="199"/>
      <c r="O245" s="199"/>
      <c r="P245" s="199"/>
      <c r="Q245" s="199"/>
      <c r="R245" s="199"/>
      <c r="S245" s="199"/>
      <c r="T245" s="199"/>
      <c r="U245" s="199"/>
      <c r="V245" s="199"/>
      <c r="W245" s="199"/>
      <c r="X245" s="199"/>
      <c r="Y245" s="199"/>
      <c r="Z245" s="199"/>
      <c r="AA245" s="199"/>
      <c r="AB245" s="199"/>
      <c r="AC245" s="199"/>
      <c r="AD245" s="199"/>
      <c r="AE245" s="199"/>
      <c r="AF245" s="199"/>
      <c r="AG245" s="199"/>
      <c r="AH245" s="199"/>
      <c r="AI245" s="199"/>
      <c r="AJ245" s="199"/>
      <c r="AK245" s="199"/>
      <c r="AL245" s="199"/>
      <c r="AM245" s="199"/>
      <c r="AN245" s="199"/>
      <c r="AO245" s="199"/>
      <c r="AP245" s="199"/>
      <c r="AQ245" s="199"/>
      <c r="AR245" s="199"/>
      <c r="AS245" s="199"/>
      <c r="AT245" s="199"/>
      <c r="AU245" s="199"/>
      <c r="AV245" s="199"/>
      <c r="AW245" s="199"/>
      <c r="AX245" s="199"/>
      <c r="AY245" s="199"/>
      <c r="AZ245" s="199"/>
      <c r="BA245" s="199"/>
      <c r="BB245" s="199"/>
      <c r="BC245" s="199"/>
      <c r="BD245" s="199"/>
      <c r="BE245" s="199"/>
      <c r="BF245" s="199"/>
      <c r="BG245" s="199"/>
      <c r="BH245" s="199"/>
      <c r="BI245" s="199"/>
      <c r="BJ245" s="199"/>
      <c r="BK245" s="199"/>
      <c r="BL245" s="199"/>
      <c r="BM245" s="199"/>
      <c r="BN245" s="199"/>
      <c r="BO245" s="199"/>
      <c r="BP245" s="199"/>
      <c r="BQ245" s="199"/>
      <c r="BR245" s="199"/>
      <c r="BS245" s="199"/>
      <c r="BT245" s="199"/>
      <c r="BU245" s="199"/>
      <c r="BV245" s="199"/>
      <c r="BW245" s="199"/>
      <c r="BX245" s="199"/>
      <c r="BY245" s="199"/>
      <c r="BZ245" s="199"/>
      <c r="CA245" s="199"/>
      <c r="CB245" s="199"/>
      <c r="CC245" s="199"/>
      <c r="CD245" s="199"/>
      <c r="CE245" s="199"/>
      <c r="CF245" s="199"/>
      <c r="CG245" s="199"/>
      <c r="CH245" s="199"/>
      <c r="CI245" s="199"/>
      <c r="CJ245" s="199"/>
      <c r="CK245" s="199"/>
      <c r="CL245" s="199"/>
      <c r="CM245" s="199"/>
      <c r="CN245" s="199"/>
      <c r="CO245" s="199"/>
      <c r="CP245" s="199"/>
      <c r="CQ245" s="199"/>
      <c r="CR245" s="199"/>
      <c r="CS245" s="199"/>
      <c r="CT245" s="199"/>
      <c r="CU245" s="199"/>
      <c r="CV245" s="199"/>
      <c r="CW245" s="199"/>
      <c r="CX245" s="199"/>
      <c r="CY245" s="199"/>
      <c r="CZ245" s="199"/>
      <c r="DA245" s="199"/>
      <c r="DB245" s="199"/>
      <c r="DC245" s="199"/>
      <c r="DD245" s="199"/>
      <c r="DE245" s="199"/>
      <c r="DF245" s="199"/>
      <c r="DG245" s="199"/>
      <c r="DH245" s="199"/>
      <c r="DI245" s="199"/>
      <c r="DJ245" s="199"/>
      <c r="DK245" s="199"/>
      <c r="DL245" s="199"/>
      <c r="DM245" s="199"/>
      <c r="DN245" s="199"/>
      <c r="DO245" s="199"/>
      <c r="DP245" s="199"/>
      <c r="DQ245" s="199"/>
      <c r="DR245" s="199"/>
      <c r="DS245" s="199"/>
      <c r="DT245" s="199"/>
      <c r="DU245" s="199"/>
      <c r="DV245" s="199"/>
      <c r="DW245" s="199"/>
      <c r="DX245" s="199"/>
      <c r="DY245" s="199"/>
      <c r="DZ245" s="199"/>
      <c r="EA245" s="199"/>
      <c r="EB245" s="199"/>
      <c r="EC245" s="199"/>
      <c r="ED245" s="199"/>
      <c r="EE245" s="199"/>
      <c r="EF245" s="199"/>
      <c r="EG245" s="199"/>
      <c r="EH245" s="199"/>
      <c r="EI245" s="199"/>
      <c r="EJ245" s="199"/>
      <c r="EK245" s="199"/>
      <c r="EL245" s="199"/>
      <c r="EM245" s="199"/>
      <c r="EN245" s="199"/>
      <c r="EO245" s="199"/>
      <c r="EP245" s="199"/>
      <c r="EQ245" s="199"/>
      <c r="ER245" s="199"/>
      <c r="ES245" s="199"/>
      <c r="ET245" s="199"/>
      <c r="EU245" s="199"/>
      <c r="EV245" s="199"/>
      <c r="EW245" s="199"/>
      <c r="EX245" s="199"/>
      <c r="EY245" s="199"/>
      <c r="EZ245" s="199"/>
      <c r="FA245" s="199"/>
      <c r="FB245" s="199"/>
      <c r="FC245" s="199"/>
      <c r="FD245" s="199"/>
      <c r="FE245" s="199"/>
      <c r="FF245" s="199"/>
      <c r="FG245" s="199"/>
      <c r="FH245" s="199"/>
      <c r="FI245" s="199"/>
      <c r="FJ245" s="199"/>
      <c r="FK245" s="199"/>
      <c r="FL245" s="199"/>
      <c r="FM245" s="199"/>
      <c r="FN245" s="199"/>
      <c r="FO245" s="199"/>
      <c r="FP245" s="199"/>
      <c r="FQ245" s="199"/>
      <c r="FR245" s="199"/>
      <c r="FS245" s="199"/>
      <c r="FT245" s="199"/>
      <c r="FU245" s="199"/>
      <c r="FV245" s="199"/>
      <c r="FW245" s="199"/>
      <c r="FX245" s="199"/>
      <c r="FY245" s="199"/>
      <c r="FZ245" s="199"/>
      <c r="GA245" s="199"/>
      <c r="GB245" s="199"/>
      <c r="GC245" s="199"/>
      <c r="GD245" s="199"/>
      <c r="GE245" s="199"/>
      <c r="GF245" s="199"/>
      <c r="GG245" s="199"/>
      <c r="GH245" s="199"/>
      <c r="GI245" s="199"/>
      <c r="GJ245" s="199"/>
      <c r="GK245" s="199"/>
      <c r="GL245" s="199"/>
      <c r="GM245" s="199"/>
      <c r="GN245" s="199"/>
      <c r="GO245" s="199"/>
      <c r="GP245" s="199"/>
      <c r="GQ245" s="199"/>
      <c r="GR245" s="199"/>
      <c r="GS245" s="199"/>
      <c r="GT245" s="199"/>
      <c r="GU245" s="199"/>
      <c r="GV245" s="199"/>
      <c r="GW245" s="199"/>
      <c r="GX245" s="199"/>
      <c r="GY245" s="199"/>
      <c r="GZ245" s="199"/>
      <c r="HA245" s="199"/>
      <c r="HB245" s="199"/>
      <c r="HC245" s="199"/>
      <c r="HD245" s="199"/>
      <c r="HE245" s="199"/>
      <c r="HF245" s="199"/>
      <c r="HG245" s="199"/>
      <c r="HH245" s="199"/>
      <c r="HI245" s="199"/>
      <c r="HJ245" s="199"/>
      <c r="HK245" s="199"/>
      <c r="HL245" s="199"/>
      <c r="HM245" s="199"/>
      <c r="HN245" s="199"/>
      <c r="HO245" s="199"/>
      <c r="HP245" s="199"/>
      <c r="HQ245" s="199"/>
      <c r="HR245" s="199"/>
      <c r="HS245" s="199"/>
      <c r="HT245" s="199"/>
      <c r="HU245" s="199"/>
      <c r="HV245" s="199"/>
      <c r="HW245" s="199"/>
      <c r="HX245" s="199"/>
      <c r="HY245" s="199"/>
      <c r="HZ245" s="199"/>
      <c r="IA245" s="199"/>
      <c r="IB245" s="199"/>
      <c r="IC245" s="199"/>
      <c r="ID245" s="199"/>
      <c r="IE245" s="199"/>
      <c r="IF245" s="199"/>
      <c r="IG245" s="199"/>
      <c r="IH245" s="199"/>
      <c r="II245" s="199"/>
      <c r="IJ245" s="199"/>
      <c r="IK245" s="199"/>
      <c r="IL245" s="199"/>
      <c r="IM245" s="199"/>
      <c r="IN245" s="199"/>
      <c r="IO245" s="199"/>
      <c r="IP245" s="199"/>
      <c r="IQ245" s="199"/>
      <c r="IR245" s="199"/>
      <c r="IS245" s="199"/>
      <c r="IT245" s="199"/>
      <c r="IU245" s="199"/>
      <c r="IV245" s="199"/>
    </row>
    <row r="246" spans="1:256" s="245" customFormat="1" x14ac:dyDescent="0.25">
      <c r="A246" s="203"/>
      <c r="B246" s="235"/>
      <c r="C246" s="206"/>
      <c r="D246" s="206"/>
      <c r="E246" s="256"/>
      <c r="F246" s="252"/>
      <c r="H246" s="199"/>
      <c r="I246" s="199"/>
      <c r="J246" s="199"/>
      <c r="K246" s="199"/>
      <c r="L246" s="199"/>
      <c r="M246" s="199"/>
      <c r="N246" s="199"/>
      <c r="O246" s="199"/>
      <c r="P246" s="199"/>
      <c r="Q246" s="199"/>
      <c r="R246" s="199"/>
      <c r="S246" s="199"/>
      <c r="T246" s="199"/>
      <c r="U246" s="199"/>
      <c r="V246" s="199"/>
      <c r="W246" s="199"/>
      <c r="X246" s="199"/>
      <c r="Y246" s="199"/>
      <c r="Z246" s="199"/>
      <c r="AA246" s="199"/>
      <c r="AB246" s="199"/>
      <c r="AC246" s="199"/>
      <c r="AD246" s="199"/>
      <c r="AE246" s="199"/>
      <c r="AF246" s="199"/>
      <c r="AG246" s="199"/>
      <c r="AH246" s="199"/>
      <c r="AI246" s="199"/>
      <c r="AJ246" s="199"/>
      <c r="AK246" s="199"/>
      <c r="AL246" s="199"/>
      <c r="AM246" s="199"/>
      <c r="AN246" s="199"/>
      <c r="AO246" s="199"/>
      <c r="AP246" s="199"/>
      <c r="AQ246" s="199"/>
      <c r="AR246" s="199"/>
      <c r="AS246" s="199"/>
      <c r="AT246" s="199"/>
      <c r="AU246" s="199"/>
      <c r="AV246" s="199"/>
      <c r="AW246" s="199"/>
      <c r="AX246" s="199"/>
      <c r="AY246" s="199"/>
      <c r="AZ246" s="199"/>
      <c r="BA246" s="199"/>
      <c r="BB246" s="199"/>
      <c r="BC246" s="199"/>
      <c r="BD246" s="199"/>
      <c r="BE246" s="199"/>
      <c r="BF246" s="199"/>
      <c r="BG246" s="199"/>
      <c r="BH246" s="199"/>
      <c r="BI246" s="199"/>
      <c r="BJ246" s="199"/>
      <c r="BK246" s="199"/>
      <c r="BL246" s="199"/>
      <c r="BM246" s="199"/>
      <c r="BN246" s="199"/>
      <c r="BO246" s="199"/>
      <c r="BP246" s="199"/>
      <c r="BQ246" s="199"/>
      <c r="BR246" s="199"/>
      <c r="BS246" s="199"/>
      <c r="BT246" s="199"/>
      <c r="BU246" s="199"/>
      <c r="BV246" s="199"/>
      <c r="BW246" s="199"/>
      <c r="BX246" s="199"/>
      <c r="BY246" s="199"/>
      <c r="BZ246" s="199"/>
      <c r="CA246" s="199"/>
      <c r="CB246" s="199"/>
      <c r="CC246" s="199"/>
      <c r="CD246" s="199"/>
      <c r="CE246" s="199"/>
      <c r="CF246" s="199"/>
      <c r="CG246" s="199"/>
      <c r="CH246" s="199"/>
      <c r="CI246" s="199"/>
      <c r="CJ246" s="199"/>
      <c r="CK246" s="199"/>
      <c r="CL246" s="199"/>
      <c r="CM246" s="199"/>
      <c r="CN246" s="199"/>
      <c r="CO246" s="199"/>
      <c r="CP246" s="199"/>
      <c r="CQ246" s="199"/>
      <c r="CR246" s="199"/>
      <c r="CS246" s="199"/>
      <c r="CT246" s="199"/>
      <c r="CU246" s="199"/>
      <c r="CV246" s="199"/>
      <c r="CW246" s="199"/>
      <c r="CX246" s="199"/>
      <c r="CY246" s="199"/>
      <c r="CZ246" s="199"/>
      <c r="DA246" s="199"/>
      <c r="DB246" s="199"/>
      <c r="DC246" s="199"/>
      <c r="DD246" s="199"/>
      <c r="DE246" s="199"/>
      <c r="DF246" s="199"/>
      <c r="DG246" s="199"/>
      <c r="DH246" s="199"/>
      <c r="DI246" s="199"/>
      <c r="DJ246" s="199"/>
      <c r="DK246" s="199"/>
      <c r="DL246" s="199"/>
      <c r="DM246" s="199"/>
      <c r="DN246" s="199"/>
      <c r="DO246" s="199"/>
      <c r="DP246" s="199"/>
      <c r="DQ246" s="199"/>
      <c r="DR246" s="199"/>
      <c r="DS246" s="199"/>
      <c r="DT246" s="199"/>
      <c r="DU246" s="199"/>
      <c r="DV246" s="199"/>
      <c r="DW246" s="199"/>
      <c r="DX246" s="199"/>
      <c r="DY246" s="199"/>
      <c r="DZ246" s="199"/>
      <c r="EA246" s="199"/>
      <c r="EB246" s="199"/>
      <c r="EC246" s="199"/>
      <c r="ED246" s="199"/>
      <c r="EE246" s="199"/>
      <c r="EF246" s="199"/>
      <c r="EG246" s="199"/>
      <c r="EH246" s="199"/>
      <c r="EI246" s="199"/>
      <c r="EJ246" s="199"/>
      <c r="EK246" s="199"/>
      <c r="EL246" s="199"/>
      <c r="EM246" s="199"/>
      <c r="EN246" s="199"/>
      <c r="EO246" s="199"/>
      <c r="EP246" s="199"/>
      <c r="EQ246" s="199"/>
      <c r="ER246" s="199"/>
      <c r="ES246" s="199"/>
      <c r="ET246" s="199"/>
      <c r="EU246" s="199"/>
      <c r="EV246" s="199"/>
      <c r="EW246" s="199"/>
      <c r="EX246" s="199"/>
      <c r="EY246" s="199"/>
      <c r="EZ246" s="199"/>
      <c r="FA246" s="199"/>
      <c r="FB246" s="199"/>
      <c r="FC246" s="199"/>
      <c r="FD246" s="199"/>
      <c r="FE246" s="199"/>
      <c r="FF246" s="199"/>
      <c r="FG246" s="199"/>
      <c r="FH246" s="199"/>
      <c r="FI246" s="199"/>
      <c r="FJ246" s="199"/>
      <c r="FK246" s="199"/>
      <c r="FL246" s="199"/>
      <c r="FM246" s="199"/>
      <c r="FN246" s="199"/>
      <c r="FO246" s="199"/>
      <c r="FP246" s="199"/>
      <c r="FQ246" s="199"/>
      <c r="FR246" s="199"/>
      <c r="FS246" s="199"/>
      <c r="FT246" s="199"/>
      <c r="FU246" s="199"/>
      <c r="FV246" s="199"/>
      <c r="FW246" s="199"/>
      <c r="FX246" s="199"/>
      <c r="FY246" s="199"/>
      <c r="FZ246" s="199"/>
      <c r="GA246" s="199"/>
      <c r="GB246" s="199"/>
      <c r="GC246" s="199"/>
      <c r="GD246" s="199"/>
      <c r="GE246" s="199"/>
      <c r="GF246" s="199"/>
      <c r="GG246" s="199"/>
      <c r="GH246" s="199"/>
      <c r="GI246" s="199"/>
      <c r="GJ246" s="199"/>
      <c r="GK246" s="199"/>
      <c r="GL246" s="199"/>
      <c r="GM246" s="199"/>
      <c r="GN246" s="199"/>
      <c r="GO246" s="199"/>
      <c r="GP246" s="199"/>
      <c r="GQ246" s="199"/>
      <c r="GR246" s="199"/>
      <c r="GS246" s="199"/>
      <c r="GT246" s="199"/>
      <c r="GU246" s="199"/>
      <c r="GV246" s="199"/>
      <c r="GW246" s="199"/>
      <c r="GX246" s="199"/>
      <c r="GY246" s="199"/>
      <c r="GZ246" s="199"/>
      <c r="HA246" s="199"/>
      <c r="HB246" s="199"/>
      <c r="HC246" s="199"/>
      <c r="HD246" s="199"/>
      <c r="HE246" s="199"/>
      <c r="HF246" s="199"/>
      <c r="HG246" s="199"/>
      <c r="HH246" s="199"/>
      <c r="HI246" s="199"/>
      <c r="HJ246" s="199"/>
      <c r="HK246" s="199"/>
      <c r="HL246" s="199"/>
      <c r="HM246" s="199"/>
      <c r="HN246" s="199"/>
      <c r="HO246" s="199"/>
      <c r="HP246" s="199"/>
      <c r="HQ246" s="199"/>
      <c r="HR246" s="199"/>
      <c r="HS246" s="199"/>
      <c r="HT246" s="199"/>
      <c r="HU246" s="199"/>
      <c r="HV246" s="199"/>
      <c r="HW246" s="199"/>
      <c r="HX246" s="199"/>
      <c r="HY246" s="199"/>
      <c r="HZ246" s="199"/>
      <c r="IA246" s="199"/>
      <c r="IB246" s="199"/>
      <c r="IC246" s="199"/>
      <c r="ID246" s="199"/>
      <c r="IE246" s="199"/>
      <c r="IF246" s="199"/>
      <c r="IG246" s="199"/>
      <c r="IH246" s="199"/>
      <c r="II246" s="199"/>
      <c r="IJ246" s="199"/>
      <c r="IK246" s="199"/>
      <c r="IL246" s="199"/>
      <c r="IM246" s="199"/>
      <c r="IN246" s="199"/>
      <c r="IO246" s="199"/>
      <c r="IP246" s="199"/>
      <c r="IQ246" s="199"/>
      <c r="IR246" s="199"/>
      <c r="IS246" s="199"/>
      <c r="IT246" s="199"/>
      <c r="IU246" s="199"/>
      <c r="IV246" s="199"/>
    </row>
    <row r="247" spans="1:256" s="245" customFormat="1" x14ac:dyDescent="0.25">
      <c r="A247" s="203"/>
      <c r="B247" s="235"/>
      <c r="C247" s="206"/>
      <c r="D247" s="206"/>
      <c r="E247" s="256"/>
      <c r="F247" s="252"/>
      <c r="H247" s="199"/>
      <c r="I247" s="199"/>
      <c r="J247" s="199"/>
      <c r="K247" s="199"/>
      <c r="L247" s="199"/>
      <c r="M247" s="199"/>
      <c r="N247" s="199"/>
      <c r="O247" s="199"/>
      <c r="P247" s="199"/>
      <c r="Q247" s="199"/>
      <c r="R247" s="199"/>
      <c r="S247" s="199"/>
      <c r="T247" s="199"/>
      <c r="U247" s="199"/>
      <c r="V247" s="199"/>
      <c r="W247" s="199"/>
      <c r="X247" s="199"/>
      <c r="Y247" s="199"/>
      <c r="Z247" s="199"/>
      <c r="AA247" s="199"/>
      <c r="AB247" s="199"/>
      <c r="AC247" s="199"/>
      <c r="AD247" s="199"/>
      <c r="AE247" s="199"/>
      <c r="AF247" s="199"/>
      <c r="AG247" s="199"/>
      <c r="AH247" s="199"/>
      <c r="AI247" s="199"/>
      <c r="AJ247" s="199"/>
      <c r="AK247" s="199"/>
      <c r="AL247" s="199"/>
      <c r="AM247" s="199"/>
      <c r="AN247" s="199"/>
      <c r="AO247" s="199"/>
      <c r="AP247" s="199"/>
      <c r="AQ247" s="199"/>
      <c r="AR247" s="199"/>
      <c r="AS247" s="199"/>
      <c r="AT247" s="199"/>
      <c r="AU247" s="199"/>
      <c r="AV247" s="199"/>
      <c r="AW247" s="199"/>
      <c r="AX247" s="199"/>
      <c r="AY247" s="199"/>
      <c r="AZ247" s="199"/>
      <c r="BA247" s="199"/>
      <c r="BB247" s="199"/>
      <c r="BC247" s="199"/>
      <c r="BD247" s="199"/>
      <c r="BE247" s="199"/>
      <c r="BF247" s="199"/>
      <c r="BG247" s="199"/>
      <c r="BH247" s="199"/>
      <c r="BI247" s="199"/>
      <c r="BJ247" s="199"/>
      <c r="BK247" s="199"/>
      <c r="BL247" s="199"/>
      <c r="BM247" s="199"/>
      <c r="BN247" s="199"/>
      <c r="BO247" s="199"/>
      <c r="BP247" s="199"/>
      <c r="BQ247" s="199"/>
      <c r="BR247" s="199"/>
      <c r="BS247" s="199"/>
      <c r="BT247" s="199"/>
      <c r="BU247" s="199"/>
      <c r="BV247" s="199"/>
      <c r="BW247" s="199"/>
      <c r="BX247" s="199"/>
      <c r="BY247" s="199"/>
      <c r="BZ247" s="199"/>
      <c r="CA247" s="199"/>
      <c r="CB247" s="199"/>
      <c r="CC247" s="199"/>
      <c r="CD247" s="199"/>
      <c r="CE247" s="199"/>
      <c r="CF247" s="199"/>
      <c r="CG247" s="199"/>
      <c r="CH247" s="199"/>
      <c r="CI247" s="199"/>
      <c r="CJ247" s="199"/>
      <c r="CK247" s="199"/>
      <c r="CL247" s="199"/>
      <c r="CM247" s="199"/>
      <c r="CN247" s="199"/>
      <c r="CO247" s="199"/>
      <c r="CP247" s="199"/>
      <c r="CQ247" s="199"/>
      <c r="CR247" s="199"/>
      <c r="CS247" s="199"/>
      <c r="CT247" s="199"/>
      <c r="CU247" s="199"/>
      <c r="CV247" s="199"/>
      <c r="CW247" s="199"/>
      <c r="CX247" s="199"/>
      <c r="CY247" s="199"/>
      <c r="CZ247" s="199"/>
      <c r="DA247" s="199"/>
      <c r="DB247" s="199"/>
      <c r="DC247" s="199"/>
      <c r="DD247" s="199"/>
      <c r="DE247" s="199"/>
      <c r="DF247" s="199"/>
      <c r="DG247" s="199"/>
      <c r="DH247" s="199"/>
      <c r="DI247" s="199"/>
      <c r="DJ247" s="199"/>
      <c r="DK247" s="199"/>
      <c r="DL247" s="199"/>
      <c r="DM247" s="199"/>
      <c r="DN247" s="199"/>
      <c r="DO247" s="199"/>
      <c r="DP247" s="199"/>
      <c r="DQ247" s="199"/>
      <c r="DR247" s="199"/>
      <c r="DS247" s="199"/>
      <c r="DT247" s="199"/>
      <c r="DU247" s="199"/>
      <c r="DV247" s="199"/>
      <c r="DW247" s="199"/>
      <c r="DX247" s="199"/>
      <c r="DY247" s="199"/>
      <c r="DZ247" s="199"/>
      <c r="EA247" s="199"/>
      <c r="EB247" s="199"/>
      <c r="EC247" s="199"/>
      <c r="ED247" s="199"/>
      <c r="EE247" s="199"/>
      <c r="EF247" s="199"/>
      <c r="EG247" s="199"/>
      <c r="EH247" s="199"/>
      <c r="EI247" s="199"/>
      <c r="EJ247" s="199"/>
      <c r="EK247" s="199"/>
      <c r="EL247" s="199"/>
      <c r="EM247" s="199"/>
      <c r="EN247" s="199"/>
      <c r="EO247" s="199"/>
      <c r="EP247" s="199"/>
      <c r="EQ247" s="199"/>
      <c r="ER247" s="199"/>
      <c r="ES247" s="199"/>
      <c r="ET247" s="199"/>
      <c r="EU247" s="199"/>
      <c r="EV247" s="199"/>
      <c r="EW247" s="199"/>
      <c r="EX247" s="199"/>
      <c r="EY247" s="199"/>
      <c r="EZ247" s="199"/>
      <c r="FA247" s="199"/>
      <c r="FB247" s="199"/>
      <c r="FC247" s="199"/>
      <c r="FD247" s="199"/>
      <c r="FE247" s="199"/>
      <c r="FF247" s="199"/>
      <c r="FG247" s="199"/>
      <c r="FH247" s="199"/>
      <c r="FI247" s="199"/>
      <c r="FJ247" s="199"/>
      <c r="FK247" s="199"/>
      <c r="FL247" s="199"/>
      <c r="FM247" s="199"/>
      <c r="FN247" s="199"/>
      <c r="FO247" s="199"/>
      <c r="FP247" s="199"/>
      <c r="FQ247" s="199"/>
      <c r="FR247" s="199"/>
      <c r="FS247" s="199"/>
      <c r="FT247" s="199"/>
      <c r="FU247" s="199"/>
      <c r="FV247" s="199"/>
      <c r="FW247" s="199"/>
      <c r="FX247" s="199"/>
      <c r="FY247" s="199"/>
      <c r="FZ247" s="199"/>
      <c r="GA247" s="199"/>
      <c r="GB247" s="199"/>
      <c r="GC247" s="199"/>
      <c r="GD247" s="199"/>
      <c r="GE247" s="199"/>
      <c r="GF247" s="199"/>
      <c r="GG247" s="199"/>
      <c r="GH247" s="199"/>
      <c r="GI247" s="199"/>
      <c r="GJ247" s="199"/>
      <c r="GK247" s="199"/>
      <c r="GL247" s="199"/>
      <c r="GM247" s="199"/>
      <c r="GN247" s="199"/>
      <c r="GO247" s="199"/>
      <c r="GP247" s="199"/>
      <c r="GQ247" s="199"/>
      <c r="GR247" s="199"/>
      <c r="GS247" s="199"/>
      <c r="GT247" s="199"/>
      <c r="GU247" s="199"/>
      <c r="GV247" s="199"/>
      <c r="GW247" s="199"/>
      <c r="GX247" s="199"/>
      <c r="GY247" s="199"/>
      <c r="GZ247" s="199"/>
      <c r="HA247" s="199"/>
      <c r="HB247" s="199"/>
      <c r="HC247" s="199"/>
      <c r="HD247" s="199"/>
      <c r="HE247" s="199"/>
      <c r="HF247" s="199"/>
      <c r="HG247" s="199"/>
      <c r="HH247" s="199"/>
      <c r="HI247" s="199"/>
      <c r="HJ247" s="199"/>
      <c r="HK247" s="199"/>
      <c r="HL247" s="199"/>
      <c r="HM247" s="199"/>
      <c r="HN247" s="199"/>
      <c r="HO247" s="199"/>
      <c r="HP247" s="199"/>
      <c r="HQ247" s="199"/>
      <c r="HR247" s="199"/>
      <c r="HS247" s="199"/>
      <c r="HT247" s="199"/>
      <c r="HU247" s="199"/>
      <c r="HV247" s="199"/>
      <c r="HW247" s="199"/>
      <c r="HX247" s="199"/>
      <c r="HY247" s="199"/>
      <c r="HZ247" s="199"/>
      <c r="IA247" s="199"/>
      <c r="IB247" s="199"/>
      <c r="IC247" s="199"/>
      <c r="ID247" s="199"/>
      <c r="IE247" s="199"/>
      <c r="IF247" s="199"/>
      <c r="IG247" s="199"/>
      <c r="IH247" s="199"/>
      <c r="II247" s="199"/>
      <c r="IJ247" s="199"/>
      <c r="IK247" s="199"/>
      <c r="IL247" s="199"/>
      <c r="IM247" s="199"/>
      <c r="IN247" s="199"/>
      <c r="IO247" s="199"/>
      <c r="IP247" s="199"/>
      <c r="IQ247" s="199"/>
      <c r="IR247" s="199"/>
      <c r="IS247" s="199"/>
      <c r="IT247" s="199"/>
      <c r="IU247" s="199"/>
      <c r="IV247" s="199"/>
    </row>
    <row r="248" spans="1:256" s="245" customFormat="1" x14ac:dyDescent="0.25">
      <c r="A248" s="203"/>
      <c r="B248" s="235"/>
      <c r="C248" s="206"/>
      <c r="D248" s="206"/>
      <c r="E248" s="256"/>
      <c r="F248" s="252"/>
      <c r="H248" s="199"/>
      <c r="I248" s="199"/>
      <c r="J248" s="199"/>
      <c r="K248" s="199"/>
      <c r="L248" s="199"/>
      <c r="M248" s="199"/>
      <c r="N248" s="199"/>
      <c r="O248" s="199"/>
      <c r="P248" s="199"/>
      <c r="Q248" s="199"/>
      <c r="R248" s="199"/>
      <c r="S248" s="199"/>
      <c r="T248" s="199"/>
      <c r="U248" s="199"/>
      <c r="V248" s="199"/>
      <c r="W248" s="199"/>
      <c r="X248" s="199"/>
      <c r="Y248" s="199"/>
      <c r="Z248" s="199"/>
      <c r="AA248" s="199"/>
      <c r="AB248" s="199"/>
      <c r="AC248" s="199"/>
      <c r="AD248" s="199"/>
      <c r="AE248" s="199"/>
      <c r="AF248" s="199"/>
      <c r="AG248" s="199"/>
      <c r="AH248" s="199"/>
      <c r="AI248" s="199"/>
      <c r="AJ248" s="199"/>
      <c r="AK248" s="199"/>
      <c r="AL248" s="199"/>
      <c r="AM248" s="199"/>
      <c r="AN248" s="199"/>
      <c r="AO248" s="199"/>
      <c r="AP248" s="199"/>
      <c r="AQ248" s="199"/>
      <c r="AR248" s="199"/>
      <c r="AS248" s="199"/>
      <c r="AT248" s="199"/>
      <c r="AU248" s="199"/>
      <c r="AV248" s="199"/>
      <c r="AW248" s="199"/>
      <c r="AX248" s="199"/>
      <c r="AY248" s="199"/>
      <c r="AZ248" s="199"/>
      <c r="BA248" s="199"/>
      <c r="BB248" s="199"/>
      <c r="BC248" s="199"/>
      <c r="BD248" s="199"/>
      <c r="BE248" s="199"/>
      <c r="BF248" s="199"/>
      <c r="BG248" s="199"/>
      <c r="BH248" s="199"/>
      <c r="BI248" s="199"/>
      <c r="BJ248" s="199"/>
      <c r="BK248" s="199"/>
      <c r="BL248" s="199"/>
      <c r="BM248" s="199"/>
      <c r="BN248" s="199"/>
      <c r="BO248" s="199"/>
      <c r="BP248" s="199"/>
      <c r="BQ248" s="199"/>
      <c r="BR248" s="199"/>
      <c r="BS248" s="199"/>
      <c r="BT248" s="199"/>
      <c r="BU248" s="199"/>
      <c r="BV248" s="199"/>
      <c r="BW248" s="199"/>
      <c r="BX248" s="199"/>
      <c r="BY248" s="199"/>
      <c r="BZ248" s="199"/>
      <c r="CA248" s="199"/>
      <c r="CB248" s="199"/>
      <c r="CC248" s="199"/>
      <c r="CD248" s="199"/>
      <c r="CE248" s="199"/>
      <c r="CF248" s="199"/>
      <c r="CG248" s="199"/>
      <c r="CH248" s="199"/>
      <c r="CI248" s="199"/>
      <c r="CJ248" s="199"/>
      <c r="CK248" s="199"/>
      <c r="CL248" s="199"/>
      <c r="CM248" s="199"/>
      <c r="CN248" s="199"/>
      <c r="CO248" s="199"/>
      <c r="CP248" s="199"/>
      <c r="CQ248" s="199"/>
      <c r="CR248" s="199"/>
      <c r="CS248" s="199"/>
      <c r="CT248" s="199"/>
      <c r="CU248" s="199"/>
      <c r="CV248" s="199"/>
      <c r="CW248" s="199"/>
      <c r="CX248" s="199"/>
      <c r="CY248" s="199"/>
      <c r="CZ248" s="199"/>
      <c r="DA248" s="199"/>
      <c r="DB248" s="199"/>
      <c r="DC248" s="199"/>
      <c r="DD248" s="199"/>
      <c r="DE248" s="199"/>
      <c r="DF248" s="199"/>
      <c r="DG248" s="199"/>
      <c r="DH248" s="199"/>
      <c r="DI248" s="199"/>
      <c r="DJ248" s="199"/>
      <c r="DK248" s="199"/>
      <c r="DL248" s="199"/>
      <c r="DM248" s="199"/>
      <c r="DN248" s="199"/>
      <c r="DO248" s="199"/>
      <c r="DP248" s="199"/>
      <c r="DQ248" s="199"/>
      <c r="DR248" s="199"/>
      <c r="DS248" s="199"/>
      <c r="DT248" s="199"/>
      <c r="DU248" s="199"/>
      <c r="DV248" s="199"/>
      <c r="DW248" s="199"/>
      <c r="DX248" s="199"/>
      <c r="DY248" s="199"/>
      <c r="DZ248" s="199"/>
      <c r="EA248" s="199"/>
      <c r="EB248" s="199"/>
      <c r="EC248" s="199"/>
      <c r="ED248" s="199"/>
      <c r="EE248" s="199"/>
      <c r="EF248" s="199"/>
      <c r="EG248" s="199"/>
      <c r="EH248" s="199"/>
      <c r="EI248" s="199"/>
      <c r="EJ248" s="199"/>
      <c r="EK248" s="199"/>
      <c r="EL248" s="199"/>
      <c r="EM248" s="199"/>
      <c r="EN248" s="199"/>
      <c r="EO248" s="199"/>
      <c r="EP248" s="199"/>
      <c r="EQ248" s="199"/>
      <c r="ER248" s="199"/>
      <c r="ES248" s="199"/>
      <c r="ET248" s="199"/>
      <c r="EU248" s="199"/>
      <c r="EV248" s="199"/>
      <c r="EW248" s="199"/>
      <c r="EX248" s="199"/>
      <c r="EY248" s="199"/>
      <c r="EZ248" s="199"/>
      <c r="FA248" s="199"/>
      <c r="FB248" s="199"/>
      <c r="FC248" s="199"/>
      <c r="FD248" s="199"/>
      <c r="FE248" s="199"/>
      <c r="FF248" s="199"/>
      <c r="FG248" s="199"/>
      <c r="FH248" s="199"/>
      <c r="FI248" s="199"/>
      <c r="FJ248" s="199"/>
      <c r="FK248" s="199"/>
      <c r="FL248" s="199"/>
      <c r="FM248" s="199"/>
      <c r="FN248" s="199"/>
      <c r="FO248" s="199"/>
      <c r="FP248" s="199"/>
      <c r="FQ248" s="199"/>
      <c r="FR248" s="199"/>
      <c r="FS248" s="199"/>
      <c r="FT248" s="199"/>
      <c r="FU248" s="199"/>
      <c r="FV248" s="199"/>
      <c r="FW248" s="199"/>
      <c r="FX248" s="199"/>
      <c r="FY248" s="199"/>
      <c r="FZ248" s="199"/>
      <c r="GA248" s="199"/>
      <c r="GB248" s="199"/>
      <c r="GC248" s="199"/>
      <c r="GD248" s="199"/>
      <c r="GE248" s="199"/>
      <c r="GF248" s="199"/>
      <c r="GG248" s="199"/>
      <c r="GH248" s="199"/>
      <c r="GI248" s="199"/>
      <c r="GJ248" s="199"/>
      <c r="GK248" s="199"/>
      <c r="GL248" s="199"/>
      <c r="GM248" s="199"/>
      <c r="GN248" s="199"/>
      <c r="GO248" s="199"/>
      <c r="GP248" s="199"/>
      <c r="GQ248" s="199"/>
      <c r="GR248" s="199"/>
      <c r="GS248" s="199"/>
      <c r="GT248" s="199"/>
      <c r="GU248" s="199"/>
      <c r="GV248" s="199"/>
      <c r="GW248" s="199"/>
      <c r="GX248" s="199"/>
      <c r="GY248" s="199"/>
      <c r="GZ248" s="199"/>
      <c r="HA248" s="199"/>
      <c r="HB248" s="199"/>
      <c r="HC248" s="199"/>
      <c r="HD248" s="199"/>
      <c r="HE248" s="199"/>
      <c r="HF248" s="199"/>
      <c r="HG248" s="199"/>
      <c r="HH248" s="199"/>
      <c r="HI248" s="199"/>
      <c r="HJ248" s="199"/>
      <c r="HK248" s="199"/>
      <c r="HL248" s="199"/>
      <c r="HM248" s="199"/>
      <c r="HN248" s="199"/>
      <c r="HO248" s="199"/>
      <c r="HP248" s="199"/>
      <c r="HQ248" s="199"/>
      <c r="HR248" s="199"/>
      <c r="HS248" s="199"/>
      <c r="HT248" s="199"/>
      <c r="HU248" s="199"/>
      <c r="HV248" s="199"/>
      <c r="HW248" s="199"/>
      <c r="HX248" s="199"/>
      <c r="HY248" s="199"/>
      <c r="HZ248" s="199"/>
      <c r="IA248" s="199"/>
      <c r="IB248" s="199"/>
      <c r="IC248" s="199"/>
      <c r="ID248" s="199"/>
      <c r="IE248" s="199"/>
      <c r="IF248" s="199"/>
      <c r="IG248" s="199"/>
      <c r="IH248" s="199"/>
      <c r="II248" s="199"/>
      <c r="IJ248" s="199"/>
      <c r="IK248" s="199"/>
      <c r="IL248" s="199"/>
      <c r="IM248" s="199"/>
      <c r="IN248" s="199"/>
      <c r="IO248" s="199"/>
      <c r="IP248" s="199"/>
      <c r="IQ248" s="199"/>
      <c r="IR248" s="199"/>
      <c r="IS248" s="199"/>
      <c r="IT248" s="199"/>
      <c r="IU248" s="199"/>
      <c r="IV248" s="199"/>
    </row>
    <row r="249" spans="1:256" s="245" customFormat="1" ht="13" x14ac:dyDescent="0.25">
      <c r="A249" s="203"/>
      <c r="B249" s="209"/>
      <c r="C249" s="206"/>
      <c r="D249" s="206"/>
      <c r="E249" s="256"/>
      <c r="F249" s="252"/>
      <c r="H249" s="199"/>
      <c r="I249" s="199"/>
      <c r="J249" s="199"/>
      <c r="K249" s="199"/>
      <c r="L249" s="199"/>
      <c r="M249" s="199"/>
      <c r="N249" s="199"/>
      <c r="O249" s="199"/>
      <c r="P249" s="199"/>
      <c r="Q249" s="199"/>
      <c r="R249" s="199"/>
      <c r="S249" s="199"/>
      <c r="T249" s="199"/>
      <c r="U249" s="199"/>
      <c r="V249" s="199"/>
      <c r="W249" s="199"/>
      <c r="X249" s="199"/>
      <c r="Y249" s="199"/>
      <c r="Z249" s="199"/>
      <c r="AA249" s="199"/>
      <c r="AB249" s="199"/>
      <c r="AC249" s="199"/>
      <c r="AD249" s="199"/>
      <c r="AE249" s="199"/>
      <c r="AF249" s="199"/>
      <c r="AG249" s="199"/>
      <c r="AH249" s="199"/>
      <c r="AI249" s="199"/>
      <c r="AJ249" s="199"/>
      <c r="AK249" s="199"/>
      <c r="AL249" s="199"/>
      <c r="AM249" s="199"/>
      <c r="AN249" s="199"/>
      <c r="AO249" s="199"/>
      <c r="AP249" s="199"/>
      <c r="AQ249" s="199"/>
      <c r="AR249" s="199"/>
      <c r="AS249" s="199"/>
      <c r="AT249" s="199"/>
      <c r="AU249" s="199"/>
      <c r="AV249" s="199"/>
      <c r="AW249" s="199"/>
      <c r="AX249" s="199"/>
      <c r="AY249" s="199"/>
      <c r="AZ249" s="199"/>
      <c r="BA249" s="199"/>
      <c r="BB249" s="199"/>
      <c r="BC249" s="199"/>
      <c r="BD249" s="199"/>
      <c r="BE249" s="199"/>
      <c r="BF249" s="199"/>
      <c r="BG249" s="199"/>
      <c r="BH249" s="199"/>
      <c r="BI249" s="199"/>
      <c r="BJ249" s="199"/>
      <c r="BK249" s="199"/>
      <c r="BL249" s="199"/>
      <c r="BM249" s="199"/>
      <c r="BN249" s="199"/>
      <c r="BO249" s="199"/>
      <c r="BP249" s="199"/>
      <c r="BQ249" s="199"/>
      <c r="BR249" s="199"/>
      <c r="BS249" s="199"/>
      <c r="BT249" s="199"/>
      <c r="BU249" s="199"/>
      <c r="BV249" s="199"/>
      <c r="BW249" s="199"/>
      <c r="BX249" s="199"/>
      <c r="BY249" s="199"/>
      <c r="BZ249" s="199"/>
      <c r="CA249" s="199"/>
      <c r="CB249" s="199"/>
      <c r="CC249" s="199"/>
      <c r="CD249" s="199"/>
      <c r="CE249" s="199"/>
      <c r="CF249" s="199"/>
      <c r="CG249" s="199"/>
      <c r="CH249" s="199"/>
      <c r="CI249" s="199"/>
      <c r="CJ249" s="199"/>
      <c r="CK249" s="199"/>
      <c r="CL249" s="199"/>
      <c r="CM249" s="199"/>
      <c r="CN249" s="199"/>
      <c r="CO249" s="199"/>
      <c r="CP249" s="199"/>
      <c r="CQ249" s="199"/>
      <c r="CR249" s="199"/>
      <c r="CS249" s="199"/>
      <c r="CT249" s="199"/>
      <c r="CU249" s="199"/>
      <c r="CV249" s="199"/>
      <c r="CW249" s="199"/>
      <c r="CX249" s="199"/>
      <c r="CY249" s="199"/>
      <c r="CZ249" s="199"/>
      <c r="DA249" s="199"/>
      <c r="DB249" s="199"/>
      <c r="DC249" s="199"/>
      <c r="DD249" s="199"/>
      <c r="DE249" s="199"/>
      <c r="DF249" s="199"/>
      <c r="DG249" s="199"/>
      <c r="DH249" s="199"/>
      <c r="DI249" s="199"/>
      <c r="DJ249" s="199"/>
      <c r="DK249" s="199"/>
      <c r="DL249" s="199"/>
      <c r="DM249" s="199"/>
      <c r="DN249" s="199"/>
      <c r="DO249" s="199"/>
      <c r="DP249" s="199"/>
      <c r="DQ249" s="199"/>
      <c r="DR249" s="199"/>
      <c r="DS249" s="199"/>
      <c r="DT249" s="199"/>
      <c r="DU249" s="199"/>
      <c r="DV249" s="199"/>
      <c r="DW249" s="199"/>
      <c r="DX249" s="199"/>
      <c r="DY249" s="199"/>
      <c r="DZ249" s="199"/>
      <c r="EA249" s="199"/>
      <c r="EB249" s="199"/>
      <c r="EC249" s="199"/>
      <c r="ED249" s="199"/>
      <c r="EE249" s="199"/>
      <c r="EF249" s="199"/>
      <c r="EG249" s="199"/>
      <c r="EH249" s="199"/>
      <c r="EI249" s="199"/>
      <c r="EJ249" s="199"/>
      <c r="EK249" s="199"/>
      <c r="EL249" s="199"/>
      <c r="EM249" s="199"/>
      <c r="EN249" s="199"/>
      <c r="EO249" s="199"/>
      <c r="EP249" s="199"/>
      <c r="EQ249" s="199"/>
      <c r="ER249" s="199"/>
      <c r="ES249" s="199"/>
      <c r="ET249" s="199"/>
      <c r="EU249" s="199"/>
      <c r="EV249" s="199"/>
      <c r="EW249" s="199"/>
      <c r="EX249" s="199"/>
      <c r="EY249" s="199"/>
      <c r="EZ249" s="199"/>
      <c r="FA249" s="199"/>
      <c r="FB249" s="199"/>
      <c r="FC249" s="199"/>
      <c r="FD249" s="199"/>
      <c r="FE249" s="199"/>
      <c r="FF249" s="199"/>
      <c r="FG249" s="199"/>
      <c r="FH249" s="199"/>
      <c r="FI249" s="199"/>
      <c r="FJ249" s="199"/>
      <c r="FK249" s="199"/>
      <c r="FL249" s="199"/>
      <c r="FM249" s="199"/>
      <c r="FN249" s="199"/>
      <c r="FO249" s="199"/>
      <c r="FP249" s="199"/>
      <c r="FQ249" s="199"/>
      <c r="FR249" s="199"/>
      <c r="FS249" s="199"/>
      <c r="FT249" s="199"/>
      <c r="FU249" s="199"/>
      <c r="FV249" s="199"/>
      <c r="FW249" s="199"/>
      <c r="FX249" s="199"/>
      <c r="FY249" s="199"/>
      <c r="FZ249" s="199"/>
      <c r="GA249" s="199"/>
      <c r="GB249" s="199"/>
      <c r="GC249" s="199"/>
      <c r="GD249" s="199"/>
      <c r="GE249" s="199"/>
      <c r="GF249" s="199"/>
      <c r="GG249" s="199"/>
      <c r="GH249" s="199"/>
      <c r="GI249" s="199"/>
      <c r="GJ249" s="199"/>
      <c r="GK249" s="199"/>
      <c r="GL249" s="199"/>
      <c r="GM249" s="199"/>
      <c r="GN249" s="199"/>
      <c r="GO249" s="199"/>
      <c r="GP249" s="199"/>
      <c r="GQ249" s="199"/>
      <c r="GR249" s="199"/>
      <c r="GS249" s="199"/>
      <c r="GT249" s="199"/>
      <c r="GU249" s="199"/>
      <c r="GV249" s="199"/>
      <c r="GW249" s="199"/>
      <c r="GX249" s="199"/>
      <c r="GY249" s="199"/>
      <c r="GZ249" s="199"/>
      <c r="HA249" s="199"/>
      <c r="HB249" s="199"/>
      <c r="HC249" s="199"/>
      <c r="HD249" s="199"/>
      <c r="HE249" s="199"/>
      <c r="HF249" s="199"/>
      <c r="HG249" s="199"/>
      <c r="HH249" s="199"/>
      <c r="HI249" s="199"/>
      <c r="HJ249" s="199"/>
      <c r="HK249" s="199"/>
      <c r="HL249" s="199"/>
      <c r="HM249" s="199"/>
      <c r="HN249" s="199"/>
      <c r="HO249" s="199"/>
      <c r="HP249" s="199"/>
      <c r="HQ249" s="199"/>
      <c r="HR249" s="199"/>
      <c r="HS249" s="199"/>
      <c r="HT249" s="199"/>
      <c r="HU249" s="199"/>
      <c r="HV249" s="199"/>
      <c r="HW249" s="199"/>
      <c r="HX249" s="199"/>
      <c r="HY249" s="199"/>
      <c r="HZ249" s="199"/>
      <c r="IA249" s="199"/>
      <c r="IB249" s="199"/>
      <c r="IC249" s="199"/>
      <c r="ID249" s="199"/>
      <c r="IE249" s="199"/>
      <c r="IF249" s="199"/>
      <c r="IG249" s="199"/>
      <c r="IH249" s="199"/>
      <c r="II249" s="199"/>
      <c r="IJ249" s="199"/>
      <c r="IK249" s="199"/>
      <c r="IL249" s="199"/>
      <c r="IM249" s="199"/>
      <c r="IN249" s="199"/>
      <c r="IO249" s="199"/>
      <c r="IP249" s="199"/>
      <c r="IQ249" s="199"/>
      <c r="IR249" s="199"/>
      <c r="IS249" s="199"/>
      <c r="IT249" s="199"/>
      <c r="IU249" s="199"/>
      <c r="IV249" s="199"/>
    </row>
    <row r="250" spans="1:256" s="245" customFormat="1" x14ac:dyDescent="0.25">
      <c r="A250" s="203"/>
      <c r="B250" s="204"/>
      <c r="C250" s="204"/>
      <c r="D250" s="204"/>
      <c r="E250" s="249"/>
      <c r="F250" s="250"/>
      <c r="H250" s="199"/>
      <c r="I250" s="199"/>
      <c r="J250" s="199"/>
      <c r="K250" s="199"/>
      <c r="L250" s="199"/>
      <c r="M250" s="199"/>
      <c r="N250" s="199"/>
      <c r="O250" s="199"/>
      <c r="P250" s="199"/>
      <c r="Q250" s="199"/>
      <c r="R250" s="199"/>
      <c r="S250" s="199"/>
      <c r="T250" s="199"/>
      <c r="U250" s="199"/>
      <c r="V250" s="199"/>
      <c r="W250" s="199"/>
      <c r="X250" s="199"/>
      <c r="Y250" s="199"/>
      <c r="Z250" s="199"/>
      <c r="AA250" s="199"/>
      <c r="AB250" s="199"/>
      <c r="AC250" s="199"/>
      <c r="AD250" s="199"/>
      <c r="AE250" s="199"/>
      <c r="AF250" s="199"/>
      <c r="AG250" s="199"/>
      <c r="AH250" s="199"/>
      <c r="AI250" s="199"/>
      <c r="AJ250" s="199"/>
      <c r="AK250" s="199"/>
      <c r="AL250" s="199"/>
      <c r="AM250" s="199"/>
      <c r="AN250" s="199"/>
      <c r="AO250" s="199"/>
      <c r="AP250" s="199"/>
      <c r="AQ250" s="199"/>
      <c r="AR250" s="199"/>
      <c r="AS250" s="199"/>
      <c r="AT250" s="199"/>
      <c r="AU250" s="199"/>
      <c r="AV250" s="199"/>
      <c r="AW250" s="199"/>
      <c r="AX250" s="199"/>
      <c r="AY250" s="199"/>
      <c r="AZ250" s="199"/>
      <c r="BA250" s="199"/>
      <c r="BB250" s="199"/>
      <c r="BC250" s="199"/>
      <c r="BD250" s="199"/>
      <c r="BE250" s="199"/>
      <c r="BF250" s="199"/>
      <c r="BG250" s="199"/>
      <c r="BH250" s="199"/>
      <c r="BI250" s="199"/>
      <c r="BJ250" s="199"/>
      <c r="BK250" s="199"/>
      <c r="BL250" s="199"/>
      <c r="BM250" s="199"/>
      <c r="BN250" s="199"/>
      <c r="BO250" s="199"/>
      <c r="BP250" s="199"/>
      <c r="BQ250" s="199"/>
      <c r="BR250" s="199"/>
      <c r="BS250" s="199"/>
      <c r="BT250" s="199"/>
      <c r="BU250" s="199"/>
      <c r="BV250" s="199"/>
      <c r="BW250" s="199"/>
      <c r="BX250" s="199"/>
      <c r="BY250" s="199"/>
      <c r="BZ250" s="199"/>
      <c r="CA250" s="199"/>
      <c r="CB250" s="199"/>
      <c r="CC250" s="199"/>
      <c r="CD250" s="199"/>
      <c r="CE250" s="199"/>
      <c r="CF250" s="199"/>
      <c r="CG250" s="199"/>
      <c r="CH250" s="199"/>
      <c r="CI250" s="199"/>
      <c r="CJ250" s="199"/>
      <c r="CK250" s="199"/>
      <c r="CL250" s="199"/>
      <c r="CM250" s="199"/>
      <c r="CN250" s="199"/>
      <c r="CO250" s="199"/>
      <c r="CP250" s="199"/>
      <c r="CQ250" s="199"/>
      <c r="CR250" s="199"/>
      <c r="CS250" s="199"/>
      <c r="CT250" s="199"/>
      <c r="CU250" s="199"/>
      <c r="CV250" s="199"/>
      <c r="CW250" s="199"/>
      <c r="CX250" s="199"/>
      <c r="CY250" s="199"/>
      <c r="CZ250" s="199"/>
      <c r="DA250" s="199"/>
      <c r="DB250" s="199"/>
      <c r="DC250" s="199"/>
      <c r="DD250" s="199"/>
      <c r="DE250" s="199"/>
      <c r="DF250" s="199"/>
      <c r="DG250" s="199"/>
      <c r="DH250" s="199"/>
      <c r="DI250" s="199"/>
      <c r="DJ250" s="199"/>
      <c r="DK250" s="199"/>
      <c r="DL250" s="199"/>
      <c r="DM250" s="199"/>
      <c r="DN250" s="199"/>
      <c r="DO250" s="199"/>
      <c r="DP250" s="199"/>
      <c r="DQ250" s="199"/>
      <c r="DR250" s="199"/>
      <c r="DS250" s="199"/>
      <c r="DT250" s="199"/>
      <c r="DU250" s="199"/>
      <c r="DV250" s="199"/>
      <c r="DW250" s="199"/>
      <c r="DX250" s="199"/>
      <c r="DY250" s="199"/>
      <c r="DZ250" s="199"/>
      <c r="EA250" s="199"/>
      <c r="EB250" s="199"/>
      <c r="EC250" s="199"/>
      <c r="ED250" s="199"/>
      <c r="EE250" s="199"/>
      <c r="EF250" s="199"/>
      <c r="EG250" s="199"/>
      <c r="EH250" s="199"/>
      <c r="EI250" s="199"/>
      <c r="EJ250" s="199"/>
      <c r="EK250" s="199"/>
      <c r="EL250" s="199"/>
      <c r="EM250" s="199"/>
      <c r="EN250" s="199"/>
      <c r="EO250" s="199"/>
      <c r="EP250" s="199"/>
      <c r="EQ250" s="199"/>
      <c r="ER250" s="199"/>
      <c r="ES250" s="199"/>
      <c r="ET250" s="199"/>
      <c r="EU250" s="199"/>
      <c r="EV250" s="199"/>
      <c r="EW250" s="199"/>
      <c r="EX250" s="199"/>
      <c r="EY250" s="199"/>
      <c r="EZ250" s="199"/>
      <c r="FA250" s="199"/>
      <c r="FB250" s="199"/>
      <c r="FC250" s="199"/>
      <c r="FD250" s="199"/>
      <c r="FE250" s="199"/>
      <c r="FF250" s="199"/>
      <c r="FG250" s="199"/>
      <c r="FH250" s="199"/>
      <c r="FI250" s="199"/>
      <c r="FJ250" s="199"/>
      <c r="FK250" s="199"/>
      <c r="FL250" s="199"/>
      <c r="FM250" s="199"/>
      <c r="FN250" s="199"/>
      <c r="FO250" s="199"/>
      <c r="FP250" s="199"/>
      <c r="FQ250" s="199"/>
      <c r="FR250" s="199"/>
      <c r="FS250" s="199"/>
      <c r="FT250" s="199"/>
      <c r="FU250" s="199"/>
      <c r="FV250" s="199"/>
      <c r="FW250" s="199"/>
      <c r="FX250" s="199"/>
      <c r="FY250" s="199"/>
      <c r="FZ250" s="199"/>
      <c r="GA250" s="199"/>
      <c r="GB250" s="199"/>
      <c r="GC250" s="199"/>
      <c r="GD250" s="199"/>
      <c r="GE250" s="199"/>
      <c r="GF250" s="199"/>
      <c r="GG250" s="199"/>
      <c r="GH250" s="199"/>
      <c r="GI250" s="199"/>
      <c r="GJ250" s="199"/>
      <c r="GK250" s="199"/>
      <c r="GL250" s="199"/>
      <c r="GM250" s="199"/>
      <c r="GN250" s="199"/>
      <c r="GO250" s="199"/>
      <c r="GP250" s="199"/>
      <c r="GQ250" s="199"/>
      <c r="GR250" s="199"/>
      <c r="GS250" s="199"/>
      <c r="GT250" s="199"/>
      <c r="GU250" s="199"/>
      <c r="GV250" s="199"/>
      <c r="GW250" s="199"/>
      <c r="GX250" s="199"/>
      <c r="GY250" s="199"/>
      <c r="GZ250" s="199"/>
      <c r="HA250" s="199"/>
      <c r="HB250" s="199"/>
      <c r="HC250" s="199"/>
      <c r="HD250" s="199"/>
      <c r="HE250" s="199"/>
      <c r="HF250" s="199"/>
      <c r="HG250" s="199"/>
      <c r="HH250" s="199"/>
      <c r="HI250" s="199"/>
      <c r="HJ250" s="199"/>
      <c r="HK250" s="199"/>
      <c r="HL250" s="199"/>
      <c r="HM250" s="199"/>
      <c r="HN250" s="199"/>
      <c r="HO250" s="199"/>
      <c r="HP250" s="199"/>
      <c r="HQ250" s="199"/>
      <c r="HR250" s="199"/>
      <c r="HS250" s="199"/>
      <c r="HT250" s="199"/>
      <c r="HU250" s="199"/>
      <c r="HV250" s="199"/>
      <c r="HW250" s="199"/>
      <c r="HX250" s="199"/>
      <c r="HY250" s="199"/>
      <c r="HZ250" s="199"/>
      <c r="IA250" s="199"/>
      <c r="IB250" s="199"/>
      <c r="IC250" s="199"/>
      <c r="ID250" s="199"/>
      <c r="IE250" s="199"/>
      <c r="IF250" s="199"/>
      <c r="IG250" s="199"/>
      <c r="IH250" s="199"/>
      <c r="II250" s="199"/>
      <c r="IJ250" s="199"/>
      <c r="IK250" s="199"/>
      <c r="IL250" s="199"/>
      <c r="IM250" s="199"/>
      <c r="IN250" s="199"/>
      <c r="IO250" s="199"/>
      <c r="IP250" s="199"/>
      <c r="IQ250" s="199"/>
      <c r="IR250" s="199"/>
      <c r="IS250" s="199"/>
      <c r="IT250" s="199"/>
      <c r="IU250" s="199"/>
      <c r="IV250" s="199"/>
    </row>
    <row r="251" spans="1:256" s="245" customFormat="1" ht="13" x14ac:dyDescent="0.25">
      <c r="A251" s="203"/>
      <c r="B251" s="209" t="s">
        <v>25</v>
      </c>
      <c r="C251" s="206"/>
      <c r="D251" s="206"/>
      <c r="E251" s="251"/>
      <c r="F251" s="252"/>
      <c r="H251" s="199"/>
      <c r="I251" s="199"/>
      <c r="J251" s="199"/>
      <c r="K251" s="199"/>
      <c r="L251" s="199"/>
      <c r="M251" s="199"/>
      <c r="N251" s="199"/>
      <c r="O251" s="199"/>
      <c r="P251" s="199"/>
      <c r="Q251" s="199"/>
      <c r="R251" s="199"/>
      <c r="S251" s="199"/>
      <c r="T251" s="199"/>
      <c r="U251" s="199"/>
      <c r="V251" s="199"/>
      <c r="W251" s="199"/>
      <c r="X251" s="199"/>
      <c r="Y251" s="199"/>
      <c r="Z251" s="199"/>
      <c r="AA251" s="199"/>
      <c r="AB251" s="199"/>
      <c r="AC251" s="199"/>
      <c r="AD251" s="199"/>
      <c r="AE251" s="199"/>
      <c r="AF251" s="199"/>
      <c r="AG251" s="199"/>
      <c r="AH251" s="199"/>
      <c r="AI251" s="199"/>
      <c r="AJ251" s="199"/>
      <c r="AK251" s="199"/>
      <c r="AL251" s="199"/>
      <c r="AM251" s="199"/>
      <c r="AN251" s="199"/>
      <c r="AO251" s="199"/>
      <c r="AP251" s="199"/>
      <c r="AQ251" s="199"/>
      <c r="AR251" s="199"/>
      <c r="AS251" s="199"/>
      <c r="AT251" s="199"/>
      <c r="AU251" s="199"/>
      <c r="AV251" s="199"/>
      <c r="AW251" s="199"/>
      <c r="AX251" s="199"/>
      <c r="AY251" s="199"/>
      <c r="AZ251" s="199"/>
      <c r="BA251" s="199"/>
      <c r="BB251" s="199"/>
      <c r="BC251" s="199"/>
      <c r="BD251" s="199"/>
      <c r="BE251" s="199"/>
      <c r="BF251" s="199"/>
      <c r="BG251" s="199"/>
      <c r="BH251" s="199"/>
      <c r="BI251" s="199"/>
      <c r="BJ251" s="199"/>
      <c r="BK251" s="199"/>
      <c r="BL251" s="199"/>
      <c r="BM251" s="199"/>
      <c r="BN251" s="199"/>
      <c r="BO251" s="199"/>
      <c r="BP251" s="199"/>
      <c r="BQ251" s="199"/>
      <c r="BR251" s="199"/>
      <c r="BS251" s="199"/>
      <c r="BT251" s="199"/>
      <c r="BU251" s="199"/>
      <c r="BV251" s="199"/>
      <c r="BW251" s="199"/>
      <c r="BX251" s="199"/>
      <c r="BY251" s="199"/>
      <c r="BZ251" s="199"/>
      <c r="CA251" s="199"/>
      <c r="CB251" s="199"/>
      <c r="CC251" s="199"/>
      <c r="CD251" s="199"/>
      <c r="CE251" s="199"/>
      <c r="CF251" s="199"/>
      <c r="CG251" s="199"/>
      <c r="CH251" s="199"/>
      <c r="CI251" s="199"/>
      <c r="CJ251" s="199"/>
      <c r="CK251" s="199"/>
      <c r="CL251" s="199"/>
      <c r="CM251" s="199"/>
      <c r="CN251" s="199"/>
      <c r="CO251" s="199"/>
      <c r="CP251" s="199"/>
      <c r="CQ251" s="199"/>
      <c r="CR251" s="199"/>
      <c r="CS251" s="199"/>
      <c r="CT251" s="199"/>
      <c r="CU251" s="199"/>
      <c r="CV251" s="199"/>
      <c r="CW251" s="199"/>
      <c r="CX251" s="199"/>
      <c r="CY251" s="199"/>
      <c r="CZ251" s="199"/>
      <c r="DA251" s="199"/>
      <c r="DB251" s="199"/>
      <c r="DC251" s="199"/>
      <c r="DD251" s="199"/>
      <c r="DE251" s="199"/>
      <c r="DF251" s="199"/>
      <c r="DG251" s="199"/>
      <c r="DH251" s="199"/>
      <c r="DI251" s="199"/>
      <c r="DJ251" s="199"/>
      <c r="DK251" s="199"/>
      <c r="DL251" s="199"/>
      <c r="DM251" s="199"/>
      <c r="DN251" s="199"/>
      <c r="DO251" s="199"/>
      <c r="DP251" s="199"/>
      <c r="DQ251" s="199"/>
      <c r="DR251" s="199"/>
      <c r="DS251" s="199"/>
      <c r="DT251" s="199"/>
      <c r="DU251" s="199"/>
      <c r="DV251" s="199"/>
      <c r="DW251" s="199"/>
      <c r="DX251" s="199"/>
      <c r="DY251" s="199"/>
      <c r="DZ251" s="199"/>
      <c r="EA251" s="199"/>
      <c r="EB251" s="199"/>
      <c r="EC251" s="199"/>
      <c r="ED251" s="199"/>
      <c r="EE251" s="199"/>
      <c r="EF251" s="199"/>
      <c r="EG251" s="199"/>
      <c r="EH251" s="199"/>
      <c r="EI251" s="199"/>
      <c r="EJ251" s="199"/>
      <c r="EK251" s="199"/>
      <c r="EL251" s="199"/>
      <c r="EM251" s="199"/>
      <c r="EN251" s="199"/>
      <c r="EO251" s="199"/>
      <c r="EP251" s="199"/>
      <c r="EQ251" s="199"/>
      <c r="ER251" s="199"/>
      <c r="ES251" s="199"/>
      <c r="ET251" s="199"/>
      <c r="EU251" s="199"/>
      <c r="EV251" s="199"/>
      <c r="EW251" s="199"/>
      <c r="EX251" s="199"/>
      <c r="EY251" s="199"/>
      <c r="EZ251" s="199"/>
      <c r="FA251" s="199"/>
      <c r="FB251" s="199"/>
      <c r="FC251" s="199"/>
      <c r="FD251" s="199"/>
      <c r="FE251" s="199"/>
      <c r="FF251" s="199"/>
      <c r="FG251" s="199"/>
      <c r="FH251" s="199"/>
      <c r="FI251" s="199"/>
      <c r="FJ251" s="199"/>
      <c r="FK251" s="199"/>
      <c r="FL251" s="199"/>
      <c r="FM251" s="199"/>
      <c r="FN251" s="199"/>
      <c r="FO251" s="199"/>
      <c r="FP251" s="199"/>
      <c r="FQ251" s="199"/>
      <c r="FR251" s="199"/>
      <c r="FS251" s="199"/>
      <c r="FT251" s="199"/>
      <c r="FU251" s="199"/>
      <c r="FV251" s="199"/>
      <c r="FW251" s="199"/>
      <c r="FX251" s="199"/>
      <c r="FY251" s="199"/>
      <c r="FZ251" s="199"/>
      <c r="GA251" s="199"/>
      <c r="GB251" s="199"/>
      <c r="GC251" s="199"/>
      <c r="GD251" s="199"/>
      <c r="GE251" s="199"/>
      <c r="GF251" s="199"/>
      <c r="GG251" s="199"/>
      <c r="GH251" s="199"/>
      <c r="GI251" s="199"/>
      <c r="GJ251" s="199"/>
      <c r="GK251" s="199"/>
      <c r="GL251" s="199"/>
      <c r="GM251" s="199"/>
      <c r="GN251" s="199"/>
      <c r="GO251" s="199"/>
      <c r="GP251" s="199"/>
      <c r="GQ251" s="199"/>
      <c r="GR251" s="199"/>
      <c r="GS251" s="199"/>
      <c r="GT251" s="199"/>
      <c r="GU251" s="199"/>
      <c r="GV251" s="199"/>
      <c r="GW251" s="199"/>
      <c r="GX251" s="199"/>
      <c r="GY251" s="199"/>
      <c r="GZ251" s="199"/>
      <c r="HA251" s="199"/>
      <c r="HB251" s="199"/>
      <c r="HC251" s="199"/>
      <c r="HD251" s="199"/>
      <c r="HE251" s="199"/>
      <c r="HF251" s="199"/>
      <c r="HG251" s="199"/>
      <c r="HH251" s="199"/>
      <c r="HI251" s="199"/>
      <c r="HJ251" s="199"/>
      <c r="HK251" s="199"/>
      <c r="HL251" s="199"/>
      <c r="HM251" s="199"/>
      <c r="HN251" s="199"/>
      <c r="HO251" s="199"/>
      <c r="HP251" s="199"/>
      <c r="HQ251" s="199"/>
      <c r="HR251" s="199"/>
      <c r="HS251" s="199"/>
      <c r="HT251" s="199"/>
      <c r="HU251" s="199"/>
      <c r="HV251" s="199"/>
      <c r="HW251" s="199"/>
      <c r="HX251" s="199"/>
      <c r="HY251" s="199"/>
      <c r="HZ251" s="199"/>
      <c r="IA251" s="199"/>
      <c r="IB251" s="199"/>
      <c r="IC251" s="199"/>
      <c r="ID251" s="199"/>
      <c r="IE251" s="199"/>
      <c r="IF251" s="199"/>
      <c r="IG251" s="199"/>
      <c r="IH251" s="199"/>
      <c r="II251" s="199"/>
      <c r="IJ251" s="199"/>
      <c r="IK251" s="199"/>
      <c r="IL251" s="199"/>
      <c r="IM251" s="199"/>
      <c r="IN251" s="199"/>
      <c r="IO251" s="199"/>
      <c r="IP251" s="199"/>
      <c r="IQ251" s="199"/>
      <c r="IR251" s="199"/>
      <c r="IS251" s="199"/>
      <c r="IT251" s="199"/>
      <c r="IU251" s="199"/>
      <c r="IV251" s="199"/>
    </row>
    <row r="252" spans="1:256" s="245" customFormat="1" x14ac:dyDescent="0.25">
      <c r="A252" s="203"/>
      <c r="B252" s="204"/>
      <c r="C252" s="206"/>
      <c r="D252" s="206"/>
      <c r="E252" s="251"/>
      <c r="F252" s="252"/>
      <c r="H252" s="199"/>
      <c r="I252" s="199"/>
      <c r="J252" s="199"/>
      <c r="K252" s="199"/>
      <c r="L252" s="199"/>
      <c r="M252" s="199"/>
      <c r="N252" s="199"/>
      <c r="O252" s="199"/>
      <c r="P252" s="199"/>
      <c r="Q252" s="199"/>
      <c r="R252" s="199"/>
      <c r="S252" s="199"/>
      <c r="T252" s="199"/>
      <c r="U252" s="199"/>
      <c r="V252" s="199"/>
      <c r="W252" s="199"/>
      <c r="X252" s="199"/>
      <c r="Y252" s="199"/>
      <c r="Z252" s="199"/>
      <c r="AA252" s="199"/>
      <c r="AB252" s="199"/>
      <c r="AC252" s="199"/>
      <c r="AD252" s="199"/>
      <c r="AE252" s="199"/>
      <c r="AF252" s="199"/>
      <c r="AG252" s="199"/>
      <c r="AH252" s="199"/>
      <c r="AI252" s="199"/>
      <c r="AJ252" s="199"/>
      <c r="AK252" s="199"/>
      <c r="AL252" s="199"/>
      <c r="AM252" s="199"/>
      <c r="AN252" s="199"/>
      <c r="AO252" s="199"/>
      <c r="AP252" s="199"/>
      <c r="AQ252" s="199"/>
      <c r="AR252" s="199"/>
      <c r="AS252" s="199"/>
      <c r="AT252" s="199"/>
      <c r="AU252" s="199"/>
      <c r="AV252" s="199"/>
      <c r="AW252" s="199"/>
      <c r="AX252" s="199"/>
      <c r="AY252" s="199"/>
      <c r="AZ252" s="199"/>
      <c r="BA252" s="199"/>
      <c r="BB252" s="199"/>
      <c r="BC252" s="199"/>
      <c r="BD252" s="199"/>
      <c r="BE252" s="199"/>
      <c r="BF252" s="199"/>
      <c r="BG252" s="199"/>
      <c r="BH252" s="199"/>
      <c r="BI252" s="199"/>
      <c r="BJ252" s="199"/>
      <c r="BK252" s="199"/>
      <c r="BL252" s="199"/>
      <c r="BM252" s="199"/>
      <c r="BN252" s="199"/>
      <c r="BO252" s="199"/>
      <c r="BP252" s="199"/>
      <c r="BQ252" s="199"/>
      <c r="BR252" s="199"/>
      <c r="BS252" s="199"/>
      <c r="BT252" s="199"/>
      <c r="BU252" s="199"/>
      <c r="BV252" s="199"/>
      <c r="BW252" s="199"/>
      <c r="BX252" s="199"/>
      <c r="BY252" s="199"/>
      <c r="BZ252" s="199"/>
      <c r="CA252" s="199"/>
      <c r="CB252" s="199"/>
      <c r="CC252" s="199"/>
      <c r="CD252" s="199"/>
      <c r="CE252" s="199"/>
      <c r="CF252" s="199"/>
      <c r="CG252" s="199"/>
      <c r="CH252" s="199"/>
      <c r="CI252" s="199"/>
      <c r="CJ252" s="199"/>
      <c r="CK252" s="199"/>
      <c r="CL252" s="199"/>
      <c r="CM252" s="199"/>
      <c r="CN252" s="199"/>
      <c r="CO252" s="199"/>
      <c r="CP252" s="199"/>
      <c r="CQ252" s="199"/>
      <c r="CR252" s="199"/>
      <c r="CS252" s="199"/>
      <c r="CT252" s="199"/>
      <c r="CU252" s="199"/>
      <c r="CV252" s="199"/>
      <c r="CW252" s="199"/>
      <c r="CX252" s="199"/>
      <c r="CY252" s="199"/>
      <c r="CZ252" s="199"/>
      <c r="DA252" s="199"/>
      <c r="DB252" s="199"/>
      <c r="DC252" s="199"/>
      <c r="DD252" s="199"/>
      <c r="DE252" s="199"/>
      <c r="DF252" s="199"/>
      <c r="DG252" s="199"/>
      <c r="DH252" s="199"/>
      <c r="DI252" s="199"/>
      <c r="DJ252" s="199"/>
      <c r="DK252" s="199"/>
      <c r="DL252" s="199"/>
      <c r="DM252" s="199"/>
      <c r="DN252" s="199"/>
      <c r="DO252" s="199"/>
      <c r="DP252" s="199"/>
      <c r="DQ252" s="199"/>
      <c r="DR252" s="199"/>
      <c r="DS252" s="199"/>
      <c r="DT252" s="199"/>
      <c r="DU252" s="199"/>
      <c r="DV252" s="199"/>
      <c r="DW252" s="199"/>
      <c r="DX252" s="199"/>
      <c r="DY252" s="199"/>
      <c r="DZ252" s="199"/>
      <c r="EA252" s="199"/>
      <c r="EB252" s="199"/>
      <c r="EC252" s="199"/>
      <c r="ED252" s="199"/>
      <c r="EE252" s="199"/>
      <c r="EF252" s="199"/>
      <c r="EG252" s="199"/>
      <c r="EH252" s="199"/>
      <c r="EI252" s="199"/>
      <c r="EJ252" s="199"/>
      <c r="EK252" s="199"/>
      <c r="EL252" s="199"/>
      <c r="EM252" s="199"/>
      <c r="EN252" s="199"/>
      <c r="EO252" s="199"/>
      <c r="EP252" s="199"/>
      <c r="EQ252" s="199"/>
      <c r="ER252" s="199"/>
      <c r="ES252" s="199"/>
      <c r="ET252" s="199"/>
      <c r="EU252" s="199"/>
      <c r="EV252" s="199"/>
      <c r="EW252" s="199"/>
      <c r="EX252" s="199"/>
      <c r="EY252" s="199"/>
      <c r="EZ252" s="199"/>
      <c r="FA252" s="199"/>
      <c r="FB252" s="199"/>
      <c r="FC252" s="199"/>
      <c r="FD252" s="199"/>
      <c r="FE252" s="199"/>
      <c r="FF252" s="199"/>
      <c r="FG252" s="199"/>
      <c r="FH252" s="199"/>
      <c r="FI252" s="199"/>
      <c r="FJ252" s="199"/>
      <c r="FK252" s="199"/>
      <c r="FL252" s="199"/>
      <c r="FM252" s="199"/>
      <c r="FN252" s="199"/>
      <c r="FO252" s="199"/>
      <c r="FP252" s="199"/>
      <c r="FQ252" s="199"/>
      <c r="FR252" s="199"/>
      <c r="FS252" s="199"/>
      <c r="FT252" s="199"/>
      <c r="FU252" s="199"/>
      <c r="FV252" s="199"/>
      <c r="FW252" s="199"/>
      <c r="FX252" s="199"/>
      <c r="FY252" s="199"/>
      <c r="FZ252" s="199"/>
      <c r="GA252" s="199"/>
      <c r="GB252" s="199"/>
      <c r="GC252" s="199"/>
      <c r="GD252" s="199"/>
      <c r="GE252" s="199"/>
      <c r="GF252" s="199"/>
      <c r="GG252" s="199"/>
      <c r="GH252" s="199"/>
      <c r="GI252" s="199"/>
      <c r="GJ252" s="199"/>
      <c r="GK252" s="199"/>
      <c r="GL252" s="199"/>
      <c r="GM252" s="199"/>
      <c r="GN252" s="199"/>
      <c r="GO252" s="199"/>
      <c r="GP252" s="199"/>
      <c r="GQ252" s="199"/>
      <c r="GR252" s="199"/>
      <c r="GS252" s="199"/>
      <c r="GT252" s="199"/>
      <c r="GU252" s="199"/>
      <c r="GV252" s="199"/>
      <c r="GW252" s="199"/>
      <c r="GX252" s="199"/>
      <c r="GY252" s="199"/>
      <c r="GZ252" s="199"/>
      <c r="HA252" s="199"/>
      <c r="HB252" s="199"/>
      <c r="HC252" s="199"/>
      <c r="HD252" s="199"/>
      <c r="HE252" s="199"/>
      <c r="HF252" s="199"/>
      <c r="HG252" s="199"/>
      <c r="HH252" s="199"/>
      <c r="HI252" s="199"/>
      <c r="HJ252" s="199"/>
      <c r="HK252" s="199"/>
      <c r="HL252" s="199"/>
      <c r="HM252" s="199"/>
      <c r="HN252" s="199"/>
      <c r="HO252" s="199"/>
      <c r="HP252" s="199"/>
      <c r="HQ252" s="199"/>
      <c r="HR252" s="199"/>
      <c r="HS252" s="199"/>
      <c r="HT252" s="199"/>
      <c r="HU252" s="199"/>
      <c r="HV252" s="199"/>
      <c r="HW252" s="199"/>
      <c r="HX252" s="199"/>
      <c r="HY252" s="199"/>
      <c r="HZ252" s="199"/>
      <c r="IA252" s="199"/>
      <c r="IB252" s="199"/>
      <c r="IC252" s="199"/>
      <c r="ID252" s="199"/>
      <c r="IE252" s="199"/>
      <c r="IF252" s="199"/>
      <c r="IG252" s="199"/>
      <c r="IH252" s="199"/>
      <c r="II252" s="199"/>
      <c r="IJ252" s="199"/>
      <c r="IK252" s="199"/>
      <c r="IL252" s="199"/>
      <c r="IM252" s="199"/>
      <c r="IN252" s="199"/>
      <c r="IO252" s="199"/>
      <c r="IP252" s="199"/>
      <c r="IQ252" s="199"/>
      <c r="IR252" s="199"/>
      <c r="IS252" s="199"/>
      <c r="IT252" s="199"/>
      <c r="IU252" s="199"/>
      <c r="IV252" s="199"/>
    </row>
    <row r="253" spans="1:256" s="245" customFormat="1" x14ac:dyDescent="0.25">
      <c r="A253" s="203"/>
      <c r="B253" s="204" t="s">
        <v>136</v>
      </c>
      <c r="C253" s="206"/>
      <c r="D253" s="206"/>
      <c r="E253" s="251"/>
      <c r="F253" s="252">
        <f>+F64</f>
        <v>0</v>
      </c>
      <c r="H253" s="199"/>
      <c r="I253" s="199"/>
      <c r="J253" s="199"/>
      <c r="K253" s="199"/>
      <c r="L253" s="199"/>
      <c r="M253" s="199"/>
      <c r="N253" s="199"/>
      <c r="O253" s="199"/>
      <c r="P253" s="199"/>
      <c r="Q253" s="199"/>
      <c r="R253" s="199"/>
      <c r="S253" s="199"/>
      <c r="T253" s="199"/>
      <c r="U253" s="199"/>
      <c r="V253" s="199"/>
      <c r="W253" s="199"/>
      <c r="X253" s="199"/>
      <c r="Y253" s="199"/>
      <c r="Z253" s="199"/>
      <c r="AA253" s="199"/>
      <c r="AB253" s="199"/>
      <c r="AC253" s="199"/>
      <c r="AD253" s="199"/>
      <c r="AE253" s="199"/>
      <c r="AF253" s="199"/>
      <c r="AG253" s="199"/>
      <c r="AH253" s="199"/>
      <c r="AI253" s="199"/>
      <c r="AJ253" s="199"/>
      <c r="AK253" s="199"/>
      <c r="AL253" s="199"/>
      <c r="AM253" s="199"/>
      <c r="AN253" s="199"/>
      <c r="AO253" s="199"/>
      <c r="AP253" s="199"/>
      <c r="AQ253" s="199"/>
      <c r="AR253" s="199"/>
      <c r="AS253" s="199"/>
      <c r="AT253" s="199"/>
      <c r="AU253" s="199"/>
      <c r="AV253" s="199"/>
      <c r="AW253" s="199"/>
      <c r="AX253" s="199"/>
      <c r="AY253" s="199"/>
      <c r="AZ253" s="199"/>
      <c r="BA253" s="199"/>
      <c r="BB253" s="199"/>
      <c r="BC253" s="199"/>
      <c r="BD253" s="199"/>
      <c r="BE253" s="199"/>
      <c r="BF253" s="199"/>
      <c r="BG253" s="199"/>
      <c r="BH253" s="199"/>
      <c r="BI253" s="199"/>
      <c r="BJ253" s="199"/>
      <c r="BK253" s="199"/>
      <c r="BL253" s="199"/>
      <c r="BM253" s="199"/>
      <c r="BN253" s="199"/>
      <c r="BO253" s="199"/>
      <c r="BP253" s="199"/>
      <c r="BQ253" s="199"/>
      <c r="BR253" s="199"/>
      <c r="BS253" s="199"/>
      <c r="BT253" s="199"/>
      <c r="BU253" s="199"/>
      <c r="BV253" s="199"/>
      <c r="BW253" s="199"/>
      <c r="BX253" s="199"/>
      <c r="BY253" s="199"/>
      <c r="BZ253" s="199"/>
      <c r="CA253" s="199"/>
      <c r="CB253" s="199"/>
      <c r="CC253" s="199"/>
      <c r="CD253" s="199"/>
      <c r="CE253" s="199"/>
      <c r="CF253" s="199"/>
      <c r="CG253" s="199"/>
      <c r="CH253" s="199"/>
      <c r="CI253" s="199"/>
      <c r="CJ253" s="199"/>
      <c r="CK253" s="199"/>
      <c r="CL253" s="199"/>
      <c r="CM253" s="199"/>
      <c r="CN253" s="199"/>
      <c r="CO253" s="199"/>
      <c r="CP253" s="199"/>
      <c r="CQ253" s="199"/>
      <c r="CR253" s="199"/>
      <c r="CS253" s="199"/>
      <c r="CT253" s="199"/>
      <c r="CU253" s="199"/>
      <c r="CV253" s="199"/>
      <c r="CW253" s="199"/>
      <c r="CX253" s="199"/>
      <c r="CY253" s="199"/>
      <c r="CZ253" s="199"/>
      <c r="DA253" s="199"/>
      <c r="DB253" s="199"/>
      <c r="DC253" s="199"/>
      <c r="DD253" s="199"/>
      <c r="DE253" s="199"/>
      <c r="DF253" s="199"/>
      <c r="DG253" s="199"/>
      <c r="DH253" s="199"/>
      <c r="DI253" s="199"/>
      <c r="DJ253" s="199"/>
      <c r="DK253" s="199"/>
      <c r="DL253" s="199"/>
      <c r="DM253" s="199"/>
      <c r="DN253" s="199"/>
      <c r="DO253" s="199"/>
      <c r="DP253" s="199"/>
      <c r="DQ253" s="199"/>
      <c r="DR253" s="199"/>
      <c r="DS253" s="199"/>
      <c r="DT253" s="199"/>
      <c r="DU253" s="199"/>
      <c r="DV253" s="199"/>
      <c r="DW253" s="199"/>
      <c r="DX253" s="199"/>
      <c r="DY253" s="199"/>
      <c r="DZ253" s="199"/>
      <c r="EA253" s="199"/>
      <c r="EB253" s="199"/>
      <c r="EC253" s="199"/>
      <c r="ED253" s="199"/>
      <c r="EE253" s="199"/>
      <c r="EF253" s="199"/>
      <c r="EG253" s="199"/>
      <c r="EH253" s="199"/>
      <c r="EI253" s="199"/>
      <c r="EJ253" s="199"/>
      <c r="EK253" s="199"/>
      <c r="EL253" s="199"/>
      <c r="EM253" s="199"/>
      <c r="EN253" s="199"/>
      <c r="EO253" s="199"/>
      <c r="EP253" s="199"/>
      <c r="EQ253" s="199"/>
      <c r="ER253" s="199"/>
      <c r="ES253" s="199"/>
      <c r="ET253" s="199"/>
      <c r="EU253" s="199"/>
      <c r="EV253" s="199"/>
      <c r="EW253" s="199"/>
      <c r="EX253" s="199"/>
      <c r="EY253" s="199"/>
      <c r="EZ253" s="199"/>
      <c r="FA253" s="199"/>
      <c r="FB253" s="199"/>
      <c r="FC253" s="199"/>
      <c r="FD253" s="199"/>
      <c r="FE253" s="199"/>
      <c r="FF253" s="199"/>
      <c r="FG253" s="199"/>
      <c r="FH253" s="199"/>
      <c r="FI253" s="199"/>
      <c r="FJ253" s="199"/>
      <c r="FK253" s="199"/>
      <c r="FL253" s="199"/>
      <c r="FM253" s="199"/>
      <c r="FN253" s="199"/>
      <c r="FO253" s="199"/>
      <c r="FP253" s="199"/>
      <c r="FQ253" s="199"/>
      <c r="FR253" s="199"/>
      <c r="FS253" s="199"/>
      <c r="FT253" s="199"/>
      <c r="FU253" s="199"/>
      <c r="FV253" s="199"/>
      <c r="FW253" s="199"/>
      <c r="FX253" s="199"/>
      <c r="FY253" s="199"/>
      <c r="FZ253" s="199"/>
      <c r="GA253" s="199"/>
      <c r="GB253" s="199"/>
      <c r="GC253" s="199"/>
      <c r="GD253" s="199"/>
      <c r="GE253" s="199"/>
      <c r="GF253" s="199"/>
      <c r="GG253" s="199"/>
      <c r="GH253" s="199"/>
      <c r="GI253" s="199"/>
      <c r="GJ253" s="199"/>
      <c r="GK253" s="199"/>
      <c r="GL253" s="199"/>
      <c r="GM253" s="199"/>
      <c r="GN253" s="199"/>
      <c r="GO253" s="199"/>
      <c r="GP253" s="199"/>
      <c r="GQ253" s="199"/>
      <c r="GR253" s="199"/>
      <c r="GS253" s="199"/>
      <c r="GT253" s="199"/>
      <c r="GU253" s="199"/>
      <c r="GV253" s="199"/>
      <c r="GW253" s="199"/>
      <c r="GX253" s="199"/>
      <c r="GY253" s="199"/>
      <c r="GZ253" s="199"/>
      <c r="HA253" s="199"/>
      <c r="HB253" s="199"/>
      <c r="HC253" s="199"/>
      <c r="HD253" s="199"/>
      <c r="HE253" s="199"/>
      <c r="HF253" s="199"/>
      <c r="HG253" s="199"/>
      <c r="HH253" s="199"/>
      <c r="HI253" s="199"/>
      <c r="HJ253" s="199"/>
      <c r="HK253" s="199"/>
      <c r="HL253" s="199"/>
      <c r="HM253" s="199"/>
      <c r="HN253" s="199"/>
      <c r="HO253" s="199"/>
      <c r="HP253" s="199"/>
      <c r="HQ253" s="199"/>
      <c r="HR253" s="199"/>
      <c r="HS253" s="199"/>
      <c r="HT253" s="199"/>
      <c r="HU253" s="199"/>
      <c r="HV253" s="199"/>
      <c r="HW253" s="199"/>
      <c r="HX253" s="199"/>
      <c r="HY253" s="199"/>
      <c r="HZ253" s="199"/>
      <c r="IA253" s="199"/>
      <c r="IB253" s="199"/>
      <c r="IC253" s="199"/>
      <c r="ID253" s="199"/>
      <c r="IE253" s="199"/>
      <c r="IF253" s="199"/>
      <c r="IG253" s="199"/>
      <c r="IH253" s="199"/>
      <c r="II253" s="199"/>
      <c r="IJ253" s="199"/>
      <c r="IK253" s="199"/>
      <c r="IL253" s="199"/>
      <c r="IM253" s="199"/>
      <c r="IN253" s="199"/>
      <c r="IO253" s="199"/>
      <c r="IP253" s="199"/>
      <c r="IQ253" s="199"/>
      <c r="IR253" s="199"/>
      <c r="IS253" s="199"/>
      <c r="IT253" s="199"/>
      <c r="IU253" s="199"/>
      <c r="IV253" s="199"/>
    </row>
    <row r="254" spans="1:256" s="245" customFormat="1" x14ac:dyDescent="0.25">
      <c r="A254" s="203"/>
      <c r="B254" s="204"/>
      <c r="C254" s="206"/>
      <c r="D254" s="206"/>
      <c r="E254" s="251"/>
      <c r="F254" s="252"/>
      <c r="H254" s="199"/>
      <c r="I254" s="199"/>
      <c r="J254" s="199"/>
      <c r="K254" s="199"/>
      <c r="L254" s="199"/>
      <c r="M254" s="199"/>
      <c r="N254" s="199"/>
      <c r="O254" s="199"/>
      <c r="P254" s="199"/>
      <c r="Q254" s="199"/>
      <c r="R254" s="199"/>
      <c r="S254" s="199"/>
      <c r="T254" s="199"/>
      <c r="U254" s="199"/>
      <c r="V254" s="199"/>
      <c r="W254" s="199"/>
      <c r="X254" s="199"/>
      <c r="Y254" s="199"/>
      <c r="Z254" s="199"/>
      <c r="AA254" s="199"/>
      <c r="AB254" s="199"/>
      <c r="AC254" s="199"/>
      <c r="AD254" s="199"/>
      <c r="AE254" s="199"/>
      <c r="AF254" s="199"/>
      <c r="AG254" s="199"/>
      <c r="AH254" s="199"/>
      <c r="AI254" s="199"/>
      <c r="AJ254" s="199"/>
      <c r="AK254" s="199"/>
      <c r="AL254" s="199"/>
      <c r="AM254" s="199"/>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199"/>
      <c r="BR254" s="199"/>
      <c r="BS254" s="199"/>
      <c r="BT254" s="199"/>
      <c r="BU254" s="199"/>
      <c r="BV254" s="199"/>
      <c r="BW254" s="199"/>
      <c r="BX254" s="199"/>
      <c r="BY254" s="199"/>
      <c r="BZ254" s="199"/>
      <c r="CA254" s="199"/>
      <c r="CB254" s="199"/>
      <c r="CC254" s="199"/>
      <c r="CD254" s="199"/>
      <c r="CE254" s="199"/>
      <c r="CF254" s="199"/>
      <c r="CG254" s="199"/>
      <c r="CH254" s="199"/>
      <c r="CI254" s="199"/>
      <c r="CJ254" s="199"/>
      <c r="CK254" s="199"/>
      <c r="CL254" s="199"/>
      <c r="CM254" s="199"/>
      <c r="CN254" s="199"/>
      <c r="CO254" s="199"/>
      <c r="CP254" s="199"/>
      <c r="CQ254" s="199"/>
      <c r="CR254" s="199"/>
      <c r="CS254" s="199"/>
      <c r="CT254" s="199"/>
      <c r="CU254" s="199"/>
      <c r="CV254" s="199"/>
      <c r="CW254" s="199"/>
      <c r="CX254" s="199"/>
      <c r="CY254" s="199"/>
      <c r="CZ254" s="199"/>
      <c r="DA254" s="199"/>
      <c r="DB254" s="199"/>
      <c r="DC254" s="199"/>
      <c r="DD254" s="199"/>
      <c r="DE254" s="199"/>
      <c r="DF254" s="199"/>
      <c r="DG254" s="199"/>
      <c r="DH254" s="199"/>
      <c r="DI254" s="199"/>
      <c r="DJ254" s="199"/>
      <c r="DK254" s="199"/>
      <c r="DL254" s="199"/>
      <c r="DM254" s="199"/>
      <c r="DN254" s="199"/>
      <c r="DO254" s="199"/>
      <c r="DP254" s="199"/>
      <c r="DQ254" s="199"/>
      <c r="DR254" s="199"/>
      <c r="DS254" s="199"/>
      <c r="DT254" s="199"/>
      <c r="DU254" s="199"/>
      <c r="DV254" s="199"/>
      <c r="DW254" s="199"/>
      <c r="DX254" s="199"/>
      <c r="DY254" s="199"/>
      <c r="DZ254" s="199"/>
      <c r="EA254" s="199"/>
      <c r="EB254" s="199"/>
      <c r="EC254" s="199"/>
      <c r="ED254" s="199"/>
      <c r="EE254" s="199"/>
      <c r="EF254" s="199"/>
      <c r="EG254" s="199"/>
      <c r="EH254" s="199"/>
      <c r="EI254" s="199"/>
      <c r="EJ254" s="199"/>
      <c r="EK254" s="199"/>
      <c r="EL254" s="199"/>
      <c r="EM254" s="199"/>
      <c r="EN254" s="199"/>
      <c r="EO254" s="199"/>
      <c r="EP254" s="199"/>
      <c r="EQ254" s="199"/>
      <c r="ER254" s="199"/>
      <c r="ES254" s="199"/>
      <c r="ET254" s="199"/>
      <c r="EU254" s="199"/>
      <c r="EV254" s="199"/>
      <c r="EW254" s="199"/>
      <c r="EX254" s="199"/>
      <c r="EY254" s="199"/>
      <c r="EZ254" s="199"/>
      <c r="FA254" s="199"/>
      <c r="FB254" s="199"/>
      <c r="FC254" s="199"/>
      <c r="FD254" s="199"/>
      <c r="FE254" s="199"/>
      <c r="FF254" s="199"/>
      <c r="FG254" s="199"/>
      <c r="FH254" s="199"/>
      <c r="FI254" s="199"/>
      <c r="FJ254" s="199"/>
      <c r="FK254" s="199"/>
      <c r="FL254" s="199"/>
      <c r="FM254" s="199"/>
      <c r="FN254" s="199"/>
      <c r="FO254" s="199"/>
      <c r="FP254" s="199"/>
      <c r="FQ254" s="199"/>
      <c r="FR254" s="199"/>
      <c r="FS254" s="199"/>
      <c r="FT254" s="199"/>
      <c r="FU254" s="199"/>
      <c r="FV254" s="199"/>
      <c r="FW254" s="199"/>
      <c r="FX254" s="199"/>
      <c r="FY254" s="199"/>
      <c r="FZ254" s="199"/>
      <c r="GA254" s="199"/>
      <c r="GB254" s="199"/>
      <c r="GC254" s="199"/>
      <c r="GD254" s="199"/>
      <c r="GE254" s="199"/>
      <c r="GF254" s="199"/>
      <c r="GG254" s="199"/>
      <c r="GH254" s="199"/>
      <c r="GI254" s="199"/>
      <c r="GJ254" s="199"/>
      <c r="GK254" s="199"/>
      <c r="GL254" s="199"/>
      <c r="GM254" s="199"/>
      <c r="GN254" s="199"/>
      <c r="GO254" s="199"/>
      <c r="GP254" s="199"/>
      <c r="GQ254" s="199"/>
      <c r="GR254" s="199"/>
      <c r="GS254" s="199"/>
      <c r="GT254" s="199"/>
      <c r="GU254" s="199"/>
      <c r="GV254" s="199"/>
      <c r="GW254" s="199"/>
      <c r="GX254" s="199"/>
      <c r="GY254" s="199"/>
      <c r="GZ254" s="199"/>
      <c r="HA254" s="199"/>
      <c r="HB254" s="199"/>
      <c r="HC254" s="199"/>
      <c r="HD254" s="199"/>
      <c r="HE254" s="199"/>
      <c r="HF254" s="199"/>
      <c r="HG254" s="199"/>
      <c r="HH254" s="199"/>
      <c r="HI254" s="199"/>
      <c r="HJ254" s="199"/>
      <c r="HK254" s="199"/>
      <c r="HL254" s="199"/>
      <c r="HM254" s="199"/>
      <c r="HN254" s="199"/>
      <c r="HO254" s="199"/>
      <c r="HP254" s="199"/>
      <c r="HQ254" s="199"/>
      <c r="HR254" s="199"/>
      <c r="HS254" s="199"/>
      <c r="HT254" s="199"/>
      <c r="HU254" s="199"/>
      <c r="HV254" s="199"/>
      <c r="HW254" s="199"/>
      <c r="HX254" s="199"/>
      <c r="HY254" s="199"/>
      <c r="HZ254" s="199"/>
      <c r="IA254" s="199"/>
      <c r="IB254" s="199"/>
      <c r="IC254" s="199"/>
      <c r="ID254" s="199"/>
      <c r="IE254" s="199"/>
      <c r="IF254" s="199"/>
      <c r="IG254" s="199"/>
      <c r="IH254" s="199"/>
      <c r="II254" s="199"/>
      <c r="IJ254" s="199"/>
      <c r="IK254" s="199"/>
      <c r="IL254" s="199"/>
      <c r="IM254" s="199"/>
      <c r="IN254" s="199"/>
      <c r="IO254" s="199"/>
      <c r="IP254" s="199"/>
      <c r="IQ254" s="199"/>
      <c r="IR254" s="199"/>
      <c r="IS254" s="199"/>
      <c r="IT254" s="199"/>
      <c r="IU254" s="199"/>
      <c r="IV254" s="199"/>
    </row>
    <row r="255" spans="1:256" s="245" customFormat="1" x14ac:dyDescent="0.25">
      <c r="A255" s="203"/>
      <c r="B255" s="204" t="s">
        <v>137</v>
      </c>
      <c r="C255" s="206"/>
      <c r="D255" s="206"/>
      <c r="E255" s="251"/>
      <c r="F255" s="252">
        <f>+F122</f>
        <v>0</v>
      </c>
      <c r="H255" s="199"/>
      <c r="I255" s="199"/>
      <c r="J255" s="199"/>
      <c r="K255" s="199"/>
      <c r="L255" s="199"/>
      <c r="M255" s="199"/>
      <c r="N255" s="199"/>
      <c r="O255" s="199"/>
      <c r="P255" s="199"/>
      <c r="Q255" s="199"/>
      <c r="R255" s="199"/>
      <c r="S255" s="199"/>
      <c r="T255" s="199"/>
      <c r="U255" s="199"/>
      <c r="V255" s="199"/>
      <c r="W255" s="199"/>
      <c r="X255" s="199"/>
      <c r="Y255" s="199"/>
      <c r="Z255" s="199"/>
      <c r="AA255" s="199"/>
      <c r="AB255" s="199"/>
      <c r="AC255" s="199"/>
      <c r="AD255" s="199"/>
      <c r="AE255" s="199"/>
      <c r="AF255" s="199"/>
      <c r="AG255" s="199"/>
      <c r="AH255" s="199"/>
      <c r="AI255" s="199"/>
      <c r="AJ255" s="199"/>
      <c r="AK255" s="199"/>
      <c r="AL255" s="199"/>
      <c r="AM255" s="199"/>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199"/>
      <c r="BR255" s="199"/>
      <c r="BS255" s="199"/>
      <c r="BT255" s="199"/>
      <c r="BU255" s="199"/>
      <c r="BV255" s="199"/>
      <c r="BW255" s="199"/>
      <c r="BX255" s="199"/>
      <c r="BY255" s="199"/>
      <c r="BZ255" s="199"/>
      <c r="CA255" s="199"/>
      <c r="CB255" s="199"/>
      <c r="CC255" s="199"/>
      <c r="CD255" s="199"/>
      <c r="CE255" s="199"/>
      <c r="CF255" s="199"/>
      <c r="CG255" s="199"/>
      <c r="CH255" s="199"/>
      <c r="CI255" s="199"/>
      <c r="CJ255" s="199"/>
      <c r="CK255" s="199"/>
      <c r="CL255" s="199"/>
      <c r="CM255" s="199"/>
      <c r="CN255" s="199"/>
      <c r="CO255" s="199"/>
      <c r="CP255" s="199"/>
      <c r="CQ255" s="199"/>
      <c r="CR255" s="199"/>
      <c r="CS255" s="199"/>
      <c r="CT255" s="199"/>
      <c r="CU255" s="199"/>
      <c r="CV255" s="199"/>
      <c r="CW255" s="199"/>
      <c r="CX255" s="199"/>
      <c r="CY255" s="199"/>
      <c r="CZ255" s="199"/>
      <c r="DA255" s="199"/>
      <c r="DB255" s="199"/>
      <c r="DC255" s="199"/>
      <c r="DD255" s="199"/>
      <c r="DE255" s="199"/>
      <c r="DF255" s="199"/>
      <c r="DG255" s="199"/>
      <c r="DH255" s="199"/>
      <c r="DI255" s="199"/>
      <c r="DJ255" s="199"/>
      <c r="DK255" s="199"/>
      <c r="DL255" s="199"/>
      <c r="DM255" s="199"/>
      <c r="DN255" s="199"/>
      <c r="DO255" s="199"/>
      <c r="DP255" s="199"/>
      <c r="DQ255" s="199"/>
      <c r="DR255" s="199"/>
      <c r="DS255" s="199"/>
      <c r="DT255" s="199"/>
      <c r="DU255" s="199"/>
      <c r="DV255" s="199"/>
      <c r="DW255" s="199"/>
      <c r="DX255" s="199"/>
      <c r="DY255" s="199"/>
      <c r="DZ255" s="199"/>
      <c r="EA255" s="199"/>
      <c r="EB255" s="199"/>
      <c r="EC255" s="199"/>
      <c r="ED255" s="199"/>
      <c r="EE255" s="199"/>
      <c r="EF255" s="199"/>
      <c r="EG255" s="199"/>
      <c r="EH255" s="199"/>
      <c r="EI255" s="199"/>
      <c r="EJ255" s="199"/>
      <c r="EK255" s="199"/>
      <c r="EL255" s="199"/>
      <c r="EM255" s="199"/>
      <c r="EN255" s="199"/>
      <c r="EO255" s="199"/>
      <c r="EP255" s="199"/>
      <c r="EQ255" s="199"/>
      <c r="ER255" s="199"/>
      <c r="ES255" s="199"/>
      <c r="ET255" s="199"/>
      <c r="EU255" s="199"/>
      <c r="EV255" s="199"/>
      <c r="EW255" s="199"/>
      <c r="EX255" s="199"/>
      <c r="EY255" s="199"/>
      <c r="EZ255" s="199"/>
      <c r="FA255" s="199"/>
      <c r="FB255" s="199"/>
      <c r="FC255" s="199"/>
      <c r="FD255" s="199"/>
      <c r="FE255" s="199"/>
      <c r="FF255" s="199"/>
      <c r="FG255" s="199"/>
      <c r="FH255" s="199"/>
      <c r="FI255" s="199"/>
      <c r="FJ255" s="199"/>
      <c r="FK255" s="199"/>
      <c r="FL255" s="199"/>
      <c r="FM255" s="199"/>
      <c r="FN255" s="199"/>
      <c r="FO255" s="199"/>
      <c r="FP255" s="199"/>
      <c r="FQ255" s="199"/>
      <c r="FR255" s="199"/>
      <c r="FS255" s="199"/>
      <c r="FT255" s="199"/>
      <c r="FU255" s="199"/>
      <c r="FV255" s="199"/>
      <c r="FW255" s="199"/>
      <c r="FX255" s="199"/>
      <c r="FY255" s="199"/>
      <c r="FZ255" s="199"/>
      <c r="GA255" s="199"/>
      <c r="GB255" s="199"/>
      <c r="GC255" s="199"/>
      <c r="GD255" s="199"/>
      <c r="GE255" s="199"/>
      <c r="GF255" s="199"/>
      <c r="GG255" s="199"/>
      <c r="GH255" s="199"/>
      <c r="GI255" s="199"/>
      <c r="GJ255" s="199"/>
      <c r="GK255" s="199"/>
      <c r="GL255" s="199"/>
      <c r="GM255" s="199"/>
      <c r="GN255" s="199"/>
      <c r="GO255" s="199"/>
      <c r="GP255" s="199"/>
      <c r="GQ255" s="199"/>
      <c r="GR255" s="199"/>
      <c r="GS255" s="199"/>
      <c r="GT255" s="199"/>
      <c r="GU255" s="199"/>
      <c r="GV255" s="199"/>
      <c r="GW255" s="199"/>
      <c r="GX255" s="199"/>
      <c r="GY255" s="199"/>
      <c r="GZ255" s="199"/>
      <c r="HA255" s="199"/>
      <c r="HB255" s="199"/>
      <c r="HC255" s="199"/>
      <c r="HD255" s="199"/>
      <c r="HE255" s="199"/>
      <c r="HF255" s="199"/>
      <c r="HG255" s="199"/>
      <c r="HH255" s="199"/>
      <c r="HI255" s="199"/>
      <c r="HJ255" s="199"/>
      <c r="HK255" s="199"/>
      <c r="HL255" s="199"/>
      <c r="HM255" s="199"/>
      <c r="HN255" s="199"/>
      <c r="HO255" s="199"/>
      <c r="HP255" s="199"/>
      <c r="HQ255" s="199"/>
      <c r="HR255" s="199"/>
      <c r="HS255" s="199"/>
      <c r="HT255" s="199"/>
      <c r="HU255" s="199"/>
      <c r="HV255" s="199"/>
      <c r="HW255" s="199"/>
      <c r="HX255" s="199"/>
      <c r="HY255" s="199"/>
      <c r="HZ255" s="199"/>
      <c r="IA255" s="199"/>
      <c r="IB255" s="199"/>
      <c r="IC255" s="199"/>
      <c r="ID255" s="199"/>
      <c r="IE255" s="199"/>
      <c r="IF255" s="199"/>
      <c r="IG255" s="199"/>
      <c r="IH255" s="199"/>
      <c r="II255" s="199"/>
      <c r="IJ255" s="199"/>
      <c r="IK255" s="199"/>
      <c r="IL255" s="199"/>
      <c r="IM255" s="199"/>
      <c r="IN255" s="199"/>
      <c r="IO255" s="199"/>
      <c r="IP255" s="199"/>
      <c r="IQ255" s="199"/>
      <c r="IR255" s="199"/>
      <c r="IS255" s="199"/>
      <c r="IT255" s="199"/>
      <c r="IU255" s="199"/>
      <c r="IV255" s="199"/>
    </row>
    <row r="256" spans="1:256" s="245" customFormat="1" ht="13" x14ac:dyDescent="0.25">
      <c r="A256" s="203"/>
      <c r="B256" s="209"/>
      <c r="C256" s="206"/>
      <c r="D256" s="206"/>
      <c r="E256" s="251"/>
      <c r="F256" s="252"/>
      <c r="H256" s="199"/>
      <c r="I256" s="199"/>
      <c r="J256" s="199"/>
      <c r="K256" s="199"/>
      <c r="L256" s="199"/>
      <c r="M256" s="199"/>
      <c r="N256" s="199"/>
      <c r="O256" s="199"/>
      <c r="P256" s="199"/>
      <c r="Q256" s="199"/>
      <c r="R256" s="199"/>
      <c r="S256" s="199"/>
      <c r="T256" s="199"/>
      <c r="U256" s="199"/>
      <c r="V256" s="199"/>
      <c r="W256" s="199"/>
      <c r="X256" s="199"/>
      <c r="Y256" s="199"/>
      <c r="Z256" s="199"/>
      <c r="AA256" s="199"/>
      <c r="AB256" s="199"/>
      <c r="AC256" s="199"/>
      <c r="AD256" s="199"/>
      <c r="AE256" s="199"/>
      <c r="AF256" s="199"/>
      <c r="AG256" s="199"/>
      <c r="AH256" s="199"/>
      <c r="AI256" s="199"/>
      <c r="AJ256" s="199"/>
      <c r="AK256" s="199"/>
      <c r="AL256" s="199"/>
      <c r="AM256" s="199"/>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199"/>
      <c r="BR256" s="199"/>
      <c r="BS256" s="199"/>
      <c r="BT256" s="199"/>
      <c r="BU256" s="199"/>
      <c r="BV256" s="199"/>
      <c r="BW256" s="199"/>
      <c r="BX256" s="199"/>
      <c r="BY256" s="199"/>
      <c r="BZ256" s="199"/>
      <c r="CA256" s="199"/>
      <c r="CB256" s="199"/>
      <c r="CC256" s="199"/>
      <c r="CD256" s="199"/>
      <c r="CE256" s="199"/>
      <c r="CF256" s="199"/>
      <c r="CG256" s="199"/>
      <c r="CH256" s="199"/>
      <c r="CI256" s="199"/>
      <c r="CJ256" s="199"/>
      <c r="CK256" s="199"/>
      <c r="CL256" s="199"/>
      <c r="CM256" s="199"/>
      <c r="CN256" s="199"/>
      <c r="CO256" s="199"/>
      <c r="CP256" s="199"/>
      <c r="CQ256" s="199"/>
      <c r="CR256" s="199"/>
      <c r="CS256" s="199"/>
      <c r="CT256" s="199"/>
      <c r="CU256" s="199"/>
      <c r="CV256" s="199"/>
      <c r="CW256" s="199"/>
      <c r="CX256" s="199"/>
      <c r="CY256" s="199"/>
      <c r="CZ256" s="199"/>
      <c r="DA256" s="199"/>
      <c r="DB256" s="199"/>
      <c r="DC256" s="199"/>
      <c r="DD256" s="199"/>
      <c r="DE256" s="199"/>
      <c r="DF256" s="199"/>
      <c r="DG256" s="199"/>
      <c r="DH256" s="199"/>
      <c r="DI256" s="199"/>
      <c r="DJ256" s="199"/>
      <c r="DK256" s="199"/>
      <c r="DL256" s="199"/>
      <c r="DM256" s="199"/>
      <c r="DN256" s="199"/>
      <c r="DO256" s="199"/>
      <c r="DP256" s="199"/>
      <c r="DQ256" s="199"/>
      <c r="DR256" s="199"/>
      <c r="DS256" s="199"/>
      <c r="DT256" s="199"/>
      <c r="DU256" s="199"/>
      <c r="DV256" s="199"/>
      <c r="DW256" s="199"/>
      <c r="DX256" s="199"/>
      <c r="DY256" s="199"/>
      <c r="DZ256" s="199"/>
      <c r="EA256" s="199"/>
      <c r="EB256" s="199"/>
      <c r="EC256" s="199"/>
      <c r="ED256" s="199"/>
      <c r="EE256" s="199"/>
      <c r="EF256" s="199"/>
      <c r="EG256" s="199"/>
      <c r="EH256" s="199"/>
      <c r="EI256" s="199"/>
      <c r="EJ256" s="199"/>
      <c r="EK256" s="199"/>
      <c r="EL256" s="199"/>
      <c r="EM256" s="199"/>
      <c r="EN256" s="199"/>
      <c r="EO256" s="199"/>
      <c r="EP256" s="199"/>
      <c r="EQ256" s="199"/>
      <c r="ER256" s="199"/>
      <c r="ES256" s="199"/>
      <c r="ET256" s="199"/>
      <c r="EU256" s="199"/>
      <c r="EV256" s="199"/>
      <c r="EW256" s="199"/>
      <c r="EX256" s="199"/>
      <c r="EY256" s="199"/>
      <c r="EZ256" s="199"/>
      <c r="FA256" s="199"/>
      <c r="FB256" s="199"/>
      <c r="FC256" s="199"/>
      <c r="FD256" s="199"/>
      <c r="FE256" s="199"/>
      <c r="FF256" s="199"/>
      <c r="FG256" s="199"/>
      <c r="FH256" s="199"/>
      <c r="FI256" s="199"/>
      <c r="FJ256" s="199"/>
      <c r="FK256" s="199"/>
      <c r="FL256" s="199"/>
      <c r="FM256" s="199"/>
      <c r="FN256" s="199"/>
      <c r="FO256" s="199"/>
      <c r="FP256" s="199"/>
      <c r="FQ256" s="199"/>
      <c r="FR256" s="199"/>
      <c r="FS256" s="199"/>
      <c r="FT256" s="199"/>
      <c r="FU256" s="199"/>
      <c r="FV256" s="199"/>
      <c r="FW256" s="199"/>
      <c r="FX256" s="199"/>
      <c r="FY256" s="199"/>
      <c r="FZ256" s="199"/>
      <c r="GA256" s="199"/>
      <c r="GB256" s="199"/>
      <c r="GC256" s="199"/>
      <c r="GD256" s="199"/>
      <c r="GE256" s="199"/>
      <c r="GF256" s="199"/>
      <c r="GG256" s="199"/>
      <c r="GH256" s="199"/>
      <c r="GI256" s="199"/>
      <c r="GJ256" s="199"/>
      <c r="GK256" s="199"/>
      <c r="GL256" s="199"/>
      <c r="GM256" s="199"/>
      <c r="GN256" s="199"/>
      <c r="GO256" s="199"/>
      <c r="GP256" s="199"/>
      <c r="GQ256" s="199"/>
      <c r="GR256" s="199"/>
      <c r="GS256" s="199"/>
      <c r="GT256" s="199"/>
      <c r="GU256" s="199"/>
      <c r="GV256" s="199"/>
      <c r="GW256" s="199"/>
      <c r="GX256" s="199"/>
      <c r="GY256" s="199"/>
      <c r="GZ256" s="199"/>
      <c r="HA256" s="199"/>
      <c r="HB256" s="199"/>
      <c r="HC256" s="199"/>
      <c r="HD256" s="199"/>
      <c r="HE256" s="199"/>
      <c r="HF256" s="199"/>
      <c r="HG256" s="199"/>
      <c r="HH256" s="199"/>
      <c r="HI256" s="199"/>
      <c r="HJ256" s="199"/>
      <c r="HK256" s="199"/>
      <c r="HL256" s="199"/>
      <c r="HM256" s="199"/>
      <c r="HN256" s="199"/>
      <c r="HO256" s="199"/>
      <c r="HP256" s="199"/>
      <c r="HQ256" s="199"/>
      <c r="HR256" s="199"/>
      <c r="HS256" s="199"/>
      <c r="HT256" s="199"/>
      <c r="HU256" s="199"/>
      <c r="HV256" s="199"/>
      <c r="HW256" s="199"/>
      <c r="HX256" s="199"/>
      <c r="HY256" s="199"/>
      <c r="HZ256" s="199"/>
      <c r="IA256" s="199"/>
      <c r="IB256" s="199"/>
      <c r="IC256" s="199"/>
      <c r="ID256" s="199"/>
      <c r="IE256" s="199"/>
      <c r="IF256" s="199"/>
      <c r="IG256" s="199"/>
      <c r="IH256" s="199"/>
      <c r="II256" s="199"/>
      <c r="IJ256" s="199"/>
      <c r="IK256" s="199"/>
      <c r="IL256" s="199"/>
      <c r="IM256" s="199"/>
      <c r="IN256" s="199"/>
      <c r="IO256" s="199"/>
      <c r="IP256" s="199"/>
      <c r="IQ256" s="199"/>
      <c r="IR256" s="199"/>
      <c r="IS256" s="199"/>
      <c r="IT256" s="199"/>
      <c r="IU256" s="199"/>
      <c r="IV256" s="199"/>
    </row>
    <row r="257" spans="1:256" s="245" customFormat="1" x14ac:dyDescent="0.25">
      <c r="A257" s="203"/>
      <c r="B257" s="204" t="s">
        <v>138</v>
      </c>
      <c r="C257" s="206"/>
      <c r="D257" s="206"/>
      <c r="E257" s="251"/>
      <c r="F257" s="252">
        <f>+F180</f>
        <v>0</v>
      </c>
      <c r="H257" s="199"/>
      <c r="I257" s="199"/>
      <c r="J257" s="199"/>
      <c r="K257" s="199"/>
      <c r="L257" s="199"/>
      <c r="M257" s="199"/>
      <c r="N257" s="199"/>
      <c r="O257" s="199"/>
      <c r="P257" s="199"/>
      <c r="Q257" s="199"/>
      <c r="R257" s="199"/>
      <c r="S257" s="199"/>
      <c r="T257" s="199"/>
      <c r="U257" s="199"/>
      <c r="V257" s="199"/>
      <c r="W257" s="199"/>
      <c r="X257" s="199"/>
      <c r="Y257" s="199"/>
      <c r="Z257" s="199"/>
      <c r="AA257" s="199"/>
      <c r="AB257" s="199"/>
      <c r="AC257" s="199"/>
      <c r="AD257" s="199"/>
      <c r="AE257" s="199"/>
      <c r="AF257" s="199"/>
      <c r="AG257" s="199"/>
      <c r="AH257" s="199"/>
      <c r="AI257" s="199"/>
      <c r="AJ257" s="199"/>
      <c r="AK257" s="199"/>
      <c r="AL257" s="199"/>
      <c r="AM257" s="199"/>
      <c r="AN257" s="199"/>
      <c r="AO257" s="199"/>
      <c r="AP257" s="199"/>
      <c r="AQ257" s="199"/>
      <c r="AR257" s="199"/>
      <c r="AS257" s="199"/>
      <c r="AT257" s="199"/>
      <c r="AU257" s="199"/>
      <c r="AV257" s="199"/>
      <c r="AW257" s="199"/>
      <c r="AX257" s="199"/>
      <c r="AY257" s="199"/>
      <c r="AZ257" s="199"/>
      <c r="BA257" s="199"/>
      <c r="BB257" s="199"/>
      <c r="BC257" s="199"/>
      <c r="BD257" s="199"/>
      <c r="BE257" s="199"/>
      <c r="BF257" s="199"/>
      <c r="BG257" s="199"/>
      <c r="BH257" s="199"/>
      <c r="BI257" s="199"/>
      <c r="BJ257" s="199"/>
      <c r="BK257" s="199"/>
      <c r="BL257" s="199"/>
      <c r="BM257" s="199"/>
      <c r="BN257" s="199"/>
      <c r="BO257" s="199"/>
      <c r="BP257" s="199"/>
      <c r="BQ257" s="199"/>
      <c r="BR257" s="199"/>
      <c r="BS257" s="199"/>
      <c r="BT257" s="199"/>
      <c r="BU257" s="199"/>
      <c r="BV257" s="199"/>
      <c r="BW257" s="199"/>
      <c r="BX257" s="199"/>
      <c r="BY257" s="199"/>
      <c r="BZ257" s="199"/>
      <c r="CA257" s="199"/>
      <c r="CB257" s="199"/>
      <c r="CC257" s="199"/>
      <c r="CD257" s="199"/>
      <c r="CE257" s="199"/>
      <c r="CF257" s="199"/>
      <c r="CG257" s="199"/>
      <c r="CH257" s="199"/>
      <c r="CI257" s="199"/>
      <c r="CJ257" s="199"/>
      <c r="CK257" s="199"/>
      <c r="CL257" s="199"/>
      <c r="CM257" s="199"/>
      <c r="CN257" s="199"/>
      <c r="CO257" s="199"/>
      <c r="CP257" s="199"/>
      <c r="CQ257" s="199"/>
      <c r="CR257" s="199"/>
      <c r="CS257" s="199"/>
      <c r="CT257" s="199"/>
      <c r="CU257" s="199"/>
      <c r="CV257" s="199"/>
      <c r="CW257" s="199"/>
      <c r="CX257" s="199"/>
      <c r="CY257" s="199"/>
      <c r="CZ257" s="199"/>
      <c r="DA257" s="199"/>
      <c r="DB257" s="199"/>
      <c r="DC257" s="199"/>
      <c r="DD257" s="199"/>
      <c r="DE257" s="199"/>
      <c r="DF257" s="199"/>
      <c r="DG257" s="199"/>
      <c r="DH257" s="199"/>
      <c r="DI257" s="199"/>
      <c r="DJ257" s="199"/>
      <c r="DK257" s="199"/>
      <c r="DL257" s="199"/>
      <c r="DM257" s="199"/>
      <c r="DN257" s="199"/>
      <c r="DO257" s="199"/>
      <c r="DP257" s="199"/>
      <c r="DQ257" s="199"/>
      <c r="DR257" s="199"/>
      <c r="DS257" s="199"/>
      <c r="DT257" s="199"/>
      <c r="DU257" s="199"/>
      <c r="DV257" s="199"/>
      <c r="DW257" s="199"/>
      <c r="DX257" s="199"/>
      <c r="DY257" s="199"/>
      <c r="DZ257" s="199"/>
      <c r="EA257" s="199"/>
      <c r="EB257" s="199"/>
      <c r="EC257" s="199"/>
      <c r="ED257" s="199"/>
      <c r="EE257" s="199"/>
      <c r="EF257" s="199"/>
      <c r="EG257" s="199"/>
      <c r="EH257" s="199"/>
      <c r="EI257" s="199"/>
      <c r="EJ257" s="199"/>
      <c r="EK257" s="199"/>
      <c r="EL257" s="199"/>
      <c r="EM257" s="199"/>
      <c r="EN257" s="199"/>
      <c r="EO257" s="199"/>
      <c r="EP257" s="199"/>
      <c r="EQ257" s="199"/>
      <c r="ER257" s="199"/>
      <c r="ES257" s="199"/>
      <c r="ET257" s="199"/>
      <c r="EU257" s="199"/>
      <c r="EV257" s="199"/>
      <c r="EW257" s="199"/>
      <c r="EX257" s="199"/>
      <c r="EY257" s="199"/>
      <c r="EZ257" s="199"/>
      <c r="FA257" s="199"/>
      <c r="FB257" s="199"/>
      <c r="FC257" s="199"/>
      <c r="FD257" s="199"/>
      <c r="FE257" s="199"/>
      <c r="FF257" s="199"/>
      <c r="FG257" s="199"/>
      <c r="FH257" s="199"/>
      <c r="FI257" s="199"/>
      <c r="FJ257" s="199"/>
      <c r="FK257" s="199"/>
      <c r="FL257" s="199"/>
      <c r="FM257" s="199"/>
      <c r="FN257" s="199"/>
      <c r="FO257" s="199"/>
      <c r="FP257" s="199"/>
      <c r="FQ257" s="199"/>
      <c r="FR257" s="199"/>
      <c r="FS257" s="199"/>
      <c r="FT257" s="199"/>
      <c r="FU257" s="199"/>
      <c r="FV257" s="199"/>
      <c r="FW257" s="199"/>
      <c r="FX257" s="199"/>
      <c r="FY257" s="199"/>
      <c r="FZ257" s="199"/>
      <c r="GA257" s="199"/>
      <c r="GB257" s="199"/>
      <c r="GC257" s="199"/>
      <c r="GD257" s="199"/>
      <c r="GE257" s="199"/>
      <c r="GF257" s="199"/>
      <c r="GG257" s="199"/>
      <c r="GH257" s="199"/>
      <c r="GI257" s="199"/>
      <c r="GJ257" s="199"/>
      <c r="GK257" s="199"/>
      <c r="GL257" s="199"/>
      <c r="GM257" s="199"/>
      <c r="GN257" s="199"/>
      <c r="GO257" s="199"/>
      <c r="GP257" s="199"/>
      <c r="GQ257" s="199"/>
      <c r="GR257" s="199"/>
      <c r="GS257" s="199"/>
      <c r="GT257" s="199"/>
      <c r="GU257" s="199"/>
      <c r="GV257" s="199"/>
      <c r="GW257" s="199"/>
      <c r="GX257" s="199"/>
      <c r="GY257" s="199"/>
      <c r="GZ257" s="199"/>
      <c r="HA257" s="199"/>
      <c r="HB257" s="199"/>
      <c r="HC257" s="199"/>
      <c r="HD257" s="199"/>
      <c r="HE257" s="199"/>
      <c r="HF257" s="199"/>
      <c r="HG257" s="199"/>
      <c r="HH257" s="199"/>
      <c r="HI257" s="199"/>
      <c r="HJ257" s="199"/>
      <c r="HK257" s="199"/>
      <c r="HL257" s="199"/>
      <c r="HM257" s="199"/>
      <c r="HN257" s="199"/>
      <c r="HO257" s="199"/>
      <c r="HP257" s="199"/>
      <c r="HQ257" s="199"/>
      <c r="HR257" s="199"/>
      <c r="HS257" s="199"/>
      <c r="HT257" s="199"/>
      <c r="HU257" s="199"/>
      <c r="HV257" s="199"/>
      <c r="HW257" s="199"/>
      <c r="HX257" s="199"/>
      <c r="HY257" s="199"/>
      <c r="HZ257" s="199"/>
      <c r="IA257" s="199"/>
      <c r="IB257" s="199"/>
      <c r="IC257" s="199"/>
      <c r="ID257" s="199"/>
      <c r="IE257" s="199"/>
      <c r="IF257" s="199"/>
      <c r="IG257" s="199"/>
      <c r="IH257" s="199"/>
      <c r="II257" s="199"/>
      <c r="IJ257" s="199"/>
      <c r="IK257" s="199"/>
      <c r="IL257" s="199"/>
      <c r="IM257" s="199"/>
      <c r="IN257" s="199"/>
      <c r="IO257" s="199"/>
      <c r="IP257" s="199"/>
      <c r="IQ257" s="199"/>
      <c r="IR257" s="199"/>
      <c r="IS257" s="199"/>
      <c r="IT257" s="199"/>
      <c r="IU257" s="199"/>
      <c r="IV257" s="199"/>
    </row>
    <row r="258" spans="1:256" s="245" customFormat="1" x14ac:dyDescent="0.25">
      <c r="A258" s="203"/>
      <c r="B258" s="210"/>
      <c r="C258" s="206"/>
      <c r="D258" s="206"/>
      <c r="E258" s="251"/>
      <c r="F258" s="252"/>
      <c r="H258" s="199"/>
      <c r="I258" s="199"/>
      <c r="J258" s="199"/>
      <c r="K258" s="199"/>
      <c r="L258" s="199"/>
      <c r="M258" s="199"/>
      <c r="N258" s="199"/>
      <c r="O258" s="199"/>
      <c r="P258" s="199"/>
      <c r="Q258" s="199"/>
      <c r="R258" s="199"/>
      <c r="S258" s="199"/>
      <c r="T258" s="199"/>
      <c r="U258" s="199"/>
      <c r="V258" s="199"/>
      <c r="W258" s="199"/>
      <c r="X258" s="199"/>
      <c r="Y258" s="199"/>
      <c r="Z258" s="199"/>
      <c r="AA258" s="199"/>
      <c r="AB258" s="199"/>
      <c r="AC258" s="199"/>
      <c r="AD258" s="199"/>
      <c r="AE258" s="199"/>
      <c r="AF258" s="199"/>
      <c r="AG258" s="199"/>
      <c r="AH258" s="199"/>
      <c r="AI258" s="199"/>
      <c r="AJ258" s="199"/>
      <c r="AK258" s="199"/>
      <c r="AL258" s="199"/>
      <c r="AM258" s="199"/>
      <c r="AN258" s="199"/>
      <c r="AO258" s="199"/>
      <c r="AP258" s="199"/>
      <c r="AQ258" s="199"/>
      <c r="AR258" s="199"/>
      <c r="AS258" s="199"/>
      <c r="AT258" s="199"/>
      <c r="AU258" s="199"/>
      <c r="AV258" s="199"/>
      <c r="AW258" s="199"/>
      <c r="AX258" s="199"/>
      <c r="AY258" s="199"/>
      <c r="AZ258" s="199"/>
      <c r="BA258" s="199"/>
      <c r="BB258" s="199"/>
      <c r="BC258" s="199"/>
      <c r="BD258" s="199"/>
      <c r="BE258" s="199"/>
      <c r="BF258" s="199"/>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c r="CE258" s="199"/>
      <c r="CF258" s="199"/>
      <c r="CG258" s="199"/>
      <c r="CH258" s="199"/>
      <c r="CI258" s="199"/>
      <c r="CJ258" s="199"/>
      <c r="CK258" s="199"/>
      <c r="CL258" s="199"/>
      <c r="CM258" s="199"/>
      <c r="CN258" s="199"/>
      <c r="CO258" s="199"/>
      <c r="CP258" s="199"/>
      <c r="CQ258" s="199"/>
      <c r="CR258" s="199"/>
      <c r="CS258" s="199"/>
      <c r="CT258" s="199"/>
      <c r="CU258" s="199"/>
      <c r="CV258" s="199"/>
      <c r="CW258" s="199"/>
      <c r="CX258" s="199"/>
      <c r="CY258" s="199"/>
      <c r="CZ258" s="199"/>
      <c r="DA258" s="199"/>
      <c r="DB258" s="199"/>
      <c r="DC258" s="199"/>
      <c r="DD258" s="199"/>
      <c r="DE258" s="199"/>
      <c r="DF258" s="199"/>
      <c r="DG258" s="199"/>
      <c r="DH258" s="199"/>
      <c r="DI258" s="199"/>
      <c r="DJ258" s="199"/>
      <c r="DK258" s="199"/>
      <c r="DL258" s="199"/>
      <c r="DM258" s="199"/>
      <c r="DN258" s="199"/>
      <c r="DO258" s="199"/>
      <c r="DP258" s="199"/>
      <c r="DQ258" s="199"/>
      <c r="DR258" s="199"/>
      <c r="DS258" s="199"/>
      <c r="DT258" s="199"/>
      <c r="DU258" s="199"/>
      <c r="DV258" s="199"/>
      <c r="DW258" s="199"/>
      <c r="DX258" s="199"/>
      <c r="DY258" s="199"/>
      <c r="DZ258" s="199"/>
      <c r="EA258" s="199"/>
      <c r="EB258" s="199"/>
      <c r="EC258" s="199"/>
      <c r="ED258" s="199"/>
      <c r="EE258" s="199"/>
      <c r="EF258" s="199"/>
      <c r="EG258" s="199"/>
      <c r="EH258" s="199"/>
      <c r="EI258" s="199"/>
      <c r="EJ258" s="199"/>
      <c r="EK258" s="199"/>
      <c r="EL258" s="199"/>
      <c r="EM258" s="199"/>
      <c r="EN258" s="199"/>
      <c r="EO258" s="199"/>
      <c r="EP258" s="199"/>
      <c r="EQ258" s="199"/>
      <c r="ER258" s="199"/>
      <c r="ES258" s="199"/>
      <c r="ET258" s="199"/>
      <c r="EU258" s="199"/>
      <c r="EV258" s="199"/>
      <c r="EW258" s="199"/>
      <c r="EX258" s="199"/>
      <c r="EY258" s="199"/>
      <c r="EZ258" s="199"/>
      <c r="FA258" s="199"/>
      <c r="FB258" s="199"/>
      <c r="FC258" s="199"/>
      <c r="FD258" s="199"/>
      <c r="FE258" s="199"/>
      <c r="FF258" s="199"/>
      <c r="FG258" s="199"/>
      <c r="FH258" s="199"/>
      <c r="FI258" s="199"/>
      <c r="FJ258" s="199"/>
      <c r="FK258" s="199"/>
      <c r="FL258" s="199"/>
      <c r="FM258" s="199"/>
      <c r="FN258" s="199"/>
      <c r="FO258" s="199"/>
      <c r="FP258" s="199"/>
      <c r="FQ258" s="199"/>
      <c r="FR258" s="199"/>
      <c r="FS258" s="199"/>
      <c r="FT258" s="199"/>
      <c r="FU258" s="199"/>
      <c r="FV258" s="199"/>
      <c r="FW258" s="199"/>
      <c r="FX258" s="199"/>
      <c r="FY258" s="199"/>
      <c r="FZ258" s="199"/>
      <c r="GA258" s="199"/>
      <c r="GB258" s="199"/>
      <c r="GC258" s="199"/>
      <c r="GD258" s="199"/>
      <c r="GE258" s="199"/>
      <c r="GF258" s="199"/>
      <c r="GG258" s="199"/>
      <c r="GH258" s="199"/>
      <c r="GI258" s="199"/>
      <c r="GJ258" s="199"/>
      <c r="GK258" s="199"/>
      <c r="GL258" s="199"/>
      <c r="GM258" s="199"/>
      <c r="GN258" s="199"/>
      <c r="GO258" s="199"/>
      <c r="GP258" s="199"/>
      <c r="GQ258" s="199"/>
      <c r="GR258" s="199"/>
      <c r="GS258" s="199"/>
      <c r="GT258" s="199"/>
      <c r="GU258" s="199"/>
      <c r="GV258" s="199"/>
      <c r="GW258" s="199"/>
      <c r="GX258" s="199"/>
      <c r="GY258" s="199"/>
      <c r="GZ258" s="199"/>
      <c r="HA258" s="199"/>
      <c r="HB258" s="199"/>
      <c r="HC258" s="199"/>
      <c r="HD258" s="199"/>
      <c r="HE258" s="199"/>
      <c r="HF258" s="199"/>
      <c r="HG258" s="199"/>
      <c r="HH258" s="199"/>
      <c r="HI258" s="199"/>
      <c r="HJ258" s="199"/>
      <c r="HK258" s="199"/>
      <c r="HL258" s="199"/>
      <c r="HM258" s="199"/>
      <c r="HN258" s="199"/>
      <c r="HO258" s="199"/>
      <c r="HP258" s="199"/>
      <c r="HQ258" s="199"/>
      <c r="HR258" s="199"/>
      <c r="HS258" s="199"/>
      <c r="HT258" s="199"/>
      <c r="HU258" s="199"/>
      <c r="HV258" s="199"/>
      <c r="HW258" s="199"/>
      <c r="HX258" s="199"/>
      <c r="HY258" s="199"/>
      <c r="HZ258" s="199"/>
      <c r="IA258" s="199"/>
      <c r="IB258" s="199"/>
      <c r="IC258" s="199"/>
      <c r="ID258" s="199"/>
      <c r="IE258" s="199"/>
      <c r="IF258" s="199"/>
      <c r="IG258" s="199"/>
      <c r="IH258" s="199"/>
      <c r="II258" s="199"/>
      <c r="IJ258" s="199"/>
      <c r="IK258" s="199"/>
      <c r="IL258" s="199"/>
      <c r="IM258" s="199"/>
      <c r="IN258" s="199"/>
      <c r="IO258" s="199"/>
      <c r="IP258" s="199"/>
      <c r="IQ258" s="199"/>
      <c r="IR258" s="199"/>
      <c r="IS258" s="199"/>
      <c r="IT258" s="199"/>
      <c r="IU258" s="199"/>
      <c r="IV258" s="199"/>
    </row>
    <row r="259" spans="1:256" s="245" customFormat="1" x14ac:dyDescent="0.25">
      <c r="A259" s="203"/>
      <c r="B259" s="204" t="s">
        <v>139</v>
      </c>
      <c r="C259" s="206"/>
      <c r="D259" s="206"/>
      <c r="E259" s="251"/>
      <c r="F259" s="252">
        <f>+F245</f>
        <v>0</v>
      </c>
      <c r="H259" s="199"/>
      <c r="I259" s="199"/>
      <c r="J259" s="199"/>
      <c r="K259" s="199"/>
      <c r="L259" s="199"/>
      <c r="M259" s="199"/>
      <c r="N259" s="199"/>
      <c r="O259" s="199"/>
      <c r="P259" s="199"/>
      <c r="Q259" s="199"/>
      <c r="R259" s="199"/>
      <c r="S259" s="199"/>
      <c r="T259" s="199"/>
      <c r="U259" s="199"/>
      <c r="V259" s="199"/>
      <c r="W259" s="199"/>
      <c r="X259" s="199"/>
      <c r="Y259" s="199"/>
      <c r="Z259" s="199"/>
      <c r="AA259" s="199"/>
      <c r="AB259" s="199"/>
      <c r="AC259" s="199"/>
      <c r="AD259" s="199"/>
      <c r="AE259" s="199"/>
      <c r="AF259" s="199"/>
      <c r="AG259" s="199"/>
      <c r="AH259" s="199"/>
      <c r="AI259" s="199"/>
      <c r="AJ259" s="199"/>
      <c r="AK259" s="199"/>
      <c r="AL259" s="199"/>
      <c r="AM259" s="199"/>
      <c r="AN259" s="199"/>
      <c r="AO259" s="199"/>
      <c r="AP259" s="199"/>
      <c r="AQ259" s="199"/>
      <c r="AR259" s="199"/>
      <c r="AS259" s="199"/>
      <c r="AT259" s="199"/>
      <c r="AU259" s="199"/>
      <c r="AV259" s="199"/>
      <c r="AW259" s="199"/>
      <c r="AX259" s="199"/>
      <c r="AY259" s="199"/>
      <c r="AZ259" s="199"/>
      <c r="BA259" s="199"/>
      <c r="BB259" s="199"/>
      <c r="BC259" s="199"/>
      <c r="BD259" s="199"/>
      <c r="BE259" s="199"/>
      <c r="BF259" s="199"/>
      <c r="BG259" s="199"/>
      <c r="BH259" s="199"/>
      <c r="BI259" s="199"/>
      <c r="BJ259" s="199"/>
      <c r="BK259" s="199"/>
      <c r="BL259" s="199"/>
      <c r="BM259" s="199"/>
      <c r="BN259" s="199"/>
      <c r="BO259" s="199"/>
      <c r="BP259" s="199"/>
      <c r="BQ259" s="199"/>
      <c r="BR259" s="199"/>
      <c r="BS259" s="199"/>
      <c r="BT259" s="199"/>
      <c r="BU259" s="199"/>
      <c r="BV259" s="199"/>
      <c r="BW259" s="199"/>
      <c r="BX259" s="199"/>
      <c r="BY259" s="199"/>
      <c r="BZ259" s="199"/>
      <c r="CA259" s="199"/>
      <c r="CB259" s="199"/>
      <c r="CC259" s="199"/>
      <c r="CD259" s="199"/>
      <c r="CE259" s="199"/>
      <c r="CF259" s="199"/>
      <c r="CG259" s="199"/>
      <c r="CH259" s="199"/>
      <c r="CI259" s="199"/>
      <c r="CJ259" s="199"/>
      <c r="CK259" s="199"/>
      <c r="CL259" s="199"/>
      <c r="CM259" s="199"/>
      <c r="CN259" s="199"/>
      <c r="CO259" s="199"/>
      <c r="CP259" s="199"/>
      <c r="CQ259" s="199"/>
      <c r="CR259" s="199"/>
      <c r="CS259" s="199"/>
      <c r="CT259" s="199"/>
      <c r="CU259" s="199"/>
      <c r="CV259" s="199"/>
      <c r="CW259" s="199"/>
      <c r="CX259" s="199"/>
      <c r="CY259" s="199"/>
      <c r="CZ259" s="199"/>
      <c r="DA259" s="199"/>
      <c r="DB259" s="199"/>
      <c r="DC259" s="199"/>
      <c r="DD259" s="199"/>
      <c r="DE259" s="199"/>
      <c r="DF259" s="199"/>
      <c r="DG259" s="199"/>
      <c r="DH259" s="199"/>
      <c r="DI259" s="199"/>
      <c r="DJ259" s="199"/>
      <c r="DK259" s="199"/>
      <c r="DL259" s="199"/>
      <c r="DM259" s="199"/>
      <c r="DN259" s="199"/>
      <c r="DO259" s="199"/>
      <c r="DP259" s="199"/>
      <c r="DQ259" s="199"/>
      <c r="DR259" s="199"/>
      <c r="DS259" s="199"/>
      <c r="DT259" s="199"/>
      <c r="DU259" s="199"/>
      <c r="DV259" s="199"/>
      <c r="DW259" s="199"/>
      <c r="DX259" s="199"/>
      <c r="DY259" s="199"/>
      <c r="DZ259" s="199"/>
      <c r="EA259" s="199"/>
      <c r="EB259" s="199"/>
      <c r="EC259" s="199"/>
      <c r="ED259" s="199"/>
      <c r="EE259" s="199"/>
      <c r="EF259" s="199"/>
      <c r="EG259" s="199"/>
      <c r="EH259" s="199"/>
      <c r="EI259" s="199"/>
      <c r="EJ259" s="199"/>
      <c r="EK259" s="199"/>
      <c r="EL259" s="199"/>
      <c r="EM259" s="199"/>
      <c r="EN259" s="199"/>
      <c r="EO259" s="199"/>
      <c r="EP259" s="199"/>
      <c r="EQ259" s="199"/>
      <c r="ER259" s="199"/>
      <c r="ES259" s="199"/>
      <c r="ET259" s="199"/>
      <c r="EU259" s="199"/>
      <c r="EV259" s="199"/>
      <c r="EW259" s="199"/>
      <c r="EX259" s="199"/>
      <c r="EY259" s="199"/>
      <c r="EZ259" s="199"/>
      <c r="FA259" s="199"/>
      <c r="FB259" s="199"/>
      <c r="FC259" s="199"/>
      <c r="FD259" s="199"/>
      <c r="FE259" s="199"/>
      <c r="FF259" s="199"/>
      <c r="FG259" s="199"/>
      <c r="FH259" s="199"/>
      <c r="FI259" s="199"/>
      <c r="FJ259" s="199"/>
      <c r="FK259" s="199"/>
      <c r="FL259" s="199"/>
      <c r="FM259" s="199"/>
      <c r="FN259" s="199"/>
      <c r="FO259" s="199"/>
      <c r="FP259" s="199"/>
      <c r="FQ259" s="199"/>
      <c r="FR259" s="199"/>
      <c r="FS259" s="199"/>
      <c r="FT259" s="199"/>
      <c r="FU259" s="199"/>
      <c r="FV259" s="199"/>
      <c r="FW259" s="199"/>
      <c r="FX259" s="199"/>
      <c r="FY259" s="199"/>
      <c r="FZ259" s="199"/>
      <c r="GA259" s="199"/>
      <c r="GB259" s="199"/>
      <c r="GC259" s="199"/>
      <c r="GD259" s="199"/>
      <c r="GE259" s="199"/>
      <c r="GF259" s="199"/>
      <c r="GG259" s="199"/>
      <c r="GH259" s="199"/>
      <c r="GI259" s="199"/>
      <c r="GJ259" s="199"/>
      <c r="GK259" s="199"/>
      <c r="GL259" s="199"/>
      <c r="GM259" s="199"/>
      <c r="GN259" s="199"/>
      <c r="GO259" s="199"/>
      <c r="GP259" s="199"/>
      <c r="GQ259" s="199"/>
      <c r="GR259" s="199"/>
      <c r="GS259" s="199"/>
      <c r="GT259" s="199"/>
      <c r="GU259" s="199"/>
      <c r="GV259" s="199"/>
      <c r="GW259" s="199"/>
      <c r="GX259" s="199"/>
      <c r="GY259" s="199"/>
      <c r="GZ259" s="199"/>
      <c r="HA259" s="199"/>
      <c r="HB259" s="199"/>
      <c r="HC259" s="199"/>
      <c r="HD259" s="199"/>
      <c r="HE259" s="199"/>
      <c r="HF259" s="199"/>
      <c r="HG259" s="199"/>
      <c r="HH259" s="199"/>
      <c r="HI259" s="199"/>
      <c r="HJ259" s="199"/>
      <c r="HK259" s="199"/>
      <c r="HL259" s="199"/>
      <c r="HM259" s="199"/>
      <c r="HN259" s="199"/>
      <c r="HO259" s="199"/>
      <c r="HP259" s="199"/>
      <c r="HQ259" s="199"/>
      <c r="HR259" s="199"/>
      <c r="HS259" s="199"/>
      <c r="HT259" s="199"/>
      <c r="HU259" s="199"/>
      <c r="HV259" s="199"/>
      <c r="HW259" s="199"/>
      <c r="HX259" s="199"/>
      <c r="HY259" s="199"/>
      <c r="HZ259" s="199"/>
      <c r="IA259" s="199"/>
      <c r="IB259" s="199"/>
      <c r="IC259" s="199"/>
      <c r="ID259" s="199"/>
      <c r="IE259" s="199"/>
      <c r="IF259" s="199"/>
      <c r="IG259" s="199"/>
      <c r="IH259" s="199"/>
      <c r="II259" s="199"/>
      <c r="IJ259" s="199"/>
      <c r="IK259" s="199"/>
      <c r="IL259" s="199"/>
      <c r="IM259" s="199"/>
      <c r="IN259" s="199"/>
      <c r="IO259" s="199"/>
      <c r="IP259" s="199"/>
      <c r="IQ259" s="199"/>
      <c r="IR259" s="199"/>
      <c r="IS259" s="199"/>
      <c r="IT259" s="199"/>
      <c r="IU259" s="199"/>
      <c r="IV259" s="199"/>
    </row>
    <row r="260" spans="1:256" s="245" customFormat="1" x14ac:dyDescent="0.25">
      <c r="A260" s="203"/>
      <c r="B260" s="204"/>
      <c r="C260" s="206"/>
      <c r="D260" s="206"/>
      <c r="E260" s="251"/>
      <c r="F260" s="252"/>
      <c r="H260" s="199"/>
      <c r="I260" s="199"/>
      <c r="J260" s="199"/>
      <c r="K260" s="199"/>
      <c r="L260" s="199"/>
      <c r="M260" s="199"/>
      <c r="N260" s="199"/>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199"/>
      <c r="AN260" s="199"/>
      <c r="AO260" s="199"/>
      <c r="AP260" s="199"/>
      <c r="AQ260" s="199"/>
      <c r="AR260" s="199"/>
      <c r="AS260" s="199"/>
      <c r="AT260" s="199"/>
      <c r="AU260" s="199"/>
      <c r="AV260" s="199"/>
      <c r="AW260" s="199"/>
      <c r="AX260" s="199"/>
      <c r="AY260" s="199"/>
      <c r="AZ260" s="199"/>
      <c r="BA260" s="199"/>
      <c r="BB260" s="199"/>
      <c r="BC260" s="199"/>
      <c r="BD260" s="199"/>
      <c r="BE260" s="199"/>
      <c r="BF260" s="199"/>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199"/>
      <c r="CF260" s="199"/>
      <c r="CG260" s="199"/>
      <c r="CH260" s="199"/>
      <c r="CI260" s="199"/>
      <c r="CJ260" s="199"/>
      <c r="CK260" s="199"/>
      <c r="CL260" s="199"/>
      <c r="CM260" s="199"/>
      <c r="CN260" s="199"/>
      <c r="CO260" s="199"/>
      <c r="CP260" s="199"/>
      <c r="CQ260" s="199"/>
      <c r="CR260" s="199"/>
      <c r="CS260" s="199"/>
      <c r="CT260" s="199"/>
      <c r="CU260" s="199"/>
      <c r="CV260" s="199"/>
      <c r="CW260" s="199"/>
      <c r="CX260" s="199"/>
      <c r="CY260" s="199"/>
      <c r="CZ260" s="199"/>
      <c r="DA260" s="199"/>
      <c r="DB260" s="199"/>
      <c r="DC260" s="199"/>
      <c r="DD260" s="199"/>
      <c r="DE260" s="199"/>
      <c r="DF260" s="199"/>
      <c r="DG260" s="199"/>
      <c r="DH260" s="199"/>
      <c r="DI260" s="199"/>
      <c r="DJ260" s="199"/>
      <c r="DK260" s="199"/>
      <c r="DL260" s="199"/>
      <c r="DM260" s="199"/>
      <c r="DN260" s="199"/>
      <c r="DO260" s="199"/>
      <c r="DP260" s="199"/>
      <c r="DQ260" s="199"/>
      <c r="DR260" s="199"/>
      <c r="DS260" s="199"/>
      <c r="DT260" s="199"/>
      <c r="DU260" s="199"/>
      <c r="DV260" s="199"/>
      <c r="DW260" s="199"/>
      <c r="DX260" s="199"/>
      <c r="DY260" s="199"/>
      <c r="DZ260" s="199"/>
      <c r="EA260" s="199"/>
      <c r="EB260" s="199"/>
      <c r="EC260" s="199"/>
      <c r="ED260" s="199"/>
      <c r="EE260" s="199"/>
      <c r="EF260" s="199"/>
      <c r="EG260" s="199"/>
      <c r="EH260" s="199"/>
      <c r="EI260" s="199"/>
      <c r="EJ260" s="199"/>
      <c r="EK260" s="199"/>
      <c r="EL260" s="199"/>
      <c r="EM260" s="199"/>
      <c r="EN260" s="199"/>
      <c r="EO260" s="199"/>
      <c r="EP260" s="199"/>
      <c r="EQ260" s="199"/>
      <c r="ER260" s="199"/>
      <c r="ES260" s="199"/>
      <c r="ET260" s="199"/>
      <c r="EU260" s="199"/>
      <c r="EV260" s="199"/>
      <c r="EW260" s="199"/>
      <c r="EX260" s="199"/>
      <c r="EY260" s="199"/>
      <c r="EZ260" s="199"/>
      <c r="FA260" s="199"/>
      <c r="FB260" s="199"/>
      <c r="FC260" s="199"/>
      <c r="FD260" s="199"/>
      <c r="FE260" s="199"/>
      <c r="FF260" s="199"/>
      <c r="FG260" s="199"/>
      <c r="FH260" s="199"/>
      <c r="FI260" s="199"/>
      <c r="FJ260" s="199"/>
      <c r="FK260" s="199"/>
      <c r="FL260" s="199"/>
      <c r="FM260" s="199"/>
      <c r="FN260" s="199"/>
      <c r="FO260" s="199"/>
      <c r="FP260" s="199"/>
      <c r="FQ260" s="199"/>
      <c r="FR260" s="199"/>
      <c r="FS260" s="199"/>
      <c r="FT260" s="199"/>
      <c r="FU260" s="199"/>
      <c r="FV260" s="199"/>
      <c r="FW260" s="199"/>
      <c r="FX260" s="199"/>
      <c r="FY260" s="199"/>
      <c r="FZ260" s="199"/>
      <c r="GA260" s="199"/>
      <c r="GB260" s="199"/>
      <c r="GC260" s="199"/>
      <c r="GD260" s="199"/>
      <c r="GE260" s="199"/>
      <c r="GF260" s="199"/>
      <c r="GG260" s="199"/>
      <c r="GH260" s="199"/>
      <c r="GI260" s="199"/>
      <c r="GJ260" s="199"/>
      <c r="GK260" s="199"/>
      <c r="GL260" s="199"/>
      <c r="GM260" s="199"/>
      <c r="GN260" s="199"/>
      <c r="GO260" s="199"/>
      <c r="GP260" s="199"/>
      <c r="GQ260" s="199"/>
      <c r="GR260" s="199"/>
      <c r="GS260" s="199"/>
      <c r="GT260" s="199"/>
      <c r="GU260" s="199"/>
      <c r="GV260" s="199"/>
      <c r="GW260" s="199"/>
      <c r="GX260" s="199"/>
      <c r="GY260" s="199"/>
      <c r="GZ260" s="199"/>
      <c r="HA260" s="199"/>
      <c r="HB260" s="199"/>
      <c r="HC260" s="199"/>
      <c r="HD260" s="199"/>
      <c r="HE260" s="199"/>
      <c r="HF260" s="199"/>
      <c r="HG260" s="199"/>
      <c r="HH260" s="199"/>
      <c r="HI260" s="199"/>
      <c r="HJ260" s="199"/>
      <c r="HK260" s="199"/>
      <c r="HL260" s="199"/>
      <c r="HM260" s="199"/>
      <c r="HN260" s="199"/>
      <c r="HO260" s="199"/>
      <c r="HP260" s="199"/>
      <c r="HQ260" s="199"/>
      <c r="HR260" s="199"/>
      <c r="HS260" s="199"/>
      <c r="HT260" s="199"/>
      <c r="HU260" s="199"/>
      <c r="HV260" s="199"/>
      <c r="HW260" s="199"/>
      <c r="HX260" s="199"/>
      <c r="HY260" s="199"/>
      <c r="HZ260" s="199"/>
      <c r="IA260" s="199"/>
      <c r="IB260" s="199"/>
      <c r="IC260" s="199"/>
      <c r="ID260" s="199"/>
      <c r="IE260" s="199"/>
      <c r="IF260" s="199"/>
      <c r="IG260" s="199"/>
      <c r="IH260" s="199"/>
      <c r="II260" s="199"/>
      <c r="IJ260" s="199"/>
      <c r="IK260" s="199"/>
      <c r="IL260" s="199"/>
      <c r="IM260" s="199"/>
      <c r="IN260" s="199"/>
      <c r="IO260" s="199"/>
      <c r="IP260" s="199"/>
      <c r="IQ260" s="199"/>
      <c r="IR260" s="199"/>
      <c r="IS260" s="199"/>
      <c r="IT260" s="199"/>
      <c r="IU260" s="199"/>
      <c r="IV260" s="199"/>
    </row>
    <row r="261" spans="1:256" s="245" customFormat="1" x14ac:dyDescent="0.25">
      <c r="A261" s="203"/>
      <c r="B261" s="204"/>
      <c r="C261" s="206"/>
      <c r="D261" s="206"/>
      <c r="E261" s="251"/>
      <c r="F261" s="252"/>
      <c r="H261" s="199"/>
      <c r="I261" s="199"/>
      <c r="J261" s="199"/>
      <c r="K261" s="199"/>
      <c r="L261" s="199"/>
      <c r="M261" s="199"/>
      <c r="N261" s="199"/>
      <c r="O261" s="199"/>
      <c r="P261" s="199"/>
      <c r="Q261" s="199"/>
      <c r="R261" s="199"/>
      <c r="S261" s="199"/>
      <c r="T261" s="199"/>
      <c r="U261" s="199"/>
      <c r="V261" s="199"/>
      <c r="W261" s="199"/>
      <c r="X261" s="199"/>
      <c r="Y261" s="199"/>
      <c r="Z261" s="199"/>
      <c r="AA261" s="199"/>
      <c r="AB261" s="199"/>
      <c r="AC261" s="199"/>
      <c r="AD261" s="199"/>
      <c r="AE261" s="199"/>
      <c r="AF261" s="199"/>
      <c r="AG261" s="199"/>
      <c r="AH261" s="199"/>
      <c r="AI261" s="199"/>
      <c r="AJ261" s="199"/>
      <c r="AK261" s="199"/>
      <c r="AL261" s="199"/>
      <c r="AM261" s="199"/>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199"/>
      <c r="CF261" s="199"/>
      <c r="CG261" s="199"/>
      <c r="CH261" s="199"/>
      <c r="CI261" s="199"/>
      <c r="CJ261" s="199"/>
      <c r="CK261" s="199"/>
      <c r="CL261" s="199"/>
      <c r="CM261" s="199"/>
      <c r="CN261" s="199"/>
      <c r="CO261" s="199"/>
      <c r="CP261" s="199"/>
      <c r="CQ261" s="199"/>
      <c r="CR261" s="199"/>
      <c r="CS261" s="199"/>
      <c r="CT261" s="199"/>
      <c r="CU261" s="199"/>
      <c r="CV261" s="199"/>
      <c r="CW261" s="199"/>
      <c r="CX261" s="199"/>
      <c r="CY261" s="199"/>
      <c r="CZ261" s="199"/>
      <c r="DA261" s="199"/>
      <c r="DB261" s="199"/>
      <c r="DC261" s="199"/>
      <c r="DD261" s="199"/>
      <c r="DE261" s="199"/>
      <c r="DF261" s="199"/>
      <c r="DG261" s="199"/>
      <c r="DH261" s="199"/>
      <c r="DI261" s="199"/>
      <c r="DJ261" s="199"/>
      <c r="DK261" s="199"/>
      <c r="DL261" s="199"/>
      <c r="DM261" s="199"/>
      <c r="DN261" s="199"/>
      <c r="DO261" s="199"/>
      <c r="DP261" s="199"/>
      <c r="DQ261" s="199"/>
      <c r="DR261" s="199"/>
      <c r="DS261" s="199"/>
      <c r="DT261" s="199"/>
      <c r="DU261" s="199"/>
      <c r="DV261" s="199"/>
      <c r="DW261" s="199"/>
      <c r="DX261" s="199"/>
      <c r="DY261" s="199"/>
      <c r="DZ261" s="199"/>
      <c r="EA261" s="199"/>
      <c r="EB261" s="199"/>
      <c r="EC261" s="199"/>
      <c r="ED261" s="199"/>
      <c r="EE261" s="199"/>
      <c r="EF261" s="199"/>
      <c r="EG261" s="199"/>
      <c r="EH261" s="199"/>
      <c r="EI261" s="199"/>
      <c r="EJ261" s="199"/>
      <c r="EK261" s="199"/>
      <c r="EL261" s="199"/>
      <c r="EM261" s="199"/>
      <c r="EN261" s="199"/>
      <c r="EO261" s="199"/>
      <c r="EP261" s="199"/>
      <c r="EQ261" s="199"/>
      <c r="ER261" s="199"/>
      <c r="ES261" s="199"/>
      <c r="ET261" s="199"/>
      <c r="EU261" s="199"/>
      <c r="EV261" s="199"/>
      <c r="EW261" s="199"/>
      <c r="EX261" s="199"/>
      <c r="EY261" s="199"/>
      <c r="EZ261" s="199"/>
      <c r="FA261" s="199"/>
      <c r="FB261" s="199"/>
      <c r="FC261" s="199"/>
      <c r="FD261" s="199"/>
      <c r="FE261" s="199"/>
      <c r="FF261" s="199"/>
      <c r="FG261" s="199"/>
      <c r="FH261" s="199"/>
      <c r="FI261" s="199"/>
      <c r="FJ261" s="199"/>
      <c r="FK261" s="199"/>
      <c r="FL261" s="199"/>
      <c r="FM261" s="199"/>
      <c r="FN261" s="199"/>
      <c r="FO261" s="199"/>
      <c r="FP261" s="199"/>
      <c r="FQ261" s="199"/>
      <c r="FR261" s="199"/>
      <c r="FS261" s="199"/>
      <c r="FT261" s="199"/>
      <c r="FU261" s="199"/>
      <c r="FV261" s="199"/>
      <c r="FW261" s="199"/>
      <c r="FX261" s="199"/>
      <c r="FY261" s="199"/>
      <c r="FZ261" s="199"/>
      <c r="GA261" s="199"/>
      <c r="GB261" s="199"/>
      <c r="GC261" s="199"/>
      <c r="GD261" s="199"/>
      <c r="GE261" s="199"/>
      <c r="GF261" s="199"/>
      <c r="GG261" s="199"/>
      <c r="GH261" s="199"/>
      <c r="GI261" s="199"/>
      <c r="GJ261" s="199"/>
      <c r="GK261" s="199"/>
      <c r="GL261" s="199"/>
      <c r="GM261" s="199"/>
      <c r="GN261" s="199"/>
      <c r="GO261" s="199"/>
      <c r="GP261" s="199"/>
      <c r="GQ261" s="199"/>
      <c r="GR261" s="199"/>
      <c r="GS261" s="199"/>
      <c r="GT261" s="199"/>
      <c r="GU261" s="199"/>
      <c r="GV261" s="199"/>
      <c r="GW261" s="199"/>
      <c r="GX261" s="199"/>
      <c r="GY261" s="199"/>
      <c r="GZ261" s="199"/>
      <c r="HA261" s="199"/>
      <c r="HB261" s="199"/>
      <c r="HC261" s="199"/>
      <c r="HD261" s="199"/>
      <c r="HE261" s="199"/>
      <c r="HF261" s="199"/>
      <c r="HG261" s="199"/>
      <c r="HH261" s="199"/>
      <c r="HI261" s="199"/>
      <c r="HJ261" s="199"/>
      <c r="HK261" s="199"/>
      <c r="HL261" s="199"/>
      <c r="HM261" s="199"/>
      <c r="HN261" s="199"/>
      <c r="HO261" s="199"/>
      <c r="HP261" s="199"/>
      <c r="HQ261" s="199"/>
      <c r="HR261" s="199"/>
      <c r="HS261" s="199"/>
      <c r="HT261" s="199"/>
      <c r="HU261" s="199"/>
      <c r="HV261" s="199"/>
      <c r="HW261" s="199"/>
      <c r="HX261" s="199"/>
      <c r="HY261" s="199"/>
      <c r="HZ261" s="199"/>
      <c r="IA261" s="199"/>
      <c r="IB261" s="199"/>
      <c r="IC261" s="199"/>
      <c r="ID261" s="199"/>
      <c r="IE261" s="199"/>
      <c r="IF261" s="199"/>
      <c r="IG261" s="199"/>
      <c r="IH261" s="199"/>
      <c r="II261" s="199"/>
      <c r="IJ261" s="199"/>
      <c r="IK261" s="199"/>
      <c r="IL261" s="199"/>
      <c r="IM261" s="199"/>
      <c r="IN261" s="199"/>
      <c r="IO261" s="199"/>
      <c r="IP261" s="199"/>
      <c r="IQ261" s="199"/>
      <c r="IR261" s="199"/>
      <c r="IS261" s="199"/>
      <c r="IT261" s="199"/>
      <c r="IU261" s="199"/>
      <c r="IV261" s="199"/>
    </row>
    <row r="262" spans="1:256" s="245" customFormat="1" x14ac:dyDescent="0.25">
      <c r="A262" s="203"/>
      <c r="B262" s="204"/>
      <c r="C262" s="206"/>
      <c r="D262" s="206"/>
      <c r="E262" s="251"/>
      <c r="F262" s="252"/>
      <c r="H262" s="199"/>
      <c r="I262" s="199"/>
      <c r="J262" s="199"/>
      <c r="K262" s="199"/>
      <c r="L262" s="199"/>
      <c r="M262" s="199"/>
      <c r="N262" s="199"/>
      <c r="O262" s="199"/>
      <c r="P262" s="199"/>
      <c r="Q262" s="199"/>
      <c r="R262" s="199"/>
      <c r="S262" s="199"/>
      <c r="T262" s="199"/>
      <c r="U262" s="199"/>
      <c r="V262" s="199"/>
      <c r="W262" s="199"/>
      <c r="X262" s="199"/>
      <c r="Y262" s="199"/>
      <c r="Z262" s="199"/>
      <c r="AA262" s="199"/>
      <c r="AB262" s="199"/>
      <c r="AC262" s="199"/>
      <c r="AD262" s="199"/>
      <c r="AE262" s="199"/>
      <c r="AF262" s="199"/>
      <c r="AG262" s="199"/>
      <c r="AH262" s="199"/>
      <c r="AI262" s="199"/>
      <c r="AJ262" s="199"/>
      <c r="AK262" s="199"/>
      <c r="AL262" s="199"/>
      <c r="AM262" s="199"/>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199"/>
      <c r="BR262" s="199"/>
      <c r="BS262" s="199"/>
      <c r="BT262" s="199"/>
      <c r="BU262" s="199"/>
      <c r="BV262" s="199"/>
      <c r="BW262" s="199"/>
      <c r="BX262" s="199"/>
      <c r="BY262" s="199"/>
      <c r="BZ262" s="199"/>
      <c r="CA262" s="199"/>
      <c r="CB262" s="199"/>
      <c r="CC262" s="199"/>
      <c r="CD262" s="199"/>
      <c r="CE262" s="199"/>
      <c r="CF262" s="199"/>
      <c r="CG262" s="199"/>
      <c r="CH262" s="199"/>
      <c r="CI262" s="199"/>
      <c r="CJ262" s="199"/>
      <c r="CK262" s="199"/>
      <c r="CL262" s="199"/>
      <c r="CM262" s="199"/>
      <c r="CN262" s="199"/>
      <c r="CO262" s="199"/>
      <c r="CP262" s="199"/>
      <c r="CQ262" s="199"/>
      <c r="CR262" s="199"/>
      <c r="CS262" s="199"/>
      <c r="CT262" s="199"/>
      <c r="CU262" s="199"/>
      <c r="CV262" s="199"/>
      <c r="CW262" s="199"/>
      <c r="CX262" s="199"/>
      <c r="CY262" s="199"/>
      <c r="CZ262" s="199"/>
      <c r="DA262" s="199"/>
      <c r="DB262" s="199"/>
      <c r="DC262" s="199"/>
      <c r="DD262" s="199"/>
      <c r="DE262" s="199"/>
      <c r="DF262" s="199"/>
      <c r="DG262" s="199"/>
      <c r="DH262" s="199"/>
      <c r="DI262" s="199"/>
      <c r="DJ262" s="199"/>
      <c r="DK262" s="199"/>
      <c r="DL262" s="199"/>
      <c r="DM262" s="199"/>
      <c r="DN262" s="199"/>
      <c r="DO262" s="199"/>
      <c r="DP262" s="199"/>
      <c r="DQ262" s="199"/>
      <c r="DR262" s="199"/>
      <c r="DS262" s="199"/>
      <c r="DT262" s="199"/>
      <c r="DU262" s="199"/>
      <c r="DV262" s="199"/>
      <c r="DW262" s="199"/>
      <c r="DX262" s="199"/>
      <c r="DY262" s="199"/>
      <c r="DZ262" s="199"/>
      <c r="EA262" s="199"/>
      <c r="EB262" s="199"/>
      <c r="EC262" s="199"/>
      <c r="ED262" s="199"/>
      <c r="EE262" s="199"/>
      <c r="EF262" s="199"/>
      <c r="EG262" s="199"/>
      <c r="EH262" s="199"/>
      <c r="EI262" s="199"/>
      <c r="EJ262" s="199"/>
      <c r="EK262" s="199"/>
      <c r="EL262" s="199"/>
      <c r="EM262" s="199"/>
      <c r="EN262" s="199"/>
      <c r="EO262" s="199"/>
      <c r="EP262" s="199"/>
      <c r="EQ262" s="199"/>
      <c r="ER262" s="199"/>
      <c r="ES262" s="199"/>
      <c r="ET262" s="199"/>
      <c r="EU262" s="199"/>
      <c r="EV262" s="199"/>
      <c r="EW262" s="199"/>
      <c r="EX262" s="199"/>
      <c r="EY262" s="199"/>
      <c r="EZ262" s="199"/>
      <c r="FA262" s="199"/>
      <c r="FB262" s="199"/>
      <c r="FC262" s="199"/>
      <c r="FD262" s="199"/>
      <c r="FE262" s="199"/>
      <c r="FF262" s="199"/>
      <c r="FG262" s="199"/>
      <c r="FH262" s="199"/>
      <c r="FI262" s="199"/>
      <c r="FJ262" s="199"/>
      <c r="FK262" s="199"/>
      <c r="FL262" s="199"/>
      <c r="FM262" s="199"/>
      <c r="FN262" s="199"/>
      <c r="FO262" s="199"/>
      <c r="FP262" s="199"/>
      <c r="FQ262" s="199"/>
      <c r="FR262" s="199"/>
      <c r="FS262" s="199"/>
      <c r="FT262" s="199"/>
      <c r="FU262" s="199"/>
      <c r="FV262" s="199"/>
      <c r="FW262" s="199"/>
      <c r="FX262" s="199"/>
      <c r="FY262" s="199"/>
      <c r="FZ262" s="199"/>
      <c r="GA262" s="199"/>
      <c r="GB262" s="199"/>
      <c r="GC262" s="199"/>
      <c r="GD262" s="199"/>
      <c r="GE262" s="199"/>
      <c r="GF262" s="199"/>
      <c r="GG262" s="199"/>
      <c r="GH262" s="199"/>
      <c r="GI262" s="199"/>
      <c r="GJ262" s="199"/>
      <c r="GK262" s="199"/>
      <c r="GL262" s="199"/>
      <c r="GM262" s="199"/>
      <c r="GN262" s="199"/>
      <c r="GO262" s="199"/>
      <c r="GP262" s="199"/>
      <c r="GQ262" s="199"/>
      <c r="GR262" s="199"/>
      <c r="GS262" s="199"/>
      <c r="GT262" s="199"/>
      <c r="GU262" s="199"/>
      <c r="GV262" s="199"/>
      <c r="GW262" s="199"/>
      <c r="GX262" s="199"/>
      <c r="GY262" s="199"/>
      <c r="GZ262" s="199"/>
      <c r="HA262" s="199"/>
      <c r="HB262" s="199"/>
      <c r="HC262" s="199"/>
      <c r="HD262" s="199"/>
      <c r="HE262" s="199"/>
      <c r="HF262" s="199"/>
      <c r="HG262" s="199"/>
      <c r="HH262" s="199"/>
      <c r="HI262" s="199"/>
      <c r="HJ262" s="199"/>
      <c r="HK262" s="199"/>
      <c r="HL262" s="199"/>
      <c r="HM262" s="199"/>
      <c r="HN262" s="199"/>
      <c r="HO262" s="199"/>
      <c r="HP262" s="199"/>
      <c r="HQ262" s="199"/>
      <c r="HR262" s="199"/>
      <c r="HS262" s="199"/>
      <c r="HT262" s="199"/>
      <c r="HU262" s="199"/>
      <c r="HV262" s="199"/>
      <c r="HW262" s="199"/>
      <c r="HX262" s="199"/>
      <c r="HY262" s="199"/>
      <c r="HZ262" s="199"/>
      <c r="IA262" s="199"/>
      <c r="IB262" s="199"/>
      <c r="IC262" s="199"/>
      <c r="ID262" s="199"/>
      <c r="IE262" s="199"/>
      <c r="IF262" s="199"/>
      <c r="IG262" s="199"/>
      <c r="IH262" s="199"/>
      <c r="II262" s="199"/>
      <c r="IJ262" s="199"/>
      <c r="IK262" s="199"/>
      <c r="IL262" s="199"/>
      <c r="IM262" s="199"/>
      <c r="IN262" s="199"/>
      <c r="IO262" s="199"/>
      <c r="IP262" s="199"/>
      <c r="IQ262" s="199"/>
      <c r="IR262" s="199"/>
      <c r="IS262" s="199"/>
      <c r="IT262" s="199"/>
      <c r="IU262" s="199"/>
      <c r="IV262" s="199"/>
    </row>
    <row r="263" spans="1:256" s="245" customFormat="1" x14ac:dyDescent="0.25">
      <c r="A263" s="203"/>
      <c r="B263" s="204"/>
      <c r="C263" s="206"/>
      <c r="D263" s="206"/>
      <c r="E263" s="251"/>
      <c r="F263" s="252"/>
      <c r="H263" s="199"/>
      <c r="I263" s="199"/>
      <c r="J263" s="199"/>
      <c r="K263" s="199"/>
      <c r="L263" s="199"/>
      <c r="M263" s="199"/>
      <c r="N263" s="199"/>
      <c r="O263" s="199"/>
      <c r="P263" s="199"/>
      <c r="Q263" s="199"/>
      <c r="R263" s="199"/>
      <c r="S263" s="199"/>
      <c r="T263" s="199"/>
      <c r="U263" s="199"/>
      <c r="V263" s="199"/>
      <c r="W263" s="199"/>
      <c r="X263" s="199"/>
      <c r="Y263" s="199"/>
      <c r="Z263" s="199"/>
      <c r="AA263" s="199"/>
      <c r="AB263" s="199"/>
      <c r="AC263" s="199"/>
      <c r="AD263" s="199"/>
      <c r="AE263" s="199"/>
      <c r="AF263" s="199"/>
      <c r="AG263" s="199"/>
      <c r="AH263" s="199"/>
      <c r="AI263" s="199"/>
      <c r="AJ263" s="199"/>
      <c r="AK263" s="199"/>
      <c r="AL263" s="199"/>
      <c r="AM263" s="199"/>
      <c r="AN263" s="199"/>
      <c r="AO263" s="199"/>
      <c r="AP263" s="199"/>
      <c r="AQ263" s="199"/>
      <c r="AR263" s="199"/>
      <c r="AS263" s="199"/>
      <c r="AT263" s="199"/>
      <c r="AU263" s="199"/>
      <c r="AV263" s="199"/>
      <c r="AW263" s="199"/>
      <c r="AX263" s="199"/>
      <c r="AY263" s="199"/>
      <c r="AZ263" s="199"/>
      <c r="BA263" s="199"/>
      <c r="BB263" s="199"/>
      <c r="BC263" s="199"/>
      <c r="BD263" s="199"/>
      <c r="BE263" s="199"/>
      <c r="BF263" s="199"/>
      <c r="BG263" s="199"/>
      <c r="BH263" s="199"/>
      <c r="BI263" s="199"/>
      <c r="BJ263" s="199"/>
      <c r="BK263" s="199"/>
      <c r="BL263" s="199"/>
      <c r="BM263" s="199"/>
      <c r="BN263" s="199"/>
      <c r="BO263" s="199"/>
      <c r="BP263" s="199"/>
      <c r="BQ263" s="199"/>
      <c r="BR263" s="199"/>
      <c r="BS263" s="199"/>
      <c r="BT263" s="199"/>
      <c r="BU263" s="199"/>
      <c r="BV263" s="199"/>
      <c r="BW263" s="199"/>
      <c r="BX263" s="199"/>
      <c r="BY263" s="199"/>
      <c r="BZ263" s="199"/>
      <c r="CA263" s="199"/>
      <c r="CB263" s="199"/>
      <c r="CC263" s="199"/>
      <c r="CD263" s="199"/>
      <c r="CE263" s="199"/>
      <c r="CF263" s="199"/>
      <c r="CG263" s="199"/>
      <c r="CH263" s="199"/>
      <c r="CI263" s="199"/>
      <c r="CJ263" s="199"/>
      <c r="CK263" s="199"/>
      <c r="CL263" s="199"/>
      <c r="CM263" s="199"/>
      <c r="CN263" s="199"/>
      <c r="CO263" s="199"/>
      <c r="CP263" s="199"/>
      <c r="CQ263" s="199"/>
      <c r="CR263" s="199"/>
      <c r="CS263" s="199"/>
      <c r="CT263" s="199"/>
      <c r="CU263" s="199"/>
      <c r="CV263" s="199"/>
      <c r="CW263" s="199"/>
      <c r="CX263" s="199"/>
      <c r="CY263" s="199"/>
      <c r="CZ263" s="199"/>
      <c r="DA263" s="199"/>
      <c r="DB263" s="199"/>
      <c r="DC263" s="199"/>
      <c r="DD263" s="199"/>
      <c r="DE263" s="199"/>
      <c r="DF263" s="199"/>
      <c r="DG263" s="199"/>
      <c r="DH263" s="199"/>
      <c r="DI263" s="199"/>
      <c r="DJ263" s="199"/>
      <c r="DK263" s="199"/>
      <c r="DL263" s="199"/>
      <c r="DM263" s="199"/>
      <c r="DN263" s="199"/>
      <c r="DO263" s="199"/>
      <c r="DP263" s="199"/>
      <c r="DQ263" s="199"/>
      <c r="DR263" s="199"/>
      <c r="DS263" s="199"/>
      <c r="DT263" s="199"/>
      <c r="DU263" s="199"/>
      <c r="DV263" s="199"/>
      <c r="DW263" s="199"/>
      <c r="DX263" s="199"/>
      <c r="DY263" s="199"/>
      <c r="DZ263" s="199"/>
      <c r="EA263" s="199"/>
      <c r="EB263" s="199"/>
      <c r="EC263" s="199"/>
      <c r="ED263" s="199"/>
      <c r="EE263" s="199"/>
      <c r="EF263" s="199"/>
      <c r="EG263" s="199"/>
      <c r="EH263" s="199"/>
      <c r="EI263" s="199"/>
      <c r="EJ263" s="199"/>
      <c r="EK263" s="199"/>
      <c r="EL263" s="199"/>
      <c r="EM263" s="199"/>
      <c r="EN263" s="199"/>
      <c r="EO263" s="199"/>
      <c r="EP263" s="199"/>
      <c r="EQ263" s="199"/>
      <c r="ER263" s="199"/>
      <c r="ES263" s="199"/>
      <c r="ET263" s="199"/>
      <c r="EU263" s="199"/>
      <c r="EV263" s="199"/>
      <c r="EW263" s="199"/>
      <c r="EX263" s="199"/>
      <c r="EY263" s="199"/>
      <c r="EZ263" s="199"/>
      <c r="FA263" s="199"/>
      <c r="FB263" s="199"/>
      <c r="FC263" s="199"/>
      <c r="FD263" s="199"/>
      <c r="FE263" s="199"/>
      <c r="FF263" s="199"/>
      <c r="FG263" s="199"/>
      <c r="FH263" s="199"/>
      <c r="FI263" s="199"/>
      <c r="FJ263" s="199"/>
      <c r="FK263" s="199"/>
      <c r="FL263" s="199"/>
      <c r="FM263" s="199"/>
      <c r="FN263" s="199"/>
      <c r="FO263" s="199"/>
      <c r="FP263" s="199"/>
      <c r="FQ263" s="199"/>
      <c r="FR263" s="199"/>
      <c r="FS263" s="199"/>
      <c r="FT263" s="199"/>
      <c r="FU263" s="199"/>
      <c r="FV263" s="199"/>
      <c r="FW263" s="199"/>
      <c r="FX263" s="199"/>
      <c r="FY263" s="199"/>
      <c r="FZ263" s="199"/>
      <c r="GA263" s="199"/>
      <c r="GB263" s="199"/>
      <c r="GC263" s="199"/>
      <c r="GD263" s="199"/>
      <c r="GE263" s="199"/>
      <c r="GF263" s="199"/>
      <c r="GG263" s="199"/>
      <c r="GH263" s="199"/>
      <c r="GI263" s="199"/>
      <c r="GJ263" s="199"/>
      <c r="GK263" s="199"/>
      <c r="GL263" s="199"/>
      <c r="GM263" s="199"/>
      <c r="GN263" s="199"/>
      <c r="GO263" s="199"/>
      <c r="GP263" s="199"/>
      <c r="GQ263" s="199"/>
      <c r="GR263" s="199"/>
      <c r="GS263" s="199"/>
      <c r="GT263" s="199"/>
      <c r="GU263" s="199"/>
      <c r="GV263" s="199"/>
      <c r="GW263" s="199"/>
      <c r="GX263" s="199"/>
      <c r="GY263" s="199"/>
      <c r="GZ263" s="199"/>
      <c r="HA263" s="199"/>
      <c r="HB263" s="199"/>
      <c r="HC263" s="199"/>
      <c r="HD263" s="199"/>
      <c r="HE263" s="199"/>
      <c r="HF263" s="199"/>
      <c r="HG263" s="199"/>
      <c r="HH263" s="199"/>
      <c r="HI263" s="199"/>
      <c r="HJ263" s="199"/>
      <c r="HK263" s="199"/>
      <c r="HL263" s="199"/>
      <c r="HM263" s="199"/>
      <c r="HN263" s="199"/>
      <c r="HO263" s="199"/>
      <c r="HP263" s="199"/>
      <c r="HQ263" s="199"/>
      <c r="HR263" s="199"/>
      <c r="HS263" s="199"/>
      <c r="HT263" s="199"/>
      <c r="HU263" s="199"/>
      <c r="HV263" s="199"/>
      <c r="HW263" s="199"/>
      <c r="HX263" s="199"/>
      <c r="HY263" s="199"/>
      <c r="HZ263" s="199"/>
      <c r="IA263" s="199"/>
      <c r="IB263" s="199"/>
      <c r="IC263" s="199"/>
      <c r="ID263" s="199"/>
      <c r="IE263" s="199"/>
      <c r="IF263" s="199"/>
      <c r="IG263" s="199"/>
      <c r="IH263" s="199"/>
      <c r="II263" s="199"/>
      <c r="IJ263" s="199"/>
      <c r="IK263" s="199"/>
      <c r="IL263" s="199"/>
      <c r="IM263" s="199"/>
      <c r="IN263" s="199"/>
      <c r="IO263" s="199"/>
      <c r="IP263" s="199"/>
      <c r="IQ263" s="199"/>
      <c r="IR263" s="199"/>
      <c r="IS263" s="199"/>
      <c r="IT263" s="199"/>
      <c r="IU263" s="199"/>
      <c r="IV263" s="199"/>
    </row>
    <row r="264" spans="1:256" s="245" customFormat="1" x14ac:dyDescent="0.25">
      <c r="A264" s="203"/>
      <c r="B264" s="204"/>
      <c r="C264" s="206"/>
      <c r="D264" s="206"/>
      <c r="E264" s="251"/>
      <c r="F264" s="252"/>
      <c r="H264" s="199"/>
      <c r="I264" s="199"/>
      <c r="J264" s="199"/>
      <c r="K264" s="199"/>
      <c r="L264" s="199"/>
      <c r="M264" s="199"/>
      <c r="N264" s="199"/>
      <c r="O264" s="199"/>
      <c r="P264" s="199"/>
      <c r="Q264" s="199"/>
      <c r="R264" s="199"/>
      <c r="S264" s="199"/>
      <c r="T264" s="199"/>
      <c r="U264" s="199"/>
      <c r="V264" s="199"/>
      <c r="W264" s="199"/>
      <c r="X264" s="199"/>
      <c r="Y264" s="199"/>
      <c r="Z264" s="199"/>
      <c r="AA264" s="199"/>
      <c r="AB264" s="199"/>
      <c r="AC264" s="199"/>
      <c r="AD264" s="199"/>
      <c r="AE264" s="199"/>
      <c r="AF264" s="199"/>
      <c r="AG264" s="199"/>
      <c r="AH264" s="199"/>
      <c r="AI264" s="199"/>
      <c r="AJ264" s="199"/>
      <c r="AK264" s="199"/>
      <c r="AL264" s="199"/>
      <c r="AM264" s="199"/>
      <c r="AN264" s="199"/>
      <c r="AO264" s="199"/>
      <c r="AP264" s="199"/>
      <c r="AQ264" s="199"/>
      <c r="AR264" s="199"/>
      <c r="AS264" s="199"/>
      <c r="AT264" s="199"/>
      <c r="AU264" s="199"/>
      <c r="AV264" s="199"/>
      <c r="AW264" s="199"/>
      <c r="AX264" s="199"/>
      <c r="AY264" s="199"/>
      <c r="AZ264" s="199"/>
      <c r="BA264" s="199"/>
      <c r="BB264" s="199"/>
      <c r="BC264" s="199"/>
      <c r="BD264" s="199"/>
      <c r="BE264" s="199"/>
      <c r="BF264" s="199"/>
      <c r="BG264" s="199"/>
      <c r="BH264" s="199"/>
      <c r="BI264" s="199"/>
      <c r="BJ264" s="199"/>
      <c r="BK264" s="199"/>
      <c r="BL264" s="199"/>
      <c r="BM264" s="199"/>
      <c r="BN264" s="199"/>
      <c r="BO264" s="199"/>
      <c r="BP264" s="199"/>
      <c r="BQ264" s="199"/>
      <c r="BR264" s="199"/>
      <c r="BS264" s="199"/>
      <c r="BT264" s="199"/>
      <c r="BU264" s="199"/>
      <c r="BV264" s="199"/>
      <c r="BW264" s="199"/>
      <c r="BX264" s="199"/>
      <c r="BY264" s="199"/>
      <c r="BZ264" s="199"/>
      <c r="CA264" s="199"/>
      <c r="CB264" s="199"/>
      <c r="CC264" s="199"/>
      <c r="CD264" s="199"/>
      <c r="CE264" s="199"/>
      <c r="CF264" s="199"/>
      <c r="CG264" s="199"/>
      <c r="CH264" s="199"/>
      <c r="CI264" s="199"/>
      <c r="CJ264" s="199"/>
      <c r="CK264" s="199"/>
      <c r="CL264" s="199"/>
      <c r="CM264" s="199"/>
      <c r="CN264" s="199"/>
      <c r="CO264" s="199"/>
      <c r="CP264" s="199"/>
      <c r="CQ264" s="199"/>
      <c r="CR264" s="199"/>
      <c r="CS264" s="199"/>
      <c r="CT264" s="199"/>
      <c r="CU264" s="199"/>
      <c r="CV264" s="199"/>
      <c r="CW264" s="199"/>
      <c r="CX264" s="199"/>
      <c r="CY264" s="199"/>
      <c r="CZ264" s="199"/>
      <c r="DA264" s="199"/>
      <c r="DB264" s="199"/>
      <c r="DC264" s="199"/>
      <c r="DD264" s="199"/>
      <c r="DE264" s="199"/>
      <c r="DF264" s="199"/>
      <c r="DG264" s="199"/>
      <c r="DH264" s="199"/>
      <c r="DI264" s="199"/>
      <c r="DJ264" s="199"/>
      <c r="DK264" s="199"/>
      <c r="DL264" s="199"/>
      <c r="DM264" s="199"/>
      <c r="DN264" s="199"/>
      <c r="DO264" s="199"/>
      <c r="DP264" s="199"/>
      <c r="DQ264" s="199"/>
      <c r="DR264" s="199"/>
      <c r="DS264" s="199"/>
      <c r="DT264" s="199"/>
      <c r="DU264" s="199"/>
      <c r="DV264" s="199"/>
      <c r="DW264" s="199"/>
      <c r="DX264" s="199"/>
      <c r="DY264" s="199"/>
      <c r="DZ264" s="199"/>
      <c r="EA264" s="199"/>
      <c r="EB264" s="199"/>
      <c r="EC264" s="199"/>
      <c r="ED264" s="199"/>
      <c r="EE264" s="199"/>
      <c r="EF264" s="199"/>
      <c r="EG264" s="199"/>
      <c r="EH264" s="199"/>
      <c r="EI264" s="199"/>
      <c r="EJ264" s="199"/>
      <c r="EK264" s="199"/>
      <c r="EL264" s="199"/>
      <c r="EM264" s="199"/>
      <c r="EN264" s="199"/>
      <c r="EO264" s="199"/>
      <c r="EP264" s="199"/>
      <c r="EQ264" s="199"/>
      <c r="ER264" s="199"/>
      <c r="ES264" s="199"/>
      <c r="ET264" s="199"/>
      <c r="EU264" s="199"/>
      <c r="EV264" s="199"/>
      <c r="EW264" s="199"/>
      <c r="EX264" s="199"/>
      <c r="EY264" s="199"/>
      <c r="EZ264" s="199"/>
      <c r="FA264" s="199"/>
      <c r="FB264" s="199"/>
      <c r="FC264" s="199"/>
      <c r="FD264" s="199"/>
      <c r="FE264" s="199"/>
      <c r="FF264" s="199"/>
      <c r="FG264" s="199"/>
      <c r="FH264" s="199"/>
      <c r="FI264" s="199"/>
      <c r="FJ264" s="199"/>
      <c r="FK264" s="199"/>
      <c r="FL264" s="199"/>
      <c r="FM264" s="199"/>
      <c r="FN264" s="199"/>
      <c r="FO264" s="199"/>
      <c r="FP264" s="199"/>
      <c r="FQ264" s="199"/>
      <c r="FR264" s="199"/>
      <c r="FS264" s="199"/>
      <c r="FT264" s="199"/>
      <c r="FU264" s="199"/>
      <c r="FV264" s="199"/>
      <c r="FW264" s="199"/>
      <c r="FX264" s="199"/>
      <c r="FY264" s="199"/>
      <c r="FZ264" s="199"/>
      <c r="GA264" s="199"/>
      <c r="GB264" s="199"/>
      <c r="GC264" s="199"/>
      <c r="GD264" s="199"/>
      <c r="GE264" s="199"/>
      <c r="GF264" s="199"/>
      <c r="GG264" s="199"/>
      <c r="GH264" s="199"/>
      <c r="GI264" s="199"/>
      <c r="GJ264" s="199"/>
      <c r="GK264" s="199"/>
      <c r="GL264" s="199"/>
      <c r="GM264" s="199"/>
      <c r="GN264" s="199"/>
      <c r="GO264" s="199"/>
      <c r="GP264" s="199"/>
      <c r="GQ264" s="199"/>
      <c r="GR264" s="199"/>
      <c r="GS264" s="199"/>
      <c r="GT264" s="199"/>
      <c r="GU264" s="199"/>
      <c r="GV264" s="199"/>
      <c r="GW264" s="199"/>
      <c r="GX264" s="199"/>
      <c r="GY264" s="199"/>
      <c r="GZ264" s="199"/>
      <c r="HA264" s="199"/>
      <c r="HB264" s="199"/>
      <c r="HC264" s="199"/>
      <c r="HD264" s="199"/>
      <c r="HE264" s="199"/>
      <c r="HF264" s="199"/>
      <c r="HG264" s="199"/>
      <c r="HH264" s="199"/>
      <c r="HI264" s="199"/>
      <c r="HJ264" s="199"/>
      <c r="HK264" s="199"/>
      <c r="HL264" s="199"/>
      <c r="HM264" s="199"/>
      <c r="HN264" s="199"/>
      <c r="HO264" s="199"/>
      <c r="HP264" s="199"/>
      <c r="HQ264" s="199"/>
      <c r="HR264" s="199"/>
      <c r="HS264" s="199"/>
      <c r="HT264" s="199"/>
      <c r="HU264" s="199"/>
      <c r="HV264" s="199"/>
      <c r="HW264" s="199"/>
      <c r="HX264" s="199"/>
      <c r="HY264" s="199"/>
      <c r="HZ264" s="199"/>
      <c r="IA264" s="199"/>
      <c r="IB264" s="199"/>
      <c r="IC264" s="199"/>
      <c r="ID264" s="199"/>
      <c r="IE264" s="199"/>
      <c r="IF264" s="199"/>
      <c r="IG264" s="199"/>
      <c r="IH264" s="199"/>
      <c r="II264" s="199"/>
      <c r="IJ264" s="199"/>
      <c r="IK264" s="199"/>
      <c r="IL264" s="199"/>
      <c r="IM264" s="199"/>
      <c r="IN264" s="199"/>
      <c r="IO264" s="199"/>
      <c r="IP264" s="199"/>
      <c r="IQ264" s="199"/>
      <c r="IR264" s="199"/>
      <c r="IS264" s="199"/>
      <c r="IT264" s="199"/>
      <c r="IU264" s="199"/>
      <c r="IV264" s="199"/>
    </row>
    <row r="265" spans="1:256" s="245" customFormat="1" x14ac:dyDescent="0.25">
      <c r="A265" s="203"/>
      <c r="B265" s="204"/>
      <c r="C265" s="206"/>
      <c r="D265" s="206"/>
      <c r="E265" s="251"/>
      <c r="F265" s="252"/>
      <c r="H265" s="199"/>
      <c r="I265" s="199"/>
      <c r="J265" s="199"/>
      <c r="K265" s="199"/>
      <c r="L265" s="199"/>
      <c r="M265" s="199"/>
      <c r="N265" s="199"/>
      <c r="O265" s="199"/>
      <c r="P265" s="199"/>
      <c r="Q265" s="199"/>
      <c r="R265" s="199"/>
      <c r="S265" s="199"/>
      <c r="T265" s="199"/>
      <c r="U265" s="199"/>
      <c r="V265" s="199"/>
      <c r="W265" s="199"/>
      <c r="X265" s="199"/>
      <c r="Y265" s="199"/>
      <c r="Z265" s="199"/>
      <c r="AA265" s="199"/>
      <c r="AB265" s="199"/>
      <c r="AC265" s="199"/>
      <c r="AD265" s="199"/>
      <c r="AE265" s="199"/>
      <c r="AF265" s="199"/>
      <c r="AG265" s="199"/>
      <c r="AH265" s="199"/>
      <c r="AI265" s="199"/>
      <c r="AJ265" s="199"/>
      <c r="AK265" s="199"/>
      <c r="AL265" s="199"/>
      <c r="AM265" s="199"/>
      <c r="AN265" s="199"/>
      <c r="AO265" s="199"/>
      <c r="AP265" s="199"/>
      <c r="AQ265" s="199"/>
      <c r="AR265" s="199"/>
      <c r="AS265" s="199"/>
      <c r="AT265" s="199"/>
      <c r="AU265" s="199"/>
      <c r="AV265" s="199"/>
      <c r="AW265" s="199"/>
      <c r="AX265" s="199"/>
      <c r="AY265" s="199"/>
      <c r="AZ265" s="199"/>
      <c r="BA265" s="199"/>
      <c r="BB265" s="199"/>
      <c r="BC265" s="199"/>
      <c r="BD265" s="199"/>
      <c r="BE265" s="199"/>
      <c r="BF265" s="199"/>
      <c r="BG265" s="199"/>
      <c r="BH265" s="199"/>
      <c r="BI265" s="199"/>
      <c r="BJ265" s="199"/>
      <c r="BK265" s="199"/>
      <c r="BL265" s="199"/>
      <c r="BM265" s="199"/>
      <c r="BN265" s="199"/>
      <c r="BO265" s="199"/>
      <c r="BP265" s="199"/>
      <c r="BQ265" s="199"/>
      <c r="BR265" s="199"/>
      <c r="BS265" s="199"/>
      <c r="BT265" s="199"/>
      <c r="BU265" s="199"/>
      <c r="BV265" s="199"/>
      <c r="BW265" s="199"/>
      <c r="BX265" s="199"/>
      <c r="BY265" s="199"/>
      <c r="BZ265" s="199"/>
      <c r="CA265" s="199"/>
      <c r="CB265" s="199"/>
      <c r="CC265" s="199"/>
      <c r="CD265" s="199"/>
      <c r="CE265" s="199"/>
      <c r="CF265" s="199"/>
      <c r="CG265" s="199"/>
      <c r="CH265" s="199"/>
      <c r="CI265" s="199"/>
      <c r="CJ265" s="199"/>
      <c r="CK265" s="199"/>
      <c r="CL265" s="199"/>
      <c r="CM265" s="199"/>
      <c r="CN265" s="199"/>
      <c r="CO265" s="199"/>
      <c r="CP265" s="199"/>
      <c r="CQ265" s="199"/>
      <c r="CR265" s="199"/>
      <c r="CS265" s="199"/>
      <c r="CT265" s="199"/>
      <c r="CU265" s="199"/>
      <c r="CV265" s="199"/>
      <c r="CW265" s="199"/>
      <c r="CX265" s="199"/>
      <c r="CY265" s="199"/>
      <c r="CZ265" s="199"/>
      <c r="DA265" s="199"/>
      <c r="DB265" s="199"/>
      <c r="DC265" s="199"/>
      <c r="DD265" s="199"/>
      <c r="DE265" s="199"/>
      <c r="DF265" s="199"/>
      <c r="DG265" s="199"/>
      <c r="DH265" s="199"/>
      <c r="DI265" s="199"/>
      <c r="DJ265" s="199"/>
      <c r="DK265" s="199"/>
      <c r="DL265" s="199"/>
      <c r="DM265" s="199"/>
      <c r="DN265" s="199"/>
      <c r="DO265" s="199"/>
      <c r="DP265" s="199"/>
      <c r="DQ265" s="199"/>
      <c r="DR265" s="199"/>
      <c r="DS265" s="199"/>
      <c r="DT265" s="199"/>
      <c r="DU265" s="199"/>
      <c r="DV265" s="199"/>
      <c r="DW265" s="199"/>
      <c r="DX265" s="199"/>
      <c r="DY265" s="199"/>
      <c r="DZ265" s="199"/>
      <c r="EA265" s="199"/>
      <c r="EB265" s="199"/>
      <c r="EC265" s="199"/>
      <c r="ED265" s="199"/>
      <c r="EE265" s="199"/>
      <c r="EF265" s="199"/>
      <c r="EG265" s="199"/>
      <c r="EH265" s="199"/>
      <c r="EI265" s="199"/>
      <c r="EJ265" s="199"/>
      <c r="EK265" s="199"/>
      <c r="EL265" s="199"/>
      <c r="EM265" s="199"/>
      <c r="EN265" s="199"/>
      <c r="EO265" s="199"/>
      <c r="EP265" s="199"/>
      <c r="EQ265" s="199"/>
      <c r="ER265" s="199"/>
      <c r="ES265" s="199"/>
      <c r="ET265" s="199"/>
      <c r="EU265" s="199"/>
      <c r="EV265" s="199"/>
      <c r="EW265" s="199"/>
      <c r="EX265" s="199"/>
      <c r="EY265" s="199"/>
      <c r="EZ265" s="199"/>
      <c r="FA265" s="199"/>
      <c r="FB265" s="199"/>
      <c r="FC265" s="199"/>
      <c r="FD265" s="199"/>
      <c r="FE265" s="199"/>
      <c r="FF265" s="199"/>
      <c r="FG265" s="199"/>
      <c r="FH265" s="199"/>
      <c r="FI265" s="199"/>
      <c r="FJ265" s="199"/>
      <c r="FK265" s="199"/>
      <c r="FL265" s="199"/>
      <c r="FM265" s="199"/>
      <c r="FN265" s="199"/>
      <c r="FO265" s="199"/>
      <c r="FP265" s="199"/>
      <c r="FQ265" s="199"/>
      <c r="FR265" s="199"/>
      <c r="FS265" s="199"/>
      <c r="FT265" s="199"/>
      <c r="FU265" s="199"/>
      <c r="FV265" s="199"/>
      <c r="FW265" s="199"/>
      <c r="FX265" s="199"/>
      <c r="FY265" s="199"/>
      <c r="FZ265" s="199"/>
      <c r="GA265" s="199"/>
      <c r="GB265" s="199"/>
      <c r="GC265" s="199"/>
      <c r="GD265" s="199"/>
      <c r="GE265" s="199"/>
      <c r="GF265" s="199"/>
      <c r="GG265" s="199"/>
      <c r="GH265" s="199"/>
      <c r="GI265" s="199"/>
      <c r="GJ265" s="199"/>
      <c r="GK265" s="199"/>
      <c r="GL265" s="199"/>
      <c r="GM265" s="199"/>
      <c r="GN265" s="199"/>
      <c r="GO265" s="199"/>
      <c r="GP265" s="199"/>
      <c r="GQ265" s="199"/>
      <c r="GR265" s="199"/>
      <c r="GS265" s="199"/>
      <c r="GT265" s="199"/>
      <c r="GU265" s="199"/>
      <c r="GV265" s="199"/>
      <c r="GW265" s="199"/>
      <c r="GX265" s="199"/>
      <c r="GY265" s="199"/>
      <c r="GZ265" s="199"/>
      <c r="HA265" s="199"/>
      <c r="HB265" s="199"/>
      <c r="HC265" s="199"/>
      <c r="HD265" s="199"/>
      <c r="HE265" s="199"/>
      <c r="HF265" s="199"/>
      <c r="HG265" s="199"/>
      <c r="HH265" s="199"/>
      <c r="HI265" s="199"/>
      <c r="HJ265" s="199"/>
      <c r="HK265" s="199"/>
      <c r="HL265" s="199"/>
      <c r="HM265" s="199"/>
      <c r="HN265" s="199"/>
      <c r="HO265" s="199"/>
      <c r="HP265" s="199"/>
      <c r="HQ265" s="199"/>
      <c r="HR265" s="199"/>
      <c r="HS265" s="199"/>
      <c r="HT265" s="199"/>
      <c r="HU265" s="199"/>
      <c r="HV265" s="199"/>
      <c r="HW265" s="199"/>
      <c r="HX265" s="199"/>
      <c r="HY265" s="199"/>
      <c r="HZ265" s="199"/>
      <c r="IA265" s="199"/>
      <c r="IB265" s="199"/>
      <c r="IC265" s="199"/>
      <c r="ID265" s="199"/>
      <c r="IE265" s="199"/>
      <c r="IF265" s="199"/>
      <c r="IG265" s="199"/>
      <c r="IH265" s="199"/>
      <c r="II265" s="199"/>
      <c r="IJ265" s="199"/>
      <c r="IK265" s="199"/>
      <c r="IL265" s="199"/>
      <c r="IM265" s="199"/>
      <c r="IN265" s="199"/>
      <c r="IO265" s="199"/>
      <c r="IP265" s="199"/>
      <c r="IQ265" s="199"/>
      <c r="IR265" s="199"/>
      <c r="IS265" s="199"/>
      <c r="IT265" s="199"/>
      <c r="IU265" s="199"/>
      <c r="IV265" s="199"/>
    </row>
    <row r="266" spans="1:256" s="245" customFormat="1" x14ac:dyDescent="0.25">
      <c r="A266" s="203"/>
      <c r="B266" s="204"/>
      <c r="C266" s="206"/>
      <c r="D266" s="206"/>
      <c r="E266" s="251"/>
      <c r="F266" s="252"/>
      <c r="H266" s="199"/>
      <c r="I266" s="199"/>
      <c r="J266" s="199"/>
      <c r="K266" s="199"/>
      <c r="L266" s="199"/>
      <c r="M266" s="199"/>
      <c r="N266" s="199"/>
      <c r="O266" s="199"/>
      <c r="P266" s="199"/>
      <c r="Q266" s="199"/>
      <c r="R266" s="199"/>
      <c r="S266" s="199"/>
      <c r="T266" s="199"/>
      <c r="U266" s="199"/>
      <c r="V266" s="199"/>
      <c r="W266" s="199"/>
      <c r="X266" s="199"/>
      <c r="Y266" s="199"/>
      <c r="Z266" s="199"/>
      <c r="AA266" s="199"/>
      <c r="AB266" s="199"/>
      <c r="AC266" s="199"/>
      <c r="AD266" s="199"/>
      <c r="AE266" s="199"/>
      <c r="AF266" s="199"/>
      <c r="AG266" s="199"/>
      <c r="AH266" s="199"/>
      <c r="AI266" s="199"/>
      <c r="AJ266" s="199"/>
      <c r="AK266" s="199"/>
      <c r="AL266" s="199"/>
      <c r="AM266" s="199"/>
      <c r="AN266" s="199"/>
      <c r="AO266" s="199"/>
      <c r="AP266" s="199"/>
      <c r="AQ266" s="199"/>
      <c r="AR266" s="199"/>
      <c r="AS266" s="199"/>
      <c r="AT266" s="199"/>
      <c r="AU266" s="199"/>
      <c r="AV266" s="199"/>
      <c r="AW266" s="199"/>
      <c r="AX266" s="199"/>
      <c r="AY266" s="199"/>
      <c r="AZ266" s="199"/>
      <c r="BA266" s="199"/>
      <c r="BB266" s="199"/>
      <c r="BC266" s="199"/>
      <c r="BD266" s="199"/>
      <c r="BE266" s="199"/>
      <c r="BF266" s="199"/>
      <c r="BG266" s="199"/>
      <c r="BH266" s="199"/>
      <c r="BI266" s="199"/>
      <c r="BJ266" s="199"/>
      <c r="BK266" s="199"/>
      <c r="BL266" s="199"/>
      <c r="BM266" s="199"/>
      <c r="BN266" s="199"/>
      <c r="BO266" s="199"/>
      <c r="BP266" s="199"/>
      <c r="BQ266" s="199"/>
      <c r="BR266" s="199"/>
      <c r="BS266" s="199"/>
      <c r="BT266" s="199"/>
      <c r="BU266" s="199"/>
      <c r="BV266" s="199"/>
      <c r="BW266" s="199"/>
      <c r="BX266" s="199"/>
      <c r="BY266" s="199"/>
      <c r="BZ266" s="199"/>
      <c r="CA266" s="199"/>
      <c r="CB266" s="199"/>
      <c r="CC266" s="199"/>
      <c r="CD266" s="199"/>
      <c r="CE266" s="199"/>
      <c r="CF266" s="199"/>
      <c r="CG266" s="199"/>
      <c r="CH266" s="199"/>
      <c r="CI266" s="199"/>
      <c r="CJ266" s="199"/>
      <c r="CK266" s="199"/>
      <c r="CL266" s="199"/>
      <c r="CM266" s="199"/>
      <c r="CN266" s="199"/>
      <c r="CO266" s="199"/>
      <c r="CP266" s="199"/>
      <c r="CQ266" s="199"/>
      <c r="CR266" s="199"/>
      <c r="CS266" s="199"/>
      <c r="CT266" s="199"/>
      <c r="CU266" s="199"/>
      <c r="CV266" s="199"/>
      <c r="CW266" s="199"/>
      <c r="CX266" s="199"/>
      <c r="CY266" s="199"/>
      <c r="CZ266" s="199"/>
      <c r="DA266" s="199"/>
      <c r="DB266" s="199"/>
      <c r="DC266" s="199"/>
      <c r="DD266" s="199"/>
      <c r="DE266" s="199"/>
      <c r="DF266" s="199"/>
      <c r="DG266" s="199"/>
      <c r="DH266" s="199"/>
      <c r="DI266" s="199"/>
      <c r="DJ266" s="199"/>
      <c r="DK266" s="199"/>
      <c r="DL266" s="199"/>
      <c r="DM266" s="199"/>
      <c r="DN266" s="199"/>
      <c r="DO266" s="199"/>
      <c r="DP266" s="199"/>
      <c r="DQ266" s="199"/>
      <c r="DR266" s="199"/>
      <c r="DS266" s="199"/>
      <c r="DT266" s="199"/>
      <c r="DU266" s="199"/>
      <c r="DV266" s="199"/>
      <c r="DW266" s="199"/>
      <c r="DX266" s="199"/>
      <c r="DY266" s="199"/>
      <c r="DZ266" s="199"/>
      <c r="EA266" s="199"/>
      <c r="EB266" s="199"/>
      <c r="EC266" s="199"/>
      <c r="ED266" s="199"/>
      <c r="EE266" s="199"/>
      <c r="EF266" s="199"/>
      <c r="EG266" s="199"/>
      <c r="EH266" s="199"/>
      <c r="EI266" s="199"/>
      <c r="EJ266" s="199"/>
      <c r="EK266" s="199"/>
      <c r="EL266" s="199"/>
      <c r="EM266" s="199"/>
      <c r="EN266" s="199"/>
      <c r="EO266" s="199"/>
      <c r="EP266" s="199"/>
      <c r="EQ266" s="199"/>
      <c r="ER266" s="199"/>
      <c r="ES266" s="199"/>
      <c r="ET266" s="199"/>
      <c r="EU266" s="199"/>
      <c r="EV266" s="199"/>
      <c r="EW266" s="199"/>
      <c r="EX266" s="199"/>
      <c r="EY266" s="199"/>
      <c r="EZ266" s="199"/>
      <c r="FA266" s="199"/>
      <c r="FB266" s="199"/>
      <c r="FC266" s="199"/>
      <c r="FD266" s="199"/>
      <c r="FE266" s="199"/>
      <c r="FF266" s="199"/>
      <c r="FG266" s="199"/>
      <c r="FH266" s="199"/>
      <c r="FI266" s="199"/>
      <c r="FJ266" s="199"/>
      <c r="FK266" s="199"/>
      <c r="FL266" s="199"/>
      <c r="FM266" s="199"/>
      <c r="FN266" s="199"/>
      <c r="FO266" s="199"/>
      <c r="FP266" s="199"/>
      <c r="FQ266" s="199"/>
      <c r="FR266" s="199"/>
      <c r="FS266" s="199"/>
      <c r="FT266" s="199"/>
      <c r="FU266" s="199"/>
      <c r="FV266" s="199"/>
      <c r="FW266" s="199"/>
      <c r="FX266" s="199"/>
      <c r="FY266" s="199"/>
      <c r="FZ266" s="199"/>
      <c r="GA266" s="199"/>
      <c r="GB266" s="199"/>
      <c r="GC266" s="199"/>
      <c r="GD266" s="199"/>
      <c r="GE266" s="199"/>
      <c r="GF266" s="199"/>
      <c r="GG266" s="199"/>
      <c r="GH266" s="199"/>
      <c r="GI266" s="199"/>
      <c r="GJ266" s="199"/>
      <c r="GK266" s="199"/>
      <c r="GL266" s="199"/>
      <c r="GM266" s="199"/>
      <c r="GN266" s="199"/>
      <c r="GO266" s="199"/>
      <c r="GP266" s="199"/>
      <c r="GQ266" s="199"/>
      <c r="GR266" s="199"/>
      <c r="GS266" s="199"/>
      <c r="GT266" s="199"/>
      <c r="GU266" s="199"/>
      <c r="GV266" s="199"/>
      <c r="GW266" s="199"/>
      <c r="GX266" s="199"/>
      <c r="GY266" s="199"/>
      <c r="GZ266" s="199"/>
      <c r="HA266" s="199"/>
      <c r="HB266" s="199"/>
      <c r="HC266" s="199"/>
      <c r="HD266" s="199"/>
      <c r="HE266" s="199"/>
      <c r="HF266" s="199"/>
      <c r="HG266" s="199"/>
      <c r="HH266" s="199"/>
      <c r="HI266" s="199"/>
      <c r="HJ266" s="199"/>
      <c r="HK266" s="199"/>
      <c r="HL266" s="199"/>
      <c r="HM266" s="199"/>
      <c r="HN266" s="199"/>
      <c r="HO266" s="199"/>
      <c r="HP266" s="199"/>
      <c r="HQ266" s="199"/>
      <c r="HR266" s="199"/>
      <c r="HS266" s="199"/>
      <c r="HT266" s="199"/>
      <c r="HU266" s="199"/>
      <c r="HV266" s="199"/>
      <c r="HW266" s="199"/>
      <c r="HX266" s="199"/>
      <c r="HY266" s="199"/>
      <c r="HZ266" s="199"/>
      <c r="IA266" s="199"/>
      <c r="IB266" s="199"/>
      <c r="IC266" s="199"/>
      <c r="ID266" s="199"/>
      <c r="IE266" s="199"/>
      <c r="IF266" s="199"/>
      <c r="IG266" s="199"/>
      <c r="IH266" s="199"/>
      <c r="II266" s="199"/>
      <c r="IJ266" s="199"/>
      <c r="IK266" s="199"/>
      <c r="IL266" s="199"/>
      <c r="IM266" s="199"/>
      <c r="IN266" s="199"/>
      <c r="IO266" s="199"/>
      <c r="IP266" s="199"/>
      <c r="IQ266" s="199"/>
      <c r="IR266" s="199"/>
      <c r="IS266" s="199"/>
      <c r="IT266" s="199"/>
      <c r="IU266" s="199"/>
      <c r="IV266" s="199"/>
    </row>
    <row r="267" spans="1:256" s="245" customFormat="1" ht="13" x14ac:dyDescent="0.25">
      <c r="A267" s="203"/>
      <c r="B267" s="209"/>
      <c r="C267" s="206"/>
      <c r="D267" s="206"/>
      <c r="E267" s="251"/>
      <c r="F267" s="252"/>
      <c r="H267" s="199"/>
      <c r="I267" s="199"/>
      <c r="J267" s="199"/>
      <c r="K267" s="199"/>
      <c r="L267" s="199"/>
      <c r="M267" s="199"/>
      <c r="N267" s="199"/>
      <c r="O267" s="199"/>
      <c r="P267" s="199"/>
      <c r="Q267" s="199"/>
      <c r="R267" s="199"/>
      <c r="S267" s="199"/>
      <c r="T267" s="199"/>
      <c r="U267" s="199"/>
      <c r="V267" s="199"/>
      <c r="W267" s="199"/>
      <c r="X267" s="199"/>
      <c r="Y267" s="199"/>
      <c r="Z267" s="199"/>
      <c r="AA267" s="199"/>
      <c r="AB267" s="199"/>
      <c r="AC267" s="199"/>
      <c r="AD267" s="199"/>
      <c r="AE267" s="199"/>
      <c r="AF267" s="199"/>
      <c r="AG267" s="199"/>
      <c r="AH267" s="199"/>
      <c r="AI267" s="199"/>
      <c r="AJ267" s="199"/>
      <c r="AK267" s="199"/>
      <c r="AL267" s="199"/>
      <c r="AM267" s="199"/>
      <c r="AN267" s="199"/>
      <c r="AO267" s="199"/>
      <c r="AP267" s="199"/>
      <c r="AQ267" s="199"/>
      <c r="AR267" s="199"/>
      <c r="AS267" s="199"/>
      <c r="AT267" s="199"/>
      <c r="AU267" s="199"/>
      <c r="AV267" s="199"/>
      <c r="AW267" s="199"/>
      <c r="AX267" s="199"/>
      <c r="AY267" s="199"/>
      <c r="AZ267" s="199"/>
      <c r="BA267" s="199"/>
      <c r="BB267" s="199"/>
      <c r="BC267" s="199"/>
      <c r="BD267" s="199"/>
      <c r="BE267" s="199"/>
      <c r="BF267" s="199"/>
      <c r="BG267" s="199"/>
      <c r="BH267" s="199"/>
      <c r="BI267" s="199"/>
      <c r="BJ267" s="199"/>
      <c r="BK267" s="199"/>
      <c r="BL267" s="199"/>
      <c r="BM267" s="199"/>
      <c r="BN267" s="199"/>
      <c r="BO267" s="199"/>
      <c r="BP267" s="199"/>
      <c r="BQ267" s="199"/>
      <c r="BR267" s="199"/>
      <c r="BS267" s="199"/>
      <c r="BT267" s="199"/>
      <c r="BU267" s="199"/>
      <c r="BV267" s="199"/>
      <c r="BW267" s="199"/>
      <c r="BX267" s="199"/>
      <c r="BY267" s="199"/>
      <c r="BZ267" s="199"/>
      <c r="CA267" s="199"/>
      <c r="CB267" s="199"/>
      <c r="CC267" s="199"/>
      <c r="CD267" s="199"/>
      <c r="CE267" s="199"/>
      <c r="CF267" s="199"/>
      <c r="CG267" s="199"/>
      <c r="CH267" s="199"/>
      <c r="CI267" s="199"/>
      <c r="CJ267" s="199"/>
      <c r="CK267" s="199"/>
      <c r="CL267" s="199"/>
      <c r="CM267" s="199"/>
      <c r="CN267" s="199"/>
      <c r="CO267" s="199"/>
      <c r="CP267" s="199"/>
      <c r="CQ267" s="199"/>
      <c r="CR267" s="199"/>
      <c r="CS267" s="199"/>
      <c r="CT267" s="199"/>
      <c r="CU267" s="199"/>
      <c r="CV267" s="199"/>
      <c r="CW267" s="199"/>
      <c r="CX267" s="199"/>
      <c r="CY267" s="199"/>
      <c r="CZ267" s="199"/>
      <c r="DA267" s="199"/>
      <c r="DB267" s="199"/>
      <c r="DC267" s="199"/>
      <c r="DD267" s="199"/>
      <c r="DE267" s="199"/>
      <c r="DF267" s="199"/>
      <c r="DG267" s="199"/>
      <c r="DH267" s="199"/>
      <c r="DI267" s="199"/>
      <c r="DJ267" s="199"/>
      <c r="DK267" s="199"/>
      <c r="DL267" s="199"/>
      <c r="DM267" s="199"/>
      <c r="DN267" s="199"/>
      <c r="DO267" s="199"/>
      <c r="DP267" s="199"/>
      <c r="DQ267" s="199"/>
      <c r="DR267" s="199"/>
      <c r="DS267" s="199"/>
      <c r="DT267" s="199"/>
      <c r="DU267" s="199"/>
      <c r="DV267" s="199"/>
      <c r="DW267" s="199"/>
      <c r="DX267" s="199"/>
      <c r="DY267" s="199"/>
      <c r="DZ267" s="199"/>
      <c r="EA267" s="199"/>
      <c r="EB267" s="199"/>
      <c r="EC267" s="199"/>
      <c r="ED267" s="199"/>
      <c r="EE267" s="199"/>
      <c r="EF267" s="199"/>
      <c r="EG267" s="199"/>
      <c r="EH267" s="199"/>
      <c r="EI267" s="199"/>
      <c r="EJ267" s="199"/>
      <c r="EK267" s="199"/>
      <c r="EL267" s="199"/>
      <c r="EM267" s="199"/>
      <c r="EN267" s="199"/>
      <c r="EO267" s="199"/>
      <c r="EP267" s="199"/>
      <c r="EQ267" s="199"/>
      <c r="ER267" s="199"/>
      <c r="ES267" s="199"/>
      <c r="ET267" s="199"/>
      <c r="EU267" s="199"/>
      <c r="EV267" s="199"/>
      <c r="EW267" s="199"/>
      <c r="EX267" s="199"/>
      <c r="EY267" s="199"/>
      <c r="EZ267" s="199"/>
      <c r="FA267" s="199"/>
      <c r="FB267" s="199"/>
      <c r="FC267" s="199"/>
      <c r="FD267" s="199"/>
      <c r="FE267" s="199"/>
      <c r="FF267" s="199"/>
      <c r="FG267" s="199"/>
      <c r="FH267" s="199"/>
      <c r="FI267" s="199"/>
      <c r="FJ267" s="199"/>
      <c r="FK267" s="199"/>
      <c r="FL267" s="199"/>
      <c r="FM267" s="199"/>
      <c r="FN267" s="199"/>
      <c r="FO267" s="199"/>
      <c r="FP267" s="199"/>
      <c r="FQ267" s="199"/>
      <c r="FR267" s="199"/>
      <c r="FS267" s="199"/>
      <c r="FT267" s="199"/>
      <c r="FU267" s="199"/>
      <c r="FV267" s="199"/>
      <c r="FW267" s="199"/>
      <c r="FX267" s="199"/>
      <c r="FY267" s="199"/>
      <c r="FZ267" s="199"/>
      <c r="GA267" s="199"/>
      <c r="GB267" s="199"/>
      <c r="GC267" s="199"/>
      <c r="GD267" s="199"/>
      <c r="GE267" s="199"/>
      <c r="GF267" s="199"/>
      <c r="GG267" s="199"/>
      <c r="GH267" s="199"/>
      <c r="GI267" s="199"/>
      <c r="GJ267" s="199"/>
      <c r="GK267" s="199"/>
      <c r="GL267" s="199"/>
      <c r="GM267" s="199"/>
      <c r="GN267" s="199"/>
      <c r="GO267" s="199"/>
      <c r="GP267" s="199"/>
      <c r="GQ267" s="199"/>
      <c r="GR267" s="199"/>
      <c r="GS267" s="199"/>
      <c r="GT267" s="199"/>
      <c r="GU267" s="199"/>
      <c r="GV267" s="199"/>
      <c r="GW267" s="199"/>
      <c r="GX267" s="199"/>
      <c r="GY267" s="199"/>
      <c r="GZ267" s="199"/>
      <c r="HA267" s="199"/>
      <c r="HB267" s="199"/>
      <c r="HC267" s="199"/>
      <c r="HD267" s="199"/>
      <c r="HE267" s="199"/>
      <c r="HF267" s="199"/>
      <c r="HG267" s="199"/>
      <c r="HH267" s="199"/>
      <c r="HI267" s="199"/>
      <c r="HJ267" s="199"/>
      <c r="HK267" s="199"/>
      <c r="HL267" s="199"/>
      <c r="HM267" s="199"/>
      <c r="HN267" s="199"/>
      <c r="HO267" s="199"/>
      <c r="HP267" s="199"/>
      <c r="HQ267" s="199"/>
      <c r="HR267" s="199"/>
      <c r="HS267" s="199"/>
      <c r="HT267" s="199"/>
      <c r="HU267" s="199"/>
      <c r="HV267" s="199"/>
      <c r="HW267" s="199"/>
      <c r="HX267" s="199"/>
      <c r="HY267" s="199"/>
      <c r="HZ267" s="199"/>
      <c r="IA267" s="199"/>
      <c r="IB267" s="199"/>
      <c r="IC267" s="199"/>
      <c r="ID267" s="199"/>
      <c r="IE267" s="199"/>
      <c r="IF267" s="199"/>
      <c r="IG267" s="199"/>
      <c r="IH267" s="199"/>
      <c r="II267" s="199"/>
      <c r="IJ267" s="199"/>
      <c r="IK267" s="199"/>
      <c r="IL267" s="199"/>
      <c r="IM267" s="199"/>
      <c r="IN267" s="199"/>
      <c r="IO267" s="199"/>
      <c r="IP267" s="199"/>
      <c r="IQ267" s="199"/>
      <c r="IR267" s="199"/>
      <c r="IS267" s="199"/>
      <c r="IT267" s="199"/>
      <c r="IU267" s="199"/>
      <c r="IV267" s="199"/>
    </row>
    <row r="268" spans="1:256" s="245" customFormat="1" x14ac:dyDescent="0.25">
      <c r="A268" s="203"/>
      <c r="B268" s="204"/>
      <c r="C268" s="206"/>
      <c r="D268" s="206"/>
      <c r="E268" s="251"/>
      <c r="F268" s="252"/>
      <c r="H268" s="199"/>
      <c r="I268" s="199"/>
      <c r="J268" s="199"/>
      <c r="K268" s="199"/>
      <c r="L268" s="199"/>
      <c r="M268" s="199"/>
      <c r="N268" s="199"/>
      <c r="O268" s="199"/>
      <c r="P268" s="199"/>
      <c r="Q268" s="199"/>
      <c r="R268" s="199"/>
      <c r="S268" s="199"/>
      <c r="T268" s="199"/>
      <c r="U268" s="199"/>
      <c r="V268" s="199"/>
      <c r="W268" s="199"/>
      <c r="X268" s="199"/>
      <c r="Y268" s="199"/>
      <c r="Z268" s="199"/>
      <c r="AA268" s="199"/>
      <c r="AB268" s="199"/>
      <c r="AC268" s="199"/>
      <c r="AD268" s="199"/>
      <c r="AE268" s="199"/>
      <c r="AF268" s="199"/>
      <c r="AG268" s="199"/>
      <c r="AH268" s="199"/>
      <c r="AI268" s="199"/>
      <c r="AJ268" s="199"/>
      <c r="AK268" s="199"/>
      <c r="AL268" s="199"/>
      <c r="AM268" s="199"/>
      <c r="AN268" s="199"/>
      <c r="AO268" s="199"/>
      <c r="AP268" s="199"/>
      <c r="AQ268" s="199"/>
      <c r="AR268" s="199"/>
      <c r="AS268" s="199"/>
      <c r="AT268" s="199"/>
      <c r="AU268" s="199"/>
      <c r="AV268" s="199"/>
      <c r="AW268" s="199"/>
      <c r="AX268" s="199"/>
      <c r="AY268" s="199"/>
      <c r="AZ268" s="199"/>
      <c r="BA268" s="199"/>
      <c r="BB268" s="199"/>
      <c r="BC268" s="199"/>
      <c r="BD268" s="199"/>
      <c r="BE268" s="199"/>
      <c r="BF268" s="199"/>
      <c r="BG268" s="199"/>
      <c r="BH268" s="199"/>
      <c r="BI268" s="199"/>
      <c r="BJ268" s="199"/>
      <c r="BK268" s="199"/>
      <c r="BL268" s="199"/>
      <c r="BM268" s="199"/>
      <c r="BN268" s="199"/>
      <c r="BO268" s="199"/>
      <c r="BP268" s="199"/>
      <c r="BQ268" s="199"/>
      <c r="BR268" s="199"/>
      <c r="BS268" s="199"/>
      <c r="BT268" s="199"/>
      <c r="BU268" s="199"/>
      <c r="BV268" s="199"/>
      <c r="BW268" s="199"/>
      <c r="BX268" s="199"/>
      <c r="BY268" s="199"/>
      <c r="BZ268" s="199"/>
      <c r="CA268" s="199"/>
      <c r="CB268" s="199"/>
      <c r="CC268" s="199"/>
      <c r="CD268" s="199"/>
      <c r="CE268" s="199"/>
      <c r="CF268" s="199"/>
      <c r="CG268" s="199"/>
      <c r="CH268" s="199"/>
      <c r="CI268" s="199"/>
      <c r="CJ268" s="199"/>
      <c r="CK268" s="199"/>
      <c r="CL268" s="199"/>
      <c r="CM268" s="199"/>
      <c r="CN268" s="199"/>
      <c r="CO268" s="199"/>
      <c r="CP268" s="199"/>
      <c r="CQ268" s="199"/>
      <c r="CR268" s="199"/>
      <c r="CS268" s="199"/>
      <c r="CT268" s="199"/>
      <c r="CU268" s="199"/>
      <c r="CV268" s="199"/>
      <c r="CW268" s="199"/>
      <c r="CX268" s="199"/>
      <c r="CY268" s="199"/>
      <c r="CZ268" s="199"/>
      <c r="DA268" s="199"/>
      <c r="DB268" s="199"/>
      <c r="DC268" s="199"/>
      <c r="DD268" s="199"/>
      <c r="DE268" s="199"/>
      <c r="DF268" s="199"/>
      <c r="DG268" s="199"/>
      <c r="DH268" s="199"/>
      <c r="DI268" s="199"/>
      <c r="DJ268" s="199"/>
      <c r="DK268" s="199"/>
      <c r="DL268" s="199"/>
      <c r="DM268" s="199"/>
      <c r="DN268" s="199"/>
      <c r="DO268" s="199"/>
      <c r="DP268" s="199"/>
      <c r="DQ268" s="199"/>
      <c r="DR268" s="199"/>
      <c r="DS268" s="199"/>
      <c r="DT268" s="199"/>
      <c r="DU268" s="199"/>
      <c r="DV268" s="199"/>
      <c r="DW268" s="199"/>
      <c r="DX268" s="199"/>
      <c r="DY268" s="199"/>
      <c r="DZ268" s="199"/>
      <c r="EA268" s="199"/>
      <c r="EB268" s="199"/>
      <c r="EC268" s="199"/>
      <c r="ED268" s="199"/>
      <c r="EE268" s="199"/>
      <c r="EF268" s="199"/>
      <c r="EG268" s="199"/>
      <c r="EH268" s="199"/>
      <c r="EI268" s="199"/>
      <c r="EJ268" s="199"/>
      <c r="EK268" s="199"/>
      <c r="EL268" s="199"/>
      <c r="EM268" s="199"/>
      <c r="EN268" s="199"/>
      <c r="EO268" s="199"/>
      <c r="EP268" s="199"/>
      <c r="EQ268" s="199"/>
      <c r="ER268" s="199"/>
      <c r="ES268" s="199"/>
      <c r="ET268" s="199"/>
      <c r="EU268" s="199"/>
      <c r="EV268" s="199"/>
      <c r="EW268" s="199"/>
      <c r="EX268" s="199"/>
      <c r="EY268" s="199"/>
      <c r="EZ268" s="199"/>
      <c r="FA268" s="199"/>
      <c r="FB268" s="199"/>
      <c r="FC268" s="199"/>
      <c r="FD268" s="199"/>
      <c r="FE268" s="199"/>
      <c r="FF268" s="199"/>
      <c r="FG268" s="199"/>
      <c r="FH268" s="199"/>
      <c r="FI268" s="199"/>
      <c r="FJ268" s="199"/>
      <c r="FK268" s="199"/>
      <c r="FL268" s="199"/>
      <c r="FM268" s="199"/>
      <c r="FN268" s="199"/>
      <c r="FO268" s="199"/>
      <c r="FP268" s="199"/>
      <c r="FQ268" s="199"/>
      <c r="FR268" s="199"/>
      <c r="FS268" s="199"/>
      <c r="FT268" s="199"/>
      <c r="FU268" s="199"/>
      <c r="FV268" s="199"/>
      <c r="FW268" s="199"/>
      <c r="FX268" s="199"/>
      <c r="FY268" s="199"/>
      <c r="FZ268" s="199"/>
      <c r="GA268" s="199"/>
      <c r="GB268" s="199"/>
      <c r="GC268" s="199"/>
      <c r="GD268" s="199"/>
      <c r="GE268" s="199"/>
      <c r="GF268" s="199"/>
      <c r="GG268" s="199"/>
      <c r="GH268" s="199"/>
      <c r="GI268" s="199"/>
      <c r="GJ268" s="199"/>
      <c r="GK268" s="199"/>
      <c r="GL268" s="199"/>
      <c r="GM268" s="199"/>
      <c r="GN268" s="199"/>
      <c r="GO268" s="199"/>
      <c r="GP268" s="199"/>
      <c r="GQ268" s="199"/>
      <c r="GR268" s="199"/>
      <c r="GS268" s="199"/>
      <c r="GT268" s="199"/>
      <c r="GU268" s="199"/>
      <c r="GV268" s="199"/>
      <c r="GW268" s="199"/>
      <c r="GX268" s="199"/>
      <c r="GY268" s="199"/>
      <c r="GZ268" s="199"/>
      <c r="HA268" s="199"/>
      <c r="HB268" s="199"/>
      <c r="HC268" s="199"/>
      <c r="HD268" s="199"/>
      <c r="HE268" s="199"/>
      <c r="HF268" s="199"/>
      <c r="HG268" s="199"/>
      <c r="HH268" s="199"/>
      <c r="HI268" s="199"/>
      <c r="HJ268" s="199"/>
      <c r="HK268" s="199"/>
      <c r="HL268" s="199"/>
      <c r="HM268" s="199"/>
      <c r="HN268" s="199"/>
      <c r="HO268" s="199"/>
      <c r="HP268" s="199"/>
      <c r="HQ268" s="199"/>
      <c r="HR268" s="199"/>
      <c r="HS268" s="199"/>
      <c r="HT268" s="199"/>
      <c r="HU268" s="199"/>
      <c r="HV268" s="199"/>
      <c r="HW268" s="199"/>
      <c r="HX268" s="199"/>
      <c r="HY268" s="199"/>
      <c r="HZ268" s="199"/>
      <c r="IA268" s="199"/>
      <c r="IB268" s="199"/>
      <c r="IC268" s="199"/>
      <c r="ID268" s="199"/>
      <c r="IE268" s="199"/>
      <c r="IF268" s="199"/>
      <c r="IG268" s="199"/>
      <c r="IH268" s="199"/>
      <c r="II268" s="199"/>
      <c r="IJ268" s="199"/>
      <c r="IK268" s="199"/>
      <c r="IL268" s="199"/>
      <c r="IM268" s="199"/>
      <c r="IN268" s="199"/>
      <c r="IO268" s="199"/>
      <c r="IP268" s="199"/>
      <c r="IQ268" s="199"/>
      <c r="IR268" s="199"/>
      <c r="IS268" s="199"/>
      <c r="IT268" s="199"/>
      <c r="IU268" s="199"/>
      <c r="IV268" s="199"/>
    </row>
    <row r="269" spans="1:256" s="245" customFormat="1" x14ac:dyDescent="0.25">
      <c r="A269" s="203"/>
      <c r="B269" s="210"/>
      <c r="C269" s="206"/>
      <c r="D269" s="206"/>
      <c r="E269" s="251"/>
      <c r="F269" s="252"/>
      <c r="H269" s="199"/>
      <c r="I269" s="199"/>
      <c r="J269" s="199"/>
      <c r="K269" s="199"/>
      <c r="L269" s="199"/>
      <c r="M269" s="199"/>
      <c r="N269" s="199"/>
      <c r="O269" s="199"/>
      <c r="P269" s="199"/>
      <c r="Q269" s="199"/>
      <c r="R269" s="199"/>
      <c r="S269" s="199"/>
      <c r="T269" s="199"/>
      <c r="U269" s="199"/>
      <c r="V269" s="199"/>
      <c r="W269" s="199"/>
      <c r="X269" s="199"/>
      <c r="Y269" s="199"/>
      <c r="Z269" s="199"/>
      <c r="AA269" s="199"/>
      <c r="AB269" s="199"/>
      <c r="AC269" s="199"/>
      <c r="AD269" s="199"/>
      <c r="AE269" s="199"/>
      <c r="AF269" s="199"/>
      <c r="AG269" s="199"/>
      <c r="AH269" s="199"/>
      <c r="AI269" s="199"/>
      <c r="AJ269" s="199"/>
      <c r="AK269" s="199"/>
      <c r="AL269" s="199"/>
      <c r="AM269" s="199"/>
      <c r="AN269" s="199"/>
      <c r="AO269" s="199"/>
      <c r="AP269" s="199"/>
      <c r="AQ269" s="199"/>
      <c r="AR269" s="199"/>
      <c r="AS269" s="199"/>
      <c r="AT269" s="199"/>
      <c r="AU269" s="199"/>
      <c r="AV269" s="199"/>
      <c r="AW269" s="199"/>
      <c r="AX269" s="199"/>
      <c r="AY269" s="199"/>
      <c r="AZ269" s="199"/>
      <c r="BA269" s="199"/>
      <c r="BB269" s="199"/>
      <c r="BC269" s="199"/>
      <c r="BD269" s="199"/>
      <c r="BE269" s="199"/>
      <c r="BF269" s="199"/>
      <c r="BG269" s="199"/>
      <c r="BH269" s="199"/>
      <c r="BI269" s="199"/>
      <c r="BJ269" s="199"/>
      <c r="BK269" s="199"/>
      <c r="BL269" s="199"/>
      <c r="BM269" s="199"/>
      <c r="BN269" s="199"/>
      <c r="BO269" s="199"/>
      <c r="BP269" s="199"/>
      <c r="BQ269" s="199"/>
      <c r="BR269" s="199"/>
      <c r="BS269" s="199"/>
      <c r="BT269" s="199"/>
      <c r="BU269" s="199"/>
      <c r="BV269" s="199"/>
      <c r="BW269" s="199"/>
      <c r="BX269" s="199"/>
      <c r="BY269" s="199"/>
      <c r="BZ269" s="199"/>
      <c r="CA269" s="199"/>
      <c r="CB269" s="199"/>
      <c r="CC269" s="199"/>
      <c r="CD269" s="199"/>
      <c r="CE269" s="199"/>
      <c r="CF269" s="199"/>
      <c r="CG269" s="199"/>
      <c r="CH269" s="199"/>
      <c r="CI269" s="199"/>
      <c r="CJ269" s="199"/>
      <c r="CK269" s="199"/>
      <c r="CL269" s="199"/>
      <c r="CM269" s="199"/>
      <c r="CN269" s="199"/>
      <c r="CO269" s="199"/>
      <c r="CP269" s="199"/>
      <c r="CQ269" s="199"/>
      <c r="CR269" s="199"/>
      <c r="CS269" s="199"/>
      <c r="CT269" s="199"/>
      <c r="CU269" s="199"/>
      <c r="CV269" s="199"/>
      <c r="CW269" s="199"/>
      <c r="CX269" s="199"/>
      <c r="CY269" s="199"/>
      <c r="CZ269" s="199"/>
      <c r="DA269" s="199"/>
      <c r="DB269" s="199"/>
      <c r="DC269" s="199"/>
      <c r="DD269" s="199"/>
      <c r="DE269" s="199"/>
      <c r="DF269" s="199"/>
      <c r="DG269" s="199"/>
      <c r="DH269" s="199"/>
      <c r="DI269" s="199"/>
      <c r="DJ269" s="199"/>
      <c r="DK269" s="199"/>
      <c r="DL269" s="199"/>
      <c r="DM269" s="199"/>
      <c r="DN269" s="199"/>
      <c r="DO269" s="199"/>
      <c r="DP269" s="199"/>
      <c r="DQ269" s="199"/>
      <c r="DR269" s="199"/>
      <c r="DS269" s="199"/>
      <c r="DT269" s="199"/>
      <c r="DU269" s="199"/>
      <c r="DV269" s="199"/>
      <c r="DW269" s="199"/>
      <c r="DX269" s="199"/>
      <c r="DY269" s="199"/>
      <c r="DZ269" s="199"/>
      <c r="EA269" s="199"/>
      <c r="EB269" s="199"/>
      <c r="EC269" s="199"/>
      <c r="ED269" s="199"/>
      <c r="EE269" s="199"/>
      <c r="EF269" s="199"/>
      <c r="EG269" s="199"/>
      <c r="EH269" s="199"/>
      <c r="EI269" s="199"/>
      <c r="EJ269" s="199"/>
      <c r="EK269" s="199"/>
      <c r="EL269" s="199"/>
      <c r="EM269" s="199"/>
      <c r="EN269" s="199"/>
      <c r="EO269" s="199"/>
      <c r="EP269" s="199"/>
      <c r="EQ269" s="199"/>
      <c r="ER269" s="199"/>
      <c r="ES269" s="199"/>
      <c r="ET269" s="199"/>
      <c r="EU269" s="199"/>
      <c r="EV269" s="199"/>
      <c r="EW269" s="199"/>
      <c r="EX269" s="199"/>
      <c r="EY269" s="199"/>
      <c r="EZ269" s="199"/>
      <c r="FA269" s="199"/>
      <c r="FB269" s="199"/>
      <c r="FC269" s="199"/>
      <c r="FD269" s="199"/>
      <c r="FE269" s="199"/>
      <c r="FF269" s="199"/>
      <c r="FG269" s="199"/>
      <c r="FH269" s="199"/>
      <c r="FI269" s="199"/>
      <c r="FJ269" s="199"/>
      <c r="FK269" s="199"/>
      <c r="FL269" s="199"/>
      <c r="FM269" s="199"/>
      <c r="FN269" s="199"/>
      <c r="FO269" s="199"/>
      <c r="FP269" s="199"/>
      <c r="FQ269" s="199"/>
      <c r="FR269" s="199"/>
      <c r="FS269" s="199"/>
      <c r="FT269" s="199"/>
      <c r="FU269" s="199"/>
      <c r="FV269" s="199"/>
      <c r="FW269" s="199"/>
      <c r="FX269" s="199"/>
      <c r="FY269" s="199"/>
      <c r="FZ269" s="199"/>
      <c r="GA269" s="199"/>
      <c r="GB269" s="199"/>
      <c r="GC269" s="199"/>
      <c r="GD269" s="199"/>
      <c r="GE269" s="199"/>
      <c r="GF269" s="199"/>
      <c r="GG269" s="199"/>
      <c r="GH269" s="199"/>
      <c r="GI269" s="199"/>
      <c r="GJ269" s="199"/>
      <c r="GK269" s="199"/>
      <c r="GL269" s="199"/>
      <c r="GM269" s="199"/>
      <c r="GN269" s="199"/>
      <c r="GO269" s="199"/>
      <c r="GP269" s="199"/>
      <c r="GQ269" s="199"/>
      <c r="GR269" s="199"/>
      <c r="GS269" s="199"/>
      <c r="GT269" s="199"/>
      <c r="GU269" s="199"/>
      <c r="GV269" s="199"/>
      <c r="GW269" s="199"/>
      <c r="GX269" s="199"/>
      <c r="GY269" s="199"/>
      <c r="GZ269" s="199"/>
      <c r="HA269" s="199"/>
      <c r="HB269" s="199"/>
      <c r="HC269" s="199"/>
      <c r="HD269" s="199"/>
      <c r="HE269" s="199"/>
      <c r="HF269" s="199"/>
      <c r="HG269" s="199"/>
      <c r="HH269" s="199"/>
      <c r="HI269" s="199"/>
      <c r="HJ269" s="199"/>
      <c r="HK269" s="199"/>
      <c r="HL269" s="199"/>
      <c r="HM269" s="199"/>
      <c r="HN269" s="199"/>
      <c r="HO269" s="199"/>
      <c r="HP269" s="199"/>
      <c r="HQ269" s="199"/>
      <c r="HR269" s="199"/>
      <c r="HS269" s="199"/>
      <c r="HT269" s="199"/>
      <c r="HU269" s="199"/>
      <c r="HV269" s="199"/>
      <c r="HW269" s="199"/>
      <c r="HX269" s="199"/>
      <c r="HY269" s="199"/>
      <c r="HZ269" s="199"/>
      <c r="IA269" s="199"/>
      <c r="IB269" s="199"/>
      <c r="IC269" s="199"/>
      <c r="ID269" s="199"/>
      <c r="IE269" s="199"/>
      <c r="IF269" s="199"/>
      <c r="IG269" s="199"/>
      <c r="IH269" s="199"/>
      <c r="II269" s="199"/>
      <c r="IJ269" s="199"/>
      <c r="IK269" s="199"/>
      <c r="IL269" s="199"/>
      <c r="IM269" s="199"/>
      <c r="IN269" s="199"/>
      <c r="IO269" s="199"/>
      <c r="IP269" s="199"/>
      <c r="IQ269" s="199"/>
      <c r="IR269" s="199"/>
      <c r="IS269" s="199"/>
      <c r="IT269" s="199"/>
      <c r="IU269" s="199"/>
      <c r="IV269" s="199"/>
    </row>
    <row r="270" spans="1:256" s="245" customFormat="1" x14ac:dyDescent="0.25">
      <c r="A270" s="203"/>
      <c r="B270" s="204"/>
      <c r="C270" s="206"/>
      <c r="D270" s="206"/>
      <c r="E270" s="251"/>
      <c r="F270" s="252"/>
      <c r="H270" s="199"/>
      <c r="I270" s="199"/>
      <c r="J270" s="199"/>
      <c r="K270" s="199"/>
      <c r="L270" s="199"/>
      <c r="M270" s="199"/>
      <c r="N270" s="199"/>
      <c r="O270" s="199"/>
      <c r="P270" s="199"/>
      <c r="Q270" s="199"/>
      <c r="R270" s="199"/>
      <c r="S270" s="199"/>
      <c r="T270" s="199"/>
      <c r="U270" s="199"/>
      <c r="V270" s="199"/>
      <c r="W270" s="199"/>
      <c r="X270" s="199"/>
      <c r="Y270" s="199"/>
      <c r="Z270" s="199"/>
      <c r="AA270" s="199"/>
      <c r="AB270" s="199"/>
      <c r="AC270" s="199"/>
      <c r="AD270" s="199"/>
      <c r="AE270" s="199"/>
      <c r="AF270" s="199"/>
      <c r="AG270" s="199"/>
      <c r="AH270" s="199"/>
      <c r="AI270" s="199"/>
      <c r="AJ270" s="199"/>
      <c r="AK270" s="199"/>
      <c r="AL270" s="199"/>
      <c r="AM270" s="199"/>
      <c r="AN270" s="199"/>
      <c r="AO270" s="199"/>
      <c r="AP270" s="199"/>
      <c r="AQ270" s="199"/>
      <c r="AR270" s="199"/>
      <c r="AS270" s="199"/>
      <c r="AT270" s="199"/>
      <c r="AU270" s="199"/>
      <c r="AV270" s="199"/>
      <c r="AW270" s="199"/>
      <c r="AX270" s="199"/>
      <c r="AY270" s="199"/>
      <c r="AZ270" s="199"/>
      <c r="BA270" s="199"/>
      <c r="BB270" s="199"/>
      <c r="BC270" s="199"/>
      <c r="BD270" s="199"/>
      <c r="BE270" s="199"/>
      <c r="BF270" s="199"/>
      <c r="BG270" s="199"/>
      <c r="BH270" s="199"/>
      <c r="BI270" s="199"/>
      <c r="BJ270" s="199"/>
      <c r="BK270" s="199"/>
      <c r="BL270" s="199"/>
      <c r="BM270" s="199"/>
      <c r="BN270" s="199"/>
      <c r="BO270" s="199"/>
      <c r="BP270" s="199"/>
      <c r="BQ270" s="199"/>
      <c r="BR270" s="199"/>
      <c r="BS270" s="199"/>
      <c r="BT270" s="199"/>
      <c r="BU270" s="199"/>
      <c r="BV270" s="199"/>
      <c r="BW270" s="199"/>
      <c r="BX270" s="199"/>
      <c r="BY270" s="199"/>
      <c r="BZ270" s="199"/>
      <c r="CA270" s="199"/>
      <c r="CB270" s="199"/>
      <c r="CC270" s="199"/>
      <c r="CD270" s="199"/>
      <c r="CE270" s="199"/>
      <c r="CF270" s="199"/>
      <c r="CG270" s="199"/>
      <c r="CH270" s="199"/>
      <c r="CI270" s="199"/>
      <c r="CJ270" s="199"/>
      <c r="CK270" s="199"/>
      <c r="CL270" s="199"/>
      <c r="CM270" s="199"/>
      <c r="CN270" s="199"/>
      <c r="CO270" s="199"/>
      <c r="CP270" s="199"/>
      <c r="CQ270" s="199"/>
      <c r="CR270" s="199"/>
      <c r="CS270" s="199"/>
      <c r="CT270" s="199"/>
      <c r="CU270" s="199"/>
      <c r="CV270" s="199"/>
      <c r="CW270" s="199"/>
      <c r="CX270" s="199"/>
      <c r="CY270" s="199"/>
      <c r="CZ270" s="199"/>
      <c r="DA270" s="199"/>
      <c r="DB270" s="199"/>
      <c r="DC270" s="199"/>
      <c r="DD270" s="199"/>
      <c r="DE270" s="199"/>
      <c r="DF270" s="199"/>
      <c r="DG270" s="199"/>
      <c r="DH270" s="199"/>
      <c r="DI270" s="199"/>
      <c r="DJ270" s="199"/>
      <c r="DK270" s="199"/>
      <c r="DL270" s="199"/>
      <c r="DM270" s="199"/>
      <c r="DN270" s="199"/>
      <c r="DO270" s="199"/>
      <c r="DP270" s="199"/>
      <c r="DQ270" s="199"/>
      <c r="DR270" s="199"/>
      <c r="DS270" s="199"/>
      <c r="DT270" s="199"/>
      <c r="DU270" s="199"/>
      <c r="DV270" s="199"/>
      <c r="DW270" s="199"/>
      <c r="DX270" s="199"/>
      <c r="DY270" s="199"/>
      <c r="DZ270" s="199"/>
      <c r="EA270" s="199"/>
      <c r="EB270" s="199"/>
      <c r="EC270" s="199"/>
      <c r="ED270" s="199"/>
      <c r="EE270" s="199"/>
      <c r="EF270" s="199"/>
      <c r="EG270" s="199"/>
      <c r="EH270" s="199"/>
      <c r="EI270" s="199"/>
      <c r="EJ270" s="199"/>
      <c r="EK270" s="199"/>
      <c r="EL270" s="199"/>
      <c r="EM270" s="199"/>
      <c r="EN270" s="199"/>
      <c r="EO270" s="199"/>
      <c r="EP270" s="199"/>
      <c r="EQ270" s="199"/>
      <c r="ER270" s="199"/>
      <c r="ES270" s="199"/>
      <c r="ET270" s="199"/>
      <c r="EU270" s="199"/>
      <c r="EV270" s="199"/>
      <c r="EW270" s="199"/>
      <c r="EX270" s="199"/>
      <c r="EY270" s="199"/>
      <c r="EZ270" s="199"/>
      <c r="FA270" s="199"/>
      <c r="FB270" s="199"/>
      <c r="FC270" s="199"/>
      <c r="FD270" s="199"/>
      <c r="FE270" s="199"/>
      <c r="FF270" s="199"/>
      <c r="FG270" s="199"/>
      <c r="FH270" s="199"/>
      <c r="FI270" s="199"/>
      <c r="FJ270" s="199"/>
      <c r="FK270" s="199"/>
      <c r="FL270" s="199"/>
      <c r="FM270" s="199"/>
      <c r="FN270" s="199"/>
      <c r="FO270" s="199"/>
      <c r="FP270" s="199"/>
      <c r="FQ270" s="199"/>
      <c r="FR270" s="199"/>
      <c r="FS270" s="199"/>
      <c r="FT270" s="199"/>
      <c r="FU270" s="199"/>
      <c r="FV270" s="199"/>
      <c r="FW270" s="199"/>
      <c r="FX270" s="199"/>
      <c r="FY270" s="199"/>
      <c r="FZ270" s="199"/>
      <c r="GA270" s="199"/>
      <c r="GB270" s="199"/>
      <c r="GC270" s="199"/>
      <c r="GD270" s="199"/>
      <c r="GE270" s="199"/>
      <c r="GF270" s="199"/>
      <c r="GG270" s="199"/>
      <c r="GH270" s="199"/>
      <c r="GI270" s="199"/>
      <c r="GJ270" s="199"/>
      <c r="GK270" s="199"/>
      <c r="GL270" s="199"/>
      <c r="GM270" s="199"/>
      <c r="GN270" s="199"/>
      <c r="GO270" s="199"/>
      <c r="GP270" s="199"/>
      <c r="GQ270" s="199"/>
      <c r="GR270" s="199"/>
      <c r="GS270" s="199"/>
      <c r="GT270" s="199"/>
      <c r="GU270" s="199"/>
      <c r="GV270" s="199"/>
      <c r="GW270" s="199"/>
      <c r="GX270" s="199"/>
      <c r="GY270" s="199"/>
      <c r="GZ270" s="199"/>
      <c r="HA270" s="199"/>
      <c r="HB270" s="199"/>
      <c r="HC270" s="199"/>
      <c r="HD270" s="199"/>
      <c r="HE270" s="199"/>
      <c r="HF270" s="199"/>
      <c r="HG270" s="199"/>
      <c r="HH270" s="199"/>
      <c r="HI270" s="199"/>
      <c r="HJ270" s="199"/>
      <c r="HK270" s="199"/>
      <c r="HL270" s="199"/>
      <c r="HM270" s="199"/>
      <c r="HN270" s="199"/>
      <c r="HO270" s="199"/>
      <c r="HP270" s="199"/>
      <c r="HQ270" s="199"/>
      <c r="HR270" s="199"/>
      <c r="HS270" s="199"/>
      <c r="HT270" s="199"/>
      <c r="HU270" s="199"/>
      <c r="HV270" s="199"/>
      <c r="HW270" s="199"/>
      <c r="HX270" s="199"/>
      <c r="HY270" s="199"/>
      <c r="HZ270" s="199"/>
      <c r="IA270" s="199"/>
      <c r="IB270" s="199"/>
      <c r="IC270" s="199"/>
      <c r="ID270" s="199"/>
      <c r="IE270" s="199"/>
      <c r="IF270" s="199"/>
      <c r="IG270" s="199"/>
      <c r="IH270" s="199"/>
      <c r="II270" s="199"/>
      <c r="IJ270" s="199"/>
      <c r="IK270" s="199"/>
      <c r="IL270" s="199"/>
      <c r="IM270" s="199"/>
      <c r="IN270" s="199"/>
      <c r="IO270" s="199"/>
      <c r="IP270" s="199"/>
      <c r="IQ270" s="199"/>
      <c r="IR270" s="199"/>
      <c r="IS270" s="199"/>
      <c r="IT270" s="199"/>
      <c r="IU270" s="199"/>
      <c r="IV270" s="199"/>
    </row>
    <row r="271" spans="1:256" s="245" customFormat="1" x14ac:dyDescent="0.25">
      <c r="A271" s="203"/>
      <c r="B271" s="204"/>
      <c r="C271" s="206"/>
      <c r="D271" s="206"/>
      <c r="E271" s="251"/>
      <c r="F271" s="252"/>
      <c r="H271" s="199"/>
      <c r="I271" s="199"/>
      <c r="J271" s="199"/>
      <c r="K271" s="199"/>
      <c r="L271" s="199"/>
      <c r="M271" s="199"/>
      <c r="N271" s="199"/>
      <c r="O271" s="199"/>
      <c r="P271" s="199"/>
      <c r="Q271" s="199"/>
      <c r="R271" s="199"/>
      <c r="S271" s="199"/>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c r="BU271" s="199"/>
      <c r="BV271" s="199"/>
      <c r="BW271" s="199"/>
      <c r="BX271" s="199"/>
      <c r="BY271" s="199"/>
      <c r="BZ271" s="199"/>
      <c r="CA271" s="199"/>
      <c r="CB271" s="199"/>
      <c r="CC271" s="199"/>
      <c r="CD271" s="199"/>
      <c r="CE271" s="199"/>
      <c r="CF271" s="199"/>
      <c r="CG271" s="199"/>
      <c r="CH271" s="199"/>
      <c r="CI271" s="199"/>
      <c r="CJ271" s="199"/>
      <c r="CK271" s="199"/>
      <c r="CL271" s="199"/>
      <c r="CM271" s="199"/>
      <c r="CN271" s="199"/>
      <c r="CO271" s="199"/>
      <c r="CP271" s="199"/>
      <c r="CQ271" s="199"/>
      <c r="CR271" s="199"/>
      <c r="CS271" s="199"/>
      <c r="CT271" s="199"/>
      <c r="CU271" s="199"/>
      <c r="CV271" s="199"/>
      <c r="CW271" s="199"/>
      <c r="CX271" s="199"/>
      <c r="CY271" s="199"/>
      <c r="CZ271" s="199"/>
      <c r="DA271" s="199"/>
      <c r="DB271" s="199"/>
      <c r="DC271" s="199"/>
      <c r="DD271" s="199"/>
      <c r="DE271" s="199"/>
      <c r="DF271" s="199"/>
      <c r="DG271" s="199"/>
      <c r="DH271" s="199"/>
      <c r="DI271" s="199"/>
      <c r="DJ271" s="199"/>
      <c r="DK271" s="199"/>
      <c r="DL271" s="199"/>
      <c r="DM271" s="199"/>
      <c r="DN271" s="199"/>
      <c r="DO271" s="199"/>
      <c r="DP271" s="199"/>
      <c r="DQ271" s="199"/>
      <c r="DR271" s="199"/>
      <c r="DS271" s="199"/>
      <c r="DT271" s="199"/>
      <c r="DU271" s="199"/>
      <c r="DV271" s="199"/>
      <c r="DW271" s="199"/>
      <c r="DX271" s="199"/>
      <c r="DY271" s="199"/>
      <c r="DZ271" s="199"/>
      <c r="EA271" s="199"/>
      <c r="EB271" s="199"/>
      <c r="EC271" s="199"/>
      <c r="ED271" s="199"/>
      <c r="EE271" s="199"/>
      <c r="EF271" s="199"/>
      <c r="EG271" s="199"/>
      <c r="EH271" s="199"/>
      <c r="EI271" s="199"/>
      <c r="EJ271" s="199"/>
      <c r="EK271" s="199"/>
      <c r="EL271" s="199"/>
      <c r="EM271" s="199"/>
      <c r="EN271" s="199"/>
      <c r="EO271" s="199"/>
      <c r="EP271" s="199"/>
      <c r="EQ271" s="199"/>
      <c r="ER271" s="199"/>
      <c r="ES271" s="199"/>
      <c r="ET271" s="199"/>
      <c r="EU271" s="199"/>
      <c r="EV271" s="199"/>
      <c r="EW271" s="199"/>
      <c r="EX271" s="199"/>
      <c r="EY271" s="199"/>
      <c r="EZ271" s="199"/>
      <c r="FA271" s="199"/>
      <c r="FB271" s="199"/>
      <c r="FC271" s="199"/>
      <c r="FD271" s="199"/>
      <c r="FE271" s="199"/>
      <c r="FF271" s="199"/>
      <c r="FG271" s="199"/>
      <c r="FH271" s="199"/>
      <c r="FI271" s="199"/>
      <c r="FJ271" s="199"/>
      <c r="FK271" s="199"/>
      <c r="FL271" s="199"/>
      <c r="FM271" s="199"/>
      <c r="FN271" s="199"/>
      <c r="FO271" s="199"/>
      <c r="FP271" s="199"/>
      <c r="FQ271" s="199"/>
      <c r="FR271" s="199"/>
      <c r="FS271" s="199"/>
      <c r="FT271" s="199"/>
      <c r="FU271" s="199"/>
      <c r="FV271" s="199"/>
      <c r="FW271" s="199"/>
      <c r="FX271" s="199"/>
      <c r="FY271" s="199"/>
      <c r="FZ271" s="199"/>
      <c r="GA271" s="199"/>
      <c r="GB271" s="199"/>
      <c r="GC271" s="199"/>
      <c r="GD271" s="199"/>
      <c r="GE271" s="199"/>
      <c r="GF271" s="199"/>
      <c r="GG271" s="199"/>
      <c r="GH271" s="199"/>
      <c r="GI271" s="199"/>
      <c r="GJ271" s="199"/>
      <c r="GK271" s="199"/>
      <c r="GL271" s="199"/>
      <c r="GM271" s="199"/>
      <c r="GN271" s="199"/>
      <c r="GO271" s="199"/>
      <c r="GP271" s="199"/>
      <c r="GQ271" s="199"/>
      <c r="GR271" s="199"/>
      <c r="GS271" s="199"/>
      <c r="GT271" s="199"/>
      <c r="GU271" s="199"/>
      <c r="GV271" s="199"/>
      <c r="GW271" s="199"/>
      <c r="GX271" s="199"/>
      <c r="GY271" s="199"/>
      <c r="GZ271" s="199"/>
      <c r="HA271" s="199"/>
      <c r="HB271" s="199"/>
      <c r="HC271" s="199"/>
      <c r="HD271" s="199"/>
      <c r="HE271" s="199"/>
      <c r="HF271" s="199"/>
      <c r="HG271" s="199"/>
      <c r="HH271" s="199"/>
      <c r="HI271" s="199"/>
      <c r="HJ271" s="199"/>
      <c r="HK271" s="199"/>
      <c r="HL271" s="199"/>
      <c r="HM271" s="199"/>
      <c r="HN271" s="199"/>
      <c r="HO271" s="199"/>
      <c r="HP271" s="199"/>
      <c r="HQ271" s="199"/>
      <c r="HR271" s="199"/>
      <c r="HS271" s="199"/>
      <c r="HT271" s="199"/>
      <c r="HU271" s="199"/>
      <c r="HV271" s="199"/>
      <c r="HW271" s="199"/>
      <c r="HX271" s="199"/>
      <c r="HY271" s="199"/>
      <c r="HZ271" s="199"/>
      <c r="IA271" s="199"/>
      <c r="IB271" s="199"/>
      <c r="IC271" s="199"/>
      <c r="ID271" s="199"/>
      <c r="IE271" s="199"/>
      <c r="IF271" s="199"/>
      <c r="IG271" s="199"/>
      <c r="IH271" s="199"/>
      <c r="II271" s="199"/>
      <c r="IJ271" s="199"/>
      <c r="IK271" s="199"/>
      <c r="IL271" s="199"/>
      <c r="IM271" s="199"/>
      <c r="IN271" s="199"/>
      <c r="IO271" s="199"/>
      <c r="IP271" s="199"/>
      <c r="IQ271" s="199"/>
      <c r="IR271" s="199"/>
      <c r="IS271" s="199"/>
      <c r="IT271" s="199"/>
      <c r="IU271" s="199"/>
      <c r="IV271" s="199"/>
    </row>
    <row r="272" spans="1:256" s="245" customFormat="1" x14ac:dyDescent="0.25">
      <c r="A272" s="203"/>
      <c r="B272" s="204"/>
      <c r="C272" s="206"/>
      <c r="D272" s="206"/>
      <c r="E272" s="251"/>
      <c r="F272" s="252"/>
      <c r="H272" s="199"/>
      <c r="I272" s="199"/>
      <c r="J272" s="199"/>
      <c r="K272" s="199"/>
      <c r="L272" s="199"/>
      <c r="M272" s="199"/>
      <c r="N272" s="199"/>
      <c r="O272" s="199"/>
      <c r="P272" s="199"/>
      <c r="Q272" s="199"/>
      <c r="R272" s="199"/>
      <c r="S272" s="199"/>
      <c r="T272" s="199"/>
      <c r="U272" s="199"/>
      <c r="V272" s="199"/>
      <c r="W272" s="199"/>
      <c r="X272" s="199"/>
      <c r="Y272" s="199"/>
      <c r="Z272" s="199"/>
      <c r="AA272" s="199"/>
      <c r="AB272" s="199"/>
      <c r="AC272" s="199"/>
      <c r="AD272" s="199"/>
      <c r="AE272" s="199"/>
      <c r="AF272" s="199"/>
      <c r="AG272" s="199"/>
      <c r="AH272" s="199"/>
      <c r="AI272" s="199"/>
      <c r="AJ272" s="199"/>
      <c r="AK272" s="199"/>
      <c r="AL272" s="199"/>
      <c r="AM272" s="199"/>
      <c r="AN272" s="199"/>
      <c r="AO272" s="199"/>
      <c r="AP272" s="199"/>
      <c r="AQ272" s="199"/>
      <c r="AR272" s="199"/>
      <c r="AS272" s="199"/>
      <c r="AT272" s="199"/>
      <c r="AU272" s="199"/>
      <c r="AV272" s="199"/>
      <c r="AW272" s="199"/>
      <c r="AX272" s="199"/>
      <c r="AY272" s="199"/>
      <c r="AZ272" s="199"/>
      <c r="BA272" s="199"/>
      <c r="BB272" s="199"/>
      <c r="BC272" s="199"/>
      <c r="BD272" s="199"/>
      <c r="BE272" s="199"/>
      <c r="BF272" s="199"/>
      <c r="BG272" s="199"/>
      <c r="BH272" s="199"/>
      <c r="BI272" s="199"/>
      <c r="BJ272" s="199"/>
      <c r="BK272" s="199"/>
      <c r="BL272" s="199"/>
      <c r="BM272" s="199"/>
      <c r="BN272" s="199"/>
      <c r="BO272" s="199"/>
      <c r="BP272" s="199"/>
      <c r="BQ272" s="199"/>
      <c r="BR272" s="199"/>
      <c r="BS272" s="199"/>
      <c r="BT272" s="199"/>
      <c r="BU272" s="199"/>
      <c r="BV272" s="199"/>
      <c r="BW272" s="199"/>
      <c r="BX272" s="199"/>
      <c r="BY272" s="199"/>
      <c r="BZ272" s="199"/>
      <c r="CA272" s="199"/>
      <c r="CB272" s="199"/>
      <c r="CC272" s="199"/>
      <c r="CD272" s="199"/>
      <c r="CE272" s="199"/>
      <c r="CF272" s="199"/>
      <c r="CG272" s="199"/>
      <c r="CH272" s="199"/>
      <c r="CI272" s="199"/>
      <c r="CJ272" s="199"/>
      <c r="CK272" s="199"/>
      <c r="CL272" s="199"/>
      <c r="CM272" s="199"/>
      <c r="CN272" s="199"/>
      <c r="CO272" s="199"/>
      <c r="CP272" s="199"/>
      <c r="CQ272" s="199"/>
      <c r="CR272" s="199"/>
      <c r="CS272" s="199"/>
      <c r="CT272" s="199"/>
      <c r="CU272" s="199"/>
      <c r="CV272" s="199"/>
      <c r="CW272" s="199"/>
      <c r="CX272" s="199"/>
      <c r="CY272" s="199"/>
      <c r="CZ272" s="199"/>
      <c r="DA272" s="199"/>
      <c r="DB272" s="199"/>
      <c r="DC272" s="199"/>
      <c r="DD272" s="199"/>
      <c r="DE272" s="199"/>
      <c r="DF272" s="199"/>
      <c r="DG272" s="199"/>
      <c r="DH272" s="199"/>
      <c r="DI272" s="199"/>
      <c r="DJ272" s="199"/>
      <c r="DK272" s="199"/>
      <c r="DL272" s="199"/>
      <c r="DM272" s="199"/>
      <c r="DN272" s="199"/>
      <c r="DO272" s="199"/>
      <c r="DP272" s="199"/>
      <c r="DQ272" s="199"/>
      <c r="DR272" s="199"/>
      <c r="DS272" s="199"/>
      <c r="DT272" s="199"/>
      <c r="DU272" s="199"/>
      <c r="DV272" s="199"/>
      <c r="DW272" s="199"/>
      <c r="DX272" s="199"/>
      <c r="DY272" s="199"/>
      <c r="DZ272" s="199"/>
      <c r="EA272" s="199"/>
      <c r="EB272" s="199"/>
      <c r="EC272" s="199"/>
      <c r="ED272" s="199"/>
      <c r="EE272" s="199"/>
      <c r="EF272" s="199"/>
      <c r="EG272" s="199"/>
      <c r="EH272" s="199"/>
      <c r="EI272" s="199"/>
      <c r="EJ272" s="199"/>
      <c r="EK272" s="199"/>
      <c r="EL272" s="199"/>
      <c r="EM272" s="199"/>
      <c r="EN272" s="199"/>
      <c r="EO272" s="199"/>
      <c r="EP272" s="199"/>
      <c r="EQ272" s="199"/>
      <c r="ER272" s="199"/>
      <c r="ES272" s="199"/>
      <c r="ET272" s="199"/>
      <c r="EU272" s="199"/>
      <c r="EV272" s="199"/>
      <c r="EW272" s="199"/>
      <c r="EX272" s="199"/>
      <c r="EY272" s="199"/>
      <c r="EZ272" s="199"/>
      <c r="FA272" s="199"/>
      <c r="FB272" s="199"/>
      <c r="FC272" s="199"/>
      <c r="FD272" s="199"/>
      <c r="FE272" s="199"/>
      <c r="FF272" s="199"/>
      <c r="FG272" s="199"/>
      <c r="FH272" s="199"/>
      <c r="FI272" s="199"/>
      <c r="FJ272" s="199"/>
      <c r="FK272" s="199"/>
      <c r="FL272" s="199"/>
      <c r="FM272" s="199"/>
      <c r="FN272" s="199"/>
      <c r="FO272" s="199"/>
      <c r="FP272" s="199"/>
      <c r="FQ272" s="199"/>
      <c r="FR272" s="199"/>
      <c r="FS272" s="199"/>
      <c r="FT272" s="199"/>
      <c r="FU272" s="199"/>
      <c r="FV272" s="199"/>
      <c r="FW272" s="199"/>
      <c r="FX272" s="199"/>
      <c r="FY272" s="199"/>
      <c r="FZ272" s="199"/>
      <c r="GA272" s="199"/>
      <c r="GB272" s="199"/>
      <c r="GC272" s="199"/>
      <c r="GD272" s="199"/>
      <c r="GE272" s="199"/>
      <c r="GF272" s="199"/>
      <c r="GG272" s="199"/>
      <c r="GH272" s="199"/>
      <c r="GI272" s="199"/>
      <c r="GJ272" s="199"/>
      <c r="GK272" s="199"/>
      <c r="GL272" s="199"/>
      <c r="GM272" s="199"/>
      <c r="GN272" s="199"/>
      <c r="GO272" s="199"/>
      <c r="GP272" s="199"/>
      <c r="GQ272" s="199"/>
      <c r="GR272" s="199"/>
      <c r="GS272" s="199"/>
      <c r="GT272" s="199"/>
      <c r="GU272" s="199"/>
      <c r="GV272" s="199"/>
      <c r="GW272" s="199"/>
      <c r="GX272" s="199"/>
      <c r="GY272" s="199"/>
      <c r="GZ272" s="199"/>
      <c r="HA272" s="199"/>
      <c r="HB272" s="199"/>
      <c r="HC272" s="199"/>
      <c r="HD272" s="199"/>
      <c r="HE272" s="199"/>
      <c r="HF272" s="199"/>
      <c r="HG272" s="199"/>
      <c r="HH272" s="199"/>
      <c r="HI272" s="199"/>
      <c r="HJ272" s="199"/>
      <c r="HK272" s="199"/>
      <c r="HL272" s="199"/>
      <c r="HM272" s="199"/>
      <c r="HN272" s="199"/>
      <c r="HO272" s="199"/>
      <c r="HP272" s="199"/>
      <c r="HQ272" s="199"/>
      <c r="HR272" s="199"/>
      <c r="HS272" s="199"/>
      <c r="HT272" s="199"/>
      <c r="HU272" s="199"/>
      <c r="HV272" s="199"/>
      <c r="HW272" s="199"/>
      <c r="HX272" s="199"/>
      <c r="HY272" s="199"/>
      <c r="HZ272" s="199"/>
      <c r="IA272" s="199"/>
      <c r="IB272" s="199"/>
      <c r="IC272" s="199"/>
      <c r="ID272" s="199"/>
      <c r="IE272" s="199"/>
      <c r="IF272" s="199"/>
      <c r="IG272" s="199"/>
      <c r="IH272" s="199"/>
      <c r="II272" s="199"/>
      <c r="IJ272" s="199"/>
      <c r="IK272" s="199"/>
      <c r="IL272" s="199"/>
      <c r="IM272" s="199"/>
      <c r="IN272" s="199"/>
      <c r="IO272" s="199"/>
      <c r="IP272" s="199"/>
      <c r="IQ272" s="199"/>
      <c r="IR272" s="199"/>
      <c r="IS272" s="199"/>
      <c r="IT272" s="199"/>
      <c r="IU272" s="199"/>
      <c r="IV272" s="199"/>
    </row>
    <row r="273" spans="1:256" s="245" customFormat="1" x14ac:dyDescent="0.25">
      <c r="A273" s="203"/>
      <c r="B273" s="204"/>
      <c r="C273" s="206"/>
      <c r="D273" s="206"/>
      <c r="E273" s="251"/>
      <c r="F273" s="252"/>
      <c r="H273" s="199"/>
      <c r="I273" s="199"/>
      <c r="J273" s="199"/>
      <c r="K273" s="199"/>
      <c r="L273" s="199"/>
      <c r="M273" s="199"/>
      <c r="N273" s="199"/>
      <c r="O273" s="199"/>
      <c r="P273" s="199"/>
      <c r="Q273" s="199"/>
      <c r="R273" s="199"/>
      <c r="S273" s="199"/>
      <c r="T273" s="199"/>
      <c r="U273" s="199"/>
      <c r="V273" s="199"/>
      <c r="W273" s="199"/>
      <c r="X273" s="199"/>
      <c r="Y273" s="199"/>
      <c r="Z273" s="199"/>
      <c r="AA273" s="199"/>
      <c r="AB273" s="199"/>
      <c r="AC273" s="199"/>
      <c r="AD273" s="199"/>
      <c r="AE273" s="199"/>
      <c r="AF273" s="199"/>
      <c r="AG273" s="199"/>
      <c r="AH273" s="199"/>
      <c r="AI273" s="199"/>
      <c r="AJ273" s="199"/>
      <c r="AK273" s="199"/>
      <c r="AL273" s="199"/>
      <c r="AM273" s="199"/>
      <c r="AN273" s="199"/>
      <c r="AO273" s="199"/>
      <c r="AP273" s="199"/>
      <c r="AQ273" s="199"/>
      <c r="AR273" s="199"/>
      <c r="AS273" s="199"/>
      <c r="AT273" s="199"/>
      <c r="AU273" s="199"/>
      <c r="AV273" s="199"/>
      <c r="AW273" s="199"/>
      <c r="AX273" s="199"/>
      <c r="AY273" s="199"/>
      <c r="AZ273" s="199"/>
      <c r="BA273" s="199"/>
      <c r="BB273" s="199"/>
      <c r="BC273" s="199"/>
      <c r="BD273" s="199"/>
      <c r="BE273" s="199"/>
      <c r="BF273" s="199"/>
      <c r="BG273" s="199"/>
      <c r="BH273" s="199"/>
      <c r="BI273" s="199"/>
      <c r="BJ273" s="199"/>
      <c r="BK273" s="199"/>
      <c r="BL273" s="199"/>
      <c r="BM273" s="199"/>
      <c r="BN273" s="199"/>
      <c r="BO273" s="199"/>
      <c r="BP273" s="199"/>
      <c r="BQ273" s="199"/>
      <c r="BR273" s="199"/>
      <c r="BS273" s="199"/>
      <c r="BT273" s="199"/>
      <c r="BU273" s="199"/>
      <c r="BV273" s="199"/>
      <c r="BW273" s="199"/>
      <c r="BX273" s="199"/>
      <c r="BY273" s="199"/>
      <c r="BZ273" s="199"/>
      <c r="CA273" s="199"/>
      <c r="CB273" s="199"/>
      <c r="CC273" s="199"/>
      <c r="CD273" s="199"/>
      <c r="CE273" s="199"/>
      <c r="CF273" s="199"/>
      <c r="CG273" s="199"/>
      <c r="CH273" s="199"/>
      <c r="CI273" s="199"/>
      <c r="CJ273" s="199"/>
      <c r="CK273" s="199"/>
      <c r="CL273" s="199"/>
      <c r="CM273" s="199"/>
      <c r="CN273" s="199"/>
      <c r="CO273" s="199"/>
      <c r="CP273" s="199"/>
      <c r="CQ273" s="199"/>
      <c r="CR273" s="199"/>
      <c r="CS273" s="199"/>
      <c r="CT273" s="199"/>
      <c r="CU273" s="199"/>
      <c r="CV273" s="199"/>
      <c r="CW273" s="199"/>
      <c r="CX273" s="199"/>
      <c r="CY273" s="199"/>
      <c r="CZ273" s="199"/>
      <c r="DA273" s="199"/>
      <c r="DB273" s="199"/>
      <c r="DC273" s="199"/>
      <c r="DD273" s="199"/>
      <c r="DE273" s="199"/>
      <c r="DF273" s="199"/>
      <c r="DG273" s="199"/>
      <c r="DH273" s="199"/>
      <c r="DI273" s="199"/>
      <c r="DJ273" s="199"/>
      <c r="DK273" s="199"/>
      <c r="DL273" s="199"/>
      <c r="DM273" s="199"/>
      <c r="DN273" s="199"/>
      <c r="DO273" s="199"/>
      <c r="DP273" s="199"/>
      <c r="DQ273" s="199"/>
      <c r="DR273" s="199"/>
      <c r="DS273" s="199"/>
      <c r="DT273" s="199"/>
      <c r="DU273" s="199"/>
      <c r="DV273" s="199"/>
      <c r="DW273" s="199"/>
      <c r="DX273" s="199"/>
      <c r="DY273" s="199"/>
      <c r="DZ273" s="199"/>
      <c r="EA273" s="199"/>
      <c r="EB273" s="199"/>
      <c r="EC273" s="199"/>
      <c r="ED273" s="199"/>
      <c r="EE273" s="199"/>
      <c r="EF273" s="199"/>
      <c r="EG273" s="199"/>
      <c r="EH273" s="199"/>
      <c r="EI273" s="199"/>
      <c r="EJ273" s="199"/>
      <c r="EK273" s="199"/>
      <c r="EL273" s="199"/>
      <c r="EM273" s="199"/>
      <c r="EN273" s="199"/>
      <c r="EO273" s="199"/>
      <c r="EP273" s="199"/>
      <c r="EQ273" s="199"/>
      <c r="ER273" s="199"/>
      <c r="ES273" s="199"/>
      <c r="ET273" s="199"/>
      <c r="EU273" s="199"/>
      <c r="EV273" s="199"/>
      <c r="EW273" s="199"/>
      <c r="EX273" s="199"/>
      <c r="EY273" s="199"/>
      <c r="EZ273" s="199"/>
      <c r="FA273" s="199"/>
      <c r="FB273" s="199"/>
      <c r="FC273" s="199"/>
      <c r="FD273" s="199"/>
      <c r="FE273" s="199"/>
      <c r="FF273" s="199"/>
      <c r="FG273" s="199"/>
      <c r="FH273" s="199"/>
      <c r="FI273" s="199"/>
      <c r="FJ273" s="199"/>
      <c r="FK273" s="199"/>
      <c r="FL273" s="199"/>
      <c r="FM273" s="199"/>
      <c r="FN273" s="199"/>
      <c r="FO273" s="199"/>
      <c r="FP273" s="199"/>
      <c r="FQ273" s="199"/>
      <c r="FR273" s="199"/>
      <c r="FS273" s="199"/>
      <c r="FT273" s="199"/>
      <c r="FU273" s="199"/>
      <c r="FV273" s="199"/>
      <c r="FW273" s="199"/>
      <c r="FX273" s="199"/>
      <c r="FY273" s="199"/>
      <c r="FZ273" s="199"/>
      <c r="GA273" s="199"/>
      <c r="GB273" s="199"/>
      <c r="GC273" s="199"/>
      <c r="GD273" s="199"/>
      <c r="GE273" s="199"/>
      <c r="GF273" s="199"/>
      <c r="GG273" s="199"/>
      <c r="GH273" s="199"/>
      <c r="GI273" s="199"/>
      <c r="GJ273" s="199"/>
      <c r="GK273" s="199"/>
      <c r="GL273" s="199"/>
      <c r="GM273" s="199"/>
      <c r="GN273" s="199"/>
      <c r="GO273" s="199"/>
      <c r="GP273" s="199"/>
      <c r="GQ273" s="199"/>
      <c r="GR273" s="199"/>
      <c r="GS273" s="199"/>
      <c r="GT273" s="199"/>
      <c r="GU273" s="199"/>
      <c r="GV273" s="199"/>
      <c r="GW273" s="199"/>
      <c r="GX273" s="199"/>
      <c r="GY273" s="199"/>
      <c r="GZ273" s="199"/>
      <c r="HA273" s="199"/>
      <c r="HB273" s="199"/>
      <c r="HC273" s="199"/>
      <c r="HD273" s="199"/>
      <c r="HE273" s="199"/>
      <c r="HF273" s="199"/>
      <c r="HG273" s="199"/>
      <c r="HH273" s="199"/>
      <c r="HI273" s="199"/>
      <c r="HJ273" s="199"/>
      <c r="HK273" s="199"/>
      <c r="HL273" s="199"/>
      <c r="HM273" s="199"/>
      <c r="HN273" s="199"/>
      <c r="HO273" s="199"/>
      <c r="HP273" s="199"/>
      <c r="HQ273" s="199"/>
      <c r="HR273" s="199"/>
      <c r="HS273" s="199"/>
      <c r="HT273" s="199"/>
      <c r="HU273" s="199"/>
      <c r="HV273" s="199"/>
      <c r="HW273" s="199"/>
      <c r="HX273" s="199"/>
      <c r="HY273" s="199"/>
      <c r="HZ273" s="199"/>
      <c r="IA273" s="199"/>
      <c r="IB273" s="199"/>
      <c r="IC273" s="199"/>
      <c r="ID273" s="199"/>
      <c r="IE273" s="199"/>
      <c r="IF273" s="199"/>
      <c r="IG273" s="199"/>
      <c r="IH273" s="199"/>
      <c r="II273" s="199"/>
      <c r="IJ273" s="199"/>
      <c r="IK273" s="199"/>
      <c r="IL273" s="199"/>
      <c r="IM273" s="199"/>
      <c r="IN273" s="199"/>
      <c r="IO273" s="199"/>
      <c r="IP273" s="199"/>
      <c r="IQ273" s="199"/>
      <c r="IR273" s="199"/>
      <c r="IS273" s="199"/>
      <c r="IT273" s="199"/>
      <c r="IU273" s="199"/>
      <c r="IV273" s="199"/>
    </row>
    <row r="274" spans="1:256" s="245" customFormat="1" ht="13" x14ac:dyDescent="0.25">
      <c r="A274" s="215"/>
      <c r="B274" s="216"/>
      <c r="C274" s="206"/>
      <c r="D274" s="206"/>
      <c r="E274" s="251"/>
      <c r="F274" s="252"/>
      <c r="H274" s="199"/>
      <c r="I274" s="199"/>
      <c r="J274" s="199"/>
      <c r="K274" s="199"/>
      <c r="L274" s="199"/>
      <c r="M274" s="199"/>
      <c r="N274" s="199"/>
      <c r="O274" s="199"/>
      <c r="P274" s="199"/>
      <c r="Q274" s="199"/>
      <c r="R274" s="199"/>
      <c r="S274" s="199"/>
      <c r="T274" s="199"/>
      <c r="U274" s="199"/>
      <c r="V274" s="199"/>
      <c r="W274" s="199"/>
      <c r="X274" s="199"/>
      <c r="Y274" s="199"/>
      <c r="Z274" s="199"/>
      <c r="AA274" s="199"/>
      <c r="AB274" s="199"/>
      <c r="AC274" s="199"/>
      <c r="AD274" s="199"/>
      <c r="AE274" s="199"/>
      <c r="AF274" s="199"/>
      <c r="AG274" s="199"/>
      <c r="AH274" s="199"/>
      <c r="AI274" s="199"/>
      <c r="AJ274" s="199"/>
      <c r="AK274" s="199"/>
      <c r="AL274" s="199"/>
      <c r="AM274" s="199"/>
      <c r="AN274" s="199"/>
      <c r="AO274" s="199"/>
      <c r="AP274" s="199"/>
      <c r="AQ274" s="199"/>
      <c r="AR274" s="199"/>
      <c r="AS274" s="199"/>
      <c r="AT274" s="199"/>
      <c r="AU274" s="199"/>
      <c r="AV274" s="199"/>
      <c r="AW274" s="199"/>
      <c r="AX274" s="199"/>
      <c r="AY274" s="199"/>
      <c r="AZ274" s="199"/>
      <c r="BA274" s="199"/>
      <c r="BB274" s="199"/>
      <c r="BC274" s="199"/>
      <c r="BD274" s="199"/>
      <c r="BE274" s="199"/>
      <c r="BF274" s="199"/>
      <c r="BG274" s="199"/>
      <c r="BH274" s="199"/>
      <c r="BI274" s="199"/>
      <c r="BJ274" s="199"/>
      <c r="BK274" s="199"/>
      <c r="BL274" s="199"/>
      <c r="BM274" s="199"/>
      <c r="BN274" s="199"/>
      <c r="BO274" s="199"/>
      <c r="BP274" s="199"/>
      <c r="BQ274" s="199"/>
      <c r="BR274" s="199"/>
      <c r="BS274" s="199"/>
      <c r="BT274" s="199"/>
      <c r="BU274" s="199"/>
      <c r="BV274" s="199"/>
      <c r="BW274" s="199"/>
      <c r="BX274" s="199"/>
      <c r="BY274" s="199"/>
      <c r="BZ274" s="199"/>
      <c r="CA274" s="199"/>
      <c r="CB274" s="199"/>
      <c r="CC274" s="199"/>
      <c r="CD274" s="199"/>
      <c r="CE274" s="199"/>
      <c r="CF274" s="199"/>
      <c r="CG274" s="199"/>
      <c r="CH274" s="199"/>
      <c r="CI274" s="199"/>
      <c r="CJ274" s="199"/>
      <c r="CK274" s="199"/>
      <c r="CL274" s="199"/>
      <c r="CM274" s="199"/>
      <c r="CN274" s="199"/>
      <c r="CO274" s="199"/>
      <c r="CP274" s="199"/>
      <c r="CQ274" s="199"/>
      <c r="CR274" s="199"/>
      <c r="CS274" s="199"/>
      <c r="CT274" s="199"/>
      <c r="CU274" s="199"/>
      <c r="CV274" s="199"/>
      <c r="CW274" s="199"/>
      <c r="CX274" s="199"/>
      <c r="CY274" s="199"/>
      <c r="CZ274" s="199"/>
      <c r="DA274" s="199"/>
      <c r="DB274" s="199"/>
      <c r="DC274" s="199"/>
      <c r="DD274" s="199"/>
      <c r="DE274" s="199"/>
      <c r="DF274" s="199"/>
      <c r="DG274" s="199"/>
      <c r="DH274" s="199"/>
      <c r="DI274" s="199"/>
      <c r="DJ274" s="199"/>
      <c r="DK274" s="199"/>
      <c r="DL274" s="199"/>
      <c r="DM274" s="199"/>
      <c r="DN274" s="199"/>
      <c r="DO274" s="199"/>
      <c r="DP274" s="199"/>
      <c r="DQ274" s="199"/>
      <c r="DR274" s="199"/>
      <c r="DS274" s="199"/>
      <c r="DT274" s="199"/>
      <c r="DU274" s="199"/>
      <c r="DV274" s="199"/>
      <c r="DW274" s="199"/>
      <c r="DX274" s="199"/>
      <c r="DY274" s="199"/>
      <c r="DZ274" s="199"/>
      <c r="EA274" s="199"/>
      <c r="EB274" s="199"/>
      <c r="EC274" s="199"/>
      <c r="ED274" s="199"/>
      <c r="EE274" s="199"/>
      <c r="EF274" s="199"/>
      <c r="EG274" s="199"/>
      <c r="EH274" s="199"/>
      <c r="EI274" s="199"/>
      <c r="EJ274" s="199"/>
      <c r="EK274" s="199"/>
      <c r="EL274" s="199"/>
      <c r="EM274" s="199"/>
      <c r="EN274" s="199"/>
      <c r="EO274" s="199"/>
      <c r="EP274" s="199"/>
      <c r="EQ274" s="199"/>
      <c r="ER274" s="199"/>
      <c r="ES274" s="199"/>
      <c r="ET274" s="199"/>
      <c r="EU274" s="199"/>
      <c r="EV274" s="199"/>
      <c r="EW274" s="199"/>
      <c r="EX274" s="199"/>
      <c r="EY274" s="199"/>
      <c r="EZ274" s="199"/>
      <c r="FA274" s="199"/>
      <c r="FB274" s="199"/>
      <c r="FC274" s="199"/>
      <c r="FD274" s="199"/>
      <c r="FE274" s="199"/>
      <c r="FF274" s="199"/>
      <c r="FG274" s="199"/>
      <c r="FH274" s="199"/>
      <c r="FI274" s="199"/>
      <c r="FJ274" s="199"/>
      <c r="FK274" s="199"/>
      <c r="FL274" s="199"/>
      <c r="FM274" s="199"/>
      <c r="FN274" s="199"/>
      <c r="FO274" s="199"/>
      <c r="FP274" s="199"/>
      <c r="FQ274" s="199"/>
      <c r="FR274" s="199"/>
      <c r="FS274" s="199"/>
      <c r="FT274" s="199"/>
      <c r="FU274" s="199"/>
      <c r="FV274" s="199"/>
      <c r="FW274" s="199"/>
      <c r="FX274" s="199"/>
      <c r="FY274" s="199"/>
      <c r="FZ274" s="199"/>
      <c r="GA274" s="199"/>
      <c r="GB274" s="199"/>
      <c r="GC274" s="199"/>
      <c r="GD274" s="199"/>
      <c r="GE274" s="199"/>
      <c r="GF274" s="199"/>
      <c r="GG274" s="199"/>
      <c r="GH274" s="199"/>
      <c r="GI274" s="199"/>
      <c r="GJ274" s="199"/>
      <c r="GK274" s="199"/>
      <c r="GL274" s="199"/>
      <c r="GM274" s="199"/>
      <c r="GN274" s="199"/>
      <c r="GO274" s="199"/>
      <c r="GP274" s="199"/>
      <c r="GQ274" s="199"/>
      <c r="GR274" s="199"/>
      <c r="GS274" s="199"/>
      <c r="GT274" s="199"/>
      <c r="GU274" s="199"/>
      <c r="GV274" s="199"/>
      <c r="GW274" s="199"/>
      <c r="GX274" s="199"/>
      <c r="GY274" s="199"/>
      <c r="GZ274" s="199"/>
      <c r="HA274" s="199"/>
      <c r="HB274" s="199"/>
      <c r="HC274" s="199"/>
      <c r="HD274" s="199"/>
      <c r="HE274" s="199"/>
      <c r="HF274" s="199"/>
      <c r="HG274" s="199"/>
      <c r="HH274" s="199"/>
      <c r="HI274" s="199"/>
      <c r="HJ274" s="199"/>
      <c r="HK274" s="199"/>
      <c r="HL274" s="199"/>
      <c r="HM274" s="199"/>
      <c r="HN274" s="199"/>
      <c r="HO274" s="199"/>
      <c r="HP274" s="199"/>
      <c r="HQ274" s="199"/>
      <c r="HR274" s="199"/>
      <c r="HS274" s="199"/>
      <c r="HT274" s="199"/>
      <c r="HU274" s="199"/>
      <c r="HV274" s="199"/>
      <c r="HW274" s="199"/>
      <c r="HX274" s="199"/>
      <c r="HY274" s="199"/>
      <c r="HZ274" s="199"/>
      <c r="IA274" s="199"/>
      <c r="IB274" s="199"/>
      <c r="IC274" s="199"/>
      <c r="ID274" s="199"/>
      <c r="IE274" s="199"/>
      <c r="IF274" s="199"/>
      <c r="IG274" s="199"/>
      <c r="IH274" s="199"/>
      <c r="II274" s="199"/>
      <c r="IJ274" s="199"/>
      <c r="IK274" s="199"/>
      <c r="IL274" s="199"/>
      <c r="IM274" s="199"/>
      <c r="IN274" s="199"/>
      <c r="IO274" s="199"/>
      <c r="IP274" s="199"/>
      <c r="IQ274" s="199"/>
      <c r="IR274" s="199"/>
      <c r="IS274" s="199"/>
      <c r="IT274" s="199"/>
      <c r="IU274" s="199"/>
      <c r="IV274" s="199"/>
    </row>
    <row r="275" spans="1:256" s="245" customFormat="1" x14ac:dyDescent="0.25">
      <c r="A275" s="203"/>
      <c r="B275" s="204"/>
      <c r="C275" s="206"/>
      <c r="D275" s="206"/>
      <c r="E275" s="251"/>
      <c r="F275" s="252"/>
      <c r="H275" s="199"/>
      <c r="I275" s="199"/>
      <c r="J275" s="199"/>
      <c r="K275" s="199"/>
      <c r="L275" s="199"/>
      <c r="M275" s="199"/>
      <c r="N275" s="199"/>
      <c r="O275" s="199"/>
      <c r="P275" s="199"/>
      <c r="Q275" s="199"/>
      <c r="R275" s="199"/>
      <c r="S275" s="199"/>
      <c r="T275" s="199"/>
      <c r="U275" s="199"/>
      <c r="V275" s="199"/>
      <c r="W275" s="199"/>
      <c r="X275" s="199"/>
      <c r="Y275" s="199"/>
      <c r="Z275" s="199"/>
      <c r="AA275" s="199"/>
      <c r="AB275" s="199"/>
      <c r="AC275" s="199"/>
      <c r="AD275" s="199"/>
      <c r="AE275" s="199"/>
      <c r="AF275" s="199"/>
      <c r="AG275" s="199"/>
      <c r="AH275" s="199"/>
      <c r="AI275" s="199"/>
      <c r="AJ275" s="199"/>
      <c r="AK275" s="199"/>
      <c r="AL275" s="199"/>
      <c r="AM275" s="199"/>
      <c r="AN275" s="199"/>
      <c r="AO275" s="199"/>
      <c r="AP275" s="199"/>
      <c r="AQ275" s="199"/>
      <c r="AR275" s="199"/>
      <c r="AS275" s="199"/>
      <c r="AT275" s="199"/>
      <c r="AU275" s="199"/>
      <c r="AV275" s="199"/>
      <c r="AW275" s="199"/>
      <c r="AX275" s="199"/>
      <c r="AY275" s="199"/>
      <c r="AZ275" s="199"/>
      <c r="BA275" s="199"/>
      <c r="BB275" s="199"/>
      <c r="BC275" s="199"/>
      <c r="BD275" s="199"/>
      <c r="BE275" s="199"/>
      <c r="BF275" s="199"/>
      <c r="BG275" s="199"/>
      <c r="BH275" s="199"/>
      <c r="BI275" s="199"/>
      <c r="BJ275" s="199"/>
      <c r="BK275" s="199"/>
      <c r="BL275" s="199"/>
      <c r="BM275" s="199"/>
      <c r="BN275" s="199"/>
      <c r="BO275" s="199"/>
      <c r="BP275" s="199"/>
      <c r="BQ275" s="199"/>
      <c r="BR275" s="199"/>
      <c r="BS275" s="199"/>
      <c r="BT275" s="199"/>
      <c r="BU275" s="199"/>
      <c r="BV275" s="199"/>
      <c r="BW275" s="199"/>
      <c r="BX275" s="199"/>
      <c r="BY275" s="199"/>
      <c r="BZ275" s="199"/>
      <c r="CA275" s="199"/>
      <c r="CB275" s="199"/>
      <c r="CC275" s="199"/>
      <c r="CD275" s="199"/>
      <c r="CE275" s="199"/>
      <c r="CF275" s="199"/>
      <c r="CG275" s="199"/>
      <c r="CH275" s="199"/>
      <c r="CI275" s="199"/>
      <c r="CJ275" s="199"/>
      <c r="CK275" s="199"/>
      <c r="CL275" s="199"/>
      <c r="CM275" s="199"/>
      <c r="CN275" s="199"/>
      <c r="CO275" s="199"/>
      <c r="CP275" s="199"/>
      <c r="CQ275" s="199"/>
      <c r="CR275" s="199"/>
      <c r="CS275" s="199"/>
      <c r="CT275" s="199"/>
      <c r="CU275" s="199"/>
      <c r="CV275" s="199"/>
      <c r="CW275" s="199"/>
      <c r="CX275" s="199"/>
      <c r="CY275" s="199"/>
      <c r="CZ275" s="199"/>
      <c r="DA275" s="199"/>
      <c r="DB275" s="199"/>
      <c r="DC275" s="199"/>
      <c r="DD275" s="199"/>
      <c r="DE275" s="199"/>
      <c r="DF275" s="199"/>
      <c r="DG275" s="199"/>
      <c r="DH275" s="199"/>
      <c r="DI275" s="199"/>
      <c r="DJ275" s="199"/>
      <c r="DK275" s="199"/>
      <c r="DL275" s="199"/>
      <c r="DM275" s="199"/>
      <c r="DN275" s="199"/>
      <c r="DO275" s="199"/>
      <c r="DP275" s="199"/>
      <c r="DQ275" s="199"/>
      <c r="DR275" s="199"/>
      <c r="DS275" s="199"/>
      <c r="DT275" s="199"/>
      <c r="DU275" s="199"/>
      <c r="DV275" s="199"/>
      <c r="DW275" s="199"/>
      <c r="DX275" s="199"/>
      <c r="DY275" s="199"/>
      <c r="DZ275" s="199"/>
      <c r="EA275" s="199"/>
      <c r="EB275" s="199"/>
      <c r="EC275" s="199"/>
      <c r="ED275" s="199"/>
      <c r="EE275" s="199"/>
      <c r="EF275" s="199"/>
      <c r="EG275" s="199"/>
      <c r="EH275" s="199"/>
      <c r="EI275" s="199"/>
      <c r="EJ275" s="199"/>
      <c r="EK275" s="199"/>
      <c r="EL275" s="199"/>
      <c r="EM275" s="199"/>
      <c r="EN275" s="199"/>
      <c r="EO275" s="199"/>
      <c r="EP275" s="199"/>
      <c r="EQ275" s="199"/>
      <c r="ER275" s="199"/>
      <c r="ES275" s="199"/>
      <c r="ET275" s="199"/>
      <c r="EU275" s="199"/>
      <c r="EV275" s="199"/>
      <c r="EW275" s="199"/>
      <c r="EX275" s="199"/>
      <c r="EY275" s="199"/>
      <c r="EZ275" s="199"/>
      <c r="FA275" s="199"/>
      <c r="FB275" s="199"/>
      <c r="FC275" s="199"/>
      <c r="FD275" s="199"/>
      <c r="FE275" s="199"/>
      <c r="FF275" s="199"/>
      <c r="FG275" s="199"/>
      <c r="FH275" s="199"/>
      <c r="FI275" s="199"/>
      <c r="FJ275" s="199"/>
      <c r="FK275" s="199"/>
      <c r="FL275" s="199"/>
      <c r="FM275" s="199"/>
      <c r="FN275" s="199"/>
      <c r="FO275" s="199"/>
      <c r="FP275" s="199"/>
      <c r="FQ275" s="199"/>
      <c r="FR275" s="199"/>
      <c r="FS275" s="199"/>
      <c r="FT275" s="199"/>
      <c r="FU275" s="199"/>
      <c r="FV275" s="199"/>
      <c r="FW275" s="199"/>
      <c r="FX275" s="199"/>
      <c r="FY275" s="199"/>
      <c r="FZ275" s="199"/>
      <c r="GA275" s="199"/>
      <c r="GB275" s="199"/>
      <c r="GC275" s="199"/>
      <c r="GD275" s="199"/>
      <c r="GE275" s="199"/>
      <c r="GF275" s="199"/>
      <c r="GG275" s="199"/>
      <c r="GH275" s="199"/>
      <c r="GI275" s="199"/>
      <c r="GJ275" s="199"/>
      <c r="GK275" s="199"/>
      <c r="GL275" s="199"/>
      <c r="GM275" s="199"/>
      <c r="GN275" s="199"/>
      <c r="GO275" s="199"/>
      <c r="GP275" s="199"/>
      <c r="GQ275" s="199"/>
      <c r="GR275" s="199"/>
      <c r="GS275" s="199"/>
      <c r="GT275" s="199"/>
      <c r="GU275" s="199"/>
      <c r="GV275" s="199"/>
      <c r="GW275" s="199"/>
      <c r="GX275" s="199"/>
      <c r="GY275" s="199"/>
      <c r="GZ275" s="199"/>
      <c r="HA275" s="199"/>
      <c r="HB275" s="199"/>
      <c r="HC275" s="199"/>
      <c r="HD275" s="199"/>
      <c r="HE275" s="199"/>
      <c r="HF275" s="199"/>
      <c r="HG275" s="199"/>
      <c r="HH275" s="199"/>
      <c r="HI275" s="199"/>
      <c r="HJ275" s="199"/>
      <c r="HK275" s="199"/>
      <c r="HL275" s="199"/>
      <c r="HM275" s="199"/>
      <c r="HN275" s="199"/>
      <c r="HO275" s="199"/>
      <c r="HP275" s="199"/>
      <c r="HQ275" s="199"/>
      <c r="HR275" s="199"/>
      <c r="HS275" s="199"/>
      <c r="HT275" s="199"/>
      <c r="HU275" s="199"/>
      <c r="HV275" s="199"/>
      <c r="HW275" s="199"/>
      <c r="HX275" s="199"/>
      <c r="HY275" s="199"/>
      <c r="HZ275" s="199"/>
      <c r="IA275" s="199"/>
      <c r="IB275" s="199"/>
      <c r="IC275" s="199"/>
      <c r="ID275" s="199"/>
      <c r="IE275" s="199"/>
      <c r="IF275" s="199"/>
      <c r="IG275" s="199"/>
      <c r="IH275" s="199"/>
      <c r="II275" s="199"/>
      <c r="IJ275" s="199"/>
      <c r="IK275" s="199"/>
      <c r="IL275" s="199"/>
      <c r="IM275" s="199"/>
      <c r="IN275" s="199"/>
      <c r="IO275" s="199"/>
      <c r="IP275" s="199"/>
      <c r="IQ275" s="199"/>
      <c r="IR275" s="199"/>
      <c r="IS275" s="199"/>
      <c r="IT275" s="199"/>
      <c r="IU275" s="199"/>
      <c r="IV275" s="199"/>
    </row>
    <row r="276" spans="1:256" s="245" customFormat="1" x14ac:dyDescent="0.25">
      <c r="A276" s="217"/>
      <c r="B276" s="218"/>
      <c r="C276" s="206"/>
      <c r="D276" s="206"/>
      <c r="E276" s="251"/>
      <c r="F276" s="252"/>
      <c r="H276" s="199"/>
      <c r="I276" s="199"/>
      <c r="J276" s="199"/>
      <c r="K276" s="199"/>
      <c r="L276" s="199"/>
      <c r="M276" s="199"/>
      <c r="N276" s="199"/>
      <c r="O276" s="199"/>
      <c r="P276" s="199"/>
      <c r="Q276" s="199"/>
      <c r="R276" s="199"/>
      <c r="S276" s="199"/>
      <c r="T276" s="199"/>
      <c r="U276" s="199"/>
      <c r="V276" s="199"/>
      <c r="W276" s="199"/>
      <c r="X276" s="199"/>
      <c r="Y276" s="199"/>
      <c r="Z276" s="199"/>
      <c r="AA276" s="199"/>
      <c r="AB276" s="199"/>
      <c r="AC276" s="199"/>
      <c r="AD276" s="199"/>
      <c r="AE276" s="199"/>
      <c r="AF276" s="199"/>
      <c r="AG276" s="199"/>
      <c r="AH276" s="199"/>
      <c r="AI276" s="199"/>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99"/>
      <c r="BE276" s="199"/>
      <c r="BF276" s="199"/>
      <c r="BG276" s="199"/>
      <c r="BH276" s="199"/>
      <c r="BI276" s="199"/>
      <c r="BJ276" s="199"/>
      <c r="BK276" s="199"/>
      <c r="BL276" s="199"/>
      <c r="BM276" s="199"/>
      <c r="BN276" s="199"/>
      <c r="BO276" s="199"/>
      <c r="BP276" s="199"/>
      <c r="BQ276" s="199"/>
      <c r="BR276" s="199"/>
      <c r="BS276" s="199"/>
      <c r="BT276" s="199"/>
      <c r="BU276" s="199"/>
      <c r="BV276" s="199"/>
      <c r="BW276" s="199"/>
      <c r="BX276" s="199"/>
      <c r="BY276" s="199"/>
      <c r="BZ276" s="199"/>
      <c r="CA276" s="199"/>
      <c r="CB276" s="199"/>
      <c r="CC276" s="199"/>
      <c r="CD276" s="199"/>
      <c r="CE276" s="199"/>
      <c r="CF276" s="199"/>
      <c r="CG276" s="199"/>
      <c r="CH276" s="199"/>
      <c r="CI276" s="199"/>
      <c r="CJ276" s="199"/>
      <c r="CK276" s="199"/>
      <c r="CL276" s="199"/>
      <c r="CM276" s="199"/>
      <c r="CN276" s="199"/>
      <c r="CO276" s="199"/>
      <c r="CP276" s="199"/>
      <c r="CQ276" s="199"/>
      <c r="CR276" s="199"/>
      <c r="CS276" s="199"/>
      <c r="CT276" s="199"/>
      <c r="CU276" s="199"/>
      <c r="CV276" s="199"/>
      <c r="CW276" s="199"/>
      <c r="CX276" s="199"/>
      <c r="CY276" s="199"/>
      <c r="CZ276" s="199"/>
      <c r="DA276" s="199"/>
      <c r="DB276" s="199"/>
      <c r="DC276" s="199"/>
      <c r="DD276" s="199"/>
      <c r="DE276" s="199"/>
      <c r="DF276" s="199"/>
      <c r="DG276" s="199"/>
      <c r="DH276" s="199"/>
      <c r="DI276" s="199"/>
      <c r="DJ276" s="199"/>
      <c r="DK276" s="199"/>
      <c r="DL276" s="199"/>
      <c r="DM276" s="199"/>
      <c r="DN276" s="199"/>
      <c r="DO276" s="199"/>
      <c r="DP276" s="199"/>
      <c r="DQ276" s="199"/>
      <c r="DR276" s="199"/>
      <c r="DS276" s="199"/>
      <c r="DT276" s="199"/>
      <c r="DU276" s="199"/>
      <c r="DV276" s="199"/>
      <c r="DW276" s="199"/>
      <c r="DX276" s="199"/>
      <c r="DY276" s="199"/>
      <c r="DZ276" s="199"/>
      <c r="EA276" s="199"/>
      <c r="EB276" s="199"/>
      <c r="EC276" s="199"/>
      <c r="ED276" s="199"/>
      <c r="EE276" s="199"/>
      <c r="EF276" s="199"/>
      <c r="EG276" s="199"/>
      <c r="EH276" s="199"/>
      <c r="EI276" s="199"/>
      <c r="EJ276" s="199"/>
      <c r="EK276" s="199"/>
      <c r="EL276" s="199"/>
      <c r="EM276" s="199"/>
      <c r="EN276" s="199"/>
      <c r="EO276" s="199"/>
      <c r="EP276" s="199"/>
      <c r="EQ276" s="199"/>
      <c r="ER276" s="199"/>
      <c r="ES276" s="199"/>
      <c r="ET276" s="199"/>
      <c r="EU276" s="199"/>
      <c r="EV276" s="199"/>
      <c r="EW276" s="199"/>
      <c r="EX276" s="199"/>
      <c r="EY276" s="199"/>
      <c r="EZ276" s="199"/>
      <c r="FA276" s="199"/>
      <c r="FB276" s="199"/>
      <c r="FC276" s="199"/>
      <c r="FD276" s="199"/>
      <c r="FE276" s="199"/>
      <c r="FF276" s="199"/>
      <c r="FG276" s="199"/>
      <c r="FH276" s="199"/>
      <c r="FI276" s="199"/>
      <c r="FJ276" s="199"/>
      <c r="FK276" s="199"/>
      <c r="FL276" s="199"/>
      <c r="FM276" s="199"/>
      <c r="FN276" s="199"/>
      <c r="FO276" s="199"/>
      <c r="FP276" s="199"/>
      <c r="FQ276" s="199"/>
      <c r="FR276" s="199"/>
      <c r="FS276" s="199"/>
      <c r="FT276" s="199"/>
      <c r="FU276" s="199"/>
      <c r="FV276" s="199"/>
      <c r="FW276" s="199"/>
      <c r="FX276" s="199"/>
      <c r="FY276" s="199"/>
      <c r="FZ276" s="199"/>
      <c r="GA276" s="199"/>
      <c r="GB276" s="199"/>
      <c r="GC276" s="199"/>
      <c r="GD276" s="199"/>
      <c r="GE276" s="199"/>
      <c r="GF276" s="199"/>
      <c r="GG276" s="199"/>
      <c r="GH276" s="199"/>
      <c r="GI276" s="199"/>
      <c r="GJ276" s="199"/>
      <c r="GK276" s="199"/>
      <c r="GL276" s="199"/>
      <c r="GM276" s="199"/>
      <c r="GN276" s="199"/>
      <c r="GO276" s="199"/>
      <c r="GP276" s="199"/>
      <c r="GQ276" s="199"/>
      <c r="GR276" s="199"/>
      <c r="GS276" s="199"/>
      <c r="GT276" s="199"/>
      <c r="GU276" s="199"/>
      <c r="GV276" s="199"/>
      <c r="GW276" s="199"/>
      <c r="GX276" s="199"/>
      <c r="GY276" s="199"/>
      <c r="GZ276" s="199"/>
      <c r="HA276" s="199"/>
      <c r="HB276" s="199"/>
      <c r="HC276" s="199"/>
      <c r="HD276" s="199"/>
      <c r="HE276" s="199"/>
      <c r="HF276" s="199"/>
      <c r="HG276" s="199"/>
      <c r="HH276" s="199"/>
      <c r="HI276" s="199"/>
      <c r="HJ276" s="199"/>
      <c r="HK276" s="199"/>
      <c r="HL276" s="199"/>
      <c r="HM276" s="199"/>
      <c r="HN276" s="199"/>
      <c r="HO276" s="199"/>
      <c r="HP276" s="199"/>
      <c r="HQ276" s="199"/>
      <c r="HR276" s="199"/>
      <c r="HS276" s="199"/>
      <c r="HT276" s="199"/>
      <c r="HU276" s="199"/>
      <c r="HV276" s="199"/>
      <c r="HW276" s="199"/>
      <c r="HX276" s="199"/>
      <c r="HY276" s="199"/>
      <c r="HZ276" s="199"/>
      <c r="IA276" s="199"/>
      <c r="IB276" s="199"/>
      <c r="IC276" s="199"/>
      <c r="ID276" s="199"/>
      <c r="IE276" s="199"/>
      <c r="IF276" s="199"/>
      <c r="IG276" s="199"/>
      <c r="IH276" s="199"/>
      <c r="II276" s="199"/>
      <c r="IJ276" s="199"/>
      <c r="IK276" s="199"/>
      <c r="IL276" s="199"/>
      <c r="IM276" s="199"/>
      <c r="IN276" s="199"/>
      <c r="IO276" s="199"/>
      <c r="IP276" s="199"/>
      <c r="IQ276" s="199"/>
      <c r="IR276" s="199"/>
      <c r="IS276" s="199"/>
      <c r="IT276" s="199"/>
      <c r="IU276" s="199"/>
      <c r="IV276" s="199"/>
    </row>
    <row r="277" spans="1:256" s="245" customFormat="1" x14ac:dyDescent="0.25">
      <c r="A277" s="217"/>
      <c r="B277" s="218"/>
      <c r="C277" s="206"/>
      <c r="D277" s="206"/>
      <c r="E277" s="251"/>
      <c r="F277" s="252"/>
      <c r="H277" s="199"/>
      <c r="I277" s="199"/>
      <c r="J277" s="199"/>
      <c r="K277" s="199"/>
      <c r="L277" s="199"/>
      <c r="M277" s="199"/>
      <c r="N277" s="199"/>
      <c r="O277" s="199"/>
      <c r="P277" s="199"/>
      <c r="Q277" s="199"/>
      <c r="R277" s="199"/>
      <c r="S277" s="199"/>
      <c r="T277" s="199"/>
      <c r="U277" s="199"/>
      <c r="V277" s="199"/>
      <c r="W277" s="199"/>
      <c r="X277" s="199"/>
      <c r="Y277" s="199"/>
      <c r="Z277" s="199"/>
      <c r="AA277" s="199"/>
      <c r="AB277" s="199"/>
      <c r="AC277" s="199"/>
      <c r="AD277" s="199"/>
      <c r="AE277" s="199"/>
      <c r="AF277" s="199"/>
      <c r="AG277" s="199"/>
      <c r="AH277" s="199"/>
      <c r="AI277" s="199"/>
      <c r="AJ277" s="199"/>
      <c r="AK277" s="199"/>
      <c r="AL277" s="199"/>
      <c r="AM277" s="199"/>
      <c r="AN277" s="199"/>
      <c r="AO277" s="199"/>
      <c r="AP277" s="199"/>
      <c r="AQ277" s="199"/>
      <c r="AR277" s="199"/>
      <c r="AS277" s="199"/>
      <c r="AT277" s="199"/>
      <c r="AU277" s="199"/>
      <c r="AV277" s="199"/>
      <c r="AW277" s="199"/>
      <c r="AX277" s="199"/>
      <c r="AY277" s="199"/>
      <c r="AZ277" s="199"/>
      <c r="BA277" s="199"/>
      <c r="BB277" s="199"/>
      <c r="BC277" s="199"/>
      <c r="BD277" s="199"/>
      <c r="BE277" s="199"/>
      <c r="BF277" s="199"/>
      <c r="BG277" s="199"/>
      <c r="BH277" s="199"/>
      <c r="BI277" s="199"/>
      <c r="BJ277" s="199"/>
      <c r="BK277" s="199"/>
      <c r="BL277" s="199"/>
      <c r="BM277" s="199"/>
      <c r="BN277" s="199"/>
      <c r="BO277" s="199"/>
      <c r="BP277" s="199"/>
      <c r="BQ277" s="199"/>
      <c r="BR277" s="199"/>
      <c r="BS277" s="199"/>
      <c r="BT277" s="199"/>
      <c r="BU277" s="199"/>
      <c r="BV277" s="199"/>
      <c r="BW277" s="199"/>
      <c r="BX277" s="199"/>
      <c r="BY277" s="199"/>
      <c r="BZ277" s="199"/>
      <c r="CA277" s="199"/>
      <c r="CB277" s="199"/>
      <c r="CC277" s="199"/>
      <c r="CD277" s="199"/>
      <c r="CE277" s="199"/>
      <c r="CF277" s="199"/>
      <c r="CG277" s="199"/>
      <c r="CH277" s="199"/>
      <c r="CI277" s="199"/>
      <c r="CJ277" s="199"/>
      <c r="CK277" s="199"/>
      <c r="CL277" s="199"/>
      <c r="CM277" s="199"/>
      <c r="CN277" s="199"/>
      <c r="CO277" s="199"/>
      <c r="CP277" s="199"/>
      <c r="CQ277" s="199"/>
      <c r="CR277" s="199"/>
      <c r="CS277" s="199"/>
      <c r="CT277" s="199"/>
      <c r="CU277" s="199"/>
      <c r="CV277" s="199"/>
      <c r="CW277" s="199"/>
      <c r="CX277" s="199"/>
      <c r="CY277" s="199"/>
      <c r="CZ277" s="199"/>
      <c r="DA277" s="199"/>
      <c r="DB277" s="199"/>
      <c r="DC277" s="199"/>
      <c r="DD277" s="199"/>
      <c r="DE277" s="199"/>
      <c r="DF277" s="199"/>
      <c r="DG277" s="199"/>
      <c r="DH277" s="199"/>
      <c r="DI277" s="199"/>
      <c r="DJ277" s="199"/>
      <c r="DK277" s="199"/>
      <c r="DL277" s="199"/>
      <c r="DM277" s="199"/>
      <c r="DN277" s="199"/>
      <c r="DO277" s="199"/>
      <c r="DP277" s="199"/>
      <c r="DQ277" s="199"/>
      <c r="DR277" s="199"/>
      <c r="DS277" s="199"/>
      <c r="DT277" s="199"/>
      <c r="DU277" s="199"/>
      <c r="DV277" s="199"/>
      <c r="DW277" s="199"/>
      <c r="DX277" s="199"/>
      <c r="DY277" s="199"/>
      <c r="DZ277" s="199"/>
      <c r="EA277" s="199"/>
      <c r="EB277" s="199"/>
      <c r="EC277" s="199"/>
      <c r="ED277" s="199"/>
      <c r="EE277" s="199"/>
      <c r="EF277" s="199"/>
      <c r="EG277" s="199"/>
      <c r="EH277" s="199"/>
      <c r="EI277" s="199"/>
      <c r="EJ277" s="199"/>
      <c r="EK277" s="199"/>
      <c r="EL277" s="199"/>
      <c r="EM277" s="199"/>
      <c r="EN277" s="199"/>
      <c r="EO277" s="199"/>
      <c r="EP277" s="199"/>
      <c r="EQ277" s="199"/>
      <c r="ER277" s="199"/>
      <c r="ES277" s="199"/>
      <c r="ET277" s="199"/>
      <c r="EU277" s="199"/>
      <c r="EV277" s="199"/>
      <c r="EW277" s="199"/>
      <c r="EX277" s="199"/>
      <c r="EY277" s="199"/>
      <c r="EZ277" s="199"/>
      <c r="FA277" s="199"/>
      <c r="FB277" s="199"/>
      <c r="FC277" s="199"/>
      <c r="FD277" s="199"/>
      <c r="FE277" s="199"/>
      <c r="FF277" s="199"/>
      <c r="FG277" s="199"/>
      <c r="FH277" s="199"/>
      <c r="FI277" s="199"/>
      <c r="FJ277" s="199"/>
      <c r="FK277" s="199"/>
      <c r="FL277" s="199"/>
      <c r="FM277" s="199"/>
      <c r="FN277" s="199"/>
      <c r="FO277" s="199"/>
      <c r="FP277" s="199"/>
      <c r="FQ277" s="199"/>
      <c r="FR277" s="199"/>
      <c r="FS277" s="199"/>
      <c r="FT277" s="199"/>
      <c r="FU277" s="199"/>
      <c r="FV277" s="199"/>
      <c r="FW277" s="199"/>
      <c r="FX277" s="199"/>
      <c r="FY277" s="199"/>
      <c r="FZ277" s="199"/>
      <c r="GA277" s="199"/>
      <c r="GB277" s="199"/>
      <c r="GC277" s="199"/>
      <c r="GD277" s="199"/>
      <c r="GE277" s="199"/>
      <c r="GF277" s="199"/>
      <c r="GG277" s="199"/>
      <c r="GH277" s="199"/>
      <c r="GI277" s="199"/>
      <c r="GJ277" s="199"/>
      <c r="GK277" s="199"/>
      <c r="GL277" s="199"/>
      <c r="GM277" s="199"/>
      <c r="GN277" s="199"/>
      <c r="GO277" s="199"/>
      <c r="GP277" s="199"/>
      <c r="GQ277" s="199"/>
      <c r="GR277" s="199"/>
      <c r="GS277" s="199"/>
      <c r="GT277" s="199"/>
      <c r="GU277" s="199"/>
      <c r="GV277" s="199"/>
      <c r="GW277" s="199"/>
      <c r="GX277" s="199"/>
      <c r="GY277" s="199"/>
      <c r="GZ277" s="199"/>
      <c r="HA277" s="199"/>
      <c r="HB277" s="199"/>
      <c r="HC277" s="199"/>
      <c r="HD277" s="199"/>
      <c r="HE277" s="199"/>
      <c r="HF277" s="199"/>
      <c r="HG277" s="199"/>
      <c r="HH277" s="199"/>
      <c r="HI277" s="199"/>
      <c r="HJ277" s="199"/>
      <c r="HK277" s="199"/>
      <c r="HL277" s="199"/>
      <c r="HM277" s="199"/>
      <c r="HN277" s="199"/>
      <c r="HO277" s="199"/>
      <c r="HP277" s="199"/>
      <c r="HQ277" s="199"/>
      <c r="HR277" s="199"/>
      <c r="HS277" s="199"/>
      <c r="HT277" s="199"/>
      <c r="HU277" s="199"/>
      <c r="HV277" s="199"/>
      <c r="HW277" s="199"/>
      <c r="HX277" s="199"/>
      <c r="HY277" s="199"/>
      <c r="HZ277" s="199"/>
      <c r="IA277" s="199"/>
      <c r="IB277" s="199"/>
      <c r="IC277" s="199"/>
      <c r="ID277" s="199"/>
      <c r="IE277" s="199"/>
      <c r="IF277" s="199"/>
      <c r="IG277" s="199"/>
      <c r="IH277" s="199"/>
      <c r="II277" s="199"/>
      <c r="IJ277" s="199"/>
      <c r="IK277" s="199"/>
      <c r="IL277" s="199"/>
      <c r="IM277" s="199"/>
      <c r="IN277" s="199"/>
      <c r="IO277" s="199"/>
      <c r="IP277" s="199"/>
      <c r="IQ277" s="199"/>
      <c r="IR277" s="199"/>
      <c r="IS277" s="199"/>
      <c r="IT277" s="199"/>
      <c r="IU277" s="199"/>
      <c r="IV277" s="199"/>
    </row>
    <row r="278" spans="1:256" s="245" customFormat="1" ht="13" x14ac:dyDescent="0.25">
      <c r="A278" s="217"/>
      <c r="B278" s="209"/>
      <c r="C278" s="206"/>
      <c r="D278" s="206"/>
      <c r="E278" s="251"/>
      <c r="F278" s="252"/>
      <c r="H278" s="199"/>
      <c r="I278" s="199"/>
      <c r="J278" s="199"/>
      <c r="K278" s="199"/>
      <c r="L278" s="199"/>
      <c r="M278" s="199"/>
      <c r="N278" s="199"/>
      <c r="O278" s="199"/>
      <c r="P278" s="199"/>
      <c r="Q278" s="199"/>
      <c r="R278" s="199"/>
      <c r="S278" s="199"/>
      <c r="T278" s="199"/>
      <c r="U278" s="199"/>
      <c r="V278" s="199"/>
      <c r="W278" s="199"/>
      <c r="X278" s="199"/>
      <c r="Y278" s="199"/>
      <c r="Z278" s="199"/>
      <c r="AA278" s="199"/>
      <c r="AB278" s="199"/>
      <c r="AC278" s="199"/>
      <c r="AD278" s="199"/>
      <c r="AE278" s="199"/>
      <c r="AF278" s="199"/>
      <c r="AG278" s="199"/>
      <c r="AH278" s="199"/>
      <c r="AI278" s="199"/>
      <c r="AJ278" s="199"/>
      <c r="AK278" s="199"/>
      <c r="AL278" s="199"/>
      <c r="AM278" s="199"/>
      <c r="AN278" s="199"/>
      <c r="AO278" s="199"/>
      <c r="AP278" s="199"/>
      <c r="AQ278" s="199"/>
      <c r="AR278" s="199"/>
      <c r="AS278" s="199"/>
      <c r="AT278" s="199"/>
      <c r="AU278" s="199"/>
      <c r="AV278" s="199"/>
      <c r="AW278" s="199"/>
      <c r="AX278" s="199"/>
      <c r="AY278" s="199"/>
      <c r="AZ278" s="199"/>
      <c r="BA278" s="199"/>
      <c r="BB278" s="199"/>
      <c r="BC278" s="199"/>
      <c r="BD278" s="199"/>
      <c r="BE278" s="199"/>
      <c r="BF278" s="199"/>
      <c r="BG278" s="199"/>
      <c r="BH278" s="199"/>
      <c r="BI278" s="199"/>
      <c r="BJ278" s="199"/>
      <c r="BK278" s="199"/>
      <c r="BL278" s="199"/>
      <c r="BM278" s="199"/>
      <c r="BN278" s="199"/>
      <c r="BO278" s="199"/>
      <c r="BP278" s="199"/>
      <c r="BQ278" s="199"/>
      <c r="BR278" s="199"/>
      <c r="BS278" s="199"/>
      <c r="BT278" s="199"/>
      <c r="BU278" s="199"/>
      <c r="BV278" s="199"/>
      <c r="BW278" s="199"/>
      <c r="BX278" s="199"/>
      <c r="BY278" s="199"/>
      <c r="BZ278" s="199"/>
      <c r="CA278" s="199"/>
      <c r="CB278" s="199"/>
      <c r="CC278" s="199"/>
      <c r="CD278" s="199"/>
      <c r="CE278" s="199"/>
      <c r="CF278" s="199"/>
      <c r="CG278" s="199"/>
      <c r="CH278" s="199"/>
      <c r="CI278" s="199"/>
      <c r="CJ278" s="199"/>
      <c r="CK278" s="199"/>
      <c r="CL278" s="199"/>
      <c r="CM278" s="199"/>
      <c r="CN278" s="199"/>
      <c r="CO278" s="199"/>
      <c r="CP278" s="199"/>
      <c r="CQ278" s="199"/>
      <c r="CR278" s="199"/>
      <c r="CS278" s="199"/>
      <c r="CT278" s="199"/>
      <c r="CU278" s="199"/>
      <c r="CV278" s="199"/>
      <c r="CW278" s="199"/>
      <c r="CX278" s="199"/>
      <c r="CY278" s="199"/>
      <c r="CZ278" s="199"/>
      <c r="DA278" s="199"/>
      <c r="DB278" s="199"/>
      <c r="DC278" s="199"/>
      <c r="DD278" s="199"/>
      <c r="DE278" s="199"/>
      <c r="DF278" s="199"/>
      <c r="DG278" s="199"/>
      <c r="DH278" s="199"/>
      <c r="DI278" s="199"/>
      <c r="DJ278" s="199"/>
      <c r="DK278" s="199"/>
      <c r="DL278" s="199"/>
      <c r="DM278" s="199"/>
      <c r="DN278" s="199"/>
      <c r="DO278" s="199"/>
      <c r="DP278" s="199"/>
      <c r="DQ278" s="199"/>
      <c r="DR278" s="199"/>
      <c r="DS278" s="199"/>
      <c r="DT278" s="199"/>
      <c r="DU278" s="199"/>
      <c r="DV278" s="199"/>
      <c r="DW278" s="199"/>
      <c r="DX278" s="199"/>
      <c r="DY278" s="199"/>
      <c r="DZ278" s="199"/>
      <c r="EA278" s="199"/>
      <c r="EB278" s="199"/>
      <c r="EC278" s="199"/>
      <c r="ED278" s="199"/>
      <c r="EE278" s="199"/>
      <c r="EF278" s="199"/>
      <c r="EG278" s="199"/>
      <c r="EH278" s="199"/>
      <c r="EI278" s="199"/>
      <c r="EJ278" s="199"/>
      <c r="EK278" s="199"/>
      <c r="EL278" s="199"/>
      <c r="EM278" s="199"/>
      <c r="EN278" s="199"/>
      <c r="EO278" s="199"/>
      <c r="EP278" s="199"/>
      <c r="EQ278" s="199"/>
      <c r="ER278" s="199"/>
      <c r="ES278" s="199"/>
      <c r="ET278" s="199"/>
      <c r="EU278" s="199"/>
      <c r="EV278" s="199"/>
      <c r="EW278" s="199"/>
      <c r="EX278" s="199"/>
      <c r="EY278" s="199"/>
      <c r="EZ278" s="199"/>
      <c r="FA278" s="199"/>
      <c r="FB278" s="199"/>
      <c r="FC278" s="199"/>
      <c r="FD278" s="199"/>
      <c r="FE278" s="199"/>
      <c r="FF278" s="199"/>
      <c r="FG278" s="199"/>
      <c r="FH278" s="199"/>
      <c r="FI278" s="199"/>
      <c r="FJ278" s="199"/>
      <c r="FK278" s="199"/>
      <c r="FL278" s="199"/>
      <c r="FM278" s="199"/>
      <c r="FN278" s="199"/>
      <c r="FO278" s="199"/>
      <c r="FP278" s="199"/>
      <c r="FQ278" s="199"/>
      <c r="FR278" s="199"/>
      <c r="FS278" s="199"/>
      <c r="FT278" s="199"/>
      <c r="FU278" s="199"/>
      <c r="FV278" s="199"/>
      <c r="FW278" s="199"/>
      <c r="FX278" s="199"/>
      <c r="FY278" s="199"/>
      <c r="FZ278" s="199"/>
      <c r="GA278" s="199"/>
      <c r="GB278" s="199"/>
      <c r="GC278" s="199"/>
      <c r="GD278" s="199"/>
      <c r="GE278" s="199"/>
      <c r="GF278" s="199"/>
      <c r="GG278" s="199"/>
      <c r="GH278" s="199"/>
      <c r="GI278" s="199"/>
      <c r="GJ278" s="199"/>
      <c r="GK278" s="199"/>
      <c r="GL278" s="199"/>
      <c r="GM278" s="199"/>
      <c r="GN278" s="199"/>
      <c r="GO278" s="199"/>
      <c r="GP278" s="199"/>
      <c r="GQ278" s="199"/>
      <c r="GR278" s="199"/>
      <c r="GS278" s="199"/>
      <c r="GT278" s="199"/>
      <c r="GU278" s="199"/>
      <c r="GV278" s="199"/>
      <c r="GW278" s="199"/>
      <c r="GX278" s="199"/>
      <c r="GY278" s="199"/>
      <c r="GZ278" s="199"/>
      <c r="HA278" s="199"/>
      <c r="HB278" s="199"/>
      <c r="HC278" s="199"/>
      <c r="HD278" s="199"/>
      <c r="HE278" s="199"/>
      <c r="HF278" s="199"/>
      <c r="HG278" s="199"/>
      <c r="HH278" s="199"/>
      <c r="HI278" s="199"/>
      <c r="HJ278" s="199"/>
      <c r="HK278" s="199"/>
      <c r="HL278" s="199"/>
      <c r="HM278" s="199"/>
      <c r="HN278" s="199"/>
      <c r="HO278" s="199"/>
      <c r="HP278" s="199"/>
      <c r="HQ278" s="199"/>
      <c r="HR278" s="199"/>
      <c r="HS278" s="199"/>
      <c r="HT278" s="199"/>
      <c r="HU278" s="199"/>
      <c r="HV278" s="199"/>
      <c r="HW278" s="199"/>
      <c r="HX278" s="199"/>
      <c r="HY278" s="199"/>
      <c r="HZ278" s="199"/>
      <c r="IA278" s="199"/>
      <c r="IB278" s="199"/>
      <c r="IC278" s="199"/>
      <c r="ID278" s="199"/>
      <c r="IE278" s="199"/>
      <c r="IF278" s="199"/>
      <c r="IG278" s="199"/>
      <c r="IH278" s="199"/>
      <c r="II278" s="199"/>
      <c r="IJ278" s="199"/>
      <c r="IK278" s="199"/>
      <c r="IL278" s="199"/>
      <c r="IM278" s="199"/>
      <c r="IN278" s="199"/>
      <c r="IO278" s="199"/>
      <c r="IP278" s="199"/>
      <c r="IQ278" s="199"/>
      <c r="IR278" s="199"/>
      <c r="IS278" s="199"/>
      <c r="IT278" s="199"/>
      <c r="IU278" s="199"/>
      <c r="IV278" s="199"/>
    </row>
    <row r="279" spans="1:256" s="245" customFormat="1" ht="13" x14ac:dyDescent="0.25">
      <c r="A279" s="217"/>
      <c r="B279" s="209"/>
      <c r="C279" s="206"/>
      <c r="D279" s="206"/>
      <c r="E279" s="251"/>
      <c r="F279" s="252"/>
      <c r="H279" s="199"/>
      <c r="I279" s="199"/>
      <c r="J279" s="199"/>
      <c r="K279" s="199"/>
      <c r="L279" s="199"/>
      <c r="M279" s="199"/>
      <c r="N279" s="199"/>
      <c r="O279" s="199"/>
      <c r="P279" s="199"/>
      <c r="Q279" s="199"/>
      <c r="R279" s="199"/>
      <c r="S279" s="199"/>
      <c r="T279" s="199"/>
      <c r="U279" s="199"/>
      <c r="V279" s="199"/>
      <c r="W279" s="199"/>
      <c r="X279" s="199"/>
      <c r="Y279" s="199"/>
      <c r="Z279" s="199"/>
      <c r="AA279" s="199"/>
      <c r="AB279" s="199"/>
      <c r="AC279" s="199"/>
      <c r="AD279" s="199"/>
      <c r="AE279" s="199"/>
      <c r="AF279" s="199"/>
      <c r="AG279" s="199"/>
      <c r="AH279" s="199"/>
      <c r="AI279" s="199"/>
      <c r="AJ279" s="199"/>
      <c r="AK279" s="199"/>
      <c r="AL279" s="199"/>
      <c r="AM279" s="199"/>
      <c r="AN279" s="199"/>
      <c r="AO279" s="199"/>
      <c r="AP279" s="199"/>
      <c r="AQ279" s="199"/>
      <c r="AR279" s="199"/>
      <c r="AS279" s="199"/>
      <c r="AT279" s="199"/>
      <c r="AU279" s="199"/>
      <c r="AV279" s="199"/>
      <c r="AW279" s="199"/>
      <c r="AX279" s="199"/>
      <c r="AY279" s="199"/>
      <c r="AZ279" s="199"/>
      <c r="BA279" s="199"/>
      <c r="BB279" s="199"/>
      <c r="BC279" s="199"/>
      <c r="BD279" s="199"/>
      <c r="BE279" s="199"/>
      <c r="BF279" s="199"/>
      <c r="BG279" s="199"/>
      <c r="BH279" s="199"/>
      <c r="BI279" s="199"/>
      <c r="BJ279" s="199"/>
      <c r="BK279" s="199"/>
      <c r="BL279" s="199"/>
      <c r="BM279" s="199"/>
      <c r="BN279" s="199"/>
      <c r="BO279" s="199"/>
      <c r="BP279" s="199"/>
      <c r="BQ279" s="199"/>
      <c r="BR279" s="199"/>
      <c r="BS279" s="199"/>
      <c r="BT279" s="199"/>
      <c r="BU279" s="199"/>
      <c r="BV279" s="199"/>
      <c r="BW279" s="199"/>
      <c r="BX279" s="199"/>
      <c r="BY279" s="199"/>
      <c r="BZ279" s="199"/>
      <c r="CA279" s="199"/>
      <c r="CB279" s="199"/>
      <c r="CC279" s="199"/>
      <c r="CD279" s="199"/>
      <c r="CE279" s="199"/>
      <c r="CF279" s="199"/>
      <c r="CG279" s="199"/>
      <c r="CH279" s="199"/>
      <c r="CI279" s="199"/>
      <c r="CJ279" s="199"/>
      <c r="CK279" s="199"/>
      <c r="CL279" s="199"/>
      <c r="CM279" s="199"/>
      <c r="CN279" s="199"/>
      <c r="CO279" s="199"/>
      <c r="CP279" s="199"/>
      <c r="CQ279" s="199"/>
      <c r="CR279" s="199"/>
      <c r="CS279" s="199"/>
      <c r="CT279" s="199"/>
      <c r="CU279" s="199"/>
      <c r="CV279" s="199"/>
      <c r="CW279" s="199"/>
      <c r="CX279" s="199"/>
      <c r="CY279" s="199"/>
      <c r="CZ279" s="199"/>
      <c r="DA279" s="199"/>
      <c r="DB279" s="199"/>
      <c r="DC279" s="199"/>
      <c r="DD279" s="199"/>
      <c r="DE279" s="199"/>
      <c r="DF279" s="199"/>
      <c r="DG279" s="199"/>
      <c r="DH279" s="199"/>
      <c r="DI279" s="199"/>
      <c r="DJ279" s="199"/>
      <c r="DK279" s="199"/>
      <c r="DL279" s="199"/>
      <c r="DM279" s="199"/>
      <c r="DN279" s="199"/>
      <c r="DO279" s="199"/>
      <c r="DP279" s="199"/>
      <c r="DQ279" s="199"/>
      <c r="DR279" s="199"/>
      <c r="DS279" s="199"/>
      <c r="DT279" s="199"/>
      <c r="DU279" s="199"/>
      <c r="DV279" s="199"/>
      <c r="DW279" s="199"/>
      <c r="DX279" s="199"/>
      <c r="DY279" s="199"/>
      <c r="DZ279" s="199"/>
      <c r="EA279" s="199"/>
      <c r="EB279" s="199"/>
      <c r="EC279" s="199"/>
      <c r="ED279" s="199"/>
      <c r="EE279" s="199"/>
      <c r="EF279" s="199"/>
      <c r="EG279" s="199"/>
      <c r="EH279" s="199"/>
      <c r="EI279" s="199"/>
      <c r="EJ279" s="199"/>
      <c r="EK279" s="199"/>
      <c r="EL279" s="199"/>
      <c r="EM279" s="199"/>
      <c r="EN279" s="199"/>
      <c r="EO279" s="199"/>
      <c r="EP279" s="199"/>
      <c r="EQ279" s="199"/>
      <c r="ER279" s="199"/>
      <c r="ES279" s="199"/>
      <c r="ET279" s="199"/>
      <c r="EU279" s="199"/>
      <c r="EV279" s="199"/>
      <c r="EW279" s="199"/>
      <c r="EX279" s="199"/>
      <c r="EY279" s="199"/>
      <c r="EZ279" s="199"/>
      <c r="FA279" s="199"/>
      <c r="FB279" s="199"/>
      <c r="FC279" s="199"/>
      <c r="FD279" s="199"/>
      <c r="FE279" s="199"/>
      <c r="FF279" s="199"/>
      <c r="FG279" s="199"/>
      <c r="FH279" s="199"/>
      <c r="FI279" s="199"/>
      <c r="FJ279" s="199"/>
      <c r="FK279" s="199"/>
      <c r="FL279" s="199"/>
      <c r="FM279" s="199"/>
      <c r="FN279" s="199"/>
      <c r="FO279" s="199"/>
      <c r="FP279" s="199"/>
      <c r="FQ279" s="199"/>
      <c r="FR279" s="199"/>
      <c r="FS279" s="199"/>
      <c r="FT279" s="199"/>
      <c r="FU279" s="199"/>
      <c r="FV279" s="199"/>
      <c r="FW279" s="199"/>
      <c r="FX279" s="199"/>
      <c r="FY279" s="199"/>
      <c r="FZ279" s="199"/>
      <c r="GA279" s="199"/>
      <c r="GB279" s="199"/>
      <c r="GC279" s="199"/>
      <c r="GD279" s="199"/>
      <c r="GE279" s="199"/>
      <c r="GF279" s="199"/>
      <c r="GG279" s="199"/>
      <c r="GH279" s="199"/>
      <c r="GI279" s="199"/>
      <c r="GJ279" s="199"/>
      <c r="GK279" s="199"/>
      <c r="GL279" s="199"/>
      <c r="GM279" s="199"/>
      <c r="GN279" s="199"/>
      <c r="GO279" s="199"/>
      <c r="GP279" s="199"/>
      <c r="GQ279" s="199"/>
      <c r="GR279" s="199"/>
      <c r="GS279" s="199"/>
      <c r="GT279" s="199"/>
      <c r="GU279" s="199"/>
      <c r="GV279" s="199"/>
      <c r="GW279" s="199"/>
      <c r="GX279" s="199"/>
      <c r="GY279" s="199"/>
      <c r="GZ279" s="199"/>
      <c r="HA279" s="199"/>
      <c r="HB279" s="199"/>
      <c r="HC279" s="199"/>
      <c r="HD279" s="199"/>
      <c r="HE279" s="199"/>
      <c r="HF279" s="199"/>
      <c r="HG279" s="199"/>
      <c r="HH279" s="199"/>
      <c r="HI279" s="199"/>
      <c r="HJ279" s="199"/>
      <c r="HK279" s="199"/>
      <c r="HL279" s="199"/>
      <c r="HM279" s="199"/>
      <c r="HN279" s="199"/>
      <c r="HO279" s="199"/>
      <c r="HP279" s="199"/>
      <c r="HQ279" s="199"/>
      <c r="HR279" s="199"/>
      <c r="HS279" s="199"/>
      <c r="HT279" s="199"/>
      <c r="HU279" s="199"/>
      <c r="HV279" s="199"/>
      <c r="HW279" s="199"/>
      <c r="HX279" s="199"/>
      <c r="HY279" s="199"/>
      <c r="HZ279" s="199"/>
      <c r="IA279" s="199"/>
      <c r="IB279" s="199"/>
      <c r="IC279" s="199"/>
      <c r="ID279" s="199"/>
      <c r="IE279" s="199"/>
      <c r="IF279" s="199"/>
      <c r="IG279" s="199"/>
      <c r="IH279" s="199"/>
      <c r="II279" s="199"/>
      <c r="IJ279" s="199"/>
      <c r="IK279" s="199"/>
      <c r="IL279" s="199"/>
      <c r="IM279" s="199"/>
      <c r="IN279" s="199"/>
      <c r="IO279" s="199"/>
      <c r="IP279" s="199"/>
      <c r="IQ279" s="199"/>
      <c r="IR279" s="199"/>
      <c r="IS279" s="199"/>
      <c r="IT279" s="199"/>
      <c r="IU279" s="199"/>
      <c r="IV279" s="199"/>
    </row>
    <row r="280" spans="1:256" s="245" customFormat="1" ht="13" x14ac:dyDescent="0.25">
      <c r="A280" s="217"/>
      <c r="B280" s="209"/>
      <c r="C280" s="206"/>
      <c r="D280" s="206"/>
      <c r="E280" s="251"/>
      <c r="F280" s="252"/>
      <c r="H280" s="199"/>
      <c r="I280" s="199"/>
      <c r="J280" s="199"/>
      <c r="K280" s="199"/>
      <c r="L280" s="199"/>
      <c r="M280" s="199"/>
      <c r="N280" s="199"/>
      <c r="O280" s="199"/>
      <c r="P280" s="199"/>
      <c r="Q280" s="199"/>
      <c r="R280" s="199"/>
      <c r="S280" s="199"/>
      <c r="T280" s="199"/>
      <c r="U280" s="199"/>
      <c r="V280" s="199"/>
      <c r="W280" s="199"/>
      <c r="X280" s="199"/>
      <c r="Y280" s="199"/>
      <c r="Z280" s="199"/>
      <c r="AA280" s="199"/>
      <c r="AB280" s="199"/>
      <c r="AC280" s="199"/>
      <c r="AD280" s="199"/>
      <c r="AE280" s="199"/>
      <c r="AF280" s="199"/>
      <c r="AG280" s="199"/>
      <c r="AH280" s="199"/>
      <c r="AI280" s="199"/>
      <c r="AJ280" s="199"/>
      <c r="AK280" s="199"/>
      <c r="AL280" s="199"/>
      <c r="AM280" s="199"/>
      <c r="AN280" s="199"/>
      <c r="AO280" s="199"/>
      <c r="AP280" s="199"/>
      <c r="AQ280" s="199"/>
      <c r="AR280" s="199"/>
      <c r="AS280" s="199"/>
      <c r="AT280" s="199"/>
      <c r="AU280" s="199"/>
      <c r="AV280" s="199"/>
      <c r="AW280" s="199"/>
      <c r="AX280" s="199"/>
      <c r="AY280" s="199"/>
      <c r="AZ280" s="199"/>
      <c r="BA280" s="199"/>
      <c r="BB280" s="199"/>
      <c r="BC280" s="199"/>
      <c r="BD280" s="199"/>
      <c r="BE280" s="199"/>
      <c r="BF280" s="199"/>
      <c r="BG280" s="199"/>
      <c r="BH280" s="199"/>
      <c r="BI280" s="199"/>
      <c r="BJ280" s="199"/>
      <c r="BK280" s="199"/>
      <c r="BL280" s="199"/>
      <c r="BM280" s="199"/>
      <c r="BN280" s="199"/>
      <c r="BO280" s="199"/>
      <c r="BP280" s="199"/>
      <c r="BQ280" s="199"/>
      <c r="BR280" s="199"/>
      <c r="BS280" s="199"/>
      <c r="BT280" s="199"/>
      <c r="BU280" s="199"/>
      <c r="BV280" s="199"/>
      <c r="BW280" s="199"/>
      <c r="BX280" s="199"/>
      <c r="BY280" s="199"/>
      <c r="BZ280" s="199"/>
      <c r="CA280" s="199"/>
      <c r="CB280" s="199"/>
      <c r="CC280" s="199"/>
      <c r="CD280" s="199"/>
      <c r="CE280" s="199"/>
      <c r="CF280" s="199"/>
      <c r="CG280" s="199"/>
      <c r="CH280" s="199"/>
      <c r="CI280" s="199"/>
      <c r="CJ280" s="199"/>
      <c r="CK280" s="199"/>
      <c r="CL280" s="199"/>
      <c r="CM280" s="199"/>
      <c r="CN280" s="199"/>
      <c r="CO280" s="199"/>
      <c r="CP280" s="199"/>
      <c r="CQ280" s="199"/>
      <c r="CR280" s="199"/>
      <c r="CS280" s="199"/>
      <c r="CT280" s="199"/>
      <c r="CU280" s="199"/>
      <c r="CV280" s="199"/>
      <c r="CW280" s="199"/>
      <c r="CX280" s="199"/>
      <c r="CY280" s="199"/>
      <c r="CZ280" s="199"/>
      <c r="DA280" s="199"/>
      <c r="DB280" s="199"/>
      <c r="DC280" s="199"/>
      <c r="DD280" s="199"/>
      <c r="DE280" s="199"/>
      <c r="DF280" s="199"/>
      <c r="DG280" s="199"/>
      <c r="DH280" s="199"/>
      <c r="DI280" s="199"/>
      <c r="DJ280" s="199"/>
      <c r="DK280" s="199"/>
      <c r="DL280" s="199"/>
      <c r="DM280" s="199"/>
      <c r="DN280" s="199"/>
      <c r="DO280" s="199"/>
      <c r="DP280" s="199"/>
      <c r="DQ280" s="199"/>
      <c r="DR280" s="199"/>
      <c r="DS280" s="199"/>
      <c r="DT280" s="199"/>
      <c r="DU280" s="199"/>
      <c r="DV280" s="199"/>
      <c r="DW280" s="199"/>
      <c r="DX280" s="199"/>
      <c r="DY280" s="199"/>
      <c r="DZ280" s="199"/>
      <c r="EA280" s="199"/>
      <c r="EB280" s="199"/>
      <c r="EC280" s="199"/>
      <c r="ED280" s="199"/>
      <c r="EE280" s="199"/>
      <c r="EF280" s="199"/>
      <c r="EG280" s="199"/>
      <c r="EH280" s="199"/>
      <c r="EI280" s="199"/>
      <c r="EJ280" s="199"/>
      <c r="EK280" s="199"/>
      <c r="EL280" s="199"/>
      <c r="EM280" s="199"/>
      <c r="EN280" s="199"/>
      <c r="EO280" s="199"/>
      <c r="EP280" s="199"/>
      <c r="EQ280" s="199"/>
      <c r="ER280" s="199"/>
      <c r="ES280" s="199"/>
      <c r="ET280" s="199"/>
      <c r="EU280" s="199"/>
      <c r="EV280" s="199"/>
      <c r="EW280" s="199"/>
      <c r="EX280" s="199"/>
      <c r="EY280" s="199"/>
      <c r="EZ280" s="199"/>
      <c r="FA280" s="199"/>
      <c r="FB280" s="199"/>
      <c r="FC280" s="199"/>
      <c r="FD280" s="199"/>
      <c r="FE280" s="199"/>
      <c r="FF280" s="199"/>
      <c r="FG280" s="199"/>
      <c r="FH280" s="199"/>
      <c r="FI280" s="199"/>
      <c r="FJ280" s="199"/>
      <c r="FK280" s="199"/>
      <c r="FL280" s="199"/>
      <c r="FM280" s="199"/>
      <c r="FN280" s="199"/>
      <c r="FO280" s="199"/>
      <c r="FP280" s="199"/>
      <c r="FQ280" s="199"/>
      <c r="FR280" s="199"/>
      <c r="FS280" s="199"/>
      <c r="FT280" s="199"/>
      <c r="FU280" s="199"/>
      <c r="FV280" s="199"/>
      <c r="FW280" s="199"/>
      <c r="FX280" s="199"/>
      <c r="FY280" s="199"/>
      <c r="FZ280" s="199"/>
      <c r="GA280" s="199"/>
      <c r="GB280" s="199"/>
      <c r="GC280" s="199"/>
      <c r="GD280" s="199"/>
      <c r="GE280" s="199"/>
      <c r="GF280" s="199"/>
      <c r="GG280" s="199"/>
      <c r="GH280" s="199"/>
      <c r="GI280" s="199"/>
      <c r="GJ280" s="199"/>
      <c r="GK280" s="199"/>
      <c r="GL280" s="199"/>
      <c r="GM280" s="199"/>
      <c r="GN280" s="199"/>
      <c r="GO280" s="199"/>
      <c r="GP280" s="199"/>
      <c r="GQ280" s="199"/>
      <c r="GR280" s="199"/>
      <c r="GS280" s="199"/>
      <c r="GT280" s="199"/>
      <c r="GU280" s="199"/>
      <c r="GV280" s="199"/>
      <c r="GW280" s="199"/>
      <c r="GX280" s="199"/>
      <c r="GY280" s="199"/>
      <c r="GZ280" s="199"/>
      <c r="HA280" s="199"/>
      <c r="HB280" s="199"/>
      <c r="HC280" s="199"/>
      <c r="HD280" s="199"/>
      <c r="HE280" s="199"/>
      <c r="HF280" s="199"/>
      <c r="HG280" s="199"/>
      <c r="HH280" s="199"/>
      <c r="HI280" s="199"/>
      <c r="HJ280" s="199"/>
      <c r="HK280" s="199"/>
      <c r="HL280" s="199"/>
      <c r="HM280" s="199"/>
      <c r="HN280" s="199"/>
      <c r="HO280" s="199"/>
      <c r="HP280" s="199"/>
      <c r="HQ280" s="199"/>
      <c r="HR280" s="199"/>
      <c r="HS280" s="199"/>
      <c r="HT280" s="199"/>
      <c r="HU280" s="199"/>
      <c r="HV280" s="199"/>
      <c r="HW280" s="199"/>
      <c r="HX280" s="199"/>
      <c r="HY280" s="199"/>
      <c r="HZ280" s="199"/>
      <c r="IA280" s="199"/>
      <c r="IB280" s="199"/>
      <c r="IC280" s="199"/>
      <c r="ID280" s="199"/>
      <c r="IE280" s="199"/>
      <c r="IF280" s="199"/>
      <c r="IG280" s="199"/>
      <c r="IH280" s="199"/>
      <c r="II280" s="199"/>
      <c r="IJ280" s="199"/>
      <c r="IK280" s="199"/>
      <c r="IL280" s="199"/>
      <c r="IM280" s="199"/>
      <c r="IN280" s="199"/>
      <c r="IO280" s="199"/>
      <c r="IP280" s="199"/>
      <c r="IQ280" s="199"/>
      <c r="IR280" s="199"/>
      <c r="IS280" s="199"/>
      <c r="IT280" s="199"/>
      <c r="IU280" s="199"/>
      <c r="IV280" s="199"/>
    </row>
    <row r="281" spans="1:256" s="245" customFormat="1" ht="13" x14ac:dyDescent="0.25">
      <c r="A281" s="217"/>
      <c r="B281" s="209"/>
      <c r="C281" s="206"/>
      <c r="D281" s="206"/>
      <c r="E281" s="251"/>
      <c r="F281" s="252"/>
      <c r="H281" s="199"/>
      <c r="I281" s="199"/>
      <c r="J281" s="199"/>
      <c r="K281" s="199"/>
      <c r="L281" s="199"/>
      <c r="M281" s="199"/>
      <c r="N281" s="199"/>
      <c r="O281" s="199"/>
      <c r="P281" s="199"/>
      <c r="Q281" s="199"/>
      <c r="R281" s="199"/>
      <c r="S281" s="199"/>
      <c r="T281" s="199"/>
      <c r="U281" s="199"/>
      <c r="V281" s="199"/>
      <c r="W281" s="199"/>
      <c r="X281" s="199"/>
      <c r="Y281" s="199"/>
      <c r="Z281" s="199"/>
      <c r="AA281" s="199"/>
      <c r="AB281" s="199"/>
      <c r="AC281" s="199"/>
      <c r="AD281" s="199"/>
      <c r="AE281" s="199"/>
      <c r="AF281" s="199"/>
      <c r="AG281" s="199"/>
      <c r="AH281" s="199"/>
      <c r="AI281" s="199"/>
      <c r="AJ281" s="199"/>
      <c r="AK281" s="199"/>
      <c r="AL281" s="199"/>
      <c r="AM281" s="199"/>
      <c r="AN281" s="199"/>
      <c r="AO281" s="199"/>
      <c r="AP281" s="199"/>
      <c r="AQ281" s="199"/>
      <c r="AR281" s="199"/>
      <c r="AS281" s="199"/>
      <c r="AT281" s="199"/>
      <c r="AU281" s="199"/>
      <c r="AV281" s="199"/>
      <c r="AW281" s="199"/>
      <c r="AX281" s="199"/>
      <c r="AY281" s="199"/>
      <c r="AZ281" s="199"/>
      <c r="BA281" s="199"/>
      <c r="BB281" s="199"/>
      <c r="BC281" s="199"/>
      <c r="BD281" s="199"/>
      <c r="BE281" s="199"/>
      <c r="BF281" s="199"/>
      <c r="BG281" s="199"/>
      <c r="BH281" s="199"/>
      <c r="BI281" s="199"/>
      <c r="BJ281" s="199"/>
      <c r="BK281" s="199"/>
      <c r="BL281" s="199"/>
      <c r="BM281" s="199"/>
      <c r="BN281" s="199"/>
      <c r="BO281" s="199"/>
      <c r="BP281" s="199"/>
      <c r="BQ281" s="199"/>
      <c r="BR281" s="199"/>
      <c r="BS281" s="199"/>
      <c r="BT281" s="199"/>
      <c r="BU281" s="199"/>
      <c r="BV281" s="199"/>
      <c r="BW281" s="199"/>
      <c r="BX281" s="199"/>
      <c r="BY281" s="199"/>
      <c r="BZ281" s="199"/>
      <c r="CA281" s="199"/>
      <c r="CB281" s="199"/>
      <c r="CC281" s="199"/>
      <c r="CD281" s="199"/>
      <c r="CE281" s="199"/>
      <c r="CF281" s="199"/>
      <c r="CG281" s="199"/>
      <c r="CH281" s="199"/>
      <c r="CI281" s="199"/>
      <c r="CJ281" s="199"/>
      <c r="CK281" s="199"/>
      <c r="CL281" s="199"/>
      <c r="CM281" s="199"/>
      <c r="CN281" s="199"/>
      <c r="CO281" s="199"/>
      <c r="CP281" s="199"/>
      <c r="CQ281" s="199"/>
      <c r="CR281" s="199"/>
      <c r="CS281" s="199"/>
      <c r="CT281" s="199"/>
      <c r="CU281" s="199"/>
      <c r="CV281" s="199"/>
      <c r="CW281" s="199"/>
      <c r="CX281" s="199"/>
      <c r="CY281" s="199"/>
      <c r="CZ281" s="199"/>
      <c r="DA281" s="199"/>
      <c r="DB281" s="199"/>
      <c r="DC281" s="199"/>
      <c r="DD281" s="199"/>
      <c r="DE281" s="199"/>
      <c r="DF281" s="199"/>
      <c r="DG281" s="199"/>
      <c r="DH281" s="199"/>
      <c r="DI281" s="199"/>
      <c r="DJ281" s="199"/>
      <c r="DK281" s="199"/>
      <c r="DL281" s="199"/>
      <c r="DM281" s="199"/>
      <c r="DN281" s="199"/>
      <c r="DO281" s="199"/>
      <c r="DP281" s="199"/>
      <c r="DQ281" s="199"/>
      <c r="DR281" s="199"/>
      <c r="DS281" s="199"/>
      <c r="DT281" s="199"/>
      <c r="DU281" s="199"/>
      <c r="DV281" s="199"/>
      <c r="DW281" s="199"/>
      <c r="DX281" s="199"/>
      <c r="DY281" s="199"/>
      <c r="DZ281" s="199"/>
      <c r="EA281" s="199"/>
      <c r="EB281" s="199"/>
      <c r="EC281" s="199"/>
      <c r="ED281" s="199"/>
      <c r="EE281" s="199"/>
      <c r="EF281" s="199"/>
      <c r="EG281" s="199"/>
      <c r="EH281" s="199"/>
      <c r="EI281" s="199"/>
      <c r="EJ281" s="199"/>
      <c r="EK281" s="199"/>
      <c r="EL281" s="199"/>
      <c r="EM281" s="199"/>
      <c r="EN281" s="199"/>
      <c r="EO281" s="199"/>
      <c r="EP281" s="199"/>
      <c r="EQ281" s="199"/>
      <c r="ER281" s="199"/>
      <c r="ES281" s="199"/>
      <c r="ET281" s="199"/>
      <c r="EU281" s="199"/>
      <c r="EV281" s="199"/>
      <c r="EW281" s="199"/>
      <c r="EX281" s="199"/>
      <c r="EY281" s="199"/>
      <c r="EZ281" s="199"/>
      <c r="FA281" s="199"/>
      <c r="FB281" s="199"/>
      <c r="FC281" s="199"/>
      <c r="FD281" s="199"/>
      <c r="FE281" s="199"/>
      <c r="FF281" s="199"/>
      <c r="FG281" s="199"/>
      <c r="FH281" s="199"/>
      <c r="FI281" s="199"/>
      <c r="FJ281" s="199"/>
      <c r="FK281" s="199"/>
      <c r="FL281" s="199"/>
      <c r="FM281" s="199"/>
      <c r="FN281" s="199"/>
      <c r="FO281" s="199"/>
      <c r="FP281" s="199"/>
      <c r="FQ281" s="199"/>
      <c r="FR281" s="199"/>
      <c r="FS281" s="199"/>
      <c r="FT281" s="199"/>
      <c r="FU281" s="199"/>
      <c r="FV281" s="199"/>
      <c r="FW281" s="199"/>
      <c r="FX281" s="199"/>
      <c r="FY281" s="199"/>
      <c r="FZ281" s="199"/>
      <c r="GA281" s="199"/>
      <c r="GB281" s="199"/>
      <c r="GC281" s="199"/>
      <c r="GD281" s="199"/>
      <c r="GE281" s="199"/>
      <c r="GF281" s="199"/>
      <c r="GG281" s="199"/>
      <c r="GH281" s="199"/>
      <c r="GI281" s="199"/>
      <c r="GJ281" s="199"/>
      <c r="GK281" s="199"/>
      <c r="GL281" s="199"/>
      <c r="GM281" s="199"/>
      <c r="GN281" s="199"/>
      <c r="GO281" s="199"/>
      <c r="GP281" s="199"/>
      <c r="GQ281" s="199"/>
      <c r="GR281" s="199"/>
      <c r="GS281" s="199"/>
      <c r="GT281" s="199"/>
      <c r="GU281" s="199"/>
      <c r="GV281" s="199"/>
      <c r="GW281" s="199"/>
      <c r="GX281" s="199"/>
      <c r="GY281" s="199"/>
      <c r="GZ281" s="199"/>
      <c r="HA281" s="199"/>
      <c r="HB281" s="199"/>
      <c r="HC281" s="199"/>
      <c r="HD281" s="199"/>
      <c r="HE281" s="199"/>
      <c r="HF281" s="199"/>
      <c r="HG281" s="199"/>
      <c r="HH281" s="199"/>
      <c r="HI281" s="199"/>
      <c r="HJ281" s="199"/>
      <c r="HK281" s="199"/>
      <c r="HL281" s="199"/>
      <c r="HM281" s="199"/>
      <c r="HN281" s="199"/>
      <c r="HO281" s="199"/>
      <c r="HP281" s="199"/>
      <c r="HQ281" s="199"/>
      <c r="HR281" s="199"/>
      <c r="HS281" s="199"/>
      <c r="HT281" s="199"/>
      <c r="HU281" s="199"/>
      <c r="HV281" s="199"/>
      <c r="HW281" s="199"/>
      <c r="HX281" s="199"/>
      <c r="HY281" s="199"/>
      <c r="HZ281" s="199"/>
      <c r="IA281" s="199"/>
      <c r="IB281" s="199"/>
      <c r="IC281" s="199"/>
      <c r="ID281" s="199"/>
      <c r="IE281" s="199"/>
      <c r="IF281" s="199"/>
      <c r="IG281" s="199"/>
      <c r="IH281" s="199"/>
      <c r="II281" s="199"/>
      <c r="IJ281" s="199"/>
      <c r="IK281" s="199"/>
      <c r="IL281" s="199"/>
      <c r="IM281" s="199"/>
      <c r="IN281" s="199"/>
      <c r="IO281" s="199"/>
      <c r="IP281" s="199"/>
      <c r="IQ281" s="199"/>
      <c r="IR281" s="199"/>
      <c r="IS281" s="199"/>
      <c r="IT281" s="199"/>
      <c r="IU281" s="199"/>
      <c r="IV281" s="199"/>
    </row>
    <row r="282" spans="1:256" s="245" customFormat="1" ht="13" x14ac:dyDescent="0.25">
      <c r="A282" s="217"/>
      <c r="B282" s="209"/>
      <c r="C282" s="206"/>
      <c r="D282" s="206"/>
      <c r="E282" s="251"/>
      <c r="F282" s="252"/>
      <c r="H282" s="199"/>
      <c r="I282" s="199"/>
      <c r="J282" s="199"/>
      <c r="K282" s="199"/>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199"/>
      <c r="CZ282" s="199"/>
      <c r="DA282" s="199"/>
      <c r="DB282" s="199"/>
      <c r="DC282" s="199"/>
      <c r="DD282" s="199"/>
      <c r="DE282" s="199"/>
      <c r="DF282" s="199"/>
      <c r="DG282" s="199"/>
      <c r="DH282" s="199"/>
      <c r="DI282" s="199"/>
      <c r="DJ282" s="199"/>
      <c r="DK282" s="199"/>
      <c r="DL282" s="199"/>
      <c r="DM282" s="199"/>
      <c r="DN282" s="199"/>
      <c r="DO282" s="199"/>
      <c r="DP282" s="199"/>
      <c r="DQ282" s="199"/>
      <c r="DR282" s="199"/>
      <c r="DS282" s="199"/>
      <c r="DT282" s="199"/>
      <c r="DU282" s="199"/>
      <c r="DV282" s="199"/>
      <c r="DW282" s="199"/>
      <c r="DX282" s="199"/>
      <c r="DY282" s="199"/>
      <c r="DZ282" s="199"/>
      <c r="EA282" s="199"/>
      <c r="EB282" s="199"/>
      <c r="EC282" s="199"/>
      <c r="ED282" s="199"/>
      <c r="EE282" s="199"/>
      <c r="EF282" s="199"/>
      <c r="EG282" s="199"/>
      <c r="EH282" s="199"/>
      <c r="EI282" s="199"/>
      <c r="EJ282" s="199"/>
      <c r="EK282" s="199"/>
      <c r="EL282" s="199"/>
      <c r="EM282" s="199"/>
      <c r="EN282" s="199"/>
      <c r="EO282" s="199"/>
      <c r="EP282" s="199"/>
      <c r="EQ282" s="199"/>
      <c r="ER282" s="199"/>
      <c r="ES282" s="199"/>
      <c r="ET282" s="199"/>
      <c r="EU282" s="199"/>
      <c r="EV282" s="199"/>
      <c r="EW282" s="199"/>
      <c r="EX282" s="199"/>
      <c r="EY282" s="199"/>
      <c r="EZ282" s="199"/>
      <c r="FA282" s="199"/>
      <c r="FB282" s="199"/>
      <c r="FC282" s="199"/>
      <c r="FD282" s="199"/>
      <c r="FE282" s="199"/>
      <c r="FF282" s="199"/>
      <c r="FG282" s="199"/>
      <c r="FH282" s="199"/>
      <c r="FI282" s="199"/>
      <c r="FJ282" s="199"/>
      <c r="FK282" s="199"/>
      <c r="FL282" s="199"/>
      <c r="FM282" s="199"/>
      <c r="FN282" s="199"/>
      <c r="FO282" s="199"/>
      <c r="FP282" s="199"/>
      <c r="FQ282" s="199"/>
      <c r="FR282" s="199"/>
      <c r="FS282" s="199"/>
      <c r="FT282" s="199"/>
      <c r="FU282" s="199"/>
      <c r="FV282" s="199"/>
      <c r="FW282" s="199"/>
      <c r="FX282" s="199"/>
      <c r="FY282" s="199"/>
      <c r="FZ282" s="199"/>
      <c r="GA282" s="199"/>
      <c r="GB282" s="199"/>
      <c r="GC282" s="199"/>
      <c r="GD282" s="199"/>
      <c r="GE282" s="199"/>
      <c r="GF282" s="199"/>
      <c r="GG282" s="199"/>
      <c r="GH282" s="199"/>
      <c r="GI282" s="199"/>
      <c r="GJ282" s="199"/>
      <c r="GK282" s="199"/>
      <c r="GL282" s="199"/>
      <c r="GM282" s="199"/>
      <c r="GN282" s="199"/>
      <c r="GO282" s="199"/>
      <c r="GP282" s="199"/>
      <c r="GQ282" s="199"/>
      <c r="GR282" s="199"/>
      <c r="GS282" s="199"/>
      <c r="GT282" s="199"/>
      <c r="GU282" s="199"/>
      <c r="GV282" s="199"/>
      <c r="GW282" s="199"/>
      <c r="GX282" s="199"/>
      <c r="GY282" s="199"/>
      <c r="GZ282" s="199"/>
      <c r="HA282" s="199"/>
      <c r="HB282" s="199"/>
      <c r="HC282" s="199"/>
      <c r="HD282" s="199"/>
      <c r="HE282" s="199"/>
      <c r="HF282" s="199"/>
      <c r="HG282" s="199"/>
      <c r="HH282" s="199"/>
      <c r="HI282" s="199"/>
      <c r="HJ282" s="199"/>
      <c r="HK282" s="199"/>
      <c r="HL282" s="199"/>
      <c r="HM282" s="199"/>
      <c r="HN282" s="199"/>
      <c r="HO282" s="199"/>
      <c r="HP282" s="199"/>
      <c r="HQ282" s="199"/>
      <c r="HR282" s="199"/>
      <c r="HS282" s="199"/>
      <c r="HT282" s="199"/>
      <c r="HU282" s="199"/>
      <c r="HV282" s="199"/>
      <c r="HW282" s="199"/>
      <c r="HX282" s="199"/>
      <c r="HY282" s="199"/>
      <c r="HZ282" s="199"/>
      <c r="IA282" s="199"/>
      <c r="IB282" s="199"/>
      <c r="IC282" s="199"/>
      <c r="ID282" s="199"/>
      <c r="IE282" s="199"/>
      <c r="IF282" s="199"/>
      <c r="IG282" s="199"/>
      <c r="IH282" s="199"/>
      <c r="II282" s="199"/>
      <c r="IJ282" s="199"/>
      <c r="IK282" s="199"/>
      <c r="IL282" s="199"/>
      <c r="IM282" s="199"/>
      <c r="IN282" s="199"/>
      <c r="IO282" s="199"/>
      <c r="IP282" s="199"/>
      <c r="IQ282" s="199"/>
      <c r="IR282" s="199"/>
      <c r="IS282" s="199"/>
      <c r="IT282" s="199"/>
      <c r="IU282" s="199"/>
      <c r="IV282" s="199"/>
    </row>
    <row r="283" spans="1:256" s="245" customFormat="1" ht="13" x14ac:dyDescent="0.25">
      <c r="A283" s="217"/>
      <c r="B283" s="209"/>
      <c r="C283" s="206"/>
      <c r="D283" s="206"/>
      <c r="E283" s="251"/>
      <c r="F283" s="252"/>
      <c r="H283" s="199"/>
      <c r="I283" s="199"/>
      <c r="J283" s="199"/>
      <c r="K283" s="199"/>
      <c r="L283" s="199"/>
      <c r="M283" s="199"/>
      <c r="N283" s="199"/>
      <c r="O283" s="199"/>
      <c r="P283" s="199"/>
      <c r="Q283" s="199"/>
      <c r="R283" s="199"/>
      <c r="S283" s="199"/>
      <c r="T283" s="199"/>
      <c r="U283" s="199"/>
      <c r="V283" s="199"/>
      <c r="W283" s="199"/>
      <c r="X283" s="199"/>
      <c r="Y283" s="199"/>
      <c r="Z283" s="199"/>
      <c r="AA283" s="199"/>
      <c r="AB283" s="199"/>
      <c r="AC283" s="199"/>
      <c r="AD283" s="199"/>
      <c r="AE283" s="199"/>
      <c r="AF283" s="199"/>
      <c r="AG283" s="199"/>
      <c r="AH283" s="199"/>
      <c r="AI283" s="199"/>
      <c r="AJ283" s="199"/>
      <c r="AK283" s="199"/>
      <c r="AL283" s="199"/>
      <c r="AM283" s="199"/>
      <c r="AN283" s="199"/>
      <c r="AO283" s="199"/>
      <c r="AP283" s="199"/>
      <c r="AQ283" s="199"/>
      <c r="AR283" s="199"/>
      <c r="AS283" s="199"/>
      <c r="AT283" s="199"/>
      <c r="AU283" s="199"/>
      <c r="AV283" s="199"/>
      <c r="AW283" s="199"/>
      <c r="AX283" s="199"/>
      <c r="AY283" s="199"/>
      <c r="AZ283" s="199"/>
      <c r="BA283" s="199"/>
      <c r="BB283" s="199"/>
      <c r="BC283" s="199"/>
      <c r="BD283" s="199"/>
      <c r="BE283" s="199"/>
      <c r="BF283" s="199"/>
      <c r="BG283" s="199"/>
      <c r="BH283" s="199"/>
      <c r="BI283" s="199"/>
      <c r="BJ283" s="199"/>
      <c r="BK283" s="199"/>
      <c r="BL283" s="199"/>
      <c r="BM283" s="199"/>
      <c r="BN283" s="199"/>
      <c r="BO283" s="199"/>
      <c r="BP283" s="199"/>
      <c r="BQ283" s="199"/>
      <c r="BR283" s="199"/>
      <c r="BS283" s="199"/>
      <c r="BT283" s="199"/>
      <c r="BU283" s="199"/>
      <c r="BV283" s="199"/>
      <c r="BW283" s="199"/>
      <c r="BX283" s="199"/>
      <c r="BY283" s="199"/>
      <c r="BZ283" s="199"/>
      <c r="CA283" s="199"/>
      <c r="CB283" s="199"/>
      <c r="CC283" s="199"/>
      <c r="CD283" s="199"/>
      <c r="CE283" s="199"/>
      <c r="CF283" s="199"/>
      <c r="CG283" s="199"/>
      <c r="CH283" s="199"/>
      <c r="CI283" s="199"/>
      <c r="CJ283" s="199"/>
      <c r="CK283" s="199"/>
      <c r="CL283" s="199"/>
      <c r="CM283" s="199"/>
      <c r="CN283" s="199"/>
      <c r="CO283" s="199"/>
      <c r="CP283" s="199"/>
      <c r="CQ283" s="199"/>
      <c r="CR283" s="199"/>
      <c r="CS283" s="199"/>
      <c r="CT283" s="199"/>
      <c r="CU283" s="199"/>
      <c r="CV283" s="199"/>
      <c r="CW283" s="199"/>
      <c r="CX283" s="199"/>
      <c r="CY283" s="199"/>
      <c r="CZ283" s="199"/>
      <c r="DA283" s="199"/>
      <c r="DB283" s="199"/>
      <c r="DC283" s="199"/>
      <c r="DD283" s="199"/>
      <c r="DE283" s="199"/>
      <c r="DF283" s="199"/>
      <c r="DG283" s="199"/>
      <c r="DH283" s="199"/>
      <c r="DI283" s="199"/>
      <c r="DJ283" s="199"/>
      <c r="DK283" s="199"/>
      <c r="DL283" s="199"/>
      <c r="DM283" s="199"/>
      <c r="DN283" s="199"/>
      <c r="DO283" s="199"/>
      <c r="DP283" s="199"/>
      <c r="DQ283" s="199"/>
      <c r="DR283" s="199"/>
      <c r="DS283" s="199"/>
      <c r="DT283" s="199"/>
      <c r="DU283" s="199"/>
      <c r="DV283" s="199"/>
      <c r="DW283" s="199"/>
      <c r="DX283" s="199"/>
      <c r="DY283" s="199"/>
      <c r="DZ283" s="199"/>
      <c r="EA283" s="199"/>
      <c r="EB283" s="199"/>
      <c r="EC283" s="199"/>
      <c r="ED283" s="199"/>
      <c r="EE283" s="199"/>
      <c r="EF283" s="199"/>
      <c r="EG283" s="199"/>
      <c r="EH283" s="199"/>
      <c r="EI283" s="199"/>
      <c r="EJ283" s="199"/>
      <c r="EK283" s="199"/>
      <c r="EL283" s="199"/>
      <c r="EM283" s="199"/>
      <c r="EN283" s="199"/>
      <c r="EO283" s="199"/>
      <c r="EP283" s="199"/>
      <c r="EQ283" s="199"/>
      <c r="ER283" s="199"/>
      <c r="ES283" s="199"/>
      <c r="ET283" s="199"/>
      <c r="EU283" s="199"/>
      <c r="EV283" s="199"/>
      <c r="EW283" s="199"/>
      <c r="EX283" s="199"/>
      <c r="EY283" s="199"/>
      <c r="EZ283" s="199"/>
      <c r="FA283" s="199"/>
      <c r="FB283" s="199"/>
      <c r="FC283" s="199"/>
      <c r="FD283" s="199"/>
      <c r="FE283" s="199"/>
      <c r="FF283" s="199"/>
      <c r="FG283" s="199"/>
      <c r="FH283" s="199"/>
      <c r="FI283" s="199"/>
      <c r="FJ283" s="199"/>
      <c r="FK283" s="199"/>
      <c r="FL283" s="199"/>
      <c r="FM283" s="199"/>
      <c r="FN283" s="199"/>
      <c r="FO283" s="199"/>
      <c r="FP283" s="199"/>
      <c r="FQ283" s="199"/>
      <c r="FR283" s="199"/>
      <c r="FS283" s="199"/>
      <c r="FT283" s="199"/>
      <c r="FU283" s="199"/>
      <c r="FV283" s="199"/>
      <c r="FW283" s="199"/>
      <c r="FX283" s="199"/>
      <c r="FY283" s="199"/>
      <c r="FZ283" s="199"/>
      <c r="GA283" s="199"/>
      <c r="GB283" s="199"/>
      <c r="GC283" s="199"/>
      <c r="GD283" s="199"/>
      <c r="GE283" s="199"/>
      <c r="GF283" s="199"/>
      <c r="GG283" s="199"/>
      <c r="GH283" s="199"/>
      <c r="GI283" s="199"/>
      <c r="GJ283" s="199"/>
      <c r="GK283" s="199"/>
      <c r="GL283" s="199"/>
      <c r="GM283" s="199"/>
      <c r="GN283" s="199"/>
      <c r="GO283" s="199"/>
      <c r="GP283" s="199"/>
      <c r="GQ283" s="199"/>
      <c r="GR283" s="199"/>
      <c r="GS283" s="199"/>
      <c r="GT283" s="199"/>
      <c r="GU283" s="199"/>
      <c r="GV283" s="199"/>
      <c r="GW283" s="199"/>
      <c r="GX283" s="199"/>
      <c r="GY283" s="199"/>
      <c r="GZ283" s="199"/>
      <c r="HA283" s="199"/>
      <c r="HB283" s="199"/>
      <c r="HC283" s="199"/>
      <c r="HD283" s="199"/>
      <c r="HE283" s="199"/>
      <c r="HF283" s="199"/>
      <c r="HG283" s="199"/>
      <c r="HH283" s="199"/>
      <c r="HI283" s="199"/>
      <c r="HJ283" s="199"/>
      <c r="HK283" s="199"/>
      <c r="HL283" s="199"/>
      <c r="HM283" s="199"/>
      <c r="HN283" s="199"/>
      <c r="HO283" s="199"/>
      <c r="HP283" s="199"/>
      <c r="HQ283" s="199"/>
      <c r="HR283" s="199"/>
      <c r="HS283" s="199"/>
      <c r="HT283" s="199"/>
      <c r="HU283" s="199"/>
      <c r="HV283" s="199"/>
      <c r="HW283" s="199"/>
      <c r="HX283" s="199"/>
      <c r="HY283" s="199"/>
      <c r="HZ283" s="199"/>
      <c r="IA283" s="199"/>
      <c r="IB283" s="199"/>
      <c r="IC283" s="199"/>
      <c r="ID283" s="199"/>
      <c r="IE283" s="199"/>
      <c r="IF283" s="199"/>
      <c r="IG283" s="199"/>
      <c r="IH283" s="199"/>
      <c r="II283" s="199"/>
      <c r="IJ283" s="199"/>
      <c r="IK283" s="199"/>
      <c r="IL283" s="199"/>
      <c r="IM283" s="199"/>
      <c r="IN283" s="199"/>
      <c r="IO283" s="199"/>
      <c r="IP283" s="199"/>
      <c r="IQ283" s="199"/>
      <c r="IR283" s="199"/>
      <c r="IS283" s="199"/>
      <c r="IT283" s="199"/>
      <c r="IU283" s="199"/>
      <c r="IV283" s="199"/>
    </row>
    <row r="284" spans="1:256" s="245" customFormat="1" ht="13" x14ac:dyDescent="0.25">
      <c r="A284" s="217"/>
      <c r="B284" s="209"/>
      <c r="C284" s="206"/>
      <c r="D284" s="206"/>
      <c r="E284" s="251"/>
      <c r="F284" s="252"/>
      <c r="H284" s="199"/>
      <c r="I284" s="199"/>
      <c r="J284" s="199"/>
      <c r="K284" s="199"/>
      <c r="L284" s="199"/>
      <c r="M284" s="199"/>
      <c r="N284" s="199"/>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199"/>
      <c r="AN284" s="199"/>
      <c r="AO284" s="199"/>
      <c r="AP284" s="199"/>
      <c r="AQ284" s="199"/>
      <c r="AR284" s="199"/>
      <c r="AS284" s="199"/>
      <c r="AT284" s="199"/>
      <c r="AU284" s="199"/>
      <c r="AV284" s="199"/>
      <c r="AW284" s="199"/>
      <c r="AX284" s="199"/>
      <c r="AY284" s="199"/>
      <c r="AZ284" s="199"/>
      <c r="BA284" s="199"/>
      <c r="BB284" s="199"/>
      <c r="BC284" s="199"/>
      <c r="BD284" s="199"/>
      <c r="BE284" s="199"/>
      <c r="BF284" s="199"/>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199"/>
      <c r="CF284" s="199"/>
      <c r="CG284" s="199"/>
      <c r="CH284" s="199"/>
      <c r="CI284" s="199"/>
      <c r="CJ284" s="199"/>
      <c r="CK284" s="199"/>
      <c r="CL284" s="199"/>
      <c r="CM284" s="199"/>
      <c r="CN284" s="199"/>
      <c r="CO284" s="199"/>
      <c r="CP284" s="199"/>
      <c r="CQ284" s="199"/>
      <c r="CR284" s="199"/>
      <c r="CS284" s="199"/>
      <c r="CT284" s="199"/>
      <c r="CU284" s="199"/>
      <c r="CV284" s="199"/>
      <c r="CW284" s="199"/>
      <c r="CX284" s="199"/>
      <c r="CY284" s="199"/>
      <c r="CZ284" s="199"/>
      <c r="DA284" s="199"/>
      <c r="DB284" s="199"/>
      <c r="DC284" s="199"/>
      <c r="DD284" s="199"/>
      <c r="DE284" s="199"/>
      <c r="DF284" s="199"/>
      <c r="DG284" s="199"/>
      <c r="DH284" s="199"/>
      <c r="DI284" s="199"/>
      <c r="DJ284" s="199"/>
      <c r="DK284" s="199"/>
      <c r="DL284" s="199"/>
      <c r="DM284" s="199"/>
      <c r="DN284" s="199"/>
      <c r="DO284" s="199"/>
      <c r="DP284" s="199"/>
      <c r="DQ284" s="199"/>
      <c r="DR284" s="199"/>
      <c r="DS284" s="199"/>
      <c r="DT284" s="199"/>
      <c r="DU284" s="199"/>
      <c r="DV284" s="199"/>
      <c r="DW284" s="199"/>
      <c r="DX284" s="199"/>
      <c r="DY284" s="199"/>
      <c r="DZ284" s="199"/>
      <c r="EA284" s="199"/>
      <c r="EB284" s="199"/>
      <c r="EC284" s="199"/>
      <c r="ED284" s="199"/>
      <c r="EE284" s="199"/>
      <c r="EF284" s="199"/>
      <c r="EG284" s="199"/>
      <c r="EH284" s="199"/>
      <c r="EI284" s="199"/>
      <c r="EJ284" s="199"/>
      <c r="EK284" s="199"/>
      <c r="EL284" s="199"/>
      <c r="EM284" s="199"/>
      <c r="EN284" s="199"/>
      <c r="EO284" s="199"/>
      <c r="EP284" s="199"/>
      <c r="EQ284" s="199"/>
      <c r="ER284" s="199"/>
      <c r="ES284" s="199"/>
      <c r="ET284" s="199"/>
      <c r="EU284" s="199"/>
      <c r="EV284" s="199"/>
      <c r="EW284" s="199"/>
      <c r="EX284" s="199"/>
      <c r="EY284" s="199"/>
      <c r="EZ284" s="199"/>
      <c r="FA284" s="199"/>
      <c r="FB284" s="199"/>
      <c r="FC284" s="199"/>
      <c r="FD284" s="199"/>
      <c r="FE284" s="199"/>
      <c r="FF284" s="199"/>
      <c r="FG284" s="199"/>
      <c r="FH284" s="199"/>
      <c r="FI284" s="199"/>
      <c r="FJ284" s="199"/>
      <c r="FK284" s="199"/>
      <c r="FL284" s="199"/>
      <c r="FM284" s="199"/>
      <c r="FN284" s="199"/>
      <c r="FO284" s="199"/>
      <c r="FP284" s="199"/>
      <c r="FQ284" s="199"/>
      <c r="FR284" s="199"/>
      <c r="FS284" s="199"/>
      <c r="FT284" s="199"/>
      <c r="FU284" s="199"/>
      <c r="FV284" s="199"/>
      <c r="FW284" s="199"/>
      <c r="FX284" s="199"/>
      <c r="FY284" s="199"/>
      <c r="FZ284" s="199"/>
      <c r="GA284" s="199"/>
      <c r="GB284" s="199"/>
      <c r="GC284" s="199"/>
      <c r="GD284" s="199"/>
      <c r="GE284" s="199"/>
      <c r="GF284" s="199"/>
      <c r="GG284" s="199"/>
      <c r="GH284" s="199"/>
      <c r="GI284" s="199"/>
      <c r="GJ284" s="199"/>
      <c r="GK284" s="199"/>
      <c r="GL284" s="199"/>
      <c r="GM284" s="199"/>
      <c r="GN284" s="199"/>
      <c r="GO284" s="199"/>
      <c r="GP284" s="199"/>
      <c r="GQ284" s="199"/>
      <c r="GR284" s="199"/>
      <c r="GS284" s="199"/>
      <c r="GT284" s="199"/>
      <c r="GU284" s="199"/>
      <c r="GV284" s="199"/>
      <c r="GW284" s="199"/>
      <c r="GX284" s="199"/>
      <c r="GY284" s="199"/>
      <c r="GZ284" s="199"/>
      <c r="HA284" s="199"/>
      <c r="HB284" s="199"/>
      <c r="HC284" s="199"/>
      <c r="HD284" s="199"/>
      <c r="HE284" s="199"/>
      <c r="HF284" s="199"/>
      <c r="HG284" s="199"/>
      <c r="HH284" s="199"/>
      <c r="HI284" s="199"/>
      <c r="HJ284" s="199"/>
      <c r="HK284" s="199"/>
      <c r="HL284" s="199"/>
      <c r="HM284" s="199"/>
      <c r="HN284" s="199"/>
      <c r="HO284" s="199"/>
      <c r="HP284" s="199"/>
      <c r="HQ284" s="199"/>
      <c r="HR284" s="199"/>
      <c r="HS284" s="199"/>
      <c r="HT284" s="199"/>
      <c r="HU284" s="199"/>
      <c r="HV284" s="199"/>
      <c r="HW284" s="199"/>
      <c r="HX284" s="199"/>
      <c r="HY284" s="199"/>
      <c r="HZ284" s="199"/>
      <c r="IA284" s="199"/>
      <c r="IB284" s="199"/>
      <c r="IC284" s="199"/>
      <c r="ID284" s="199"/>
      <c r="IE284" s="199"/>
      <c r="IF284" s="199"/>
      <c r="IG284" s="199"/>
      <c r="IH284" s="199"/>
      <c r="II284" s="199"/>
      <c r="IJ284" s="199"/>
      <c r="IK284" s="199"/>
      <c r="IL284" s="199"/>
      <c r="IM284" s="199"/>
      <c r="IN284" s="199"/>
      <c r="IO284" s="199"/>
      <c r="IP284" s="199"/>
      <c r="IQ284" s="199"/>
      <c r="IR284" s="199"/>
      <c r="IS284" s="199"/>
      <c r="IT284" s="199"/>
      <c r="IU284" s="199"/>
      <c r="IV284" s="199"/>
    </row>
    <row r="285" spans="1:256" s="245" customFormat="1" ht="13" x14ac:dyDescent="0.25">
      <c r="A285" s="217"/>
      <c r="B285" s="209"/>
      <c r="C285" s="206"/>
      <c r="D285" s="206"/>
      <c r="E285" s="251"/>
      <c r="F285" s="252"/>
      <c r="H285" s="199"/>
      <c r="I285" s="199"/>
      <c r="J285" s="199"/>
      <c r="K285" s="199"/>
      <c r="L285" s="199"/>
      <c r="M285" s="199"/>
      <c r="N285" s="199"/>
      <c r="O285" s="199"/>
      <c r="P285" s="199"/>
      <c r="Q285" s="199"/>
      <c r="R285" s="199"/>
      <c r="S285" s="199"/>
      <c r="T285" s="199"/>
      <c r="U285" s="199"/>
      <c r="V285" s="199"/>
      <c r="W285" s="199"/>
      <c r="X285" s="199"/>
      <c r="Y285" s="199"/>
      <c r="Z285" s="199"/>
      <c r="AA285" s="199"/>
      <c r="AB285" s="199"/>
      <c r="AC285" s="199"/>
      <c r="AD285" s="199"/>
      <c r="AE285" s="199"/>
      <c r="AF285" s="199"/>
      <c r="AG285" s="199"/>
      <c r="AH285" s="199"/>
      <c r="AI285" s="199"/>
      <c r="AJ285" s="199"/>
      <c r="AK285" s="199"/>
      <c r="AL285" s="199"/>
      <c r="AM285" s="199"/>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199"/>
      <c r="CF285" s="199"/>
      <c r="CG285" s="199"/>
      <c r="CH285" s="199"/>
      <c r="CI285" s="199"/>
      <c r="CJ285" s="199"/>
      <c r="CK285" s="199"/>
      <c r="CL285" s="199"/>
      <c r="CM285" s="199"/>
      <c r="CN285" s="199"/>
      <c r="CO285" s="199"/>
      <c r="CP285" s="199"/>
      <c r="CQ285" s="199"/>
      <c r="CR285" s="199"/>
      <c r="CS285" s="199"/>
      <c r="CT285" s="199"/>
      <c r="CU285" s="199"/>
      <c r="CV285" s="199"/>
      <c r="CW285" s="199"/>
      <c r="CX285" s="199"/>
      <c r="CY285" s="199"/>
      <c r="CZ285" s="199"/>
      <c r="DA285" s="199"/>
      <c r="DB285" s="199"/>
      <c r="DC285" s="199"/>
      <c r="DD285" s="199"/>
      <c r="DE285" s="199"/>
      <c r="DF285" s="199"/>
      <c r="DG285" s="199"/>
      <c r="DH285" s="199"/>
      <c r="DI285" s="199"/>
      <c r="DJ285" s="199"/>
      <c r="DK285" s="199"/>
      <c r="DL285" s="199"/>
      <c r="DM285" s="199"/>
      <c r="DN285" s="199"/>
      <c r="DO285" s="199"/>
      <c r="DP285" s="199"/>
      <c r="DQ285" s="199"/>
      <c r="DR285" s="199"/>
      <c r="DS285" s="199"/>
      <c r="DT285" s="199"/>
      <c r="DU285" s="199"/>
      <c r="DV285" s="199"/>
      <c r="DW285" s="199"/>
      <c r="DX285" s="199"/>
      <c r="DY285" s="199"/>
      <c r="DZ285" s="199"/>
      <c r="EA285" s="199"/>
      <c r="EB285" s="199"/>
      <c r="EC285" s="199"/>
      <c r="ED285" s="199"/>
      <c r="EE285" s="199"/>
      <c r="EF285" s="199"/>
      <c r="EG285" s="199"/>
      <c r="EH285" s="199"/>
      <c r="EI285" s="199"/>
      <c r="EJ285" s="199"/>
      <c r="EK285" s="199"/>
      <c r="EL285" s="199"/>
      <c r="EM285" s="199"/>
      <c r="EN285" s="199"/>
      <c r="EO285" s="199"/>
      <c r="EP285" s="199"/>
      <c r="EQ285" s="199"/>
      <c r="ER285" s="199"/>
      <c r="ES285" s="199"/>
      <c r="ET285" s="199"/>
      <c r="EU285" s="199"/>
      <c r="EV285" s="199"/>
      <c r="EW285" s="199"/>
      <c r="EX285" s="199"/>
      <c r="EY285" s="199"/>
      <c r="EZ285" s="199"/>
      <c r="FA285" s="199"/>
      <c r="FB285" s="199"/>
      <c r="FC285" s="199"/>
      <c r="FD285" s="199"/>
      <c r="FE285" s="199"/>
      <c r="FF285" s="199"/>
      <c r="FG285" s="199"/>
      <c r="FH285" s="199"/>
      <c r="FI285" s="199"/>
      <c r="FJ285" s="199"/>
      <c r="FK285" s="199"/>
      <c r="FL285" s="199"/>
      <c r="FM285" s="199"/>
      <c r="FN285" s="199"/>
      <c r="FO285" s="199"/>
      <c r="FP285" s="199"/>
      <c r="FQ285" s="199"/>
      <c r="FR285" s="199"/>
      <c r="FS285" s="199"/>
      <c r="FT285" s="199"/>
      <c r="FU285" s="199"/>
      <c r="FV285" s="199"/>
      <c r="FW285" s="199"/>
      <c r="FX285" s="199"/>
      <c r="FY285" s="199"/>
      <c r="FZ285" s="199"/>
      <c r="GA285" s="199"/>
      <c r="GB285" s="199"/>
      <c r="GC285" s="199"/>
      <c r="GD285" s="199"/>
      <c r="GE285" s="199"/>
      <c r="GF285" s="199"/>
      <c r="GG285" s="199"/>
      <c r="GH285" s="199"/>
      <c r="GI285" s="199"/>
      <c r="GJ285" s="199"/>
      <c r="GK285" s="199"/>
      <c r="GL285" s="199"/>
      <c r="GM285" s="199"/>
      <c r="GN285" s="199"/>
      <c r="GO285" s="199"/>
      <c r="GP285" s="199"/>
      <c r="GQ285" s="199"/>
      <c r="GR285" s="199"/>
      <c r="GS285" s="199"/>
      <c r="GT285" s="199"/>
      <c r="GU285" s="199"/>
      <c r="GV285" s="199"/>
      <c r="GW285" s="199"/>
      <c r="GX285" s="199"/>
      <c r="GY285" s="199"/>
      <c r="GZ285" s="199"/>
      <c r="HA285" s="199"/>
      <c r="HB285" s="199"/>
      <c r="HC285" s="199"/>
      <c r="HD285" s="199"/>
      <c r="HE285" s="199"/>
      <c r="HF285" s="199"/>
      <c r="HG285" s="199"/>
      <c r="HH285" s="199"/>
      <c r="HI285" s="199"/>
      <c r="HJ285" s="199"/>
      <c r="HK285" s="199"/>
      <c r="HL285" s="199"/>
      <c r="HM285" s="199"/>
      <c r="HN285" s="199"/>
      <c r="HO285" s="199"/>
      <c r="HP285" s="199"/>
      <c r="HQ285" s="199"/>
      <c r="HR285" s="199"/>
      <c r="HS285" s="199"/>
      <c r="HT285" s="199"/>
      <c r="HU285" s="199"/>
      <c r="HV285" s="199"/>
      <c r="HW285" s="199"/>
      <c r="HX285" s="199"/>
      <c r="HY285" s="199"/>
      <c r="HZ285" s="199"/>
      <c r="IA285" s="199"/>
      <c r="IB285" s="199"/>
      <c r="IC285" s="199"/>
      <c r="ID285" s="199"/>
      <c r="IE285" s="199"/>
      <c r="IF285" s="199"/>
      <c r="IG285" s="199"/>
      <c r="IH285" s="199"/>
      <c r="II285" s="199"/>
      <c r="IJ285" s="199"/>
      <c r="IK285" s="199"/>
      <c r="IL285" s="199"/>
      <c r="IM285" s="199"/>
      <c r="IN285" s="199"/>
      <c r="IO285" s="199"/>
      <c r="IP285" s="199"/>
      <c r="IQ285" s="199"/>
      <c r="IR285" s="199"/>
      <c r="IS285" s="199"/>
      <c r="IT285" s="199"/>
      <c r="IU285" s="199"/>
      <c r="IV285" s="199"/>
    </row>
    <row r="286" spans="1:256" s="245" customFormat="1" ht="13" x14ac:dyDescent="0.25">
      <c r="A286" s="203"/>
      <c r="B286" s="205"/>
      <c r="C286" s="206"/>
      <c r="D286" s="206"/>
      <c r="E286" s="251"/>
      <c r="F286" s="252"/>
      <c r="H286" s="199"/>
      <c r="I286" s="199"/>
      <c r="J286" s="199"/>
      <c r="K286" s="199"/>
      <c r="L286" s="199"/>
      <c r="M286" s="199"/>
      <c r="N286" s="199"/>
      <c r="O286" s="199"/>
      <c r="P286" s="199"/>
      <c r="Q286" s="199"/>
      <c r="R286" s="199"/>
      <c r="S286" s="199"/>
      <c r="T286" s="199"/>
      <c r="U286" s="199"/>
      <c r="V286" s="199"/>
      <c r="W286" s="199"/>
      <c r="X286" s="199"/>
      <c r="Y286" s="199"/>
      <c r="Z286" s="199"/>
      <c r="AA286" s="199"/>
      <c r="AB286" s="199"/>
      <c r="AC286" s="199"/>
      <c r="AD286" s="199"/>
      <c r="AE286" s="199"/>
      <c r="AF286" s="199"/>
      <c r="AG286" s="199"/>
      <c r="AH286" s="199"/>
      <c r="AI286" s="199"/>
      <c r="AJ286" s="199"/>
      <c r="AK286" s="199"/>
      <c r="AL286" s="199"/>
      <c r="AM286" s="199"/>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199"/>
      <c r="BR286" s="199"/>
      <c r="BS286" s="199"/>
      <c r="BT286" s="199"/>
      <c r="BU286" s="199"/>
      <c r="BV286" s="199"/>
      <c r="BW286" s="199"/>
      <c r="BX286" s="199"/>
      <c r="BY286" s="199"/>
      <c r="BZ286" s="199"/>
      <c r="CA286" s="199"/>
      <c r="CB286" s="199"/>
      <c r="CC286" s="199"/>
      <c r="CD286" s="199"/>
      <c r="CE286" s="199"/>
      <c r="CF286" s="199"/>
      <c r="CG286" s="199"/>
      <c r="CH286" s="199"/>
      <c r="CI286" s="199"/>
      <c r="CJ286" s="199"/>
      <c r="CK286" s="199"/>
      <c r="CL286" s="199"/>
      <c r="CM286" s="199"/>
      <c r="CN286" s="199"/>
      <c r="CO286" s="199"/>
      <c r="CP286" s="199"/>
      <c r="CQ286" s="199"/>
      <c r="CR286" s="199"/>
      <c r="CS286" s="199"/>
      <c r="CT286" s="199"/>
      <c r="CU286" s="199"/>
      <c r="CV286" s="199"/>
      <c r="CW286" s="199"/>
      <c r="CX286" s="199"/>
      <c r="CY286" s="199"/>
      <c r="CZ286" s="199"/>
      <c r="DA286" s="199"/>
      <c r="DB286" s="199"/>
      <c r="DC286" s="199"/>
      <c r="DD286" s="199"/>
      <c r="DE286" s="199"/>
      <c r="DF286" s="199"/>
      <c r="DG286" s="199"/>
      <c r="DH286" s="199"/>
      <c r="DI286" s="199"/>
      <c r="DJ286" s="199"/>
      <c r="DK286" s="199"/>
      <c r="DL286" s="199"/>
      <c r="DM286" s="199"/>
      <c r="DN286" s="199"/>
      <c r="DO286" s="199"/>
      <c r="DP286" s="199"/>
      <c r="DQ286" s="199"/>
      <c r="DR286" s="199"/>
      <c r="DS286" s="199"/>
      <c r="DT286" s="199"/>
      <c r="DU286" s="199"/>
      <c r="DV286" s="199"/>
      <c r="DW286" s="199"/>
      <c r="DX286" s="199"/>
      <c r="DY286" s="199"/>
      <c r="DZ286" s="199"/>
      <c r="EA286" s="199"/>
      <c r="EB286" s="199"/>
      <c r="EC286" s="199"/>
      <c r="ED286" s="199"/>
      <c r="EE286" s="199"/>
      <c r="EF286" s="199"/>
      <c r="EG286" s="199"/>
      <c r="EH286" s="199"/>
      <c r="EI286" s="199"/>
      <c r="EJ286" s="199"/>
      <c r="EK286" s="199"/>
      <c r="EL286" s="199"/>
      <c r="EM286" s="199"/>
      <c r="EN286" s="199"/>
      <c r="EO286" s="199"/>
      <c r="EP286" s="199"/>
      <c r="EQ286" s="199"/>
      <c r="ER286" s="199"/>
      <c r="ES286" s="199"/>
      <c r="ET286" s="199"/>
      <c r="EU286" s="199"/>
      <c r="EV286" s="199"/>
      <c r="EW286" s="199"/>
      <c r="EX286" s="199"/>
      <c r="EY286" s="199"/>
      <c r="EZ286" s="199"/>
      <c r="FA286" s="199"/>
      <c r="FB286" s="199"/>
      <c r="FC286" s="199"/>
      <c r="FD286" s="199"/>
      <c r="FE286" s="199"/>
      <c r="FF286" s="199"/>
      <c r="FG286" s="199"/>
      <c r="FH286" s="199"/>
      <c r="FI286" s="199"/>
      <c r="FJ286" s="199"/>
      <c r="FK286" s="199"/>
      <c r="FL286" s="199"/>
      <c r="FM286" s="199"/>
      <c r="FN286" s="199"/>
      <c r="FO286" s="199"/>
      <c r="FP286" s="199"/>
      <c r="FQ286" s="199"/>
      <c r="FR286" s="199"/>
      <c r="FS286" s="199"/>
      <c r="FT286" s="199"/>
      <c r="FU286" s="199"/>
      <c r="FV286" s="199"/>
      <c r="FW286" s="199"/>
      <c r="FX286" s="199"/>
      <c r="FY286" s="199"/>
      <c r="FZ286" s="199"/>
      <c r="GA286" s="199"/>
      <c r="GB286" s="199"/>
      <c r="GC286" s="199"/>
      <c r="GD286" s="199"/>
      <c r="GE286" s="199"/>
      <c r="GF286" s="199"/>
      <c r="GG286" s="199"/>
      <c r="GH286" s="199"/>
      <c r="GI286" s="199"/>
      <c r="GJ286" s="199"/>
      <c r="GK286" s="199"/>
      <c r="GL286" s="199"/>
      <c r="GM286" s="199"/>
      <c r="GN286" s="199"/>
      <c r="GO286" s="199"/>
      <c r="GP286" s="199"/>
      <c r="GQ286" s="199"/>
      <c r="GR286" s="199"/>
      <c r="GS286" s="199"/>
      <c r="GT286" s="199"/>
      <c r="GU286" s="199"/>
      <c r="GV286" s="199"/>
      <c r="GW286" s="199"/>
      <c r="GX286" s="199"/>
      <c r="GY286" s="199"/>
      <c r="GZ286" s="199"/>
      <c r="HA286" s="199"/>
      <c r="HB286" s="199"/>
      <c r="HC286" s="199"/>
      <c r="HD286" s="199"/>
      <c r="HE286" s="199"/>
      <c r="HF286" s="199"/>
      <c r="HG286" s="199"/>
      <c r="HH286" s="199"/>
      <c r="HI286" s="199"/>
      <c r="HJ286" s="199"/>
      <c r="HK286" s="199"/>
      <c r="HL286" s="199"/>
      <c r="HM286" s="199"/>
      <c r="HN286" s="199"/>
      <c r="HO286" s="199"/>
      <c r="HP286" s="199"/>
      <c r="HQ286" s="199"/>
      <c r="HR286" s="199"/>
      <c r="HS286" s="199"/>
      <c r="HT286" s="199"/>
      <c r="HU286" s="199"/>
      <c r="HV286" s="199"/>
      <c r="HW286" s="199"/>
      <c r="HX286" s="199"/>
      <c r="HY286" s="199"/>
      <c r="HZ286" s="199"/>
      <c r="IA286" s="199"/>
      <c r="IB286" s="199"/>
      <c r="IC286" s="199"/>
      <c r="ID286" s="199"/>
      <c r="IE286" s="199"/>
      <c r="IF286" s="199"/>
      <c r="IG286" s="199"/>
      <c r="IH286" s="199"/>
      <c r="II286" s="199"/>
      <c r="IJ286" s="199"/>
      <c r="IK286" s="199"/>
      <c r="IL286" s="199"/>
      <c r="IM286" s="199"/>
      <c r="IN286" s="199"/>
      <c r="IO286" s="199"/>
      <c r="IP286" s="199"/>
      <c r="IQ286" s="199"/>
      <c r="IR286" s="199"/>
      <c r="IS286" s="199"/>
      <c r="IT286" s="199"/>
      <c r="IU286" s="199"/>
      <c r="IV286" s="199"/>
    </row>
    <row r="287" spans="1:256" s="245" customFormat="1" x14ac:dyDescent="0.25">
      <c r="A287" s="203"/>
      <c r="B287" s="204"/>
      <c r="C287" s="206"/>
      <c r="D287" s="206"/>
      <c r="E287" s="251"/>
      <c r="F287" s="252"/>
      <c r="H287" s="199"/>
      <c r="I287" s="199"/>
      <c r="J287" s="199"/>
      <c r="K287" s="199"/>
      <c r="L287" s="199"/>
      <c r="M287" s="199"/>
      <c r="N287" s="199"/>
      <c r="O287" s="199"/>
      <c r="P287" s="199"/>
      <c r="Q287" s="199"/>
      <c r="R287" s="199"/>
      <c r="S287" s="199"/>
      <c r="T287" s="199"/>
      <c r="U287" s="199"/>
      <c r="V287" s="199"/>
      <c r="W287" s="199"/>
      <c r="X287" s="199"/>
      <c r="Y287" s="199"/>
      <c r="Z287" s="199"/>
      <c r="AA287" s="199"/>
      <c r="AB287" s="199"/>
      <c r="AC287" s="199"/>
      <c r="AD287" s="199"/>
      <c r="AE287" s="199"/>
      <c r="AF287" s="199"/>
      <c r="AG287" s="199"/>
      <c r="AH287" s="199"/>
      <c r="AI287" s="199"/>
      <c r="AJ287" s="199"/>
      <c r="AK287" s="199"/>
      <c r="AL287" s="199"/>
      <c r="AM287" s="199"/>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199"/>
      <c r="BR287" s="199"/>
      <c r="BS287" s="199"/>
      <c r="BT287" s="199"/>
      <c r="BU287" s="199"/>
      <c r="BV287" s="199"/>
      <c r="BW287" s="199"/>
      <c r="BX287" s="199"/>
      <c r="BY287" s="199"/>
      <c r="BZ287" s="199"/>
      <c r="CA287" s="199"/>
      <c r="CB287" s="199"/>
      <c r="CC287" s="199"/>
      <c r="CD287" s="199"/>
      <c r="CE287" s="199"/>
      <c r="CF287" s="199"/>
      <c r="CG287" s="199"/>
      <c r="CH287" s="199"/>
      <c r="CI287" s="199"/>
      <c r="CJ287" s="199"/>
      <c r="CK287" s="199"/>
      <c r="CL287" s="199"/>
      <c r="CM287" s="199"/>
      <c r="CN287" s="199"/>
      <c r="CO287" s="199"/>
      <c r="CP287" s="199"/>
      <c r="CQ287" s="199"/>
      <c r="CR287" s="199"/>
      <c r="CS287" s="199"/>
      <c r="CT287" s="199"/>
      <c r="CU287" s="199"/>
      <c r="CV287" s="199"/>
      <c r="CW287" s="199"/>
      <c r="CX287" s="199"/>
      <c r="CY287" s="199"/>
      <c r="CZ287" s="199"/>
      <c r="DA287" s="199"/>
      <c r="DB287" s="199"/>
      <c r="DC287" s="199"/>
      <c r="DD287" s="199"/>
      <c r="DE287" s="199"/>
      <c r="DF287" s="199"/>
      <c r="DG287" s="199"/>
      <c r="DH287" s="199"/>
      <c r="DI287" s="199"/>
      <c r="DJ287" s="199"/>
      <c r="DK287" s="199"/>
      <c r="DL287" s="199"/>
      <c r="DM287" s="199"/>
      <c r="DN287" s="199"/>
      <c r="DO287" s="199"/>
      <c r="DP287" s="199"/>
      <c r="DQ287" s="199"/>
      <c r="DR287" s="199"/>
      <c r="DS287" s="199"/>
      <c r="DT287" s="199"/>
      <c r="DU287" s="199"/>
      <c r="DV287" s="199"/>
      <c r="DW287" s="199"/>
      <c r="DX287" s="199"/>
      <c r="DY287" s="199"/>
      <c r="DZ287" s="199"/>
      <c r="EA287" s="199"/>
      <c r="EB287" s="199"/>
      <c r="EC287" s="199"/>
      <c r="ED287" s="199"/>
      <c r="EE287" s="199"/>
      <c r="EF287" s="199"/>
      <c r="EG287" s="199"/>
      <c r="EH287" s="199"/>
      <c r="EI287" s="199"/>
      <c r="EJ287" s="199"/>
      <c r="EK287" s="199"/>
      <c r="EL287" s="199"/>
      <c r="EM287" s="199"/>
      <c r="EN287" s="199"/>
      <c r="EO287" s="199"/>
      <c r="EP287" s="199"/>
      <c r="EQ287" s="199"/>
      <c r="ER287" s="199"/>
      <c r="ES287" s="199"/>
      <c r="ET287" s="199"/>
      <c r="EU287" s="199"/>
      <c r="EV287" s="199"/>
      <c r="EW287" s="199"/>
      <c r="EX287" s="199"/>
      <c r="EY287" s="199"/>
      <c r="EZ287" s="199"/>
      <c r="FA287" s="199"/>
      <c r="FB287" s="199"/>
      <c r="FC287" s="199"/>
      <c r="FD287" s="199"/>
      <c r="FE287" s="199"/>
      <c r="FF287" s="199"/>
      <c r="FG287" s="199"/>
      <c r="FH287" s="199"/>
      <c r="FI287" s="199"/>
      <c r="FJ287" s="199"/>
      <c r="FK287" s="199"/>
      <c r="FL287" s="199"/>
      <c r="FM287" s="199"/>
      <c r="FN287" s="199"/>
      <c r="FO287" s="199"/>
      <c r="FP287" s="199"/>
      <c r="FQ287" s="199"/>
      <c r="FR287" s="199"/>
      <c r="FS287" s="199"/>
      <c r="FT287" s="199"/>
      <c r="FU287" s="199"/>
      <c r="FV287" s="199"/>
      <c r="FW287" s="199"/>
      <c r="FX287" s="199"/>
      <c r="FY287" s="199"/>
      <c r="FZ287" s="199"/>
      <c r="GA287" s="199"/>
      <c r="GB287" s="199"/>
      <c r="GC287" s="199"/>
      <c r="GD287" s="199"/>
      <c r="GE287" s="199"/>
      <c r="GF287" s="199"/>
      <c r="GG287" s="199"/>
      <c r="GH287" s="199"/>
      <c r="GI287" s="199"/>
      <c r="GJ287" s="199"/>
      <c r="GK287" s="199"/>
      <c r="GL287" s="199"/>
      <c r="GM287" s="199"/>
      <c r="GN287" s="199"/>
      <c r="GO287" s="199"/>
      <c r="GP287" s="199"/>
      <c r="GQ287" s="199"/>
      <c r="GR287" s="199"/>
      <c r="GS287" s="199"/>
      <c r="GT287" s="199"/>
      <c r="GU287" s="199"/>
      <c r="GV287" s="199"/>
      <c r="GW287" s="199"/>
      <c r="GX287" s="199"/>
      <c r="GY287" s="199"/>
      <c r="GZ287" s="199"/>
      <c r="HA287" s="199"/>
      <c r="HB287" s="199"/>
      <c r="HC287" s="199"/>
      <c r="HD287" s="199"/>
      <c r="HE287" s="199"/>
      <c r="HF287" s="199"/>
      <c r="HG287" s="199"/>
      <c r="HH287" s="199"/>
      <c r="HI287" s="199"/>
      <c r="HJ287" s="199"/>
      <c r="HK287" s="199"/>
      <c r="HL287" s="199"/>
      <c r="HM287" s="199"/>
      <c r="HN287" s="199"/>
      <c r="HO287" s="199"/>
      <c r="HP287" s="199"/>
      <c r="HQ287" s="199"/>
      <c r="HR287" s="199"/>
      <c r="HS287" s="199"/>
      <c r="HT287" s="199"/>
      <c r="HU287" s="199"/>
      <c r="HV287" s="199"/>
      <c r="HW287" s="199"/>
      <c r="HX287" s="199"/>
      <c r="HY287" s="199"/>
      <c r="HZ287" s="199"/>
      <c r="IA287" s="199"/>
      <c r="IB287" s="199"/>
      <c r="IC287" s="199"/>
      <c r="ID287" s="199"/>
      <c r="IE287" s="199"/>
      <c r="IF287" s="199"/>
      <c r="IG287" s="199"/>
      <c r="IH287" s="199"/>
      <c r="II287" s="199"/>
      <c r="IJ287" s="199"/>
      <c r="IK287" s="199"/>
      <c r="IL287" s="199"/>
      <c r="IM287" s="199"/>
      <c r="IN287" s="199"/>
      <c r="IO287" s="199"/>
      <c r="IP287" s="199"/>
      <c r="IQ287" s="199"/>
      <c r="IR287" s="199"/>
      <c r="IS287" s="199"/>
      <c r="IT287" s="199"/>
      <c r="IU287" s="199"/>
      <c r="IV287" s="199"/>
    </row>
    <row r="288" spans="1:256" s="245" customFormat="1" x14ac:dyDescent="0.25">
      <c r="A288" s="203"/>
      <c r="B288" s="204"/>
      <c r="C288" s="206"/>
      <c r="D288" s="206"/>
      <c r="E288" s="251"/>
      <c r="F288" s="252"/>
      <c r="H288" s="199"/>
      <c r="I288" s="199"/>
      <c r="J288" s="199"/>
      <c r="K288" s="199"/>
      <c r="L288" s="199"/>
      <c r="M288" s="199"/>
      <c r="N288" s="199"/>
      <c r="O288" s="199"/>
      <c r="P288" s="199"/>
      <c r="Q288" s="199"/>
      <c r="R288" s="199"/>
      <c r="S288" s="199"/>
      <c r="T288" s="199"/>
      <c r="U288" s="199"/>
      <c r="V288" s="199"/>
      <c r="W288" s="199"/>
      <c r="X288" s="199"/>
      <c r="Y288" s="199"/>
      <c r="Z288" s="199"/>
      <c r="AA288" s="199"/>
      <c r="AB288" s="199"/>
      <c r="AC288" s="199"/>
      <c r="AD288" s="199"/>
      <c r="AE288" s="199"/>
      <c r="AF288" s="199"/>
      <c r="AG288" s="199"/>
      <c r="AH288" s="199"/>
      <c r="AI288" s="199"/>
      <c r="AJ288" s="199"/>
      <c r="AK288" s="199"/>
      <c r="AL288" s="199"/>
      <c r="AM288" s="199"/>
      <c r="AN288" s="199"/>
      <c r="AO288" s="199"/>
      <c r="AP288" s="199"/>
      <c r="AQ288" s="199"/>
      <c r="AR288" s="199"/>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c r="BU288" s="199"/>
      <c r="BV288" s="199"/>
      <c r="BW288" s="199"/>
      <c r="BX288" s="199"/>
      <c r="BY288" s="199"/>
      <c r="BZ288" s="199"/>
      <c r="CA288" s="199"/>
      <c r="CB288" s="199"/>
      <c r="CC288" s="199"/>
      <c r="CD288" s="199"/>
      <c r="CE288" s="199"/>
      <c r="CF288" s="199"/>
      <c r="CG288" s="199"/>
      <c r="CH288" s="199"/>
      <c r="CI288" s="199"/>
      <c r="CJ288" s="199"/>
      <c r="CK288" s="199"/>
      <c r="CL288" s="199"/>
      <c r="CM288" s="199"/>
      <c r="CN288" s="199"/>
      <c r="CO288" s="199"/>
      <c r="CP288" s="199"/>
      <c r="CQ288" s="199"/>
      <c r="CR288" s="199"/>
      <c r="CS288" s="199"/>
      <c r="CT288" s="199"/>
      <c r="CU288" s="199"/>
      <c r="CV288" s="199"/>
      <c r="CW288" s="199"/>
      <c r="CX288" s="199"/>
      <c r="CY288" s="199"/>
      <c r="CZ288" s="199"/>
      <c r="DA288" s="199"/>
      <c r="DB288" s="199"/>
      <c r="DC288" s="199"/>
      <c r="DD288" s="199"/>
      <c r="DE288" s="199"/>
      <c r="DF288" s="199"/>
      <c r="DG288" s="199"/>
      <c r="DH288" s="199"/>
      <c r="DI288" s="199"/>
      <c r="DJ288" s="199"/>
      <c r="DK288" s="199"/>
      <c r="DL288" s="199"/>
      <c r="DM288" s="199"/>
      <c r="DN288" s="199"/>
      <c r="DO288" s="199"/>
      <c r="DP288" s="199"/>
      <c r="DQ288" s="199"/>
      <c r="DR288" s="199"/>
      <c r="DS288" s="199"/>
      <c r="DT288" s="199"/>
      <c r="DU288" s="199"/>
      <c r="DV288" s="199"/>
      <c r="DW288" s="199"/>
      <c r="DX288" s="199"/>
      <c r="DY288" s="199"/>
      <c r="DZ288" s="199"/>
      <c r="EA288" s="199"/>
      <c r="EB288" s="199"/>
      <c r="EC288" s="199"/>
      <c r="ED288" s="199"/>
      <c r="EE288" s="199"/>
      <c r="EF288" s="199"/>
      <c r="EG288" s="199"/>
      <c r="EH288" s="199"/>
      <c r="EI288" s="199"/>
      <c r="EJ288" s="199"/>
      <c r="EK288" s="199"/>
      <c r="EL288" s="199"/>
      <c r="EM288" s="199"/>
      <c r="EN288" s="199"/>
      <c r="EO288" s="199"/>
      <c r="EP288" s="199"/>
      <c r="EQ288" s="199"/>
      <c r="ER288" s="199"/>
      <c r="ES288" s="199"/>
      <c r="ET288" s="199"/>
      <c r="EU288" s="199"/>
      <c r="EV288" s="199"/>
      <c r="EW288" s="199"/>
      <c r="EX288" s="199"/>
      <c r="EY288" s="199"/>
      <c r="EZ288" s="199"/>
      <c r="FA288" s="199"/>
      <c r="FB288" s="199"/>
      <c r="FC288" s="199"/>
      <c r="FD288" s="199"/>
      <c r="FE288" s="199"/>
      <c r="FF288" s="199"/>
      <c r="FG288" s="199"/>
      <c r="FH288" s="199"/>
      <c r="FI288" s="199"/>
      <c r="FJ288" s="199"/>
      <c r="FK288" s="199"/>
      <c r="FL288" s="199"/>
      <c r="FM288" s="199"/>
      <c r="FN288" s="199"/>
      <c r="FO288" s="199"/>
      <c r="FP288" s="199"/>
      <c r="FQ288" s="199"/>
      <c r="FR288" s="199"/>
      <c r="FS288" s="199"/>
      <c r="FT288" s="199"/>
      <c r="FU288" s="199"/>
      <c r="FV288" s="199"/>
      <c r="FW288" s="199"/>
      <c r="FX288" s="199"/>
      <c r="FY288" s="199"/>
      <c r="FZ288" s="199"/>
      <c r="GA288" s="199"/>
      <c r="GB288" s="199"/>
      <c r="GC288" s="199"/>
      <c r="GD288" s="199"/>
      <c r="GE288" s="199"/>
      <c r="GF288" s="199"/>
      <c r="GG288" s="199"/>
      <c r="GH288" s="199"/>
      <c r="GI288" s="199"/>
      <c r="GJ288" s="199"/>
      <c r="GK288" s="199"/>
      <c r="GL288" s="199"/>
      <c r="GM288" s="199"/>
      <c r="GN288" s="199"/>
      <c r="GO288" s="199"/>
      <c r="GP288" s="199"/>
      <c r="GQ288" s="199"/>
      <c r="GR288" s="199"/>
      <c r="GS288" s="199"/>
      <c r="GT288" s="199"/>
      <c r="GU288" s="199"/>
      <c r="GV288" s="199"/>
      <c r="GW288" s="199"/>
      <c r="GX288" s="199"/>
      <c r="GY288" s="199"/>
      <c r="GZ288" s="199"/>
      <c r="HA288" s="199"/>
      <c r="HB288" s="199"/>
      <c r="HC288" s="199"/>
      <c r="HD288" s="199"/>
      <c r="HE288" s="199"/>
      <c r="HF288" s="199"/>
      <c r="HG288" s="199"/>
      <c r="HH288" s="199"/>
      <c r="HI288" s="199"/>
      <c r="HJ288" s="199"/>
      <c r="HK288" s="199"/>
      <c r="HL288" s="199"/>
      <c r="HM288" s="199"/>
      <c r="HN288" s="199"/>
      <c r="HO288" s="199"/>
      <c r="HP288" s="199"/>
      <c r="HQ288" s="199"/>
      <c r="HR288" s="199"/>
      <c r="HS288" s="199"/>
      <c r="HT288" s="199"/>
      <c r="HU288" s="199"/>
      <c r="HV288" s="199"/>
      <c r="HW288" s="199"/>
      <c r="HX288" s="199"/>
      <c r="HY288" s="199"/>
      <c r="HZ288" s="199"/>
      <c r="IA288" s="199"/>
      <c r="IB288" s="199"/>
      <c r="IC288" s="199"/>
      <c r="ID288" s="199"/>
      <c r="IE288" s="199"/>
      <c r="IF288" s="199"/>
      <c r="IG288" s="199"/>
      <c r="IH288" s="199"/>
      <c r="II288" s="199"/>
      <c r="IJ288" s="199"/>
      <c r="IK288" s="199"/>
      <c r="IL288" s="199"/>
      <c r="IM288" s="199"/>
      <c r="IN288" s="199"/>
      <c r="IO288" s="199"/>
      <c r="IP288" s="199"/>
      <c r="IQ288" s="199"/>
      <c r="IR288" s="199"/>
      <c r="IS288" s="199"/>
      <c r="IT288" s="199"/>
      <c r="IU288" s="199"/>
      <c r="IV288" s="199"/>
    </row>
    <row r="289" spans="1:256" s="245" customFormat="1" x14ac:dyDescent="0.25">
      <c r="A289" s="203"/>
      <c r="B289" s="204"/>
      <c r="C289" s="206"/>
      <c r="D289" s="206"/>
      <c r="E289" s="251"/>
      <c r="F289" s="252"/>
      <c r="H289" s="199"/>
      <c r="I289" s="199"/>
      <c r="J289" s="199"/>
      <c r="K289" s="199"/>
      <c r="L289" s="199"/>
      <c r="M289" s="199"/>
      <c r="N289" s="199"/>
      <c r="O289" s="199"/>
      <c r="P289" s="199"/>
      <c r="Q289" s="199"/>
      <c r="R289" s="199"/>
      <c r="S289" s="199"/>
      <c r="T289" s="199"/>
      <c r="U289" s="199"/>
      <c r="V289" s="199"/>
      <c r="W289" s="199"/>
      <c r="X289" s="199"/>
      <c r="Y289" s="199"/>
      <c r="Z289" s="199"/>
      <c r="AA289" s="199"/>
      <c r="AB289" s="199"/>
      <c r="AC289" s="199"/>
      <c r="AD289" s="199"/>
      <c r="AE289" s="199"/>
      <c r="AF289" s="199"/>
      <c r="AG289" s="199"/>
      <c r="AH289" s="199"/>
      <c r="AI289" s="199"/>
      <c r="AJ289" s="199"/>
      <c r="AK289" s="199"/>
      <c r="AL289" s="199"/>
      <c r="AM289" s="199"/>
      <c r="AN289" s="199"/>
      <c r="AO289" s="199"/>
      <c r="AP289" s="199"/>
      <c r="AQ289" s="199"/>
      <c r="AR289" s="199"/>
      <c r="AS289" s="199"/>
      <c r="AT289" s="199"/>
      <c r="AU289" s="199"/>
      <c r="AV289" s="199"/>
      <c r="AW289" s="199"/>
      <c r="AX289" s="199"/>
      <c r="AY289" s="199"/>
      <c r="AZ289" s="199"/>
      <c r="BA289" s="199"/>
      <c r="BB289" s="199"/>
      <c r="BC289" s="199"/>
      <c r="BD289" s="199"/>
      <c r="BE289" s="199"/>
      <c r="BF289" s="199"/>
      <c r="BG289" s="199"/>
      <c r="BH289" s="199"/>
      <c r="BI289" s="199"/>
      <c r="BJ289" s="199"/>
      <c r="BK289" s="199"/>
      <c r="BL289" s="199"/>
      <c r="BM289" s="199"/>
      <c r="BN289" s="199"/>
      <c r="BO289" s="199"/>
      <c r="BP289" s="199"/>
      <c r="BQ289" s="199"/>
      <c r="BR289" s="199"/>
      <c r="BS289" s="199"/>
      <c r="BT289" s="199"/>
      <c r="BU289" s="199"/>
      <c r="BV289" s="199"/>
      <c r="BW289" s="199"/>
      <c r="BX289" s="199"/>
      <c r="BY289" s="199"/>
      <c r="BZ289" s="199"/>
      <c r="CA289" s="199"/>
      <c r="CB289" s="199"/>
      <c r="CC289" s="199"/>
      <c r="CD289" s="199"/>
      <c r="CE289" s="199"/>
      <c r="CF289" s="199"/>
      <c r="CG289" s="199"/>
      <c r="CH289" s="199"/>
      <c r="CI289" s="199"/>
      <c r="CJ289" s="199"/>
      <c r="CK289" s="199"/>
      <c r="CL289" s="199"/>
      <c r="CM289" s="199"/>
      <c r="CN289" s="199"/>
      <c r="CO289" s="199"/>
      <c r="CP289" s="199"/>
      <c r="CQ289" s="199"/>
      <c r="CR289" s="199"/>
      <c r="CS289" s="199"/>
      <c r="CT289" s="199"/>
      <c r="CU289" s="199"/>
      <c r="CV289" s="199"/>
      <c r="CW289" s="199"/>
      <c r="CX289" s="199"/>
      <c r="CY289" s="199"/>
      <c r="CZ289" s="199"/>
      <c r="DA289" s="199"/>
      <c r="DB289" s="199"/>
      <c r="DC289" s="199"/>
      <c r="DD289" s="199"/>
      <c r="DE289" s="199"/>
      <c r="DF289" s="199"/>
      <c r="DG289" s="199"/>
      <c r="DH289" s="199"/>
      <c r="DI289" s="199"/>
      <c r="DJ289" s="199"/>
      <c r="DK289" s="199"/>
      <c r="DL289" s="199"/>
      <c r="DM289" s="199"/>
      <c r="DN289" s="199"/>
      <c r="DO289" s="199"/>
      <c r="DP289" s="199"/>
      <c r="DQ289" s="199"/>
      <c r="DR289" s="199"/>
      <c r="DS289" s="199"/>
      <c r="DT289" s="199"/>
      <c r="DU289" s="199"/>
      <c r="DV289" s="199"/>
      <c r="DW289" s="199"/>
      <c r="DX289" s="199"/>
      <c r="DY289" s="199"/>
      <c r="DZ289" s="199"/>
      <c r="EA289" s="199"/>
      <c r="EB289" s="199"/>
      <c r="EC289" s="199"/>
      <c r="ED289" s="199"/>
      <c r="EE289" s="199"/>
      <c r="EF289" s="199"/>
      <c r="EG289" s="199"/>
      <c r="EH289" s="199"/>
      <c r="EI289" s="199"/>
      <c r="EJ289" s="199"/>
      <c r="EK289" s="199"/>
      <c r="EL289" s="199"/>
      <c r="EM289" s="199"/>
      <c r="EN289" s="199"/>
      <c r="EO289" s="199"/>
      <c r="EP289" s="199"/>
      <c r="EQ289" s="199"/>
      <c r="ER289" s="199"/>
      <c r="ES289" s="199"/>
      <c r="ET289" s="199"/>
      <c r="EU289" s="199"/>
      <c r="EV289" s="199"/>
      <c r="EW289" s="199"/>
      <c r="EX289" s="199"/>
      <c r="EY289" s="199"/>
      <c r="EZ289" s="199"/>
      <c r="FA289" s="199"/>
      <c r="FB289" s="199"/>
      <c r="FC289" s="199"/>
      <c r="FD289" s="199"/>
      <c r="FE289" s="199"/>
      <c r="FF289" s="199"/>
      <c r="FG289" s="199"/>
      <c r="FH289" s="199"/>
      <c r="FI289" s="199"/>
      <c r="FJ289" s="199"/>
      <c r="FK289" s="199"/>
      <c r="FL289" s="199"/>
      <c r="FM289" s="199"/>
      <c r="FN289" s="199"/>
      <c r="FO289" s="199"/>
      <c r="FP289" s="199"/>
      <c r="FQ289" s="199"/>
      <c r="FR289" s="199"/>
      <c r="FS289" s="199"/>
      <c r="FT289" s="199"/>
      <c r="FU289" s="199"/>
      <c r="FV289" s="199"/>
      <c r="FW289" s="199"/>
      <c r="FX289" s="199"/>
      <c r="FY289" s="199"/>
      <c r="FZ289" s="199"/>
      <c r="GA289" s="199"/>
      <c r="GB289" s="199"/>
      <c r="GC289" s="199"/>
      <c r="GD289" s="199"/>
      <c r="GE289" s="199"/>
      <c r="GF289" s="199"/>
      <c r="GG289" s="199"/>
      <c r="GH289" s="199"/>
      <c r="GI289" s="199"/>
      <c r="GJ289" s="199"/>
      <c r="GK289" s="199"/>
      <c r="GL289" s="199"/>
      <c r="GM289" s="199"/>
      <c r="GN289" s="199"/>
      <c r="GO289" s="199"/>
      <c r="GP289" s="199"/>
      <c r="GQ289" s="199"/>
      <c r="GR289" s="199"/>
      <c r="GS289" s="199"/>
      <c r="GT289" s="199"/>
      <c r="GU289" s="199"/>
      <c r="GV289" s="199"/>
      <c r="GW289" s="199"/>
      <c r="GX289" s="199"/>
      <c r="GY289" s="199"/>
      <c r="GZ289" s="199"/>
      <c r="HA289" s="199"/>
      <c r="HB289" s="199"/>
      <c r="HC289" s="199"/>
      <c r="HD289" s="199"/>
      <c r="HE289" s="199"/>
      <c r="HF289" s="199"/>
      <c r="HG289" s="199"/>
      <c r="HH289" s="199"/>
      <c r="HI289" s="199"/>
      <c r="HJ289" s="199"/>
      <c r="HK289" s="199"/>
      <c r="HL289" s="199"/>
      <c r="HM289" s="199"/>
      <c r="HN289" s="199"/>
      <c r="HO289" s="199"/>
      <c r="HP289" s="199"/>
      <c r="HQ289" s="199"/>
      <c r="HR289" s="199"/>
      <c r="HS289" s="199"/>
      <c r="HT289" s="199"/>
      <c r="HU289" s="199"/>
      <c r="HV289" s="199"/>
      <c r="HW289" s="199"/>
      <c r="HX289" s="199"/>
      <c r="HY289" s="199"/>
      <c r="HZ289" s="199"/>
      <c r="IA289" s="199"/>
      <c r="IB289" s="199"/>
      <c r="IC289" s="199"/>
      <c r="ID289" s="199"/>
      <c r="IE289" s="199"/>
      <c r="IF289" s="199"/>
      <c r="IG289" s="199"/>
      <c r="IH289" s="199"/>
      <c r="II289" s="199"/>
      <c r="IJ289" s="199"/>
      <c r="IK289" s="199"/>
      <c r="IL289" s="199"/>
      <c r="IM289" s="199"/>
      <c r="IN289" s="199"/>
      <c r="IO289" s="199"/>
      <c r="IP289" s="199"/>
      <c r="IQ289" s="199"/>
      <c r="IR289" s="199"/>
      <c r="IS289" s="199"/>
      <c r="IT289" s="199"/>
      <c r="IU289" s="199"/>
      <c r="IV289" s="199"/>
    </row>
    <row r="290" spans="1:256" s="245" customFormat="1" x14ac:dyDescent="0.25">
      <c r="A290" s="203"/>
      <c r="B290" s="204"/>
      <c r="C290" s="206"/>
      <c r="D290" s="206"/>
      <c r="E290" s="251"/>
      <c r="F290" s="252"/>
      <c r="H290" s="199"/>
      <c r="I290" s="199"/>
      <c r="J290" s="199"/>
      <c r="K290" s="199"/>
      <c r="L290" s="199"/>
      <c r="M290" s="199"/>
      <c r="N290" s="199"/>
      <c r="O290" s="199"/>
      <c r="P290" s="199"/>
      <c r="Q290" s="199"/>
      <c r="R290" s="199"/>
      <c r="S290" s="199"/>
      <c r="T290" s="199"/>
      <c r="U290" s="199"/>
      <c r="V290" s="199"/>
      <c r="W290" s="199"/>
      <c r="X290" s="199"/>
      <c r="Y290" s="199"/>
      <c r="Z290" s="199"/>
      <c r="AA290" s="199"/>
      <c r="AB290" s="199"/>
      <c r="AC290" s="199"/>
      <c r="AD290" s="199"/>
      <c r="AE290" s="199"/>
      <c r="AF290" s="199"/>
      <c r="AG290" s="199"/>
      <c r="AH290" s="199"/>
      <c r="AI290" s="199"/>
      <c r="AJ290" s="199"/>
      <c r="AK290" s="199"/>
      <c r="AL290" s="199"/>
      <c r="AM290" s="199"/>
      <c r="AN290" s="199"/>
      <c r="AO290" s="199"/>
      <c r="AP290" s="199"/>
      <c r="AQ290" s="199"/>
      <c r="AR290" s="199"/>
      <c r="AS290" s="199"/>
      <c r="AT290" s="199"/>
      <c r="AU290" s="199"/>
      <c r="AV290" s="199"/>
      <c r="AW290" s="199"/>
      <c r="AX290" s="199"/>
      <c r="AY290" s="199"/>
      <c r="AZ290" s="199"/>
      <c r="BA290" s="199"/>
      <c r="BB290" s="199"/>
      <c r="BC290" s="199"/>
      <c r="BD290" s="199"/>
      <c r="BE290" s="199"/>
      <c r="BF290" s="199"/>
      <c r="BG290" s="199"/>
      <c r="BH290" s="199"/>
      <c r="BI290" s="199"/>
      <c r="BJ290" s="199"/>
      <c r="BK290" s="199"/>
      <c r="BL290" s="199"/>
      <c r="BM290" s="199"/>
      <c r="BN290" s="199"/>
      <c r="BO290" s="199"/>
      <c r="BP290" s="199"/>
      <c r="BQ290" s="199"/>
      <c r="BR290" s="199"/>
      <c r="BS290" s="199"/>
      <c r="BT290" s="199"/>
      <c r="BU290" s="199"/>
      <c r="BV290" s="199"/>
      <c r="BW290" s="199"/>
      <c r="BX290" s="199"/>
      <c r="BY290" s="199"/>
      <c r="BZ290" s="199"/>
      <c r="CA290" s="199"/>
      <c r="CB290" s="199"/>
      <c r="CC290" s="199"/>
      <c r="CD290" s="199"/>
      <c r="CE290" s="199"/>
      <c r="CF290" s="199"/>
      <c r="CG290" s="199"/>
      <c r="CH290" s="199"/>
      <c r="CI290" s="199"/>
      <c r="CJ290" s="199"/>
      <c r="CK290" s="199"/>
      <c r="CL290" s="199"/>
      <c r="CM290" s="199"/>
      <c r="CN290" s="199"/>
      <c r="CO290" s="199"/>
      <c r="CP290" s="199"/>
      <c r="CQ290" s="199"/>
      <c r="CR290" s="199"/>
      <c r="CS290" s="199"/>
      <c r="CT290" s="199"/>
      <c r="CU290" s="199"/>
      <c r="CV290" s="199"/>
      <c r="CW290" s="199"/>
      <c r="CX290" s="199"/>
      <c r="CY290" s="199"/>
      <c r="CZ290" s="199"/>
      <c r="DA290" s="199"/>
      <c r="DB290" s="199"/>
      <c r="DC290" s="199"/>
      <c r="DD290" s="199"/>
      <c r="DE290" s="199"/>
      <c r="DF290" s="199"/>
      <c r="DG290" s="199"/>
      <c r="DH290" s="199"/>
      <c r="DI290" s="199"/>
      <c r="DJ290" s="199"/>
      <c r="DK290" s="199"/>
      <c r="DL290" s="199"/>
      <c r="DM290" s="199"/>
      <c r="DN290" s="199"/>
      <c r="DO290" s="199"/>
      <c r="DP290" s="199"/>
      <c r="DQ290" s="199"/>
      <c r="DR290" s="199"/>
      <c r="DS290" s="199"/>
      <c r="DT290" s="199"/>
      <c r="DU290" s="199"/>
      <c r="DV290" s="199"/>
      <c r="DW290" s="199"/>
      <c r="DX290" s="199"/>
      <c r="DY290" s="199"/>
      <c r="DZ290" s="199"/>
      <c r="EA290" s="199"/>
      <c r="EB290" s="199"/>
      <c r="EC290" s="199"/>
      <c r="ED290" s="199"/>
      <c r="EE290" s="199"/>
      <c r="EF290" s="199"/>
      <c r="EG290" s="199"/>
      <c r="EH290" s="199"/>
      <c r="EI290" s="199"/>
      <c r="EJ290" s="199"/>
      <c r="EK290" s="199"/>
      <c r="EL290" s="199"/>
      <c r="EM290" s="199"/>
      <c r="EN290" s="199"/>
      <c r="EO290" s="199"/>
      <c r="EP290" s="199"/>
      <c r="EQ290" s="199"/>
      <c r="ER290" s="199"/>
      <c r="ES290" s="199"/>
      <c r="ET290" s="199"/>
      <c r="EU290" s="199"/>
      <c r="EV290" s="199"/>
      <c r="EW290" s="199"/>
      <c r="EX290" s="199"/>
      <c r="EY290" s="199"/>
      <c r="EZ290" s="199"/>
      <c r="FA290" s="199"/>
      <c r="FB290" s="199"/>
      <c r="FC290" s="199"/>
      <c r="FD290" s="199"/>
      <c r="FE290" s="199"/>
      <c r="FF290" s="199"/>
      <c r="FG290" s="199"/>
      <c r="FH290" s="199"/>
      <c r="FI290" s="199"/>
      <c r="FJ290" s="199"/>
      <c r="FK290" s="199"/>
      <c r="FL290" s="199"/>
      <c r="FM290" s="199"/>
      <c r="FN290" s="199"/>
      <c r="FO290" s="199"/>
      <c r="FP290" s="199"/>
      <c r="FQ290" s="199"/>
      <c r="FR290" s="199"/>
      <c r="FS290" s="199"/>
      <c r="FT290" s="199"/>
      <c r="FU290" s="199"/>
      <c r="FV290" s="199"/>
      <c r="FW290" s="199"/>
      <c r="FX290" s="199"/>
      <c r="FY290" s="199"/>
      <c r="FZ290" s="199"/>
      <c r="GA290" s="199"/>
      <c r="GB290" s="199"/>
      <c r="GC290" s="199"/>
      <c r="GD290" s="199"/>
      <c r="GE290" s="199"/>
      <c r="GF290" s="199"/>
      <c r="GG290" s="199"/>
      <c r="GH290" s="199"/>
      <c r="GI290" s="199"/>
      <c r="GJ290" s="199"/>
      <c r="GK290" s="199"/>
      <c r="GL290" s="199"/>
      <c r="GM290" s="199"/>
      <c r="GN290" s="199"/>
      <c r="GO290" s="199"/>
      <c r="GP290" s="199"/>
      <c r="GQ290" s="199"/>
      <c r="GR290" s="199"/>
      <c r="GS290" s="199"/>
      <c r="GT290" s="199"/>
      <c r="GU290" s="199"/>
      <c r="GV290" s="199"/>
      <c r="GW290" s="199"/>
      <c r="GX290" s="199"/>
      <c r="GY290" s="199"/>
      <c r="GZ290" s="199"/>
      <c r="HA290" s="199"/>
      <c r="HB290" s="199"/>
      <c r="HC290" s="199"/>
      <c r="HD290" s="199"/>
      <c r="HE290" s="199"/>
      <c r="HF290" s="199"/>
      <c r="HG290" s="199"/>
      <c r="HH290" s="199"/>
      <c r="HI290" s="199"/>
      <c r="HJ290" s="199"/>
      <c r="HK290" s="199"/>
      <c r="HL290" s="199"/>
      <c r="HM290" s="199"/>
      <c r="HN290" s="199"/>
      <c r="HO290" s="199"/>
      <c r="HP290" s="199"/>
      <c r="HQ290" s="199"/>
      <c r="HR290" s="199"/>
      <c r="HS290" s="199"/>
      <c r="HT290" s="199"/>
      <c r="HU290" s="199"/>
      <c r="HV290" s="199"/>
      <c r="HW290" s="199"/>
      <c r="HX290" s="199"/>
      <c r="HY290" s="199"/>
      <c r="HZ290" s="199"/>
      <c r="IA290" s="199"/>
      <c r="IB290" s="199"/>
      <c r="IC290" s="199"/>
      <c r="ID290" s="199"/>
      <c r="IE290" s="199"/>
      <c r="IF290" s="199"/>
      <c r="IG290" s="199"/>
      <c r="IH290" s="199"/>
      <c r="II290" s="199"/>
      <c r="IJ290" s="199"/>
      <c r="IK290" s="199"/>
      <c r="IL290" s="199"/>
      <c r="IM290" s="199"/>
      <c r="IN290" s="199"/>
      <c r="IO290" s="199"/>
      <c r="IP290" s="199"/>
      <c r="IQ290" s="199"/>
      <c r="IR290" s="199"/>
      <c r="IS290" s="199"/>
      <c r="IT290" s="199"/>
      <c r="IU290" s="199"/>
      <c r="IV290" s="199"/>
    </row>
    <row r="291" spans="1:256" s="245" customFormat="1" x14ac:dyDescent="0.25">
      <c r="A291" s="203"/>
      <c r="B291" s="204"/>
      <c r="C291" s="206"/>
      <c r="D291" s="206"/>
      <c r="E291" s="251"/>
      <c r="F291" s="252"/>
      <c r="H291" s="199"/>
      <c r="I291" s="199"/>
      <c r="J291" s="199"/>
      <c r="K291" s="199"/>
      <c r="L291" s="199"/>
      <c r="M291" s="199"/>
      <c r="N291" s="199"/>
      <c r="O291" s="199"/>
      <c r="P291" s="199"/>
      <c r="Q291" s="199"/>
      <c r="R291" s="199"/>
      <c r="S291" s="199"/>
      <c r="T291" s="199"/>
      <c r="U291" s="199"/>
      <c r="V291" s="199"/>
      <c r="W291" s="199"/>
      <c r="X291" s="199"/>
      <c r="Y291" s="199"/>
      <c r="Z291" s="199"/>
      <c r="AA291" s="199"/>
      <c r="AB291" s="199"/>
      <c r="AC291" s="199"/>
      <c r="AD291" s="199"/>
      <c r="AE291" s="199"/>
      <c r="AF291" s="199"/>
      <c r="AG291" s="199"/>
      <c r="AH291" s="199"/>
      <c r="AI291" s="199"/>
      <c r="AJ291" s="199"/>
      <c r="AK291" s="199"/>
      <c r="AL291" s="199"/>
      <c r="AM291" s="199"/>
      <c r="AN291" s="199"/>
      <c r="AO291" s="199"/>
      <c r="AP291" s="199"/>
      <c r="AQ291" s="199"/>
      <c r="AR291" s="199"/>
      <c r="AS291" s="199"/>
      <c r="AT291" s="199"/>
      <c r="AU291" s="199"/>
      <c r="AV291" s="199"/>
      <c r="AW291" s="199"/>
      <c r="AX291" s="199"/>
      <c r="AY291" s="199"/>
      <c r="AZ291" s="199"/>
      <c r="BA291" s="199"/>
      <c r="BB291" s="199"/>
      <c r="BC291" s="199"/>
      <c r="BD291" s="199"/>
      <c r="BE291" s="199"/>
      <c r="BF291" s="199"/>
      <c r="BG291" s="199"/>
      <c r="BH291" s="199"/>
      <c r="BI291" s="199"/>
      <c r="BJ291" s="199"/>
      <c r="BK291" s="199"/>
      <c r="BL291" s="199"/>
      <c r="BM291" s="199"/>
      <c r="BN291" s="199"/>
      <c r="BO291" s="199"/>
      <c r="BP291" s="199"/>
      <c r="BQ291" s="199"/>
      <c r="BR291" s="199"/>
      <c r="BS291" s="199"/>
      <c r="BT291" s="199"/>
      <c r="BU291" s="199"/>
      <c r="BV291" s="199"/>
      <c r="BW291" s="199"/>
      <c r="BX291" s="199"/>
      <c r="BY291" s="199"/>
      <c r="BZ291" s="199"/>
      <c r="CA291" s="199"/>
      <c r="CB291" s="199"/>
      <c r="CC291" s="199"/>
      <c r="CD291" s="199"/>
      <c r="CE291" s="199"/>
      <c r="CF291" s="199"/>
      <c r="CG291" s="199"/>
      <c r="CH291" s="199"/>
      <c r="CI291" s="199"/>
      <c r="CJ291" s="199"/>
      <c r="CK291" s="199"/>
      <c r="CL291" s="199"/>
      <c r="CM291" s="199"/>
      <c r="CN291" s="199"/>
      <c r="CO291" s="199"/>
      <c r="CP291" s="199"/>
      <c r="CQ291" s="199"/>
      <c r="CR291" s="199"/>
      <c r="CS291" s="199"/>
      <c r="CT291" s="199"/>
      <c r="CU291" s="199"/>
      <c r="CV291" s="199"/>
      <c r="CW291" s="199"/>
      <c r="CX291" s="199"/>
      <c r="CY291" s="199"/>
      <c r="CZ291" s="199"/>
      <c r="DA291" s="199"/>
      <c r="DB291" s="199"/>
      <c r="DC291" s="199"/>
      <c r="DD291" s="199"/>
      <c r="DE291" s="199"/>
      <c r="DF291" s="199"/>
      <c r="DG291" s="199"/>
      <c r="DH291" s="199"/>
      <c r="DI291" s="199"/>
      <c r="DJ291" s="199"/>
      <c r="DK291" s="199"/>
      <c r="DL291" s="199"/>
      <c r="DM291" s="199"/>
      <c r="DN291" s="199"/>
      <c r="DO291" s="199"/>
      <c r="DP291" s="199"/>
      <c r="DQ291" s="199"/>
      <c r="DR291" s="199"/>
      <c r="DS291" s="199"/>
      <c r="DT291" s="199"/>
      <c r="DU291" s="199"/>
      <c r="DV291" s="199"/>
      <c r="DW291" s="199"/>
      <c r="DX291" s="199"/>
      <c r="DY291" s="199"/>
      <c r="DZ291" s="199"/>
      <c r="EA291" s="199"/>
      <c r="EB291" s="199"/>
      <c r="EC291" s="199"/>
      <c r="ED291" s="199"/>
      <c r="EE291" s="199"/>
      <c r="EF291" s="199"/>
      <c r="EG291" s="199"/>
      <c r="EH291" s="199"/>
      <c r="EI291" s="199"/>
      <c r="EJ291" s="199"/>
      <c r="EK291" s="199"/>
      <c r="EL291" s="199"/>
      <c r="EM291" s="199"/>
      <c r="EN291" s="199"/>
      <c r="EO291" s="199"/>
      <c r="EP291" s="199"/>
      <c r="EQ291" s="199"/>
      <c r="ER291" s="199"/>
      <c r="ES291" s="199"/>
      <c r="ET291" s="199"/>
      <c r="EU291" s="199"/>
      <c r="EV291" s="199"/>
      <c r="EW291" s="199"/>
      <c r="EX291" s="199"/>
      <c r="EY291" s="199"/>
      <c r="EZ291" s="199"/>
      <c r="FA291" s="199"/>
      <c r="FB291" s="199"/>
      <c r="FC291" s="199"/>
      <c r="FD291" s="199"/>
      <c r="FE291" s="199"/>
      <c r="FF291" s="199"/>
      <c r="FG291" s="199"/>
      <c r="FH291" s="199"/>
      <c r="FI291" s="199"/>
      <c r="FJ291" s="199"/>
      <c r="FK291" s="199"/>
      <c r="FL291" s="199"/>
      <c r="FM291" s="199"/>
      <c r="FN291" s="199"/>
      <c r="FO291" s="199"/>
      <c r="FP291" s="199"/>
      <c r="FQ291" s="199"/>
      <c r="FR291" s="199"/>
      <c r="FS291" s="199"/>
      <c r="FT291" s="199"/>
      <c r="FU291" s="199"/>
      <c r="FV291" s="199"/>
      <c r="FW291" s="199"/>
      <c r="FX291" s="199"/>
      <c r="FY291" s="199"/>
      <c r="FZ291" s="199"/>
      <c r="GA291" s="199"/>
      <c r="GB291" s="199"/>
      <c r="GC291" s="199"/>
      <c r="GD291" s="199"/>
      <c r="GE291" s="199"/>
      <c r="GF291" s="199"/>
      <c r="GG291" s="199"/>
      <c r="GH291" s="199"/>
      <c r="GI291" s="199"/>
      <c r="GJ291" s="199"/>
      <c r="GK291" s="199"/>
      <c r="GL291" s="199"/>
      <c r="GM291" s="199"/>
      <c r="GN291" s="199"/>
      <c r="GO291" s="199"/>
      <c r="GP291" s="199"/>
      <c r="GQ291" s="199"/>
      <c r="GR291" s="199"/>
      <c r="GS291" s="199"/>
      <c r="GT291" s="199"/>
      <c r="GU291" s="199"/>
      <c r="GV291" s="199"/>
      <c r="GW291" s="199"/>
      <c r="GX291" s="199"/>
      <c r="GY291" s="199"/>
      <c r="GZ291" s="199"/>
      <c r="HA291" s="199"/>
      <c r="HB291" s="199"/>
      <c r="HC291" s="199"/>
      <c r="HD291" s="199"/>
      <c r="HE291" s="199"/>
      <c r="HF291" s="199"/>
      <c r="HG291" s="199"/>
      <c r="HH291" s="199"/>
      <c r="HI291" s="199"/>
      <c r="HJ291" s="199"/>
      <c r="HK291" s="199"/>
      <c r="HL291" s="199"/>
      <c r="HM291" s="199"/>
      <c r="HN291" s="199"/>
      <c r="HO291" s="199"/>
      <c r="HP291" s="199"/>
      <c r="HQ291" s="199"/>
      <c r="HR291" s="199"/>
      <c r="HS291" s="199"/>
      <c r="HT291" s="199"/>
      <c r="HU291" s="199"/>
      <c r="HV291" s="199"/>
      <c r="HW291" s="199"/>
      <c r="HX291" s="199"/>
      <c r="HY291" s="199"/>
      <c r="HZ291" s="199"/>
      <c r="IA291" s="199"/>
      <c r="IB291" s="199"/>
      <c r="IC291" s="199"/>
      <c r="ID291" s="199"/>
      <c r="IE291" s="199"/>
      <c r="IF291" s="199"/>
      <c r="IG291" s="199"/>
      <c r="IH291" s="199"/>
      <c r="II291" s="199"/>
      <c r="IJ291" s="199"/>
      <c r="IK291" s="199"/>
      <c r="IL291" s="199"/>
      <c r="IM291" s="199"/>
      <c r="IN291" s="199"/>
      <c r="IO291" s="199"/>
      <c r="IP291" s="199"/>
      <c r="IQ291" s="199"/>
      <c r="IR291" s="199"/>
      <c r="IS291" s="199"/>
      <c r="IT291" s="199"/>
      <c r="IU291" s="199"/>
      <c r="IV291" s="199"/>
    </row>
    <row r="292" spans="1:256" s="245" customFormat="1" x14ac:dyDescent="0.25">
      <c r="A292" s="203"/>
      <c r="B292" s="204"/>
      <c r="C292" s="206"/>
      <c r="D292" s="206"/>
      <c r="E292" s="251"/>
      <c r="F292" s="252"/>
      <c r="H292" s="199"/>
      <c r="I292" s="199"/>
      <c r="J292" s="199"/>
      <c r="K292" s="199"/>
      <c r="L292" s="199"/>
      <c r="M292" s="199"/>
      <c r="N292" s="199"/>
      <c r="O292" s="199"/>
      <c r="P292" s="199"/>
      <c r="Q292" s="199"/>
      <c r="R292" s="199"/>
      <c r="S292" s="199"/>
      <c r="T292" s="199"/>
      <c r="U292" s="199"/>
      <c r="V292" s="199"/>
      <c r="W292" s="199"/>
      <c r="X292" s="199"/>
      <c r="Y292" s="199"/>
      <c r="Z292" s="199"/>
      <c r="AA292" s="199"/>
      <c r="AB292" s="199"/>
      <c r="AC292" s="199"/>
      <c r="AD292" s="199"/>
      <c r="AE292" s="199"/>
      <c r="AF292" s="199"/>
      <c r="AG292" s="199"/>
      <c r="AH292" s="199"/>
      <c r="AI292" s="199"/>
      <c r="AJ292" s="199"/>
      <c r="AK292" s="199"/>
      <c r="AL292" s="199"/>
      <c r="AM292" s="199"/>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199"/>
      <c r="BR292" s="199"/>
      <c r="BS292" s="199"/>
      <c r="BT292" s="199"/>
      <c r="BU292" s="199"/>
      <c r="BV292" s="199"/>
      <c r="BW292" s="199"/>
      <c r="BX292" s="199"/>
      <c r="BY292" s="199"/>
      <c r="BZ292" s="199"/>
      <c r="CA292" s="199"/>
      <c r="CB292" s="199"/>
      <c r="CC292" s="199"/>
      <c r="CD292" s="199"/>
      <c r="CE292" s="199"/>
      <c r="CF292" s="199"/>
      <c r="CG292" s="199"/>
      <c r="CH292" s="199"/>
      <c r="CI292" s="199"/>
      <c r="CJ292" s="199"/>
      <c r="CK292" s="199"/>
      <c r="CL292" s="199"/>
      <c r="CM292" s="199"/>
      <c r="CN292" s="199"/>
      <c r="CO292" s="199"/>
      <c r="CP292" s="199"/>
      <c r="CQ292" s="199"/>
      <c r="CR292" s="199"/>
      <c r="CS292" s="199"/>
      <c r="CT292" s="199"/>
      <c r="CU292" s="199"/>
      <c r="CV292" s="199"/>
      <c r="CW292" s="199"/>
      <c r="CX292" s="199"/>
      <c r="CY292" s="199"/>
      <c r="CZ292" s="199"/>
      <c r="DA292" s="199"/>
      <c r="DB292" s="199"/>
      <c r="DC292" s="199"/>
      <c r="DD292" s="199"/>
      <c r="DE292" s="199"/>
      <c r="DF292" s="199"/>
      <c r="DG292" s="199"/>
      <c r="DH292" s="199"/>
      <c r="DI292" s="199"/>
      <c r="DJ292" s="199"/>
      <c r="DK292" s="199"/>
      <c r="DL292" s="199"/>
      <c r="DM292" s="199"/>
      <c r="DN292" s="199"/>
      <c r="DO292" s="199"/>
      <c r="DP292" s="199"/>
      <c r="DQ292" s="199"/>
      <c r="DR292" s="199"/>
      <c r="DS292" s="199"/>
      <c r="DT292" s="199"/>
      <c r="DU292" s="199"/>
      <c r="DV292" s="199"/>
      <c r="DW292" s="199"/>
      <c r="DX292" s="199"/>
      <c r="DY292" s="199"/>
      <c r="DZ292" s="199"/>
      <c r="EA292" s="199"/>
      <c r="EB292" s="199"/>
      <c r="EC292" s="199"/>
      <c r="ED292" s="199"/>
      <c r="EE292" s="199"/>
      <c r="EF292" s="199"/>
      <c r="EG292" s="199"/>
      <c r="EH292" s="199"/>
      <c r="EI292" s="199"/>
      <c r="EJ292" s="199"/>
      <c r="EK292" s="199"/>
      <c r="EL292" s="199"/>
      <c r="EM292" s="199"/>
      <c r="EN292" s="199"/>
      <c r="EO292" s="199"/>
      <c r="EP292" s="199"/>
      <c r="EQ292" s="199"/>
      <c r="ER292" s="199"/>
      <c r="ES292" s="199"/>
      <c r="ET292" s="199"/>
      <c r="EU292" s="199"/>
      <c r="EV292" s="199"/>
      <c r="EW292" s="199"/>
      <c r="EX292" s="199"/>
      <c r="EY292" s="199"/>
      <c r="EZ292" s="199"/>
      <c r="FA292" s="199"/>
      <c r="FB292" s="199"/>
      <c r="FC292" s="199"/>
      <c r="FD292" s="199"/>
      <c r="FE292" s="199"/>
      <c r="FF292" s="199"/>
      <c r="FG292" s="199"/>
      <c r="FH292" s="199"/>
      <c r="FI292" s="199"/>
      <c r="FJ292" s="199"/>
      <c r="FK292" s="199"/>
      <c r="FL292" s="199"/>
      <c r="FM292" s="199"/>
      <c r="FN292" s="199"/>
      <c r="FO292" s="199"/>
      <c r="FP292" s="199"/>
      <c r="FQ292" s="199"/>
      <c r="FR292" s="199"/>
      <c r="FS292" s="199"/>
      <c r="FT292" s="199"/>
      <c r="FU292" s="199"/>
      <c r="FV292" s="199"/>
      <c r="FW292" s="199"/>
      <c r="FX292" s="199"/>
      <c r="FY292" s="199"/>
      <c r="FZ292" s="199"/>
      <c r="GA292" s="199"/>
      <c r="GB292" s="199"/>
      <c r="GC292" s="199"/>
      <c r="GD292" s="199"/>
      <c r="GE292" s="199"/>
      <c r="GF292" s="199"/>
      <c r="GG292" s="199"/>
      <c r="GH292" s="199"/>
      <c r="GI292" s="199"/>
      <c r="GJ292" s="199"/>
      <c r="GK292" s="199"/>
      <c r="GL292" s="199"/>
      <c r="GM292" s="199"/>
      <c r="GN292" s="199"/>
      <c r="GO292" s="199"/>
      <c r="GP292" s="199"/>
      <c r="GQ292" s="199"/>
      <c r="GR292" s="199"/>
      <c r="GS292" s="199"/>
      <c r="GT292" s="199"/>
      <c r="GU292" s="199"/>
      <c r="GV292" s="199"/>
      <c r="GW292" s="199"/>
      <c r="GX292" s="199"/>
      <c r="GY292" s="199"/>
      <c r="GZ292" s="199"/>
      <c r="HA292" s="199"/>
      <c r="HB292" s="199"/>
      <c r="HC292" s="199"/>
      <c r="HD292" s="199"/>
      <c r="HE292" s="199"/>
      <c r="HF292" s="199"/>
      <c r="HG292" s="199"/>
      <c r="HH292" s="199"/>
      <c r="HI292" s="199"/>
      <c r="HJ292" s="199"/>
      <c r="HK292" s="199"/>
      <c r="HL292" s="199"/>
      <c r="HM292" s="199"/>
      <c r="HN292" s="199"/>
      <c r="HO292" s="199"/>
      <c r="HP292" s="199"/>
      <c r="HQ292" s="199"/>
      <c r="HR292" s="199"/>
      <c r="HS292" s="199"/>
      <c r="HT292" s="199"/>
      <c r="HU292" s="199"/>
      <c r="HV292" s="199"/>
      <c r="HW292" s="199"/>
      <c r="HX292" s="199"/>
      <c r="HY292" s="199"/>
      <c r="HZ292" s="199"/>
      <c r="IA292" s="199"/>
      <c r="IB292" s="199"/>
      <c r="IC292" s="199"/>
      <c r="ID292" s="199"/>
      <c r="IE292" s="199"/>
      <c r="IF292" s="199"/>
      <c r="IG292" s="199"/>
      <c r="IH292" s="199"/>
      <c r="II292" s="199"/>
      <c r="IJ292" s="199"/>
      <c r="IK292" s="199"/>
      <c r="IL292" s="199"/>
      <c r="IM292" s="199"/>
      <c r="IN292" s="199"/>
      <c r="IO292" s="199"/>
      <c r="IP292" s="199"/>
      <c r="IQ292" s="199"/>
      <c r="IR292" s="199"/>
      <c r="IS292" s="199"/>
      <c r="IT292" s="199"/>
      <c r="IU292" s="199"/>
      <c r="IV292" s="199"/>
    </row>
    <row r="293" spans="1:256" s="245" customFormat="1" x14ac:dyDescent="0.25">
      <c r="A293" s="203"/>
      <c r="B293" s="204"/>
      <c r="C293" s="206"/>
      <c r="D293" s="206"/>
      <c r="E293" s="251"/>
      <c r="F293" s="252"/>
      <c r="H293" s="199"/>
      <c r="I293" s="199"/>
      <c r="J293" s="199"/>
      <c r="K293" s="199"/>
      <c r="L293" s="199"/>
      <c r="M293" s="199"/>
      <c r="N293" s="199"/>
      <c r="O293" s="199"/>
      <c r="P293" s="199"/>
      <c r="Q293" s="199"/>
      <c r="R293" s="199"/>
      <c r="S293" s="199"/>
      <c r="T293" s="199"/>
      <c r="U293" s="199"/>
      <c r="V293" s="199"/>
      <c r="W293" s="199"/>
      <c r="X293" s="199"/>
      <c r="Y293" s="199"/>
      <c r="Z293" s="199"/>
      <c r="AA293" s="199"/>
      <c r="AB293" s="199"/>
      <c r="AC293" s="199"/>
      <c r="AD293" s="199"/>
      <c r="AE293" s="199"/>
      <c r="AF293" s="199"/>
      <c r="AG293" s="199"/>
      <c r="AH293" s="199"/>
      <c r="AI293" s="199"/>
      <c r="AJ293" s="199"/>
      <c r="AK293" s="199"/>
      <c r="AL293" s="199"/>
      <c r="AM293" s="199"/>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199"/>
      <c r="BR293" s="199"/>
      <c r="BS293" s="199"/>
      <c r="BT293" s="199"/>
      <c r="BU293" s="199"/>
      <c r="BV293" s="199"/>
      <c r="BW293" s="199"/>
      <c r="BX293" s="199"/>
      <c r="BY293" s="199"/>
      <c r="BZ293" s="199"/>
      <c r="CA293" s="199"/>
      <c r="CB293" s="199"/>
      <c r="CC293" s="199"/>
      <c r="CD293" s="199"/>
      <c r="CE293" s="199"/>
      <c r="CF293" s="199"/>
      <c r="CG293" s="199"/>
      <c r="CH293" s="199"/>
      <c r="CI293" s="199"/>
      <c r="CJ293" s="199"/>
      <c r="CK293" s="199"/>
      <c r="CL293" s="199"/>
      <c r="CM293" s="199"/>
      <c r="CN293" s="199"/>
      <c r="CO293" s="199"/>
      <c r="CP293" s="199"/>
      <c r="CQ293" s="199"/>
      <c r="CR293" s="199"/>
      <c r="CS293" s="199"/>
      <c r="CT293" s="199"/>
      <c r="CU293" s="199"/>
      <c r="CV293" s="199"/>
      <c r="CW293" s="199"/>
      <c r="CX293" s="199"/>
      <c r="CY293" s="199"/>
      <c r="CZ293" s="199"/>
      <c r="DA293" s="199"/>
      <c r="DB293" s="199"/>
      <c r="DC293" s="199"/>
      <c r="DD293" s="199"/>
      <c r="DE293" s="199"/>
      <c r="DF293" s="199"/>
      <c r="DG293" s="199"/>
      <c r="DH293" s="199"/>
      <c r="DI293" s="199"/>
      <c r="DJ293" s="199"/>
      <c r="DK293" s="199"/>
      <c r="DL293" s="199"/>
      <c r="DM293" s="199"/>
      <c r="DN293" s="199"/>
      <c r="DO293" s="199"/>
      <c r="DP293" s="199"/>
      <c r="DQ293" s="199"/>
      <c r="DR293" s="199"/>
      <c r="DS293" s="199"/>
      <c r="DT293" s="199"/>
      <c r="DU293" s="199"/>
      <c r="DV293" s="199"/>
      <c r="DW293" s="199"/>
      <c r="DX293" s="199"/>
      <c r="DY293" s="199"/>
      <c r="DZ293" s="199"/>
      <c r="EA293" s="199"/>
      <c r="EB293" s="199"/>
      <c r="EC293" s="199"/>
      <c r="ED293" s="199"/>
      <c r="EE293" s="199"/>
      <c r="EF293" s="199"/>
      <c r="EG293" s="199"/>
      <c r="EH293" s="199"/>
      <c r="EI293" s="199"/>
      <c r="EJ293" s="199"/>
      <c r="EK293" s="199"/>
      <c r="EL293" s="199"/>
      <c r="EM293" s="199"/>
      <c r="EN293" s="199"/>
      <c r="EO293" s="199"/>
      <c r="EP293" s="199"/>
      <c r="EQ293" s="199"/>
      <c r="ER293" s="199"/>
      <c r="ES293" s="199"/>
      <c r="ET293" s="199"/>
      <c r="EU293" s="199"/>
      <c r="EV293" s="199"/>
      <c r="EW293" s="199"/>
      <c r="EX293" s="199"/>
      <c r="EY293" s="199"/>
      <c r="EZ293" s="199"/>
      <c r="FA293" s="199"/>
      <c r="FB293" s="199"/>
      <c r="FC293" s="199"/>
      <c r="FD293" s="199"/>
      <c r="FE293" s="199"/>
      <c r="FF293" s="199"/>
      <c r="FG293" s="199"/>
      <c r="FH293" s="199"/>
      <c r="FI293" s="199"/>
      <c r="FJ293" s="199"/>
      <c r="FK293" s="199"/>
      <c r="FL293" s="199"/>
      <c r="FM293" s="199"/>
      <c r="FN293" s="199"/>
      <c r="FO293" s="199"/>
      <c r="FP293" s="199"/>
      <c r="FQ293" s="199"/>
      <c r="FR293" s="199"/>
      <c r="FS293" s="199"/>
      <c r="FT293" s="199"/>
      <c r="FU293" s="199"/>
      <c r="FV293" s="199"/>
      <c r="FW293" s="199"/>
      <c r="FX293" s="199"/>
      <c r="FY293" s="199"/>
      <c r="FZ293" s="199"/>
      <c r="GA293" s="199"/>
      <c r="GB293" s="199"/>
      <c r="GC293" s="199"/>
      <c r="GD293" s="199"/>
      <c r="GE293" s="199"/>
      <c r="GF293" s="199"/>
      <c r="GG293" s="199"/>
      <c r="GH293" s="199"/>
      <c r="GI293" s="199"/>
      <c r="GJ293" s="199"/>
      <c r="GK293" s="199"/>
      <c r="GL293" s="199"/>
      <c r="GM293" s="199"/>
      <c r="GN293" s="199"/>
      <c r="GO293" s="199"/>
      <c r="GP293" s="199"/>
      <c r="GQ293" s="199"/>
      <c r="GR293" s="199"/>
      <c r="GS293" s="199"/>
      <c r="GT293" s="199"/>
      <c r="GU293" s="199"/>
      <c r="GV293" s="199"/>
      <c r="GW293" s="199"/>
      <c r="GX293" s="199"/>
      <c r="GY293" s="199"/>
      <c r="GZ293" s="199"/>
      <c r="HA293" s="199"/>
      <c r="HB293" s="199"/>
      <c r="HC293" s="199"/>
      <c r="HD293" s="199"/>
      <c r="HE293" s="199"/>
      <c r="HF293" s="199"/>
      <c r="HG293" s="199"/>
      <c r="HH293" s="199"/>
      <c r="HI293" s="199"/>
      <c r="HJ293" s="199"/>
      <c r="HK293" s="199"/>
      <c r="HL293" s="199"/>
      <c r="HM293" s="199"/>
      <c r="HN293" s="199"/>
      <c r="HO293" s="199"/>
      <c r="HP293" s="199"/>
      <c r="HQ293" s="199"/>
      <c r="HR293" s="199"/>
      <c r="HS293" s="199"/>
      <c r="HT293" s="199"/>
      <c r="HU293" s="199"/>
      <c r="HV293" s="199"/>
      <c r="HW293" s="199"/>
      <c r="HX293" s="199"/>
      <c r="HY293" s="199"/>
      <c r="HZ293" s="199"/>
      <c r="IA293" s="199"/>
      <c r="IB293" s="199"/>
      <c r="IC293" s="199"/>
      <c r="ID293" s="199"/>
      <c r="IE293" s="199"/>
      <c r="IF293" s="199"/>
      <c r="IG293" s="199"/>
      <c r="IH293" s="199"/>
      <c r="II293" s="199"/>
      <c r="IJ293" s="199"/>
      <c r="IK293" s="199"/>
      <c r="IL293" s="199"/>
      <c r="IM293" s="199"/>
      <c r="IN293" s="199"/>
      <c r="IO293" s="199"/>
      <c r="IP293" s="199"/>
      <c r="IQ293" s="199"/>
      <c r="IR293" s="199"/>
      <c r="IS293" s="199"/>
      <c r="IT293" s="199"/>
      <c r="IU293" s="199"/>
      <c r="IV293" s="199"/>
    </row>
    <row r="294" spans="1:256" s="245" customFormat="1" x14ac:dyDescent="0.25">
      <c r="A294" s="203"/>
      <c r="B294" s="212"/>
      <c r="C294" s="206"/>
      <c r="D294" s="206"/>
      <c r="E294" s="251"/>
      <c r="F294" s="252"/>
      <c r="H294" s="199"/>
      <c r="I294" s="199"/>
      <c r="J294" s="199"/>
      <c r="K294" s="199"/>
      <c r="L294" s="199"/>
      <c r="M294" s="199"/>
      <c r="N294" s="199"/>
      <c r="O294" s="199"/>
      <c r="P294" s="199"/>
      <c r="Q294" s="199"/>
      <c r="R294" s="199"/>
      <c r="S294" s="199"/>
      <c r="T294" s="199"/>
      <c r="U294" s="199"/>
      <c r="V294" s="199"/>
      <c r="W294" s="199"/>
      <c r="X294" s="199"/>
      <c r="Y294" s="199"/>
      <c r="Z294" s="199"/>
      <c r="AA294" s="199"/>
      <c r="AB294" s="199"/>
      <c r="AC294" s="199"/>
      <c r="AD294" s="199"/>
      <c r="AE294" s="199"/>
      <c r="AF294" s="199"/>
      <c r="AG294" s="199"/>
      <c r="AH294" s="199"/>
      <c r="AI294" s="199"/>
      <c r="AJ294" s="199"/>
      <c r="AK294" s="199"/>
      <c r="AL294" s="199"/>
      <c r="AM294" s="199"/>
      <c r="AN294" s="199"/>
      <c r="AO294" s="199"/>
      <c r="AP294" s="199"/>
      <c r="AQ294" s="199"/>
      <c r="AR294" s="199"/>
      <c r="AS294" s="199"/>
      <c r="AT294" s="199"/>
      <c r="AU294" s="199"/>
      <c r="AV294" s="199"/>
      <c r="AW294" s="199"/>
      <c r="AX294" s="199"/>
      <c r="AY294" s="199"/>
      <c r="AZ294" s="199"/>
      <c r="BA294" s="199"/>
      <c r="BB294" s="199"/>
      <c r="BC294" s="199"/>
      <c r="BD294" s="199"/>
      <c r="BE294" s="199"/>
      <c r="BF294" s="199"/>
      <c r="BG294" s="199"/>
      <c r="BH294" s="199"/>
      <c r="BI294" s="199"/>
      <c r="BJ294" s="199"/>
      <c r="BK294" s="199"/>
      <c r="BL294" s="199"/>
      <c r="BM294" s="199"/>
      <c r="BN294" s="199"/>
      <c r="BO294" s="199"/>
      <c r="BP294" s="199"/>
      <c r="BQ294" s="199"/>
      <c r="BR294" s="199"/>
      <c r="BS294" s="199"/>
      <c r="BT294" s="199"/>
      <c r="BU294" s="199"/>
      <c r="BV294" s="199"/>
      <c r="BW294" s="199"/>
      <c r="BX294" s="199"/>
      <c r="BY294" s="199"/>
      <c r="BZ294" s="199"/>
      <c r="CA294" s="199"/>
      <c r="CB294" s="199"/>
      <c r="CC294" s="199"/>
      <c r="CD294" s="199"/>
      <c r="CE294" s="199"/>
      <c r="CF294" s="199"/>
      <c r="CG294" s="199"/>
      <c r="CH294" s="199"/>
      <c r="CI294" s="199"/>
      <c r="CJ294" s="199"/>
      <c r="CK294" s="199"/>
      <c r="CL294" s="199"/>
      <c r="CM294" s="199"/>
      <c r="CN294" s="199"/>
      <c r="CO294" s="199"/>
      <c r="CP294" s="199"/>
      <c r="CQ294" s="199"/>
      <c r="CR294" s="199"/>
      <c r="CS294" s="199"/>
      <c r="CT294" s="199"/>
      <c r="CU294" s="199"/>
      <c r="CV294" s="199"/>
      <c r="CW294" s="199"/>
      <c r="CX294" s="199"/>
      <c r="CY294" s="199"/>
      <c r="CZ294" s="199"/>
      <c r="DA294" s="199"/>
      <c r="DB294" s="199"/>
      <c r="DC294" s="199"/>
      <c r="DD294" s="199"/>
      <c r="DE294" s="199"/>
      <c r="DF294" s="199"/>
      <c r="DG294" s="199"/>
      <c r="DH294" s="199"/>
      <c r="DI294" s="199"/>
      <c r="DJ294" s="199"/>
      <c r="DK294" s="199"/>
      <c r="DL294" s="199"/>
      <c r="DM294" s="199"/>
      <c r="DN294" s="199"/>
      <c r="DO294" s="199"/>
      <c r="DP294" s="199"/>
      <c r="DQ294" s="199"/>
      <c r="DR294" s="199"/>
      <c r="DS294" s="199"/>
      <c r="DT294" s="199"/>
      <c r="DU294" s="199"/>
      <c r="DV294" s="199"/>
      <c r="DW294" s="199"/>
      <c r="DX294" s="199"/>
      <c r="DY294" s="199"/>
      <c r="DZ294" s="199"/>
      <c r="EA294" s="199"/>
      <c r="EB294" s="199"/>
      <c r="EC294" s="199"/>
      <c r="ED294" s="199"/>
      <c r="EE294" s="199"/>
      <c r="EF294" s="199"/>
      <c r="EG294" s="199"/>
      <c r="EH294" s="199"/>
      <c r="EI294" s="199"/>
      <c r="EJ294" s="199"/>
      <c r="EK294" s="199"/>
      <c r="EL294" s="199"/>
      <c r="EM294" s="199"/>
      <c r="EN294" s="199"/>
      <c r="EO294" s="199"/>
      <c r="EP294" s="199"/>
      <c r="EQ294" s="199"/>
      <c r="ER294" s="199"/>
      <c r="ES294" s="199"/>
      <c r="ET294" s="199"/>
      <c r="EU294" s="199"/>
      <c r="EV294" s="199"/>
      <c r="EW294" s="199"/>
      <c r="EX294" s="199"/>
      <c r="EY294" s="199"/>
      <c r="EZ294" s="199"/>
      <c r="FA294" s="199"/>
      <c r="FB294" s="199"/>
      <c r="FC294" s="199"/>
      <c r="FD294" s="199"/>
      <c r="FE294" s="199"/>
      <c r="FF294" s="199"/>
      <c r="FG294" s="199"/>
      <c r="FH294" s="199"/>
      <c r="FI294" s="199"/>
      <c r="FJ294" s="199"/>
      <c r="FK294" s="199"/>
      <c r="FL294" s="199"/>
      <c r="FM294" s="199"/>
      <c r="FN294" s="199"/>
      <c r="FO294" s="199"/>
      <c r="FP294" s="199"/>
      <c r="FQ294" s="199"/>
      <c r="FR294" s="199"/>
      <c r="FS294" s="199"/>
      <c r="FT294" s="199"/>
      <c r="FU294" s="199"/>
      <c r="FV294" s="199"/>
      <c r="FW294" s="199"/>
      <c r="FX294" s="199"/>
      <c r="FY294" s="199"/>
      <c r="FZ294" s="199"/>
      <c r="GA294" s="199"/>
      <c r="GB294" s="199"/>
      <c r="GC294" s="199"/>
      <c r="GD294" s="199"/>
      <c r="GE294" s="199"/>
      <c r="GF294" s="199"/>
      <c r="GG294" s="199"/>
      <c r="GH294" s="199"/>
      <c r="GI294" s="199"/>
      <c r="GJ294" s="199"/>
      <c r="GK294" s="199"/>
      <c r="GL294" s="199"/>
      <c r="GM294" s="199"/>
      <c r="GN294" s="199"/>
      <c r="GO294" s="199"/>
      <c r="GP294" s="199"/>
      <c r="GQ294" s="199"/>
      <c r="GR294" s="199"/>
      <c r="GS294" s="199"/>
      <c r="GT294" s="199"/>
      <c r="GU294" s="199"/>
      <c r="GV294" s="199"/>
      <c r="GW294" s="199"/>
      <c r="GX294" s="199"/>
      <c r="GY294" s="199"/>
      <c r="GZ294" s="199"/>
      <c r="HA294" s="199"/>
      <c r="HB294" s="199"/>
      <c r="HC294" s="199"/>
      <c r="HD294" s="199"/>
      <c r="HE294" s="199"/>
      <c r="HF294" s="199"/>
      <c r="HG294" s="199"/>
      <c r="HH294" s="199"/>
      <c r="HI294" s="199"/>
      <c r="HJ294" s="199"/>
      <c r="HK294" s="199"/>
      <c r="HL294" s="199"/>
      <c r="HM294" s="199"/>
      <c r="HN294" s="199"/>
      <c r="HO294" s="199"/>
      <c r="HP294" s="199"/>
      <c r="HQ294" s="199"/>
      <c r="HR294" s="199"/>
      <c r="HS294" s="199"/>
      <c r="HT294" s="199"/>
      <c r="HU294" s="199"/>
      <c r="HV294" s="199"/>
      <c r="HW294" s="199"/>
      <c r="HX294" s="199"/>
      <c r="HY294" s="199"/>
      <c r="HZ294" s="199"/>
      <c r="IA294" s="199"/>
      <c r="IB294" s="199"/>
      <c r="IC294" s="199"/>
      <c r="ID294" s="199"/>
      <c r="IE294" s="199"/>
      <c r="IF294" s="199"/>
      <c r="IG294" s="199"/>
      <c r="IH294" s="199"/>
      <c r="II294" s="199"/>
      <c r="IJ294" s="199"/>
      <c r="IK294" s="199"/>
      <c r="IL294" s="199"/>
      <c r="IM294" s="199"/>
      <c r="IN294" s="199"/>
      <c r="IO294" s="199"/>
      <c r="IP294" s="199"/>
      <c r="IQ294" s="199"/>
      <c r="IR294" s="199"/>
      <c r="IS294" s="199"/>
      <c r="IT294" s="199"/>
      <c r="IU294" s="199"/>
      <c r="IV294" s="199"/>
    </row>
    <row r="295" spans="1:256" s="245" customFormat="1" x14ac:dyDescent="0.25">
      <c r="A295" s="203"/>
      <c r="B295" s="218"/>
      <c r="C295" s="204"/>
      <c r="D295" s="206"/>
      <c r="E295" s="251"/>
      <c r="F295" s="252"/>
      <c r="H295" s="199"/>
      <c r="I295" s="199"/>
      <c r="J295" s="199"/>
      <c r="K295" s="199"/>
      <c r="L295" s="199"/>
      <c r="M295" s="199"/>
      <c r="N295" s="199"/>
      <c r="O295" s="199"/>
      <c r="P295" s="199"/>
      <c r="Q295" s="199"/>
      <c r="R295" s="199"/>
      <c r="S295" s="199"/>
      <c r="T295" s="199"/>
      <c r="U295" s="199"/>
      <c r="V295" s="199"/>
      <c r="W295" s="199"/>
      <c r="X295" s="199"/>
      <c r="Y295" s="199"/>
      <c r="Z295" s="199"/>
      <c r="AA295" s="199"/>
      <c r="AB295" s="199"/>
      <c r="AC295" s="199"/>
      <c r="AD295" s="199"/>
      <c r="AE295" s="199"/>
      <c r="AF295" s="199"/>
      <c r="AG295" s="199"/>
      <c r="AH295" s="199"/>
      <c r="AI295" s="199"/>
      <c r="AJ295" s="199"/>
      <c r="AK295" s="199"/>
      <c r="AL295" s="199"/>
      <c r="AM295" s="199"/>
      <c r="AN295" s="199"/>
      <c r="AO295" s="199"/>
      <c r="AP295" s="199"/>
      <c r="AQ295" s="199"/>
      <c r="AR295" s="199"/>
      <c r="AS295" s="199"/>
      <c r="AT295" s="199"/>
      <c r="AU295" s="199"/>
      <c r="AV295" s="199"/>
      <c r="AW295" s="199"/>
      <c r="AX295" s="199"/>
      <c r="AY295" s="199"/>
      <c r="AZ295" s="199"/>
      <c r="BA295" s="199"/>
      <c r="BB295" s="199"/>
      <c r="BC295" s="199"/>
      <c r="BD295" s="199"/>
      <c r="BE295" s="199"/>
      <c r="BF295" s="199"/>
      <c r="BG295" s="199"/>
      <c r="BH295" s="199"/>
      <c r="BI295" s="199"/>
      <c r="BJ295" s="199"/>
      <c r="BK295" s="199"/>
      <c r="BL295" s="199"/>
      <c r="BM295" s="199"/>
      <c r="BN295" s="199"/>
      <c r="BO295" s="199"/>
      <c r="BP295" s="199"/>
      <c r="BQ295" s="199"/>
      <c r="BR295" s="199"/>
      <c r="BS295" s="199"/>
      <c r="BT295" s="199"/>
      <c r="BU295" s="199"/>
      <c r="BV295" s="199"/>
      <c r="BW295" s="199"/>
      <c r="BX295" s="199"/>
      <c r="BY295" s="199"/>
      <c r="BZ295" s="199"/>
      <c r="CA295" s="199"/>
      <c r="CB295" s="199"/>
      <c r="CC295" s="199"/>
      <c r="CD295" s="199"/>
      <c r="CE295" s="199"/>
      <c r="CF295" s="199"/>
      <c r="CG295" s="199"/>
      <c r="CH295" s="199"/>
      <c r="CI295" s="199"/>
      <c r="CJ295" s="199"/>
      <c r="CK295" s="199"/>
      <c r="CL295" s="199"/>
      <c r="CM295" s="199"/>
      <c r="CN295" s="199"/>
      <c r="CO295" s="199"/>
      <c r="CP295" s="199"/>
      <c r="CQ295" s="199"/>
      <c r="CR295" s="199"/>
      <c r="CS295" s="199"/>
      <c r="CT295" s="199"/>
      <c r="CU295" s="199"/>
      <c r="CV295" s="199"/>
      <c r="CW295" s="199"/>
      <c r="CX295" s="199"/>
      <c r="CY295" s="199"/>
      <c r="CZ295" s="199"/>
      <c r="DA295" s="199"/>
      <c r="DB295" s="199"/>
      <c r="DC295" s="199"/>
      <c r="DD295" s="199"/>
      <c r="DE295" s="199"/>
      <c r="DF295" s="199"/>
      <c r="DG295" s="199"/>
      <c r="DH295" s="199"/>
      <c r="DI295" s="199"/>
      <c r="DJ295" s="199"/>
      <c r="DK295" s="199"/>
      <c r="DL295" s="199"/>
      <c r="DM295" s="199"/>
      <c r="DN295" s="199"/>
      <c r="DO295" s="199"/>
      <c r="DP295" s="199"/>
      <c r="DQ295" s="199"/>
      <c r="DR295" s="199"/>
      <c r="DS295" s="199"/>
      <c r="DT295" s="199"/>
      <c r="DU295" s="199"/>
      <c r="DV295" s="199"/>
      <c r="DW295" s="199"/>
      <c r="DX295" s="199"/>
      <c r="DY295" s="199"/>
      <c r="DZ295" s="199"/>
      <c r="EA295" s="199"/>
      <c r="EB295" s="199"/>
      <c r="EC295" s="199"/>
      <c r="ED295" s="199"/>
      <c r="EE295" s="199"/>
      <c r="EF295" s="199"/>
      <c r="EG295" s="199"/>
      <c r="EH295" s="199"/>
      <c r="EI295" s="199"/>
      <c r="EJ295" s="199"/>
      <c r="EK295" s="199"/>
      <c r="EL295" s="199"/>
      <c r="EM295" s="199"/>
      <c r="EN295" s="199"/>
      <c r="EO295" s="199"/>
      <c r="EP295" s="199"/>
      <c r="EQ295" s="199"/>
      <c r="ER295" s="199"/>
      <c r="ES295" s="199"/>
      <c r="ET295" s="199"/>
      <c r="EU295" s="199"/>
      <c r="EV295" s="199"/>
      <c r="EW295" s="199"/>
      <c r="EX295" s="199"/>
      <c r="EY295" s="199"/>
      <c r="EZ295" s="199"/>
      <c r="FA295" s="199"/>
      <c r="FB295" s="199"/>
      <c r="FC295" s="199"/>
      <c r="FD295" s="199"/>
      <c r="FE295" s="199"/>
      <c r="FF295" s="199"/>
      <c r="FG295" s="199"/>
      <c r="FH295" s="199"/>
      <c r="FI295" s="199"/>
      <c r="FJ295" s="199"/>
      <c r="FK295" s="199"/>
      <c r="FL295" s="199"/>
      <c r="FM295" s="199"/>
      <c r="FN295" s="199"/>
      <c r="FO295" s="199"/>
      <c r="FP295" s="199"/>
      <c r="FQ295" s="199"/>
      <c r="FR295" s="199"/>
      <c r="FS295" s="199"/>
      <c r="FT295" s="199"/>
      <c r="FU295" s="199"/>
      <c r="FV295" s="199"/>
      <c r="FW295" s="199"/>
      <c r="FX295" s="199"/>
      <c r="FY295" s="199"/>
      <c r="FZ295" s="199"/>
      <c r="GA295" s="199"/>
      <c r="GB295" s="199"/>
      <c r="GC295" s="199"/>
      <c r="GD295" s="199"/>
      <c r="GE295" s="199"/>
      <c r="GF295" s="199"/>
      <c r="GG295" s="199"/>
      <c r="GH295" s="199"/>
      <c r="GI295" s="199"/>
      <c r="GJ295" s="199"/>
      <c r="GK295" s="199"/>
      <c r="GL295" s="199"/>
      <c r="GM295" s="199"/>
      <c r="GN295" s="199"/>
      <c r="GO295" s="199"/>
      <c r="GP295" s="199"/>
      <c r="GQ295" s="199"/>
      <c r="GR295" s="199"/>
      <c r="GS295" s="199"/>
      <c r="GT295" s="199"/>
      <c r="GU295" s="199"/>
      <c r="GV295" s="199"/>
      <c r="GW295" s="199"/>
      <c r="GX295" s="199"/>
      <c r="GY295" s="199"/>
      <c r="GZ295" s="199"/>
      <c r="HA295" s="199"/>
      <c r="HB295" s="199"/>
      <c r="HC295" s="199"/>
      <c r="HD295" s="199"/>
      <c r="HE295" s="199"/>
      <c r="HF295" s="199"/>
      <c r="HG295" s="199"/>
      <c r="HH295" s="199"/>
      <c r="HI295" s="199"/>
      <c r="HJ295" s="199"/>
      <c r="HK295" s="199"/>
      <c r="HL295" s="199"/>
      <c r="HM295" s="199"/>
      <c r="HN295" s="199"/>
      <c r="HO295" s="199"/>
      <c r="HP295" s="199"/>
      <c r="HQ295" s="199"/>
      <c r="HR295" s="199"/>
      <c r="HS295" s="199"/>
      <c r="HT295" s="199"/>
      <c r="HU295" s="199"/>
      <c r="HV295" s="199"/>
      <c r="HW295" s="199"/>
      <c r="HX295" s="199"/>
      <c r="HY295" s="199"/>
      <c r="HZ295" s="199"/>
      <c r="IA295" s="199"/>
      <c r="IB295" s="199"/>
      <c r="IC295" s="199"/>
      <c r="ID295" s="199"/>
      <c r="IE295" s="199"/>
      <c r="IF295" s="199"/>
      <c r="IG295" s="199"/>
      <c r="IH295" s="199"/>
      <c r="II295" s="199"/>
      <c r="IJ295" s="199"/>
      <c r="IK295" s="199"/>
      <c r="IL295" s="199"/>
      <c r="IM295" s="199"/>
      <c r="IN295" s="199"/>
      <c r="IO295" s="199"/>
      <c r="IP295" s="199"/>
      <c r="IQ295" s="199"/>
      <c r="IR295" s="199"/>
      <c r="IS295" s="199"/>
      <c r="IT295" s="199"/>
      <c r="IU295" s="199"/>
      <c r="IV295" s="199"/>
    </row>
    <row r="296" spans="1:256" s="245" customFormat="1" x14ac:dyDescent="0.25">
      <c r="A296" s="203"/>
      <c r="B296" s="212"/>
      <c r="C296" s="206"/>
      <c r="D296" s="206"/>
      <c r="E296" s="251"/>
      <c r="F296" s="252"/>
      <c r="H296" s="199"/>
      <c r="I296" s="199"/>
      <c r="J296" s="199"/>
      <c r="K296" s="199"/>
      <c r="L296" s="199"/>
      <c r="M296" s="199"/>
      <c r="N296" s="199"/>
      <c r="O296" s="199"/>
      <c r="P296" s="199"/>
      <c r="Q296" s="199"/>
      <c r="R296" s="199"/>
      <c r="S296" s="199"/>
      <c r="T296" s="199"/>
      <c r="U296" s="199"/>
      <c r="V296" s="199"/>
      <c r="W296" s="199"/>
      <c r="X296" s="199"/>
      <c r="Y296" s="199"/>
      <c r="Z296" s="199"/>
      <c r="AA296" s="199"/>
      <c r="AB296" s="199"/>
      <c r="AC296" s="199"/>
      <c r="AD296" s="199"/>
      <c r="AE296" s="199"/>
      <c r="AF296" s="199"/>
      <c r="AG296" s="199"/>
      <c r="AH296" s="199"/>
      <c r="AI296" s="199"/>
      <c r="AJ296" s="199"/>
      <c r="AK296" s="199"/>
      <c r="AL296" s="199"/>
      <c r="AM296" s="199"/>
      <c r="AN296" s="199"/>
      <c r="AO296" s="199"/>
      <c r="AP296" s="199"/>
      <c r="AQ296" s="199"/>
      <c r="AR296" s="199"/>
      <c r="AS296" s="199"/>
      <c r="AT296" s="199"/>
      <c r="AU296" s="199"/>
      <c r="AV296" s="199"/>
      <c r="AW296" s="199"/>
      <c r="AX296" s="199"/>
      <c r="AY296" s="199"/>
      <c r="AZ296" s="199"/>
      <c r="BA296" s="199"/>
      <c r="BB296" s="199"/>
      <c r="BC296" s="199"/>
      <c r="BD296" s="199"/>
      <c r="BE296" s="199"/>
      <c r="BF296" s="199"/>
      <c r="BG296" s="199"/>
      <c r="BH296" s="199"/>
      <c r="BI296" s="199"/>
      <c r="BJ296" s="199"/>
      <c r="BK296" s="199"/>
      <c r="BL296" s="199"/>
      <c r="BM296" s="199"/>
      <c r="BN296" s="199"/>
      <c r="BO296" s="199"/>
      <c r="BP296" s="199"/>
      <c r="BQ296" s="199"/>
      <c r="BR296" s="199"/>
      <c r="BS296" s="199"/>
      <c r="BT296" s="199"/>
      <c r="BU296" s="199"/>
      <c r="BV296" s="199"/>
      <c r="BW296" s="199"/>
      <c r="BX296" s="199"/>
      <c r="BY296" s="199"/>
      <c r="BZ296" s="199"/>
      <c r="CA296" s="199"/>
      <c r="CB296" s="199"/>
      <c r="CC296" s="199"/>
      <c r="CD296" s="199"/>
      <c r="CE296" s="199"/>
      <c r="CF296" s="199"/>
      <c r="CG296" s="199"/>
      <c r="CH296" s="199"/>
      <c r="CI296" s="199"/>
      <c r="CJ296" s="199"/>
      <c r="CK296" s="199"/>
      <c r="CL296" s="199"/>
      <c r="CM296" s="199"/>
      <c r="CN296" s="199"/>
      <c r="CO296" s="199"/>
      <c r="CP296" s="199"/>
      <c r="CQ296" s="199"/>
      <c r="CR296" s="199"/>
      <c r="CS296" s="199"/>
      <c r="CT296" s="199"/>
      <c r="CU296" s="199"/>
      <c r="CV296" s="199"/>
      <c r="CW296" s="199"/>
      <c r="CX296" s="199"/>
      <c r="CY296" s="199"/>
      <c r="CZ296" s="199"/>
      <c r="DA296" s="199"/>
      <c r="DB296" s="199"/>
      <c r="DC296" s="199"/>
      <c r="DD296" s="199"/>
      <c r="DE296" s="199"/>
      <c r="DF296" s="199"/>
      <c r="DG296" s="199"/>
      <c r="DH296" s="199"/>
      <c r="DI296" s="199"/>
      <c r="DJ296" s="199"/>
      <c r="DK296" s="199"/>
      <c r="DL296" s="199"/>
      <c r="DM296" s="199"/>
      <c r="DN296" s="199"/>
      <c r="DO296" s="199"/>
      <c r="DP296" s="199"/>
      <c r="DQ296" s="199"/>
      <c r="DR296" s="199"/>
      <c r="DS296" s="199"/>
      <c r="DT296" s="199"/>
      <c r="DU296" s="199"/>
      <c r="DV296" s="199"/>
      <c r="DW296" s="199"/>
      <c r="DX296" s="199"/>
      <c r="DY296" s="199"/>
      <c r="DZ296" s="199"/>
      <c r="EA296" s="199"/>
      <c r="EB296" s="199"/>
      <c r="EC296" s="199"/>
      <c r="ED296" s="199"/>
      <c r="EE296" s="199"/>
      <c r="EF296" s="199"/>
      <c r="EG296" s="199"/>
      <c r="EH296" s="199"/>
      <c r="EI296" s="199"/>
      <c r="EJ296" s="199"/>
      <c r="EK296" s="199"/>
      <c r="EL296" s="199"/>
      <c r="EM296" s="199"/>
      <c r="EN296" s="199"/>
      <c r="EO296" s="199"/>
      <c r="EP296" s="199"/>
      <c r="EQ296" s="199"/>
      <c r="ER296" s="199"/>
      <c r="ES296" s="199"/>
      <c r="ET296" s="199"/>
      <c r="EU296" s="199"/>
      <c r="EV296" s="199"/>
      <c r="EW296" s="199"/>
      <c r="EX296" s="199"/>
      <c r="EY296" s="199"/>
      <c r="EZ296" s="199"/>
      <c r="FA296" s="199"/>
      <c r="FB296" s="199"/>
      <c r="FC296" s="199"/>
      <c r="FD296" s="199"/>
      <c r="FE296" s="199"/>
      <c r="FF296" s="199"/>
      <c r="FG296" s="199"/>
      <c r="FH296" s="199"/>
      <c r="FI296" s="199"/>
      <c r="FJ296" s="199"/>
      <c r="FK296" s="199"/>
      <c r="FL296" s="199"/>
      <c r="FM296" s="199"/>
      <c r="FN296" s="199"/>
      <c r="FO296" s="199"/>
      <c r="FP296" s="199"/>
      <c r="FQ296" s="199"/>
      <c r="FR296" s="199"/>
      <c r="FS296" s="199"/>
      <c r="FT296" s="199"/>
      <c r="FU296" s="199"/>
      <c r="FV296" s="199"/>
      <c r="FW296" s="199"/>
      <c r="FX296" s="199"/>
      <c r="FY296" s="199"/>
      <c r="FZ296" s="199"/>
      <c r="GA296" s="199"/>
      <c r="GB296" s="199"/>
      <c r="GC296" s="199"/>
      <c r="GD296" s="199"/>
      <c r="GE296" s="199"/>
      <c r="GF296" s="199"/>
      <c r="GG296" s="199"/>
      <c r="GH296" s="199"/>
      <c r="GI296" s="199"/>
      <c r="GJ296" s="199"/>
      <c r="GK296" s="199"/>
      <c r="GL296" s="199"/>
      <c r="GM296" s="199"/>
      <c r="GN296" s="199"/>
      <c r="GO296" s="199"/>
      <c r="GP296" s="199"/>
      <c r="GQ296" s="199"/>
      <c r="GR296" s="199"/>
      <c r="GS296" s="199"/>
      <c r="GT296" s="199"/>
      <c r="GU296" s="199"/>
      <c r="GV296" s="199"/>
      <c r="GW296" s="199"/>
      <c r="GX296" s="199"/>
      <c r="GY296" s="199"/>
      <c r="GZ296" s="199"/>
      <c r="HA296" s="199"/>
      <c r="HB296" s="199"/>
      <c r="HC296" s="199"/>
      <c r="HD296" s="199"/>
      <c r="HE296" s="199"/>
      <c r="HF296" s="199"/>
      <c r="HG296" s="199"/>
      <c r="HH296" s="199"/>
      <c r="HI296" s="199"/>
      <c r="HJ296" s="199"/>
      <c r="HK296" s="199"/>
      <c r="HL296" s="199"/>
      <c r="HM296" s="199"/>
      <c r="HN296" s="199"/>
      <c r="HO296" s="199"/>
      <c r="HP296" s="199"/>
      <c r="HQ296" s="199"/>
      <c r="HR296" s="199"/>
      <c r="HS296" s="199"/>
      <c r="HT296" s="199"/>
      <c r="HU296" s="199"/>
      <c r="HV296" s="199"/>
      <c r="HW296" s="199"/>
      <c r="HX296" s="199"/>
      <c r="HY296" s="199"/>
      <c r="HZ296" s="199"/>
      <c r="IA296" s="199"/>
      <c r="IB296" s="199"/>
      <c r="IC296" s="199"/>
      <c r="ID296" s="199"/>
      <c r="IE296" s="199"/>
      <c r="IF296" s="199"/>
      <c r="IG296" s="199"/>
      <c r="IH296" s="199"/>
      <c r="II296" s="199"/>
      <c r="IJ296" s="199"/>
      <c r="IK296" s="199"/>
      <c r="IL296" s="199"/>
      <c r="IM296" s="199"/>
      <c r="IN296" s="199"/>
      <c r="IO296" s="199"/>
      <c r="IP296" s="199"/>
      <c r="IQ296" s="199"/>
      <c r="IR296" s="199"/>
      <c r="IS296" s="199"/>
      <c r="IT296" s="199"/>
      <c r="IU296" s="199"/>
      <c r="IV296" s="199"/>
    </row>
    <row r="297" spans="1:256" s="245" customFormat="1" x14ac:dyDescent="0.25">
      <c r="A297" s="203"/>
      <c r="B297" s="212"/>
      <c r="C297" s="206"/>
      <c r="D297" s="206"/>
      <c r="E297" s="251"/>
      <c r="F297" s="252"/>
      <c r="H297" s="199"/>
      <c r="I297" s="199"/>
      <c r="J297" s="199"/>
      <c r="K297" s="199"/>
      <c r="L297" s="199"/>
      <c r="M297" s="199"/>
      <c r="N297" s="199"/>
      <c r="O297" s="199"/>
      <c r="P297" s="199"/>
      <c r="Q297" s="199"/>
      <c r="R297" s="199"/>
      <c r="S297" s="199"/>
      <c r="T297" s="199"/>
      <c r="U297" s="199"/>
      <c r="V297" s="199"/>
      <c r="W297" s="199"/>
      <c r="X297" s="199"/>
      <c r="Y297" s="199"/>
      <c r="Z297" s="199"/>
      <c r="AA297" s="199"/>
      <c r="AB297" s="199"/>
      <c r="AC297" s="199"/>
      <c r="AD297" s="199"/>
      <c r="AE297" s="199"/>
      <c r="AF297" s="199"/>
      <c r="AG297" s="199"/>
      <c r="AH297" s="199"/>
      <c r="AI297" s="199"/>
      <c r="AJ297" s="199"/>
      <c r="AK297" s="199"/>
      <c r="AL297" s="199"/>
      <c r="AM297" s="199"/>
      <c r="AN297" s="199"/>
      <c r="AO297" s="199"/>
      <c r="AP297" s="199"/>
      <c r="AQ297" s="199"/>
      <c r="AR297" s="199"/>
      <c r="AS297" s="199"/>
      <c r="AT297" s="199"/>
      <c r="AU297" s="199"/>
      <c r="AV297" s="199"/>
      <c r="AW297" s="199"/>
      <c r="AX297" s="199"/>
      <c r="AY297" s="199"/>
      <c r="AZ297" s="199"/>
      <c r="BA297" s="199"/>
      <c r="BB297" s="199"/>
      <c r="BC297" s="199"/>
      <c r="BD297" s="199"/>
      <c r="BE297" s="199"/>
      <c r="BF297" s="199"/>
      <c r="BG297" s="199"/>
      <c r="BH297" s="199"/>
      <c r="BI297" s="199"/>
      <c r="BJ297" s="199"/>
      <c r="BK297" s="199"/>
      <c r="BL297" s="199"/>
      <c r="BM297" s="199"/>
      <c r="BN297" s="199"/>
      <c r="BO297" s="199"/>
      <c r="BP297" s="199"/>
      <c r="BQ297" s="199"/>
      <c r="BR297" s="199"/>
      <c r="BS297" s="199"/>
      <c r="BT297" s="199"/>
      <c r="BU297" s="199"/>
      <c r="BV297" s="199"/>
      <c r="BW297" s="199"/>
      <c r="BX297" s="199"/>
      <c r="BY297" s="199"/>
      <c r="BZ297" s="199"/>
      <c r="CA297" s="199"/>
      <c r="CB297" s="199"/>
      <c r="CC297" s="199"/>
      <c r="CD297" s="199"/>
      <c r="CE297" s="199"/>
      <c r="CF297" s="199"/>
      <c r="CG297" s="199"/>
      <c r="CH297" s="199"/>
      <c r="CI297" s="199"/>
      <c r="CJ297" s="199"/>
      <c r="CK297" s="199"/>
      <c r="CL297" s="199"/>
      <c r="CM297" s="199"/>
      <c r="CN297" s="199"/>
      <c r="CO297" s="199"/>
      <c r="CP297" s="199"/>
      <c r="CQ297" s="199"/>
      <c r="CR297" s="199"/>
      <c r="CS297" s="199"/>
      <c r="CT297" s="199"/>
      <c r="CU297" s="199"/>
      <c r="CV297" s="199"/>
      <c r="CW297" s="199"/>
      <c r="CX297" s="199"/>
      <c r="CY297" s="199"/>
      <c r="CZ297" s="199"/>
      <c r="DA297" s="199"/>
      <c r="DB297" s="199"/>
      <c r="DC297" s="199"/>
      <c r="DD297" s="199"/>
      <c r="DE297" s="199"/>
      <c r="DF297" s="199"/>
      <c r="DG297" s="199"/>
      <c r="DH297" s="199"/>
      <c r="DI297" s="199"/>
      <c r="DJ297" s="199"/>
      <c r="DK297" s="199"/>
      <c r="DL297" s="199"/>
      <c r="DM297" s="199"/>
      <c r="DN297" s="199"/>
      <c r="DO297" s="199"/>
      <c r="DP297" s="199"/>
      <c r="DQ297" s="199"/>
      <c r="DR297" s="199"/>
      <c r="DS297" s="199"/>
      <c r="DT297" s="199"/>
      <c r="DU297" s="199"/>
      <c r="DV297" s="199"/>
      <c r="DW297" s="199"/>
      <c r="DX297" s="199"/>
      <c r="DY297" s="199"/>
      <c r="DZ297" s="199"/>
      <c r="EA297" s="199"/>
      <c r="EB297" s="199"/>
      <c r="EC297" s="199"/>
      <c r="ED297" s="199"/>
      <c r="EE297" s="199"/>
      <c r="EF297" s="199"/>
      <c r="EG297" s="199"/>
      <c r="EH297" s="199"/>
      <c r="EI297" s="199"/>
      <c r="EJ297" s="199"/>
      <c r="EK297" s="199"/>
      <c r="EL297" s="199"/>
      <c r="EM297" s="199"/>
      <c r="EN297" s="199"/>
      <c r="EO297" s="199"/>
      <c r="EP297" s="199"/>
      <c r="EQ297" s="199"/>
      <c r="ER297" s="199"/>
      <c r="ES297" s="199"/>
      <c r="ET297" s="199"/>
      <c r="EU297" s="199"/>
      <c r="EV297" s="199"/>
      <c r="EW297" s="199"/>
      <c r="EX297" s="199"/>
      <c r="EY297" s="199"/>
      <c r="EZ297" s="199"/>
      <c r="FA297" s="199"/>
      <c r="FB297" s="199"/>
      <c r="FC297" s="199"/>
      <c r="FD297" s="199"/>
      <c r="FE297" s="199"/>
      <c r="FF297" s="199"/>
      <c r="FG297" s="199"/>
      <c r="FH297" s="199"/>
      <c r="FI297" s="199"/>
      <c r="FJ297" s="199"/>
      <c r="FK297" s="199"/>
      <c r="FL297" s="199"/>
      <c r="FM297" s="199"/>
      <c r="FN297" s="199"/>
      <c r="FO297" s="199"/>
      <c r="FP297" s="199"/>
      <c r="FQ297" s="199"/>
      <c r="FR297" s="199"/>
      <c r="FS297" s="199"/>
      <c r="FT297" s="199"/>
      <c r="FU297" s="199"/>
      <c r="FV297" s="199"/>
      <c r="FW297" s="199"/>
      <c r="FX297" s="199"/>
      <c r="FY297" s="199"/>
      <c r="FZ297" s="199"/>
      <c r="GA297" s="199"/>
      <c r="GB297" s="199"/>
      <c r="GC297" s="199"/>
      <c r="GD297" s="199"/>
      <c r="GE297" s="199"/>
      <c r="GF297" s="199"/>
      <c r="GG297" s="199"/>
      <c r="GH297" s="199"/>
      <c r="GI297" s="199"/>
      <c r="GJ297" s="199"/>
      <c r="GK297" s="199"/>
      <c r="GL297" s="199"/>
      <c r="GM297" s="199"/>
      <c r="GN297" s="199"/>
      <c r="GO297" s="199"/>
      <c r="GP297" s="199"/>
      <c r="GQ297" s="199"/>
      <c r="GR297" s="199"/>
      <c r="GS297" s="199"/>
      <c r="GT297" s="199"/>
      <c r="GU297" s="199"/>
      <c r="GV297" s="199"/>
      <c r="GW297" s="199"/>
      <c r="GX297" s="199"/>
      <c r="GY297" s="199"/>
      <c r="GZ297" s="199"/>
      <c r="HA297" s="199"/>
      <c r="HB297" s="199"/>
      <c r="HC297" s="199"/>
      <c r="HD297" s="199"/>
      <c r="HE297" s="199"/>
      <c r="HF297" s="199"/>
      <c r="HG297" s="199"/>
      <c r="HH297" s="199"/>
      <c r="HI297" s="199"/>
      <c r="HJ297" s="199"/>
      <c r="HK297" s="199"/>
      <c r="HL297" s="199"/>
      <c r="HM297" s="199"/>
      <c r="HN297" s="199"/>
      <c r="HO297" s="199"/>
      <c r="HP297" s="199"/>
      <c r="HQ297" s="199"/>
      <c r="HR297" s="199"/>
      <c r="HS297" s="199"/>
      <c r="HT297" s="199"/>
      <c r="HU297" s="199"/>
      <c r="HV297" s="199"/>
      <c r="HW297" s="199"/>
      <c r="HX297" s="199"/>
      <c r="HY297" s="199"/>
      <c r="HZ297" s="199"/>
      <c r="IA297" s="199"/>
      <c r="IB297" s="199"/>
      <c r="IC297" s="199"/>
      <c r="ID297" s="199"/>
      <c r="IE297" s="199"/>
      <c r="IF297" s="199"/>
      <c r="IG297" s="199"/>
      <c r="IH297" s="199"/>
      <c r="II297" s="199"/>
      <c r="IJ297" s="199"/>
      <c r="IK297" s="199"/>
      <c r="IL297" s="199"/>
      <c r="IM297" s="199"/>
      <c r="IN297" s="199"/>
      <c r="IO297" s="199"/>
      <c r="IP297" s="199"/>
      <c r="IQ297" s="199"/>
      <c r="IR297" s="199"/>
      <c r="IS297" s="199"/>
      <c r="IT297" s="199"/>
      <c r="IU297" s="199"/>
      <c r="IV297" s="199"/>
    </row>
    <row r="298" spans="1:256" s="245" customFormat="1" ht="13" x14ac:dyDescent="0.25">
      <c r="A298" s="203"/>
      <c r="B298" s="205"/>
      <c r="C298" s="206"/>
      <c r="D298" s="206"/>
      <c r="E298" s="251"/>
      <c r="F298" s="252"/>
      <c r="H298" s="199"/>
      <c r="I298" s="199"/>
      <c r="J298" s="199"/>
      <c r="K298" s="199"/>
      <c r="L298" s="199"/>
      <c r="M298" s="199"/>
      <c r="N298" s="199"/>
      <c r="O298" s="199"/>
      <c r="P298" s="199"/>
      <c r="Q298" s="199"/>
      <c r="R298" s="199"/>
      <c r="S298" s="199"/>
      <c r="T298" s="199"/>
      <c r="U298" s="199"/>
      <c r="V298" s="199"/>
      <c r="W298" s="199"/>
      <c r="X298" s="199"/>
      <c r="Y298" s="199"/>
      <c r="Z298" s="199"/>
      <c r="AA298" s="199"/>
      <c r="AB298" s="199"/>
      <c r="AC298" s="199"/>
      <c r="AD298" s="199"/>
      <c r="AE298" s="199"/>
      <c r="AF298" s="199"/>
      <c r="AG298" s="199"/>
      <c r="AH298" s="199"/>
      <c r="AI298" s="199"/>
      <c r="AJ298" s="199"/>
      <c r="AK298" s="199"/>
      <c r="AL298" s="199"/>
      <c r="AM298" s="199"/>
      <c r="AN298" s="199"/>
      <c r="AO298" s="199"/>
      <c r="AP298" s="199"/>
      <c r="AQ298" s="199"/>
      <c r="AR298" s="199"/>
      <c r="AS298" s="199"/>
      <c r="AT298" s="199"/>
      <c r="AU298" s="199"/>
      <c r="AV298" s="199"/>
      <c r="AW298" s="199"/>
      <c r="AX298" s="199"/>
      <c r="AY298" s="199"/>
      <c r="AZ298" s="199"/>
      <c r="BA298" s="199"/>
      <c r="BB298" s="199"/>
      <c r="BC298" s="199"/>
      <c r="BD298" s="199"/>
      <c r="BE298" s="199"/>
      <c r="BF298" s="199"/>
      <c r="BG298" s="199"/>
      <c r="BH298" s="199"/>
      <c r="BI298" s="199"/>
      <c r="BJ298" s="199"/>
      <c r="BK298" s="199"/>
      <c r="BL298" s="199"/>
      <c r="BM298" s="199"/>
      <c r="BN298" s="199"/>
      <c r="BO298" s="199"/>
      <c r="BP298" s="199"/>
      <c r="BQ298" s="199"/>
      <c r="BR298" s="199"/>
      <c r="BS298" s="199"/>
      <c r="BT298" s="199"/>
      <c r="BU298" s="199"/>
      <c r="BV298" s="199"/>
      <c r="BW298" s="199"/>
      <c r="BX298" s="199"/>
      <c r="BY298" s="199"/>
      <c r="BZ298" s="199"/>
      <c r="CA298" s="199"/>
      <c r="CB298" s="199"/>
      <c r="CC298" s="199"/>
      <c r="CD298" s="199"/>
      <c r="CE298" s="199"/>
      <c r="CF298" s="199"/>
      <c r="CG298" s="199"/>
      <c r="CH298" s="199"/>
      <c r="CI298" s="199"/>
      <c r="CJ298" s="199"/>
      <c r="CK298" s="199"/>
      <c r="CL298" s="199"/>
      <c r="CM298" s="199"/>
      <c r="CN298" s="199"/>
      <c r="CO298" s="199"/>
      <c r="CP298" s="199"/>
      <c r="CQ298" s="199"/>
      <c r="CR298" s="199"/>
      <c r="CS298" s="199"/>
      <c r="CT298" s="199"/>
      <c r="CU298" s="199"/>
      <c r="CV298" s="199"/>
      <c r="CW298" s="199"/>
      <c r="CX298" s="199"/>
      <c r="CY298" s="199"/>
      <c r="CZ298" s="199"/>
      <c r="DA298" s="199"/>
      <c r="DB298" s="199"/>
      <c r="DC298" s="199"/>
      <c r="DD298" s="199"/>
      <c r="DE298" s="199"/>
      <c r="DF298" s="199"/>
      <c r="DG298" s="199"/>
      <c r="DH298" s="199"/>
      <c r="DI298" s="199"/>
      <c r="DJ298" s="199"/>
      <c r="DK298" s="199"/>
      <c r="DL298" s="199"/>
      <c r="DM298" s="199"/>
      <c r="DN298" s="199"/>
      <c r="DO298" s="199"/>
      <c r="DP298" s="199"/>
      <c r="DQ298" s="199"/>
      <c r="DR298" s="199"/>
      <c r="DS298" s="199"/>
      <c r="DT298" s="199"/>
      <c r="DU298" s="199"/>
      <c r="DV298" s="199"/>
      <c r="DW298" s="199"/>
      <c r="DX298" s="199"/>
      <c r="DY298" s="199"/>
      <c r="DZ298" s="199"/>
      <c r="EA298" s="199"/>
      <c r="EB298" s="199"/>
      <c r="EC298" s="199"/>
      <c r="ED298" s="199"/>
      <c r="EE298" s="199"/>
      <c r="EF298" s="199"/>
      <c r="EG298" s="199"/>
      <c r="EH298" s="199"/>
      <c r="EI298" s="199"/>
      <c r="EJ298" s="199"/>
      <c r="EK298" s="199"/>
      <c r="EL298" s="199"/>
      <c r="EM298" s="199"/>
      <c r="EN298" s="199"/>
      <c r="EO298" s="199"/>
      <c r="EP298" s="199"/>
      <c r="EQ298" s="199"/>
      <c r="ER298" s="199"/>
      <c r="ES298" s="199"/>
      <c r="ET298" s="199"/>
      <c r="EU298" s="199"/>
      <c r="EV298" s="199"/>
      <c r="EW298" s="199"/>
      <c r="EX298" s="199"/>
      <c r="EY298" s="199"/>
      <c r="EZ298" s="199"/>
      <c r="FA298" s="199"/>
      <c r="FB298" s="199"/>
      <c r="FC298" s="199"/>
      <c r="FD298" s="199"/>
      <c r="FE298" s="199"/>
      <c r="FF298" s="199"/>
      <c r="FG298" s="199"/>
      <c r="FH298" s="199"/>
      <c r="FI298" s="199"/>
      <c r="FJ298" s="199"/>
      <c r="FK298" s="199"/>
      <c r="FL298" s="199"/>
      <c r="FM298" s="199"/>
      <c r="FN298" s="199"/>
      <c r="FO298" s="199"/>
      <c r="FP298" s="199"/>
      <c r="FQ298" s="199"/>
      <c r="FR298" s="199"/>
      <c r="FS298" s="199"/>
      <c r="FT298" s="199"/>
      <c r="FU298" s="199"/>
      <c r="FV298" s="199"/>
      <c r="FW298" s="199"/>
      <c r="FX298" s="199"/>
      <c r="FY298" s="199"/>
      <c r="FZ298" s="199"/>
      <c r="GA298" s="199"/>
      <c r="GB298" s="199"/>
      <c r="GC298" s="199"/>
      <c r="GD298" s="199"/>
      <c r="GE298" s="199"/>
      <c r="GF298" s="199"/>
      <c r="GG298" s="199"/>
      <c r="GH298" s="199"/>
      <c r="GI298" s="199"/>
      <c r="GJ298" s="199"/>
      <c r="GK298" s="199"/>
      <c r="GL298" s="199"/>
      <c r="GM298" s="199"/>
      <c r="GN298" s="199"/>
      <c r="GO298" s="199"/>
      <c r="GP298" s="199"/>
      <c r="GQ298" s="199"/>
      <c r="GR298" s="199"/>
      <c r="GS298" s="199"/>
      <c r="GT298" s="199"/>
      <c r="GU298" s="199"/>
      <c r="GV298" s="199"/>
      <c r="GW298" s="199"/>
      <c r="GX298" s="199"/>
      <c r="GY298" s="199"/>
      <c r="GZ298" s="199"/>
      <c r="HA298" s="199"/>
      <c r="HB298" s="199"/>
      <c r="HC298" s="199"/>
      <c r="HD298" s="199"/>
      <c r="HE298" s="199"/>
      <c r="HF298" s="199"/>
      <c r="HG298" s="199"/>
      <c r="HH298" s="199"/>
      <c r="HI298" s="199"/>
      <c r="HJ298" s="199"/>
      <c r="HK298" s="199"/>
      <c r="HL298" s="199"/>
      <c r="HM298" s="199"/>
      <c r="HN298" s="199"/>
      <c r="HO298" s="199"/>
      <c r="HP298" s="199"/>
      <c r="HQ298" s="199"/>
      <c r="HR298" s="199"/>
      <c r="HS298" s="199"/>
      <c r="HT298" s="199"/>
      <c r="HU298" s="199"/>
      <c r="HV298" s="199"/>
      <c r="HW298" s="199"/>
      <c r="HX298" s="199"/>
      <c r="HY298" s="199"/>
      <c r="HZ298" s="199"/>
      <c r="IA298" s="199"/>
      <c r="IB298" s="199"/>
      <c r="IC298" s="199"/>
      <c r="ID298" s="199"/>
      <c r="IE298" s="199"/>
      <c r="IF298" s="199"/>
      <c r="IG298" s="199"/>
      <c r="IH298" s="199"/>
      <c r="II298" s="199"/>
      <c r="IJ298" s="199"/>
      <c r="IK298" s="199"/>
      <c r="IL298" s="199"/>
      <c r="IM298" s="199"/>
      <c r="IN298" s="199"/>
      <c r="IO298" s="199"/>
      <c r="IP298" s="199"/>
      <c r="IQ298" s="199"/>
      <c r="IR298" s="199"/>
      <c r="IS298" s="199"/>
      <c r="IT298" s="199"/>
      <c r="IU298" s="199"/>
      <c r="IV298" s="199"/>
    </row>
    <row r="299" spans="1:256" s="245" customFormat="1" x14ac:dyDescent="0.25">
      <c r="A299" s="203"/>
      <c r="B299" s="204"/>
      <c r="C299" s="206"/>
      <c r="D299" s="206"/>
      <c r="E299" s="251"/>
      <c r="F299" s="252"/>
      <c r="H299" s="199"/>
      <c r="I299" s="199"/>
      <c r="J299" s="199"/>
      <c r="K299" s="199"/>
      <c r="L299" s="199"/>
      <c r="M299" s="199"/>
      <c r="N299" s="199"/>
      <c r="O299" s="199"/>
      <c r="P299" s="199"/>
      <c r="Q299" s="199"/>
      <c r="R299" s="199"/>
      <c r="S299" s="199"/>
      <c r="T299" s="199"/>
      <c r="U299" s="199"/>
      <c r="V299" s="199"/>
      <c r="W299" s="199"/>
      <c r="X299" s="199"/>
      <c r="Y299" s="199"/>
      <c r="Z299" s="199"/>
      <c r="AA299" s="199"/>
      <c r="AB299" s="199"/>
      <c r="AC299" s="199"/>
      <c r="AD299" s="199"/>
      <c r="AE299" s="199"/>
      <c r="AF299" s="199"/>
      <c r="AG299" s="199"/>
      <c r="AH299" s="199"/>
      <c r="AI299" s="199"/>
      <c r="AJ299" s="199"/>
      <c r="AK299" s="199"/>
      <c r="AL299" s="199"/>
      <c r="AM299" s="199"/>
      <c r="AN299" s="199"/>
      <c r="AO299" s="199"/>
      <c r="AP299" s="199"/>
      <c r="AQ299" s="199"/>
      <c r="AR299" s="199"/>
      <c r="AS299" s="199"/>
      <c r="AT299" s="199"/>
      <c r="AU299" s="199"/>
      <c r="AV299" s="199"/>
      <c r="AW299" s="199"/>
      <c r="AX299" s="199"/>
      <c r="AY299" s="199"/>
      <c r="AZ299" s="199"/>
      <c r="BA299" s="199"/>
      <c r="BB299" s="199"/>
      <c r="BC299" s="199"/>
      <c r="BD299" s="199"/>
      <c r="BE299" s="199"/>
      <c r="BF299" s="199"/>
      <c r="BG299" s="199"/>
      <c r="BH299" s="199"/>
      <c r="BI299" s="199"/>
      <c r="BJ299" s="199"/>
      <c r="BK299" s="199"/>
      <c r="BL299" s="199"/>
      <c r="BM299" s="199"/>
      <c r="BN299" s="199"/>
      <c r="BO299" s="199"/>
      <c r="BP299" s="199"/>
      <c r="BQ299" s="199"/>
      <c r="BR299" s="199"/>
      <c r="BS299" s="199"/>
      <c r="BT299" s="199"/>
      <c r="BU299" s="199"/>
      <c r="BV299" s="199"/>
      <c r="BW299" s="199"/>
      <c r="BX299" s="199"/>
      <c r="BY299" s="199"/>
      <c r="BZ299" s="199"/>
      <c r="CA299" s="199"/>
      <c r="CB299" s="199"/>
      <c r="CC299" s="199"/>
      <c r="CD299" s="199"/>
      <c r="CE299" s="199"/>
      <c r="CF299" s="199"/>
      <c r="CG299" s="199"/>
      <c r="CH299" s="199"/>
      <c r="CI299" s="199"/>
      <c r="CJ299" s="199"/>
      <c r="CK299" s="199"/>
      <c r="CL299" s="199"/>
      <c r="CM299" s="199"/>
      <c r="CN299" s="199"/>
      <c r="CO299" s="199"/>
      <c r="CP299" s="199"/>
      <c r="CQ299" s="199"/>
      <c r="CR299" s="199"/>
      <c r="CS299" s="199"/>
      <c r="CT299" s="199"/>
      <c r="CU299" s="199"/>
      <c r="CV299" s="199"/>
      <c r="CW299" s="199"/>
      <c r="CX299" s="199"/>
      <c r="CY299" s="199"/>
      <c r="CZ299" s="199"/>
      <c r="DA299" s="199"/>
      <c r="DB299" s="199"/>
      <c r="DC299" s="199"/>
      <c r="DD299" s="199"/>
      <c r="DE299" s="199"/>
      <c r="DF299" s="199"/>
      <c r="DG299" s="199"/>
      <c r="DH299" s="199"/>
      <c r="DI299" s="199"/>
      <c r="DJ299" s="199"/>
      <c r="DK299" s="199"/>
      <c r="DL299" s="199"/>
      <c r="DM299" s="199"/>
      <c r="DN299" s="199"/>
      <c r="DO299" s="199"/>
      <c r="DP299" s="199"/>
      <c r="DQ299" s="199"/>
      <c r="DR299" s="199"/>
      <c r="DS299" s="199"/>
      <c r="DT299" s="199"/>
      <c r="DU299" s="199"/>
      <c r="DV299" s="199"/>
      <c r="DW299" s="199"/>
      <c r="DX299" s="199"/>
      <c r="DY299" s="199"/>
      <c r="DZ299" s="199"/>
      <c r="EA299" s="199"/>
      <c r="EB299" s="199"/>
      <c r="EC299" s="199"/>
      <c r="ED299" s="199"/>
      <c r="EE299" s="199"/>
      <c r="EF299" s="199"/>
      <c r="EG299" s="199"/>
      <c r="EH299" s="199"/>
      <c r="EI299" s="199"/>
      <c r="EJ299" s="199"/>
      <c r="EK299" s="199"/>
      <c r="EL299" s="199"/>
      <c r="EM299" s="199"/>
      <c r="EN299" s="199"/>
      <c r="EO299" s="199"/>
      <c r="EP299" s="199"/>
      <c r="EQ299" s="199"/>
      <c r="ER299" s="199"/>
      <c r="ES299" s="199"/>
      <c r="ET299" s="199"/>
      <c r="EU299" s="199"/>
      <c r="EV299" s="199"/>
      <c r="EW299" s="199"/>
      <c r="EX299" s="199"/>
      <c r="EY299" s="199"/>
      <c r="EZ299" s="199"/>
      <c r="FA299" s="199"/>
      <c r="FB299" s="199"/>
      <c r="FC299" s="199"/>
      <c r="FD299" s="199"/>
      <c r="FE299" s="199"/>
      <c r="FF299" s="199"/>
      <c r="FG299" s="199"/>
      <c r="FH299" s="199"/>
      <c r="FI299" s="199"/>
      <c r="FJ299" s="199"/>
      <c r="FK299" s="199"/>
      <c r="FL299" s="199"/>
      <c r="FM299" s="199"/>
      <c r="FN299" s="199"/>
      <c r="FO299" s="199"/>
      <c r="FP299" s="199"/>
      <c r="FQ299" s="199"/>
      <c r="FR299" s="199"/>
      <c r="FS299" s="199"/>
      <c r="FT299" s="199"/>
      <c r="FU299" s="199"/>
      <c r="FV299" s="199"/>
      <c r="FW299" s="199"/>
      <c r="FX299" s="199"/>
      <c r="FY299" s="199"/>
      <c r="FZ299" s="199"/>
      <c r="GA299" s="199"/>
      <c r="GB299" s="199"/>
      <c r="GC299" s="199"/>
      <c r="GD299" s="199"/>
      <c r="GE299" s="199"/>
      <c r="GF299" s="199"/>
      <c r="GG299" s="199"/>
      <c r="GH299" s="199"/>
      <c r="GI299" s="199"/>
      <c r="GJ299" s="199"/>
      <c r="GK299" s="199"/>
      <c r="GL299" s="199"/>
      <c r="GM299" s="199"/>
      <c r="GN299" s="199"/>
      <c r="GO299" s="199"/>
      <c r="GP299" s="199"/>
      <c r="GQ299" s="199"/>
      <c r="GR299" s="199"/>
      <c r="GS299" s="199"/>
      <c r="GT299" s="199"/>
      <c r="GU299" s="199"/>
      <c r="GV299" s="199"/>
      <c r="GW299" s="199"/>
      <c r="GX299" s="199"/>
      <c r="GY299" s="199"/>
      <c r="GZ299" s="199"/>
      <c r="HA299" s="199"/>
      <c r="HB299" s="199"/>
      <c r="HC299" s="199"/>
      <c r="HD299" s="199"/>
      <c r="HE299" s="199"/>
      <c r="HF299" s="199"/>
      <c r="HG299" s="199"/>
      <c r="HH299" s="199"/>
      <c r="HI299" s="199"/>
      <c r="HJ299" s="199"/>
      <c r="HK299" s="199"/>
      <c r="HL299" s="199"/>
      <c r="HM299" s="199"/>
      <c r="HN299" s="199"/>
      <c r="HO299" s="199"/>
      <c r="HP299" s="199"/>
      <c r="HQ299" s="199"/>
      <c r="HR299" s="199"/>
      <c r="HS299" s="199"/>
      <c r="HT299" s="199"/>
      <c r="HU299" s="199"/>
      <c r="HV299" s="199"/>
      <c r="HW299" s="199"/>
      <c r="HX299" s="199"/>
      <c r="HY299" s="199"/>
      <c r="HZ299" s="199"/>
      <c r="IA299" s="199"/>
      <c r="IB299" s="199"/>
      <c r="IC299" s="199"/>
      <c r="ID299" s="199"/>
      <c r="IE299" s="199"/>
      <c r="IF299" s="199"/>
      <c r="IG299" s="199"/>
      <c r="IH299" s="199"/>
      <c r="II299" s="199"/>
      <c r="IJ299" s="199"/>
      <c r="IK299" s="199"/>
      <c r="IL299" s="199"/>
      <c r="IM299" s="199"/>
      <c r="IN299" s="199"/>
      <c r="IO299" s="199"/>
      <c r="IP299" s="199"/>
      <c r="IQ299" s="199"/>
      <c r="IR299" s="199"/>
      <c r="IS299" s="199"/>
      <c r="IT299" s="199"/>
      <c r="IU299" s="199"/>
      <c r="IV299" s="199"/>
    </row>
    <row r="300" spans="1:256" s="245" customFormat="1" x14ac:dyDescent="0.25">
      <c r="A300" s="203"/>
      <c r="B300" s="210"/>
      <c r="C300" s="206"/>
      <c r="D300" s="206"/>
      <c r="E300" s="251"/>
      <c r="F300" s="252"/>
      <c r="H300" s="199"/>
      <c r="I300" s="199"/>
      <c r="J300" s="199"/>
      <c r="K300" s="199"/>
      <c r="L300" s="199"/>
      <c r="M300" s="199"/>
      <c r="N300" s="199"/>
      <c r="O300" s="199"/>
      <c r="P300" s="199"/>
      <c r="Q300" s="199"/>
      <c r="R300" s="199"/>
      <c r="S300" s="199"/>
      <c r="T300" s="199"/>
      <c r="U300" s="199"/>
      <c r="V300" s="199"/>
      <c r="W300" s="199"/>
      <c r="X300" s="199"/>
      <c r="Y300" s="199"/>
      <c r="Z300" s="199"/>
      <c r="AA300" s="199"/>
      <c r="AB300" s="199"/>
      <c r="AC300" s="199"/>
      <c r="AD300" s="199"/>
      <c r="AE300" s="199"/>
      <c r="AF300" s="199"/>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c r="CE300" s="199"/>
      <c r="CF300" s="199"/>
      <c r="CG300" s="199"/>
      <c r="CH300" s="199"/>
      <c r="CI300" s="199"/>
      <c r="CJ300" s="199"/>
      <c r="CK300" s="199"/>
      <c r="CL300" s="199"/>
      <c r="CM300" s="199"/>
      <c r="CN300" s="199"/>
      <c r="CO300" s="199"/>
      <c r="CP300" s="199"/>
      <c r="CQ300" s="199"/>
      <c r="CR300" s="199"/>
      <c r="CS300" s="199"/>
      <c r="CT300" s="199"/>
      <c r="CU300" s="199"/>
      <c r="CV300" s="199"/>
      <c r="CW300" s="199"/>
      <c r="CX300" s="199"/>
      <c r="CY300" s="199"/>
      <c r="CZ300" s="199"/>
      <c r="DA300" s="199"/>
      <c r="DB300" s="199"/>
      <c r="DC300" s="199"/>
      <c r="DD300" s="199"/>
      <c r="DE300" s="199"/>
      <c r="DF300" s="199"/>
      <c r="DG300" s="199"/>
      <c r="DH300" s="199"/>
      <c r="DI300" s="199"/>
      <c r="DJ300" s="199"/>
      <c r="DK300" s="199"/>
      <c r="DL300" s="199"/>
      <c r="DM300" s="199"/>
      <c r="DN300" s="199"/>
      <c r="DO300" s="199"/>
      <c r="DP300" s="199"/>
      <c r="DQ300" s="199"/>
      <c r="DR300" s="199"/>
      <c r="DS300" s="199"/>
      <c r="DT300" s="199"/>
      <c r="DU300" s="199"/>
      <c r="DV300" s="199"/>
      <c r="DW300" s="199"/>
      <c r="DX300" s="199"/>
      <c r="DY300" s="199"/>
      <c r="DZ300" s="199"/>
      <c r="EA300" s="199"/>
      <c r="EB300" s="199"/>
      <c r="EC300" s="199"/>
      <c r="ED300" s="199"/>
      <c r="EE300" s="199"/>
      <c r="EF300" s="199"/>
      <c r="EG300" s="199"/>
      <c r="EH300" s="199"/>
      <c r="EI300" s="199"/>
      <c r="EJ300" s="199"/>
      <c r="EK300" s="199"/>
      <c r="EL300" s="199"/>
      <c r="EM300" s="199"/>
      <c r="EN300" s="199"/>
      <c r="EO300" s="199"/>
      <c r="EP300" s="199"/>
      <c r="EQ300" s="199"/>
      <c r="ER300" s="199"/>
      <c r="ES300" s="199"/>
      <c r="ET300" s="199"/>
      <c r="EU300" s="199"/>
      <c r="EV300" s="199"/>
      <c r="EW300" s="199"/>
      <c r="EX300" s="199"/>
      <c r="EY300" s="199"/>
      <c r="EZ300" s="199"/>
      <c r="FA300" s="199"/>
      <c r="FB300" s="199"/>
      <c r="FC300" s="199"/>
      <c r="FD300" s="199"/>
      <c r="FE300" s="199"/>
      <c r="FF300" s="199"/>
      <c r="FG300" s="199"/>
      <c r="FH300" s="199"/>
      <c r="FI300" s="199"/>
      <c r="FJ300" s="199"/>
      <c r="FK300" s="199"/>
      <c r="FL300" s="199"/>
      <c r="FM300" s="199"/>
      <c r="FN300" s="199"/>
      <c r="FO300" s="199"/>
      <c r="FP300" s="199"/>
      <c r="FQ300" s="199"/>
      <c r="FR300" s="199"/>
      <c r="FS300" s="199"/>
      <c r="FT300" s="199"/>
      <c r="FU300" s="199"/>
      <c r="FV300" s="199"/>
      <c r="FW300" s="199"/>
      <c r="FX300" s="199"/>
      <c r="FY300" s="199"/>
      <c r="FZ300" s="199"/>
      <c r="GA300" s="199"/>
      <c r="GB300" s="199"/>
      <c r="GC300" s="199"/>
      <c r="GD300" s="199"/>
      <c r="GE300" s="199"/>
      <c r="GF300" s="199"/>
      <c r="GG300" s="199"/>
      <c r="GH300" s="199"/>
      <c r="GI300" s="199"/>
      <c r="GJ300" s="199"/>
      <c r="GK300" s="199"/>
      <c r="GL300" s="199"/>
      <c r="GM300" s="199"/>
      <c r="GN300" s="199"/>
      <c r="GO300" s="199"/>
      <c r="GP300" s="199"/>
      <c r="GQ300" s="199"/>
      <c r="GR300" s="199"/>
      <c r="GS300" s="199"/>
      <c r="GT300" s="199"/>
      <c r="GU300" s="199"/>
      <c r="GV300" s="199"/>
      <c r="GW300" s="199"/>
      <c r="GX300" s="199"/>
      <c r="GY300" s="199"/>
      <c r="GZ300" s="199"/>
      <c r="HA300" s="199"/>
      <c r="HB300" s="199"/>
      <c r="HC300" s="199"/>
      <c r="HD300" s="199"/>
      <c r="HE300" s="199"/>
      <c r="HF300" s="199"/>
      <c r="HG300" s="199"/>
      <c r="HH300" s="199"/>
      <c r="HI300" s="199"/>
      <c r="HJ300" s="199"/>
      <c r="HK300" s="199"/>
      <c r="HL300" s="199"/>
      <c r="HM300" s="199"/>
      <c r="HN300" s="199"/>
      <c r="HO300" s="199"/>
      <c r="HP300" s="199"/>
      <c r="HQ300" s="199"/>
      <c r="HR300" s="199"/>
      <c r="HS300" s="199"/>
      <c r="HT300" s="199"/>
      <c r="HU300" s="199"/>
      <c r="HV300" s="199"/>
      <c r="HW300" s="199"/>
      <c r="HX300" s="199"/>
      <c r="HY300" s="199"/>
      <c r="HZ300" s="199"/>
      <c r="IA300" s="199"/>
      <c r="IB300" s="199"/>
      <c r="IC300" s="199"/>
      <c r="ID300" s="199"/>
      <c r="IE300" s="199"/>
      <c r="IF300" s="199"/>
      <c r="IG300" s="199"/>
      <c r="IH300" s="199"/>
      <c r="II300" s="199"/>
      <c r="IJ300" s="199"/>
      <c r="IK300" s="199"/>
      <c r="IL300" s="199"/>
      <c r="IM300" s="199"/>
      <c r="IN300" s="199"/>
      <c r="IO300" s="199"/>
      <c r="IP300" s="199"/>
      <c r="IQ300" s="199"/>
      <c r="IR300" s="199"/>
      <c r="IS300" s="199"/>
      <c r="IT300" s="199"/>
      <c r="IU300" s="199"/>
      <c r="IV300" s="199"/>
    </row>
    <row r="301" spans="1:256" s="245" customFormat="1" x14ac:dyDescent="0.25">
      <c r="A301" s="203"/>
      <c r="B301" s="212"/>
      <c r="C301" s="206"/>
      <c r="D301" s="206"/>
      <c r="E301" s="251"/>
      <c r="F301" s="252"/>
      <c r="H301" s="199"/>
      <c r="I301" s="199"/>
      <c r="J301" s="199"/>
      <c r="K301" s="199"/>
      <c r="L301" s="199"/>
      <c r="M301" s="199"/>
      <c r="N301" s="199"/>
      <c r="O301" s="199"/>
      <c r="P301" s="199"/>
      <c r="Q301" s="199"/>
      <c r="R301" s="199"/>
      <c r="S301" s="199"/>
      <c r="T301" s="199"/>
      <c r="U301" s="199"/>
      <c r="V301" s="199"/>
      <c r="W301" s="199"/>
      <c r="X301" s="199"/>
      <c r="Y301" s="199"/>
      <c r="Z301" s="199"/>
      <c r="AA301" s="199"/>
      <c r="AB301" s="199"/>
      <c r="AC301" s="199"/>
      <c r="AD301" s="199"/>
      <c r="AE301" s="199"/>
      <c r="AF301" s="199"/>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c r="CE301" s="199"/>
      <c r="CF301" s="199"/>
      <c r="CG301" s="199"/>
      <c r="CH301" s="199"/>
      <c r="CI301" s="199"/>
      <c r="CJ301" s="199"/>
      <c r="CK301" s="199"/>
      <c r="CL301" s="199"/>
      <c r="CM301" s="199"/>
      <c r="CN301" s="199"/>
      <c r="CO301" s="199"/>
      <c r="CP301" s="199"/>
      <c r="CQ301" s="199"/>
      <c r="CR301" s="199"/>
      <c r="CS301" s="199"/>
      <c r="CT301" s="199"/>
      <c r="CU301" s="199"/>
      <c r="CV301" s="199"/>
      <c r="CW301" s="199"/>
      <c r="CX301" s="199"/>
      <c r="CY301" s="199"/>
      <c r="CZ301" s="199"/>
      <c r="DA301" s="199"/>
      <c r="DB301" s="199"/>
      <c r="DC301" s="199"/>
      <c r="DD301" s="199"/>
      <c r="DE301" s="199"/>
      <c r="DF301" s="199"/>
      <c r="DG301" s="199"/>
      <c r="DH301" s="199"/>
      <c r="DI301" s="199"/>
      <c r="DJ301" s="199"/>
      <c r="DK301" s="199"/>
      <c r="DL301" s="199"/>
      <c r="DM301" s="199"/>
      <c r="DN301" s="199"/>
      <c r="DO301" s="199"/>
      <c r="DP301" s="199"/>
      <c r="DQ301" s="199"/>
      <c r="DR301" s="199"/>
      <c r="DS301" s="199"/>
      <c r="DT301" s="199"/>
      <c r="DU301" s="199"/>
      <c r="DV301" s="199"/>
      <c r="DW301" s="199"/>
      <c r="DX301" s="199"/>
      <c r="DY301" s="199"/>
      <c r="DZ301" s="199"/>
      <c r="EA301" s="199"/>
      <c r="EB301" s="199"/>
      <c r="EC301" s="199"/>
      <c r="ED301" s="199"/>
      <c r="EE301" s="199"/>
      <c r="EF301" s="199"/>
      <c r="EG301" s="199"/>
      <c r="EH301" s="199"/>
      <c r="EI301" s="199"/>
      <c r="EJ301" s="199"/>
      <c r="EK301" s="199"/>
      <c r="EL301" s="199"/>
      <c r="EM301" s="199"/>
      <c r="EN301" s="199"/>
      <c r="EO301" s="199"/>
      <c r="EP301" s="199"/>
      <c r="EQ301" s="199"/>
      <c r="ER301" s="199"/>
      <c r="ES301" s="199"/>
      <c r="ET301" s="199"/>
      <c r="EU301" s="199"/>
      <c r="EV301" s="199"/>
      <c r="EW301" s="199"/>
      <c r="EX301" s="199"/>
      <c r="EY301" s="199"/>
      <c r="EZ301" s="199"/>
      <c r="FA301" s="199"/>
      <c r="FB301" s="199"/>
      <c r="FC301" s="199"/>
      <c r="FD301" s="199"/>
      <c r="FE301" s="199"/>
      <c r="FF301" s="199"/>
      <c r="FG301" s="199"/>
      <c r="FH301" s="199"/>
      <c r="FI301" s="199"/>
      <c r="FJ301" s="199"/>
      <c r="FK301" s="199"/>
      <c r="FL301" s="199"/>
      <c r="FM301" s="199"/>
      <c r="FN301" s="199"/>
      <c r="FO301" s="199"/>
      <c r="FP301" s="199"/>
      <c r="FQ301" s="199"/>
      <c r="FR301" s="199"/>
      <c r="FS301" s="199"/>
      <c r="FT301" s="199"/>
      <c r="FU301" s="199"/>
      <c r="FV301" s="199"/>
      <c r="FW301" s="199"/>
      <c r="FX301" s="199"/>
      <c r="FY301" s="199"/>
      <c r="FZ301" s="199"/>
      <c r="GA301" s="199"/>
      <c r="GB301" s="199"/>
      <c r="GC301" s="199"/>
      <c r="GD301" s="199"/>
      <c r="GE301" s="199"/>
      <c r="GF301" s="199"/>
      <c r="GG301" s="199"/>
      <c r="GH301" s="199"/>
      <c r="GI301" s="199"/>
      <c r="GJ301" s="199"/>
      <c r="GK301" s="199"/>
      <c r="GL301" s="199"/>
      <c r="GM301" s="199"/>
      <c r="GN301" s="199"/>
      <c r="GO301" s="199"/>
      <c r="GP301" s="199"/>
      <c r="GQ301" s="199"/>
      <c r="GR301" s="199"/>
      <c r="GS301" s="199"/>
      <c r="GT301" s="199"/>
      <c r="GU301" s="199"/>
      <c r="GV301" s="199"/>
      <c r="GW301" s="199"/>
      <c r="GX301" s="199"/>
      <c r="GY301" s="199"/>
      <c r="GZ301" s="199"/>
      <c r="HA301" s="199"/>
      <c r="HB301" s="199"/>
      <c r="HC301" s="199"/>
      <c r="HD301" s="199"/>
      <c r="HE301" s="199"/>
      <c r="HF301" s="199"/>
      <c r="HG301" s="199"/>
      <c r="HH301" s="199"/>
      <c r="HI301" s="199"/>
      <c r="HJ301" s="199"/>
      <c r="HK301" s="199"/>
      <c r="HL301" s="199"/>
      <c r="HM301" s="199"/>
      <c r="HN301" s="199"/>
      <c r="HO301" s="199"/>
      <c r="HP301" s="199"/>
      <c r="HQ301" s="199"/>
      <c r="HR301" s="199"/>
      <c r="HS301" s="199"/>
      <c r="HT301" s="199"/>
      <c r="HU301" s="199"/>
      <c r="HV301" s="199"/>
      <c r="HW301" s="199"/>
      <c r="HX301" s="199"/>
      <c r="HY301" s="199"/>
      <c r="HZ301" s="199"/>
      <c r="IA301" s="199"/>
      <c r="IB301" s="199"/>
      <c r="IC301" s="199"/>
      <c r="ID301" s="199"/>
      <c r="IE301" s="199"/>
      <c r="IF301" s="199"/>
      <c r="IG301" s="199"/>
      <c r="IH301" s="199"/>
      <c r="II301" s="199"/>
      <c r="IJ301" s="199"/>
      <c r="IK301" s="199"/>
      <c r="IL301" s="199"/>
      <c r="IM301" s="199"/>
      <c r="IN301" s="199"/>
      <c r="IO301" s="199"/>
      <c r="IP301" s="199"/>
      <c r="IQ301" s="199"/>
      <c r="IR301" s="199"/>
      <c r="IS301" s="199"/>
      <c r="IT301" s="199"/>
      <c r="IU301" s="199"/>
      <c r="IV301" s="199"/>
    </row>
    <row r="302" spans="1:256" s="245" customFormat="1" x14ac:dyDescent="0.25">
      <c r="A302" s="220"/>
      <c r="B302" s="221"/>
      <c r="C302" s="222"/>
      <c r="D302" s="222"/>
      <c r="E302" s="264"/>
      <c r="F302" s="265"/>
      <c r="H302" s="199"/>
      <c r="I302" s="199"/>
      <c r="J302" s="199"/>
      <c r="K302" s="199"/>
      <c r="L302" s="199"/>
      <c r="M302" s="199"/>
      <c r="N302" s="199"/>
      <c r="O302" s="199"/>
      <c r="P302" s="199"/>
      <c r="Q302" s="199"/>
      <c r="R302" s="199"/>
      <c r="S302" s="199"/>
      <c r="T302" s="199"/>
      <c r="U302" s="199"/>
      <c r="V302" s="199"/>
      <c r="W302" s="199"/>
      <c r="X302" s="199"/>
      <c r="Y302" s="199"/>
      <c r="Z302" s="199"/>
      <c r="AA302" s="199"/>
      <c r="AB302" s="199"/>
      <c r="AC302" s="199"/>
      <c r="AD302" s="199"/>
      <c r="AE302" s="199"/>
      <c r="AF302" s="199"/>
      <c r="AG302" s="199"/>
      <c r="AH302" s="199"/>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c r="CE302" s="199"/>
      <c r="CF302" s="199"/>
      <c r="CG302" s="199"/>
      <c r="CH302" s="199"/>
      <c r="CI302" s="199"/>
      <c r="CJ302" s="199"/>
      <c r="CK302" s="199"/>
      <c r="CL302" s="199"/>
      <c r="CM302" s="199"/>
      <c r="CN302" s="199"/>
      <c r="CO302" s="199"/>
      <c r="CP302" s="199"/>
      <c r="CQ302" s="199"/>
      <c r="CR302" s="199"/>
      <c r="CS302" s="199"/>
      <c r="CT302" s="199"/>
      <c r="CU302" s="199"/>
      <c r="CV302" s="199"/>
      <c r="CW302" s="199"/>
      <c r="CX302" s="199"/>
      <c r="CY302" s="199"/>
      <c r="CZ302" s="199"/>
      <c r="DA302" s="199"/>
      <c r="DB302" s="199"/>
      <c r="DC302" s="199"/>
      <c r="DD302" s="199"/>
      <c r="DE302" s="199"/>
      <c r="DF302" s="199"/>
      <c r="DG302" s="199"/>
      <c r="DH302" s="199"/>
      <c r="DI302" s="199"/>
      <c r="DJ302" s="199"/>
      <c r="DK302" s="199"/>
      <c r="DL302" s="199"/>
      <c r="DM302" s="199"/>
      <c r="DN302" s="199"/>
      <c r="DO302" s="199"/>
      <c r="DP302" s="199"/>
      <c r="DQ302" s="199"/>
      <c r="DR302" s="199"/>
      <c r="DS302" s="199"/>
      <c r="DT302" s="199"/>
      <c r="DU302" s="199"/>
      <c r="DV302" s="199"/>
      <c r="DW302" s="199"/>
      <c r="DX302" s="199"/>
      <c r="DY302" s="199"/>
      <c r="DZ302" s="199"/>
      <c r="EA302" s="199"/>
      <c r="EB302" s="199"/>
      <c r="EC302" s="199"/>
      <c r="ED302" s="199"/>
      <c r="EE302" s="199"/>
      <c r="EF302" s="199"/>
      <c r="EG302" s="199"/>
      <c r="EH302" s="199"/>
      <c r="EI302" s="199"/>
      <c r="EJ302" s="199"/>
      <c r="EK302" s="199"/>
      <c r="EL302" s="199"/>
      <c r="EM302" s="199"/>
      <c r="EN302" s="199"/>
      <c r="EO302" s="199"/>
      <c r="EP302" s="199"/>
      <c r="EQ302" s="199"/>
      <c r="ER302" s="199"/>
      <c r="ES302" s="199"/>
      <c r="ET302" s="199"/>
      <c r="EU302" s="199"/>
      <c r="EV302" s="199"/>
      <c r="EW302" s="199"/>
      <c r="EX302" s="199"/>
      <c r="EY302" s="199"/>
      <c r="EZ302" s="199"/>
      <c r="FA302" s="199"/>
      <c r="FB302" s="199"/>
      <c r="FC302" s="199"/>
      <c r="FD302" s="199"/>
      <c r="FE302" s="199"/>
      <c r="FF302" s="199"/>
      <c r="FG302" s="199"/>
      <c r="FH302" s="199"/>
      <c r="FI302" s="199"/>
      <c r="FJ302" s="199"/>
      <c r="FK302" s="199"/>
      <c r="FL302" s="199"/>
      <c r="FM302" s="199"/>
      <c r="FN302" s="199"/>
      <c r="FO302" s="199"/>
      <c r="FP302" s="199"/>
      <c r="FQ302" s="199"/>
      <c r="FR302" s="199"/>
      <c r="FS302" s="199"/>
      <c r="FT302" s="199"/>
      <c r="FU302" s="199"/>
      <c r="FV302" s="199"/>
      <c r="FW302" s="199"/>
      <c r="FX302" s="199"/>
      <c r="FY302" s="199"/>
      <c r="FZ302" s="199"/>
      <c r="GA302" s="199"/>
      <c r="GB302" s="199"/>
      <c r="GC302" s="199"/>
      <c r="GD302" s="199"/>
      <c r="GE302" s="199"/>
      <c r="GF302" s="199"/>
      <c r="GG302" s="199"/>
      <c r="GH302" s="199"/>
      <c r="GI302" s="199"/>
      <c r="GJ302" s="199"/>
      <c r="GK302" s="199"/>
      <c r="GL302" s="199"/>
      <c r="GM302" s="199"/>
      <c r="GN302" s="199"/>
      <c r="GO302" s="199"/>
      <c r="GP302" s="199"/>
      <c r="GQ302" s="199"/>
      <c r="GR302" s="199"/>
      <c r="GS302" s="199"/>
      <c r="GT302" s="199"/>
      <c r="GU302" s="199"/>
      <c r="GV302" s="199"/>
      <c r="GW302" s="199"/>
      <c r="GX302" s="199"/>
      <c r="GY302" s="199"/>
      <c r="GZ302" s="199"/>
      <c r="HA302" s="199"/>
      <c r="HB302" s="199"/>
      <c r="HC302" s="199"/>
      <c r="HD302" s="199"/>
      <c r="HE302" s="199"/>
      <c r="HF302" s="199"/>
      <c r="HG302" s="199"/>
      <c r="HH302" s="199"/>
      <c r="HI302" s="199"/>
      <c r="HJ302" s="199"/>
      <c r="HK302" s="199"/>
      <c r="HL302" s="199"/>
      <c r="HM302" s="199"/>
      <c r="HN302" s="199"/>
      <c r="HO302" s="199"/>
      <c r="HP302" s="199"/>
      <c r="HQ302" s="199"/>
      <c r="HR302" s="199"/>
      <c r="HS302" s="199"/>
      <c r="HT302" s="199"/>
      <c r="HU302" s="199"/>
      <c r="HV302" s="199"/>
      <c r="HW302" s="199"/>
      <c r="HX302" s="199"/>
      <c r="HY302" s="199"/>
      <c r="HZ302" s="199"/>
      <c r="IA302" s="199"/>
      <c r="IB302" s="199"/>
      <c r="IC302" s="199"/>
      <c r="ID302" s="199"/>
      <c r="IE302" s="199"/>
      <c r="IF302" s="199"/>
      <c r="IG302" s="199"/>
      <c r="IH302" s="199"/>
      <c r="II302" s="199"/>
      <c r="IJ302" s="199"/>
      <c r="IK302" s="199"/>
      <c r="IL302" s="199"/>
      <c r="IM302" s="199"/>
      <c r="IN302" s="199"/>
      <c r="IO302" s="199"/>
      <c r="IP302" s="199"/>
      <c r="IQ302" s="199"/>
      <c r="IR302" s="199"/>
      <c r="IS302" s="199"/>
      <c r="IT302" s="199"/>
      <c r="IU302" s="199"/>
      <c r="IV302" s="199"/>
    </row>
    <row r="303" spans="1:256" s="245" customFormat="1" ht="18.75" customHeight="1" thickBot="1" x14ac:dyDescent="0.3">
      <c r="A303" s="1095" t="s">
        <v>260</v>
      </c>
      <c r="B303" s="1095"/>
      <c r="C303" s="1095"/>
      <c r="D303" s="1095"/>
      <c r="E303" s="1095"/>
      <c r="F303" s="503">
        <f>SUM(F248:F302)</f>
        <v>0</v>
      </c>
      <c r="H303" s="199"/>
      <c r="I303" s="199"/>
      <c r="J303" s="199"/>
      <c r="K303" s="199"/>
      <c r="L303" s="199"/>
      <c r="M303" s="199"/>
      <c r="N303" s="199"/>
      <c r="O303" s="199"/>
      <c r="P303" s="199"/>
      <c r="Q303" s="199"/>
      <c r="R303" s="199"/>
      <c r="S303" s="199"/>
      <c r="T303" s="199"/>
      <c r="U303" s="199"/>
      <c r="V303" s="199"/>
      <c r="W303" s="199"/>
      <c r="X303" s="199"/>
      <c r="Y303" s="199"/>
      <c r="Z303" s="199"/>
      <c r="AA303" s="199"/>
      <c r="AB303" s="199"/>
      <c r="AC303" s="199"/>
      <c r="AD303" s="199"/>
      <c r="AE303" s="199"/>
      <c r="AF303" s="199"/>
      <c r="AG303" s="199"/>
      <c r="AH303" s="199"/>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c r="CE303" s="199"/>
      <c r="CF303" s="199"/>
      <c r="CG303" s="199"/>
      <c r="CH303" s="199"/>
      <c r="CI303" s="199"/>
      <c r="CJ303" s="199"/>
      <c r="CK303" s="199"/>
      <c r="CL303" s="199"/>
      <c r="CM303" s="199"/>
      <c r="CN303" s="199"/>
      <c r="CO303" s="199"/>
      <c r="CP303" s="199"/>
      <c r="CQ303" s="199"/>
      <c r="CR303" s="199"/>
      <c r="CS303" s="199"/>
      <c r="CT303" s="199"/>
      <c r="CU303" s="199"/>
      <c r="CV303" s="199"/>
      <c r="CW303" s="199"/>
      <c r="CX303" s="199"/>
      <c r="CY303" s="199"/>
      <c r="CZ303" s="199"/>
      <c r="DA303" s="199"/>
      <c r="DB303" s="199"/>
      <c r="DC303" s="199"/>
      <c r="DD303" s="199"/>
      <c r="DE303" s="199"/>
      <c r="DF303" s="199"/>
      <c r="DG303" s="199"/>
      <c r="DH303" s="199"/>
      <c r="DI303" s="199"/>
      <c r="DJ303" s="199"/>
      <c r="DK303" s="199"/>
      <c r="DL303" s="199"/>
      <c r="DM303" s="199"/>
      <c r="DN303" s="199"/>
      <c r="DO303" s="199"/>
      <c r="DP303" s="199"/>
      <c r="DQ303" s="199"/>
      <c r="DR303" s="199"/>
      <c r="DS303" s="199"/>
      <c r="DT303" s="199"/>
      <c r="DU303" s="199"/>
      <c r="DV303" s="199"/>
      <c r="DW303" s="199"/>
      <c r="DX303" s="199"/>
      <c r="DY303" s="199"/>
      <c r="DZ303" s="199"/>
      <c r="EA303" s="199"/>
      <c r="EB303" s="199"/>
      <c r="EC303" s="199"/>
      <c r="ED303" s="199"/>
      <c r="EE303" s="199"/>
      <c r="EF303" s="199"/>
      <c r="EG303" s="199"/>
      <c r="EH303" s="199"/>
      <c r="EI303" s="199"/>
      <c r="EJ303" s="199"/>
      <c r="EK303" s="199"/>
      <c r="EL303" s="199"/>
      <c r="EM303" s="199"/>
      <c r="EN303" s="199"/>
      <c r="EO303" s="199"/>
      <c r="EP303" s="199"/>
      <c r="EQ303" s="199"/>
      <c r="ER303" s="199"/>
      <c r="ES303" s="199"/>
      <c r="ET303" s="199"/>
      <c r="EU303" s="199"/>
      <c r="EV303" s="199"/>
      <c r="EW303" s="199"/>
      <c r="EX303" s="199"/>
      <c r="EY303" s="199"/>
      <c r="EZ303" s="199"/>
      <c r="FA303" s="199"/>
      <c r="FB303" s="199"/>
      <c r="FC303" s="199"/>
      <c r="FD303" s="199"/>
      <c r="FE303" s="199"/>
      <c r="FF303" s="199"/>
      <c r="FG303" s="199"/>
      <c r="FH303" s="199"/>
      <c r="FI303" s="199"/>
      <c r="FJ303" s="199"/>
      <c r="FK303" s="199"/>
      <c r="FL303" s="199"/>
      <c r="FM303" s="199"/>
      <c r="FN303" s="199"/>
      <c r="FO303" s="199"/>
      <c r="FP303" s="199"/>
      <c r="FQ303" s="199"/>
      <c r="FR303" s="199"/>
      <c r="FS303" s="199"/>
      <c r="FT303" s="199"/>
      <c r="FU303" s="199"/>
      <c r="FV303" s="199"/>
      <c r="FW303" s="199"/>
      <c r="FX303" s="199"/>
      <c r="FY303" s="199"/>
      <c r="FZ303" s="199"/>
      <c r="GA303" s="199"/>
      <c r="GB303" s="199"/>
      <c r="GC303" s="199"/>
      <c r="GD303" s="199"/>
      <c r="GE303" s="199"/>
      <c r="GF303" s="199"/>
      <c r="GG303" s="199"/>
      <c r="GH303" s="199"/>
      <c r="GI303" s="199"/>
      <c r="GJ303" s="199"/>
      <c r="GK303" s="199"/>
      <c r="GL303" s="199"/>
      <c r="GM303" s="199"/>
      <c r="GN303" s="199"/>
      <c r="GO303" s="199"/>
      <c r="GP303" s="199"/>
      <c r="GQ303" s="199"/>
      <c r="GR303" s="199"/>
      <c r="GS303" s="199"/>
      <c r="GT303" s="199"/>
      <c r="GU303" s="199"/>
      <c r="GV303" s="199"/>
      <c r="GW303" s="199"/>
      <c r="GX303" s="199"/>
      <c r="GY303" s="199"/>
      <c r="GZ303" s="199"/>
      <c r="HA303" s="199"/>
      <c r="HB303" s="199"/>
      <c r="HC303" s="199"/>
      <c r="HD303" s="199"/>
      <c r="HE303" s="199"/>
      <c r="HF303" s="199"/>
      <c r="HG303" s="199"/>
      <c r="HH303" s="199"/>
      <c r="HI303" s="199"/>
      <c r="HJ303" s="199"/>
      <c r="HK303" s="199"/>
      <c r="HL303" s="199"/>
      <c r="HM303" s="199"/>
      <c r="HN303" s="199"/>
      <c r="HO303" s="199"/>
      <c r="HP303" s="199"/>
      <c r="HQ303" s="199"/>
      <c r="HR303" s="199"/>
      <c r="HS303" s="199"/>
      <c r="HT303" s="199"/>
      <c r="HU303" s="199"/>
      <c r="HV303" s="199"/>
      <c r="HW303" s="199"/>
      <c r="HX303" s="199"/>
      <c r="HY303" s="199"/>
      <c r="HZ303" s="199"/>
      <c r="IA303" s="199"/>
      <c r="IB303" s="199"/>
      <c r="IC303" s="199"/>
      <c r="ID303" s="199"/>
      <c r="IE303" s="199"/>
      <c r="IF303" s="199"/>
      <c r="IG303" s="199"/>
      <c r="IH303" s="199"/>
      <c r="II303" s="199"/>
      <c r="IJ303" s="199"/>
      <c r="IK303" s="199"/>
      <c r="IL303" s="199"/>
      <c r="IM303" s="199"/>
      <c r="IN303" s="199"/>
      <c r="IO303" s="199"/>
      <c r="IP303" s="199"/>
      <c r="IQ303" s="199"/>
      <c r="IR303" s="199"/>
      <c r="IS303" s="199"/>
      <c r="IT303" s="199"/>
      <c r="IU303" s="199"/>
      <c r="IV303" s="199"/>
    </row>
  </sheetData>
  <mergeCells count="8">
    <mergeCell ref="A245:E245"/>
    <mergeCell ref="A303:E303"/>
    <mergeCell ref="A1:F1"/>
    <mergeCell ref="A2:F2"/>
    <mergeCell ref="A3:F3"/>
    <mergeCell ref="A64:E64"/>
    <mergeCell ref="A122:E122"/>
    <mergeCell ref="A180:E180"/>
  </mergeCells>
  <phoneticPr fontId="39" type="noConversion"/>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2" manualBreakCount="2">
    <brk id="122" max="5" man="1"/>
    <brk id="245"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1"/>
  <sheetViews>
    <sheetView view="pageBreakPreview" zoomScaleNormal="100" zoomScaleSheetLayoutView="100" workbookViewId="0">
      <pane ySplit="5" topLeftCell="A6" activePane="bottomLeft" state="frozen"/>
      <selection activeCell="D63" sqref="D63"/>
      <selection pane="bottomLeft" activeCell="E180" sqref="E180:E214"/>
    </sheetView>
  </sheetViews>
  <sheetFormatPr defaultColWidth="8.81640625" defaultRowHeight="14.5" x14ac:dyDescent="0.35"/>
  <cols>
    <col min="1" max="1" width="10.7265625" style="922" customWidth="1"/>
    <col min="2" max="2" width="51.26953125" style="922" customWidth="1"/>
    <col min="3" max="3" width="7.1796875" style="922" customWidth="1"/>
    <col min="4" max="4" width="12.7265625" style="922" customWidth="1"/>
    <col min="5" max="5" width="15.7265625" style="922" customWidth="1"/>
    <col min="6" max="6" width="17" style="946" customWidth="1"/>
    <col min="7" max="7" width="13.1796875" style="921" customWidth="1"/>
    <col min="8" max="8" width="8.7265625" style="921" customWidth="1"/>
    <col min="9" max="9" width="8.81640625" style="921"/>
    <col min="10" max="16384" width="8.81640625" style="922"/>
  </cols>
  <sheetData>
    <row r="1" spans="1:9" s="104" customFormat="1" ht="13" x14ac:dyDescent="0.25">
      <c r="A1" s="1067" t="s">
        <v>0</v>
      </c>
      <c r="B1" s="1067"/>
      <c r="C1" s="1067"/>
      <c r="D1" s="1067"/>
      <c r="E1" s="1067"/>
      <c r="F1" s="1067"/>
      <c r="G1" s="625"/>
      <c r="H1" s="626"/>
      <c r="I1" s="626"/>
    </row>
    <row r="2" spans="1:9" s="104" customFormat="1" ht="13" x14ac:dyDescent="0.25">
      <c r="A2" s="1067" t="s">
        <v>1477</v>
      </c>
      <c r="B2" s="1067"/>
      <c r="C2" s="1067"/>
      <c r="D2" s="1067"/>
      <c r="E2" s="1067"/>
      <c r="F2" s="1067"/>
      <c r="G2" s="625"/>
      <c r="H2" s="626"/>
      <c r="I2" s="626"/>
    </row>
    <row r="3" spans="1:9" s="106" customFormat="1" ht="14" x14ac:dyDescent="0.3">
      <c r="A3" s="200" t="s">
        <v>1453</v>
      </c>
      <c r="B3" s="270"/>
      <c r="C3" s="270"/>
      <c r="D3" s="270"/>
      <c r="E3" s="270"/>
      <c r="F3" s="270"/>
      <c r="G3" s="624"/>
      <c r="H3" s="626"/>
      <c r="I3" s="626"/>
    </row>
    <row r="4" spans="1:9" s="104" customFormat="1" ht="12.75" customHeight="1" x14ac:dyDescent="0.25">
      <c r="A4" s="1092" t="s">
        <v>1315</v>
      </c>
      <c r="B4" s="1092"/>
      <c r="C4" s="1092"/>
      <c r="D4" s="1092"/>
      <c r="E4" s="1092"/>
      <c r="F4" s="1092"/>
      <c r="G4" s="627"/>
      <c r="H4" s="626"/>
      <c r="I4" s="626"/>
    </row>
    <row r="5" spans="1:9" s="104" customFormat="1" ht="13" x14ac:dyDescent="0.25">
      <c r="A5" s="275" t="s">
        <v>307</v>
      </c>
      <c r="B5" s="275" t="s">
        <v>308</v>
      </c>
      <c r="C5" s="275" t="s">
        <v>309</v>
      </c>
      <c r="D5" s="275" t="s">
        <v>310</v>
      </c>
      <c r="E5" s="275" t="s">
        <v>311</v>
      </c>
      <c r="F5" s="919" t="s">
        <v>312</v>
      </c>
      <c r="G5" s="627"/>
      <c r="H5" s="626"/>
      <c r="I5" s="626"/>
    </row>
    <row r="6" spans="1:9" x14ac:dyDescent="0.35">
      <c r="A6" s="194"/>
      <c r="B6" s="185" t="s">
        <v>82</v>
      </c>
      <c r="C6" s="194"/>
      <c r="D6" s="195"/>
      <c r="E6" s="195"/>
      <c r="F6" s="920"/>
    </row>
    <row r="7" spans="1:9" ht="37.5" x14ac:dyDescent="0.35">
      <c r="A7" s="194"/>
      <c r="B7" s="923" t="s">
        <v>1249</v>
      </c>
      <c r="C7" s="194"/>
      <c r="D7" s="195"/>
      <c r="E7" s="195"/>
      <c r="F7" s="920"/>
    </row>
    <row r="8" spans="1:9" x14ac:dyDescent="0.35">
      <c r="A8" s="194"/>
      <c r="B8" s="194"/>
      <c r="C8" s="194"/>
      <c r="D8" s="195"/>
      <c r="E8" s="195"/>
      <c r="F8" s="920"/>
    </row>
    <row r="9" spans="1:9" x14ac:dyDescent="0.35">
      <c r="A9" s="131"/>
      <c r="B9" s="132" t="s">
        <v>161</v>
      </c>
      <c r="C9" s="131"/>
      <c r="D9" s="133"/>
      <c r="E9" s="134"/>
      <c r="F9" s="924"/>
    </row>
    <row r="10" spans="1:9" x14ac:dyDescent="0.35">
      <c r="A10" s="131"/>
      <c r="B10" s="135"/>
      <c r="C10" s="131"/>
      <c r="D10" s="133"/>
      <c r="E10" s="134"/>
      <c r="F10" s="924"/>
    </row>
    <row r="11" spans="1:9" x14ac:dyDescent="0.35">
      <c r="A11" s="131"/>
      <c r="B11" s="132" t="s">
        <v>140</v>
      </c>
      <c r="C11" s="131"/>
      <c r="D11" s="133"/>
      <c r="E11" s="134"/>
      <c r="F11" s="924"/>
    </row>
    <row r="12" spans="1:9" x14ac:dyDescent="0.35">
      <c r="A12" s="131" t="s">
        <v>141</v>
      </c>
      <c r="B12" s="136" t="s">
        <v>942</v>
      </c>
      <c r="C12" s="131" t="s">
        <v>321</v>
      </c>
      <c r="D12" s="137">
        <f>0.2*6</f>
        <v>1.2000000000000002</v>
      </c>
      <c r="E12" s="134"/>
      <c r="F12" s="924">
        <f>D12*E12</f>
        <v>0</v>
      </c>
    </row>
    <row r="13" spans="1:9" x14ac:dyDescent="0.35">
      <c r="A13" s="131"/>
      <c r="B13" s="135"/>
      <c r="C13" s="131"/>
      <c r="D13" s="133"/>
      <c r="E13" s="134"/>
      <c r="F13" s="924"/>
    </row>
    <row r="14" spans="1:9" x14ac:dyDescent="0.35">
      <c r="A14" s="131"/>
      <c r="B14" s="132" t="s">
        <v>142</v>
      </c>
      <c r="C14" s="131"/>
      <c r="D14" s="133"/>
      <c r="E14" s="134"/>
      <c r="F14" s="924"/>
    </row>
    <row r="15" spans="1:9" x14ac:dyDescent="0.35">
      <c r="A15" s="131" t="s">
        <v>143</v>
      </c>
      <c r="B15" s="138" t="s">
        <v>144</v>
      </c>
      <c r="C15" s="131" t="s">
        <v>16</v>
      </c>
      <c r="D15" s="133">
        <v>2</v>
      </c>
      <c r="E15" s="134"/>
      <c r="F15" s="924">
        <f>D15*E15</f>
        <v>0</v>
      </c>
    </row>
    <row r="16" spans="1:9" x14ac:dyDescent="0.35">
      <c r="A16" s="131"/>
      <c r="B16" s="139"/>
      <c r="C16" s="131"/>
      <c r="D16" s="133"/>
      <c r="E16" s="134"/>
      <c r="F16" s="924"/>
    </row>
    <row r="17" spans="1:9" x14ac:dyDescent="0.35">
      <c r="A17" s="131"/>
      <c r="B17" s="132" t="s">
        <v>145</v>
      </c>
      <c r="C17" s="131"/>
      <c r="D17" s="133"/>
      <c r="E17" s="134"/>
      <c r="F17" s="924"/>
    </row>
    <row r="18" spans="1:9" x14ac:dyDescent="0.35">
      <c r="A18" s="131" t="s">
        <v>147</v>
      </c>
      <c r="B18" s="138" t="s">
        <v>148</v>
      </c>
      <c r="C18" s="131" t="s">
        <v>16</v>
      </c>
      <c r="D18" s="133">
        <v>2</v>
      </c>
      <c r="E18" s="134"/>
      <c r="F18" s="924">
        <f>D18*E18</f>
        <v>0</v>
      </c>
    </row>
    <row r="19" spans="1:9" x14ac:dyDescent="0.35">
      <c r="A19" s="131" t="s">
        <v>149</v>
      </c>
      <c r="B19" s="138" t="s">
        <v>150</v>
      </c>
      <c r="C19" s="131" t="s">
        <v>16</v>
      </c>
      <c r="D19" s="133">
        <v>2</v>
      </c>
      <c r="E19" s="134"/>
      <c r="F19" s="924">
        <f>D19*E19</f>
        <v>0</v>
      </c>
    </row>
    <row r="20" spans="1:9" x14ac:dyDescent="0.35">
      <c r="A20" s="131"/>
      <c r="B20" s="138"/>
      <c r="C20" s="131"/>
      <c r="D20" s="133"/>
      <c r="E20" s="134"/>
      <c r="F20" s="924"/>
    </row>
    <row r="21" spans="1:9" x14ac:dyDescent="0.35">
      <c r="A21" s="131"/>
      <c r="B21" s="140" t="s">
        <v>314</v>
      </c>
      <c r="C21" s="131"/>
      <c r="D21" s="133"/>
      <c r="E21" s="134"/>
      <c r="F21" s="924"/>
    </row>
    <row r="22" spans="1:9" x14ac:dyDescent="0.35">
      <c r="A22" s="131"/>
      <c r="B22" s="138"/>
      <c r="C22" s="131"/>
      <c r="D22" s="133"/>
      <c r="E22" s="134"/>
      <c r="F22" s="924"/>
    </row>
    <row r="23" spans="1:9" ht="39" x14ac:dyDescent="0.35">
      <c r="A23" s="131"/>
      <c r="B23" s="141" t="s">
        <v>1250</v>
      </c>
      <c r="C23" s="131"/>
      <c r="D23" s="133"/>
      <c r="E23" s="134"/>
      <c r="F23" s="925"/>
      <c r="G23" s="926"/>
      <c r="H23" s="927"/>
      <c r="I23" s="927"/>
    </row>
    <row r="24" spans="1:9" x14ac:dyDescent="0.35">
      <c r="A24" s="131"/>
      <c r="B24" s="141"/>
      <c r="C24" s="131"/>
      <c r="D24" s="133"/>
      <c r="E24" s="134"/>
      <c r="F24" s="925"/>
      <c r="G24" s="926"/>
      <c r="H24" s="927"/>
      <c r="I24" s="927"/>
    </row>
    <row r="25" spans="1:9" x14ac:dyDescent="0.35">
      <c r="A25" s="131"/>
      <c r="B25" s="928" t="s">
        <v>1251</v>
      </c>
      <c r="C25" s="184"/>
      <c r="D25" s="133"/>
      <c r="E25" s="134"/>
      <c r="F25" s="925"/>
      <c r="G25" s="926"/>
      <c r="H25" s="927"/>
      <c r="I25" s="927"/>
    </row>
    <row r="26" spans="1:9" x14ac:dyDescent="0.35">
      <c r="A26" s="181" t="s">
        <v>169</v>
      </c>
      <c r="B26" s="113" t="s">
        <v>152</v>
      </c>
      <c r="C26" s="131" t="s">
        <v>114</v>
      </c>
      <c r="D26" s="133">
        <v>0</v>
      </c>
      <c r="E26" s="134"/>
      <c r="F26" s="924">
        <f>D26*E26</f>
        <v>0</v>
      </c>
      <c r="G26" s="926"/>
      <c r="H26" s="927"/>
      <c r="I26" s="927"/>
    </row>
    <row r="27" spans="1:9" x14ac:dyDescent="0.35">
      <c r="A27" s="181" t="s">
        <v>170</v>
      </c>
      <c r="B27" s="113" t="s">
        <v>239</v>
      </c>
      <c r="C27" s="131" t="s">
        <v>114</v>
      </c>
      <c r="D27" s="133">
        <v>0</v>
      </c>
      <c r="E27" s="134"/>
      <c r="F27" s="924">
        <f>D27*E27</f>
        <v>0</v>
      </c>
      <c r="G27" s="926"/>
      <c r="H27" s="927"/>
      <c r="I27" s="927"/>
    </row>
    <row r="28" spans="1:9" x14ac:dyDescent="0.35">
      <c r="A28" s="181"/>
      <c r="B28" s="113"/>
      <c r="C28" s="131"/>
      <c r="D28" s="581"/>
      <c r="E28" s="561"/>
      <c r="F28" s="929"/>
      <c r="G28" s="926"/>
      <c r="H28" s="927"/>
      <c r="I28" s="927"/>
    </row>
    <row r="29" spans="1:9" x14ac:dyDescent="0.35">
      <c r="A29" s="131"/>
      <c r="B29" s="928" t="s">
        <v>1252</v>
      </c>
      <c r="C29" s="184"/>
      <c r="D29" s="133"/>
      <c r="E29" s="134"/>
      <c r="F29" s="925"/>
      <c r="G29" s="926"/>
      <c r="H29" s="927"/>
      <c r="I29" s="927"/>
    </row>
    <row r="30" spans="1:9" x14ac:dyDescent="0.35">
      <c r="A30" s="181" t="s">
        <v>171</v>
      </c>
      <c r="B30" s="113" t="s">
        <v>152</v>
      </c>
      <c r="C30" s="131" t="s">
        <v>114</v>
      </c>
      <c r="D30" s="133">
        <v>0</v>
      </c>
      <c r="E30" s="134"/>
      <c r="F30" s="924">
        <f>D30*E30</f>
        <v>0</v>
      </c>
      <c r="G30" s="926"/>
      <c r="H30" s="927"/>
      <c r="I30" s="927"/>
    </row>
    <row r="31" spans="1:9" x14ac:dyDescent="0.35">
      <c r="A31" s="181" t="s">
        <v>172</v>
      </c>
      <c r="B31" s="113" t="s">
        <v>239</v>
      </c>
      <c r="C31" s="131" t="s">
        <v>114</v>
      </c>
      <c r="D31" s="133">
        <v>0</v>
      </c>
      <c r="E31" s="134"/>
      <c r="F31" s="924">
        <f>D31*E31</f>
        <v>0</v>
      </c>
      <c r="G31" s="926"/>
      <c r="H31" s="927"/>
      <c r="I31" s="927"/>
    </row>
    <row r="32" spans="1:9" x14ac:dyDescent="0.35">
      <c r="A32" s="181"/>
      <c r="B32" s="113"/>
      <c r="C32" s="131"/>
      <c r="D32" s="133"/>
      <c r="E32" s="134"/>
      <c r="F32" s="925"/>
      <c r="G32" s="926"/>
      <c r="H32" s="927"/>
      <c r="I32" s="927"/>
    </row>
    <row r="33" spans="1:9" x14ac:dyDescent="0.35">
      <c r="A33" s="131"/>
      <c r="B33" s="928" t="s">
        <v>1253</v>
      </c>
      <c r="C33" s="184"/>
      <c r="D33" s="133"/>
      <c r="E33" s="134"/>
      <c r="F33" s="925"/>
      <c r="G33" s="926"/>
      <c r="H33" s="927"/>
      <c r="I33" s="927"/>
    </row>
    <row r="34" spans="1:9" x14ac:dyDescent="0.35">
      <c r="A34" s="181" t="s">
        <v>849</v>
      </c>
      <c r="B34" s="113" t="s">
        <v>152</v>
      </c>
      <c r="C34" s="131" t="s">
        <v>114</v>
      </c>
      <c r="D34" s="133">
        <v>0</v>
      </c>
      <c r="E34" s="134"/>
      <c r="F34" s="924">
        <f>D34*E34</f>
        <v>0</v>
      </c>
      <c r="G34" s="926"/>
      <c r="H34" s="927"/>
      <c r="I34" s="927"/>
    </row>
    <row r="35" spans="1:9" x14ac:dyDescent="0.35">
      <c r="A35" s="181" t="s">
        <v>850</v>
      </c>
      <c r="B35" s="113" t="s">
        <v>239</v>
      </c>
      <c r="C35" s="131" t="s">
        <v>114</v>
      </c>
      <c r="D35" s="133">
        <v>0</v>
      </c>
      <c r="E35" s="134"/>
      <c r="F35" s="924">
        <f>D35*E35</f>
        <v>0</v>
      </c>
      <c r="G35" s="926"/>
      <c r="H35" s="927"/>
      <c r="I35" s="927"/>
    </row>
    <row r="36" spans="1:9" x14ac:dyDescent="0.35">
      <c r="A36" s="181"/>
      <c r="B36" s="113"/>
      <c r="C36" s="131"/>
      <c r="D36" s="133"/>
      <c r="E36" s="134"/>
      <c r="F36" s="925"/>
      <c r="G36" s="926"/>
      <c r="H36" s="927"/>
      <c r="I36" s="927"/>
    </row>
    <row r="37" spans="1:9" x14ac:dyDescent="0.35">
      <c r="A37" s="131"/>
      <c r="B37" s="928" t="s">
        <v>1254</v>
      </c>
      <c r="C37" s="184"/>
      <c r="D37" s="133"/>
      <c r="E37" s="134"/>
      <c r="F37" s="925"/>
      <c r="G37" s="926"/>
      <c r="H37" s="927"/>
      <c r="I37" s="927"/>
    </row>
    <row r="38" spans="1:9" x14ac:dyDescent="0.35">
      <c r="A38" s="181" t="s">
        <v>907</v>
      </c>
      <c r="B38" s="113" t="s">
        <v>152</v>
      </c>
      <c r="C38" s="131" t="s">
        <v>114</v>
      </c>
      <c r="D38" s="133">
        <v>0</v>
      </c>
      <c r="E38" s="134"/>
      <c r="F38" s="924">
        <f>D38*E38</f>
        <v>0</v>
      </c>
      <c r="G38" s="926"/>
      <c r="H38" s="927"/>
      <c r="I38" s="927"/>
    </row>
    <row r="39" spans="1:9" x14ac:dyDescent="0.35">
      <c r="A39" s="181" t="s">
        <v>1255</v>
      </c>
      <c r="B39" s="113" t="s">
        <v>239</v>
      </c>
      <c r="C39" s="131" t="s">
        <v>114</v>
      </c>
      <c r="D39" s="133">
        <v>0</v>
      </c>
      <c r="E39" s="134"/>
      <c r="F39" s="924">
        <f>D39*E39</f>
        <v>0</v>
      </c>
      <c r="G39" s="926"/>
      <c r="H39" s="927"/>
      <c r="I39" s="927"/>
    </row>
    <row r="40" spans="1:9" x14ac:dyDescent="0.35">
      <c r="A40" s="181"/>
      <c r="B40" s="113"/>
      <c r="C40" s="131"/>
      <c r="D40" s="133"/>
      <c r="E40" s="134"/>
      <c r="F40" s="925"/>
      <c r="G40" s="926"/>
      <c r="H40" s="927"/>
      <c r="I40" s="927"/>
    </row>
    <row r="41" spans="1:9" ht="39" x14ac:dyDescent="0.35">
      <c r="A41" s="131"/>
      <c r="B41" s="180" t="s">
        <v>995</v>
      </c>
      <c r="C41" s="131"/>
      <c r="D41" s="133"/>
      <c r="E41" s="134"/>
      <c r="F41" s="925"/>
      <c r="G41" s="926"/>
      <c r="H41" s="927"/>
      <c r="I41" s="927"/>
    </row>
    <row r="42" spans="1:9" x14ac:dyDescent="0.35">
      <c r="A42" s="131"/>
      <c r="B42" s="141"/>
      <c r="C42" s="131"/>
      <c r="D42" s="133"/>
      <c r="E42" s="134"/>
      <c r="F42" s="925"/>
      <c r="G42" s="926"/>
      <c r="H42" s="927"/>
      <c r="I42" s="927"/>
    </row>
    <row r="43" spans="1:9" x14ac:dyDescent="0.35">
      <c r="A43" s="181" t="s">
        <v>844</v>
      </c>
      <c r="B43" s="113" t="s">
        <v>1256</v>
      </c>
      <c r="C43" s="131" t="s">
        <v>114</v>
      </c>
      <c r="D43" s="133">
        <v>0</v>
      </c>
      <c r="E43" s="134"/>
      <c r="F43" s="924">
        <f t="shared" ref="F43:F51" si="0">D43*E43</f>
        <v>0</v>
      </c>
      <c r="G43" s="926"/>
      <c r="H43" s="927"/>
      <c r="I43" s="927"/>
    </row>
    <row r="44" spans="1:9" x14ac:dyDescent="0.35">
      <c r="A44" s="181" t="s">
        <v>845</v>
      </c>
      <c r="B44" s="113" t="s">
        <v>1257</v>
      </c>
      <c r="C44" s="131" t="s">
        <v>114</v>
      </c>
      <c r="D44" s="133">
        <v>0</v>
      </c>
      <c r="E44" s="134"/>
      <c r="F44" s="924">
        <f t="shared" si="0"/>
        <v>0</v>
      </c>
      <c r="G44" s="926"/>
      <c r="H44" s="927"/>
      <c r="I44" s="927"/>
    </row>
    <row r="45" spans="1:9" x14ac:dyDescent="0.35">
      <c r="A45" s="181" t="s">
        <v>846</v>
      </c>
      <c r="B45" s="190" t="s">
        <v>1258</v>
      </c>
      <c r="C45" s="131" t="s">
        <v>114</v>
      </c>
      <c r="D45" s="133">
        <v>0</v>
      </c>
      <c r="E45" s="134"/>
      <c r="F45" s="924">
        <f t="shared" si="0"/>
        <v>0</v>
      </c>
      <c r="G45" s="926"/>
      <c r="H45" s="927"/>
      <c r="I45" s="927"/>
    </row>
    <row r="46" spans="1:9" x14ac:dyDescent="0.35">
      <c r="A46" s="181" t="s">
        <v>1259</v>
      </c>
      <c r="B46" s="113" t="s">
        <v>1260</v>
      </c>
      <c r="C46" s="131" t="s">
        <v>114</v>
      </c>
      <c r="D46" s="133">
        <v>1000</v>
      </c>
      <c r="E46" s="134"/>
      <c r="F46" s="924">
        <f t="shared" si="0"/>
        <v>0</v>
      </c>
      <c r="G46" s="926"/>
      <c r="H46" s="927"/>
      <c r="I46" s="927"/>
    </row>
    <row r="47" spans="1:9" x14ac:dyDescent="0.35">
      <c r="A47" s="181" t="s">
        <v>1261</v>
      </c>
      <c r="B47" s="190" t="s">
        <v>1262</v>
      </c>
      <c r="C47" s="131" t="s">
        <v>114</v>
      </c>
      <c r="D47" s="133">
        <v>1000</v>
      </c>
      <c r="E47" s="134"/>
      <c r="F47" s="924">
        <f t="shared" si="0"/>
        <v>0</v>
      </c>
      <c r="G47" s="926"/>
      <c r="H47" s="927"/>
      <c r="I47" s="927"/>
    </row>
    <row r="48" spans="1:9" x14ac:dyDescent="0.35">
      <c r="A48" s="181" t="s">
        <v>1263</v>
      </c>
      <c r="B48" s="113" t="s">
        <v>1264</v>
      </c>
      <c r="C48" s="131" t="s">
        <v>114</v>
      </c>
      <c r="D48" s="133">
        <v>100</v>
      </c>
      <c r="E48" s="134"/>
      <c r="F48" s="924">
        <f t="shared" si="0"/>
        <v>0</v>
      </c>
      <c r="G48" s="926"/>
      <c r="H48" s="927"/>
      <c r="I48" s="927"/>
    </row>
    <row r="49" spans="1:9" x14ac:dyDescent="0.35">
      <c r="A49" s="181" t="s">
        <v>1265</v>
      </c>
      <c r="B49" s="113" t="s">
        <v>1266</v>
      </c>
      <c r="C49" s="131" t="s">
        <v>114</v>
      </c>
      <c r="D49" s="133">
        <v>200</v>
      </c>
      <c r="E49" s="134"/>
      <c r="F49" s="924">
        <f t="shared" si="0"/>
        <v>0</v>
      </c>
      <c r="G49" s="926"/>
      <c r="H49" s="927"/>
      <c r="I49" s="927"/>
    </row>
    <row r="50" spans="1:9" x14ac:dyDescent="0.35">
      <c r="A50" s="181" t="s">
        <v>1267</v>
      </c>
      <c r="B50" s="190" t="s">
        <v>1268</v>
      </c>
      <c r="C50" s="131" t="s">
        <v>114</v>
      </c>
      <c r="D50" s="133">
        <v>700</v>
      </c>
      <c r="E50" s="134"/>
      <c r="F50" s="924">
        <f t="shared" si="0"/>
        <v>0</v>
      </c>
      <c r="G50" s="926"/>
      <c r="H50" s="927"/>
      <c r="I50" s="927"/>
    </row>
    <row r="51" spans="1:9" x14ac:dyDescent="0.35">
      <c r="A51" s="181" t="s">
        <v>1269</v>
      </c>
      <c r="B51" s="113" t="s">
        <v>1270</v>
      </c>
      <c r="C51" s="131" t="s">
        <v>114</v>
      </c>
      <c r="D51" s="133">
        <v>8500</v>
      </c>
      <c r="E51" s="134"/>
      <c r="F51" s="924">
        <f t="shared" si="0"/>
        <v>0</v>
      </c>
      <c r="G51" s="926"/>
      <c r="H51" s="927"/>
      <c r="I51" s="927"/>
    </row>
    <row r="52" spans="1:9" x14ac:dyDescent="0.35">
      <c r="A52" s="181"/>
      <c r="B52" s="113"/>
      <c r="C52" s="131"/>
      <c r="D52" s="133"/>
      <c r="E52" s="134"/>
      <c r="F52" s="924"/>
      <c r="G52" s="927"/>
      <c r="H52" s="927"/>
      <c r="I52" s="927"/>
    </row>
    <row r="53" spans="1:9" x14ac:dyDescent="0.35">
      <c r="A53" s="181"/>
      <c r="B53" s="113"/>
      <c r="C53" s="131"/>
      <c r="D53" s="133"/>
      <c r="E53" s="134"/>
      <c r="F53" s="924"/>
      <c r="G53" s="927"/>
      <c r="H53" s="927"/>
      <c r="I53" s="927"/>
    </row>
    <row r="54" spans="1:9" s="921" customFormat="1" ht="12.5" x14ac:dyDescent="0.25">
      <c r="A54" s="131"/>
      <c r="B54" s="138"/>
      <c r="C54" s="131"/>
      <c r="D54" s="148"/>
      <c r="E54" s="134"/>
      <c r="F54" s="924"/>
    </row>
    <row r="55" spans="1:9" s="921" customFormat="1" ht="18" customHeight="1" x14ac:dyDescent="0.25">
      <c r="A55" s="1096" t="s">
        <v>99</v>
      </c>
      <c r="B55" s="1097"/>
      <c r="C55" s="1097"/>
      <c r="D55" s="1097"/>
      <c r="E55" s="1098"/>
      <c r="F55" s="930">
        <f>SUM(F9:F51)</f>
        <v>0</v>
      </c>
    </row>
    <row r="56" spans="1:9" s="921" customFormat="1" ht="13" x14ac:dyDescent="0.25">
      <c r="A56" s="152"/>
      <c r="B56" s="152"/>
      <c r="C56" s="152"/>
      <c r="D56" s="152"/>
      <c r="E56" s="152"/>
      <c r="F56" s="931"/>
    </row>
    <row r="57" spans="1:9" s="921" customFormat="1" ht="13" x14ac:dyDescent="0.25">
      <c r="A57" s="144"/>
      <c r="B57" s="132" t="s">
        <v>127</v>
      </c>
      <c r="C57" s="131"/>
      <c r="D57" s="133"/>
      <c r="E57" s="134"/>
      <c r="F57" s="924"/>
    </row>
    <row r="58" spans="1:9" s="921" customFormat="1" ht="13" x14ac:dyDescent="0.25">
      <c r="A58" s="153"/>
      <c r="B58" s="154"/>
      <c r="C58" s="131"/>
      <c r="D58" s="133"/>
      <c r="E58" s="134"/>
      <c r="F58" s="924"/>
    </row>
    <row r="59" spans="1:9" s="921" customFormat="1" ht="26" x14ac:dyDescent="0.25">
      <c r="A59" s="131"/>
      <c r="B59" s="155" t="s">
        <v>947</v>
      </c>
      <c r="C59" s="131"/>
      <c r="D59" s="133"/>
      <c r="E59" s="134"/>
      <c r="F59" s="924"/>
    </row>
    <row r="60" spans="1:9" s="921" customFormat="1" ht="13" x14ac:dyDescent="0.25">
      <c r="A60" s="131"/>
      <c r="B60" s="155"/>
      <c r="C60" s="131"/>
      <c r="D60" s="133"/>
      <c r="E60" s="134"/>
      <c r="F60" s="924"/>
    </row>
    <row r="61" spans="1:9" s="921" customFormat="1" ht="12.5" x14ac:dyDescent="0.25">
      <c r="A61" s="131"/>
      <c r="B61" s="932" t="s">
        <v>1271</v>
      </c>
      <c r="C61" s="131"/>
      <c r="D61" s="182"/>
      <c r="E61" s="149"/>
      <c r="F61" s="924"/>
    </row>
    <row r="62" spans="1:9" s="921" customFormat="1" ht="12.5" x14ac:dyDescent="0.25">
      <c r="A62" s="131" t="s">
        <v>1272</v>
      </c>
      <c r="B62" s="190" t="s">
        <v>1273</v>
      </c>
      <c r="C62" s="131" t="s">
        <v>16</v>
      </c>
      <c r="D62" s="182">
        <v>0</v>
      </c>
      <c r="E62" s="134"/>
      <c r="F62" s="924">
        <f>D62*E62</f>
        <v>0</v>
      </c>
    </row>
    <row r="63" spans="1:9" s="921" customFormat="1" ht="12.5" x14ac:dyDescent="0.25">
      <c r="A63" s="131" t="s">
        <v>1274</v>
      </c>
      <c r="B63" s="190" t="s">
        <v>1275</v>
      </c>
      <c r="C63" s="131" t="s">
        <v>16</v>
      </c>
      <c r="D63" s="182">
        <v>0</v>
      </c>
      <c r="E63" s="134"/>
      <c r="F63" s="924">
        <f>D63*E63</f>
        <v>0</v>
      </c>
    </row>
    <row r="64" spans="1:9" s="921" customFormat="1" ht="12.5" x14ac:dyDescent="0.25">
      <c r="A64" s="131" t="s">
        <v>1276</v>
      </c>
      <c r="B64" s="190" t="s">
        <v>1277</v>
      </c>
      <c r="C64" s="131" t="s">
        <v>16</v>
      </c>
      <c r="D64" s="182">
        <v>0</v>
      </c>
      <c r="E64" s="134"/>
      <c r="F64" s="924">
        <f>D64*E64</f>
        <v>0</v>
      </c>
    </row>
    <row r="65" spans="1:6" s="921" customFormat="1" ht="12.5" x14ac:dyDescent="0.25">
      <c r="A65" s="131" t="s">
        <v>1278</v>
      </c>
      <c r="B65" s="190" t="s">
        <v>1279</v>
      </c>
      <c r="C65" s="131" t="s">
        <v>16</v>
      </c>
      <c r="D65" s="182">
        <v>0</v>
      </c>
      <c r="E65" s="134"/>
      <c r="F65" s="924">
        <f>D65*E65</f>
        <v>0</v>
      </c>
    </row>
    <row r="66" spans="1:6" s="921" customFormat="1" ht="12.5" x14ac:dyDescent="0.25">
      <c r="A66" s="131" t="s">
        <v>1280</v>
      </c>
      <c r="B66" s="190" t="s">
        <v>1281</v>
      </c>
      <c r="C66" s="131" t="s">
        <v>16</v>
      </c>
      <c r="D66" s="182">
        <v>0</v>
      </c>
      <c r="E66" s="134"/>
      <c r="F66" s="924">
        <f>D66*E66</f>
        <v>0</v>
      </c>
    </row>
    <row r="67" spans="1:6" s="921" customFormat="1" ht="13" x14ac:dyDescent="0.25">
      <c r="A67" s="131"/>
      <c r="B67" s="155"/>
      <c r="C67" s="131"/>
      <c r="D67" s="133"/>
      <c r="E67" s="134"/>
      <c r="F67" s="924"/>
    </row>
    <row r="68" spans="1:6" s="921" customFormat="1" ht="13" x14ac:dyDescent="0.25">
      <c r="A68" s="131"/>
      <c r="B68" s="151" t="s">
        <v>948</v>
      </c>
      <c r="C68" s="131"/>
      <c r="D68" s="133"/>
      <c r="E68" s="134"/>
      <c r="F68" s="924"/>
    </row>
    <row r="69" spans="1:6" s="921" customFormat="1" ht="12.5" x14ac:dyDescent="0.25">
      <c r="A69" s="131" t="s">
        <v>943</v>
      </c>
      <c r="B69" s="135" t="s">
        <v>950</v>
      </c>
      <c r="C69" s="131" t="s">
        <v>16</v>
      </c>
      <c r="D69" s="133">
        <v>0</v>
      </c>
      <c r="E69" s="134"/>
      <c r="F69" s="924">
        <f t="shared" ref="F69:F74" si="1">D69*E69</f>
        <v>0</v>
      </c>
    </row>
    <row r="70" spans="1:6" s="921" customFormat="1" ht="12.5" x14ac:dyDescent="0.25">
      <c r="A70" s="131" t="s">
        <v>944</v>
      </c>
      <c r="B70" s="135" t="s">
        <v>951</v>
      </c>
      <c r="C70" s="131" t="s">
        <v>16</v>
      </c>
      <c r="D70" s="133">
        <v>5</v>
      </c>
      <c r="E70" s="149"/>
      <c r="F70" s="924">
        <f t="shared" si="1"/>
        <v>0</v>
      </c>
    </row>
    <row r="71" spans="1:6" s="921" customFormat="1" ht="12.5" x14ac:dyDescent="0.25">
      <c r="A71" s="131" t="s">
        <v>1030</v>
      </c>
      <c r="B71" s="135" t="s">
        <v>952</v>
      </c>
      <c r="C71" s="131" t="s">
        <v>16</v>
      </c>
      <c r="D71" s="133">
        <v>0</v>
      </c>
      <c r="E71" s="134"/>
      <c r="F71" s="924">
        <f t="shared" si="1"/>
        <v>0</v>
      </c>
    </row>
    <row r="72" spans="1:6" s="921" customFormat="1" ht="12.5" x14ac:dyDescent="0.25">
      <c r="A72" s="131" t="s">
        <v>946</v>
      </c>
      <c r="B72" s="135" t="s">
        <v>953</v>
      </c>
      <c r="C72" s="131" t="s">
        <v>16</v>
      </c>
      <c r="D72" s="133">
        <v>0</v>
      </c>
      <c r="E72" s="149"/>
      <c r="F72" s="924">
        <f t="shared" si="1"/>
        <v>0</v>
      </c>
    </row>
    <row r="73" spans="1:6" s="921" customFormat="1" ht="12.5" x14ac:dyDescent="0.25">
      <c r="A73" s="131" t="s">
        <v>1095</v>
      </c>
      <c r="B73" s="135" t="s">
        <v>954</v>
      </c>
      <c r="C73" s="131" t="s">
        <v>16</v>
      </c>
      <c r="D73" s="133">
        <v>0</v>
      </c>
      <c r="E73" s="149"/>
      <c r="F73" s="924">
        <f t="shared" si="1"/>
        <v>0</v>
      </c>
    </row>
    <row r="74" spans="1:6" s="921" customFormat="1" ht="12.5" x14ac:dyDescent="0.25">
      <c r="A74" s="131" t="s">
        <v>1096</v>
      </c>
      <c r="B74" s="135" t="s">
        <v>955</v>
      </c>
      <c r="C74" s="131" t="s">
        <v>16</v>
      </c>
      <c r="D74" s="133">
        <v>0</v>
      </c>
      <c r="E74" s="149"/>
      <c r="F74" s="924">
        <f t="shared" si="1"/>
        <v>0</v>
      </c>
    </row>
    <row r="75" spans="1:6" s="921" customFormat="1" ht="12.5" x14ac:dyDescent="0.25">
      <c r="A75" s="131"/>
      <c r="B75" s="135"/>
      <c r="C75" s="131"/>
      <c r="D75" s="133"/>
      <c r="E75" s="149"/>
      <c r="F75" s="924"/>
    </row>
    <row r="76" spans="1:6" s="921" customFormat="1" ht="12.5" x14ac:dyDescent="0.25">
      <c r="A76" s="131"/>
      <c r="B76" s="932" t="s">
        <v>1282</v>
      </c>
      <c r="C76" s="131"/>
      <c r="D76" s="133"/>
      <c r="E76" s="149"/>
      <c r="F76" s="924"/>
    </row>
    <row r="77" spans="1:6" s="921" customFormat="1" ht="12.5" x14ac:dyDescent="0.25">
      <c r="A77" s="131" t="s">
        <v>1283</v>
      </c>
      <c r="B77" s="135" t="s">
        <v>952</v>
      </c>
      <c r="C77" s="131" t="s">
        <v>16</v>
      </c>
      <c r="D77" s="182">
        <v>0</v>
      </c>
      <c r="E77" s="149"/>
      <c r="F77" s="924">
        <f>D77*E77</f>
        <v>0</v>
      </c>
    </row>
    <row r="78" spans="1:6" s="921" customFormat="1" ht="12.5" x14ac:dyDescent="0.25">
      <c r="A78" s="131" t="s">
        <v>1284</v>
      </c>
      <c r="B78" s="190" t="s">
        <v>1285</v>
      </c>
      <c r="C78" s="131" t="s">
        <v>16</v>
      </c>
      <c r="D78" s="182">
        <v>0</v>
      </c>
      <c r="E78" s="149"/>
      <c r="F78" s="924">
        <f>D78*E78</f>
        <v>0</v>
      </c>
    </row>
    <row r="79" spans="1:6" s="921" customFormat="1" ht="12.5" x14ac:dyDescent="0.25">
      <c r="A79" s="131"/>
      <c r="B79" s="135"/>
      <c r="C79" s="131"/>
      <c r="D79" s="133"/>
      <c r="E79" s="149"/>
      <c r="F79" s="924"/>
    </row>
    <row r="80" spans="1:6" s="921" customFormat="1" ht="26" x14ac:dyDescent="0.25">
      <c r="A80" s="131"/>
      <c r="B80" s="180" t="s">
        <v>1286</v>
      </c>
      <c r="C80" s="131"/>
      <c r="D80" s="179"/>
      <c r="E80" s="126"/>
      <c r="F80" s="924"/>
    </row>
    <row r="81" spans="1:6" s="921" customFormat="1" ht="12.5" x14ac:dyDescent="0.25">
      <c r="A81" s="131"/>
      <c r="B81" s="190"/>
      <c r="C81" s="131"/>
      <c r="D81" s="179"/>
      <c r="E81" s="126"/>
      <c r="F81" s="924"/>
    </row>
    <row r="82" spans="1:6" s="921" customFormat="1" ht="12.5" x14ac:dyDescent="0.25">
      <c r="A82" s="131"/>
      <c r="B82" s="932" t="s">
        <v>1287</v>
      </c>
      <c r="C82" s="131"/>
      <c r="D82" s="179"/>
      <c r="E82" s="126"/>
      <c r="F82" s="924"/>
    </row>
    <row r="83" spans="1:6" s="921" customFormat="1" ht="12.5" x14ac:dyDescent="0.25">
      <c r="A83" s="131" t="s">
        <v>1288</v>
      </c>
      <c r="B83" s="190" t="s">
        <v>949</v>
      </c>
      <c r="C83" s="131" t="s">
        <v>16</v>
      </c>
      <c r="D83" s="179">
        <v>2</v>
      </c>
      <c r="E83" s="126"/>
      <c r="F83" s="924">
        <f>D83*E83</f>
        <v>0</v>
      </c>
    </row>
    <row r="84" spans="1:6" s="921" customFormat="1" ht="12.5" x14ac:dyDescent="0.25">
      <c r="A84" s="131" t="s">
        <v>1289</v>
      </c>
      <c r="B84" s="190" t="s">
        <v>956</v>
      </c>
      <c r="C84" s="131" t="s">
        <v>16</v>
      </c>
      <c r="D84" s="179">
        <v>2</v>
      </c>
      <c r="E84" s="126"/>
      <c r="F84" s="924">
        <f>D84*E84</f>
        <v>0</v>
      </c>
    </row>
    <row r="85" spans="1:6" s="921" customFormat="1" ht="12.5" x14ac:dyDescent="0.25">
      <c r="A85" s="131" t="s">
        <v>1290</v>
      </c>
      <c r="B85" s="190" t="s">
        <v>1291</v>
      </c>
      <c r="C85" s="131" t="s">
        <v>16</v>
      </c>
      <c r="D85" s="179">
        <v>2</v>
      </c>
      <c r="E85" s="126"/>
      <c r="F85" s="924">
        <f>D85*E85</f>
        <v>0</v>
      </c>
    </row>
    <row r="86" spans="1:6" s="921" customFormat="1" ht="12.5" x14ac:dyDescent="0.25">
      <c r="A86" s="131" t="s">
        <v>1292</v>
      </c>
      <c r="B86" s="190" t="s">
        <v>1293</v>
      </c>
      <c r="C86" s="131" t="s">
        <v>16</v>
      </c>
      <c r="D86" s="179">
        <v>2</v>
      </c>
      <c r="E86" s="126"/>
      <c r="F86" s="924">
        <f>D86*E86</f>
        <v>0</v>
      </c>
    </row>
    <row r="87" spans="1:6" s="921" customFormat="1" ht="12.5" x14ac:dyDescent="0.25">
      <c r="A87" s="131"/>
      <c r="B87" s="190"/>
      <c r="C87" s="131"/>
      <c r="D87" s="179"/>
      <c r="E87" s="126"/>
      <c r="F87" s="924"/>
    </row>
    <row r="88" spans="1:6" s="921" customFormat="1" ht="12.5" x14ac:dyDescent="0.25">
      <c r="A88" s="131"/>
      <c r="B88" s="932" t="s">
        <v>1294</v>
      </c>
      <c r="C88" s="131"/>
      <c r="D88" s="179"/>
      <c r="E88" s="126"/>
      <c r="F88" s="924"/>
    </row>
    <row r="89" spans="1:6" s="921" customFormat="1" ht="12.5" x14ac:dyDescent="0.25">
      <c r="A89" s="131" t="s">
        <v>1295</v>
      </c>
      <c r="B89" s="190" t="s">
        <v>949</v>
      </c>
      <c r="C89" s="131" t="s">
        <v>16</v>
      </c>
      <c r="D89" s="179">
        <v>0</v>
      </c>
      <c r="E89" s="126"/>
      <c r="F89" s="924">
        <f>D89*E89</f>
        <v>0</v>
      </c>
    </row>
    <row r="90" spans="1:6" s="921" customFormat="1" ht="12.5" x14ac:dyDescent="0.25">
      <c r="A90" s="131" t="s">
        <v>1296</v>
      </c>
      <c r="B90" s="190" t="s">
        <v>956</v>
      </c>
      <c r="C90" s="131" t="s">
        <v>16</v>
      </c>
      <c r="D90" s="179">
        <v>2</v>
      </c>
      <c r="E90" s="126"/>
      <c r="F90" s="924">
        <f>D90*E90</f>
        <v>0</v>
      </c>
    </row>
    <row r="91" spans="1:6" s="921" customFormat="1" ht="12.5" x14ac:dyDescent="0.25">
      <c r="A91" s="131" t="s">
        <v>1297</v>
      </c>
      <c r="B91" s="190" t="s">
        <v>1291</v>
      </c>
      <c r="C91" s="131" t="s">
        <v>16</v>
      </c>
      <c r="D91" s="179">
        <v>2</v>
      </c>
      <c r="E91" s="126"/>
      <c r="F91" s="924">
        <f>D91*E91</f>
        <v>0</v>
      </c>
    </row>
    <row r="92" spans="1:6" s="921" customFormat="1" ht="12.5" x14ac:dyDescent="0.25">
      <c r="A92" s="131" t="s">
        <v>1298</v>
      </c>
      <c r="B92" s="190" t="s">
        <v>1293</v>
      </c>
      <c r="C92" s="131" t="s">
        <v>16</v>
      </c>
      <c r="D92" s="179">
        <v>2</v>
      </c>
      <c r="E92" s="126"/>
      <c r="F92" s="924">
        <f>D92*E92</f>
        <v>0</v>
      </c>
    </row>
    <row r="93" spans="1:6" s="921" customFormat="1" ht="12.5" x14ac:dyDescent="0.25">
      <c r="A93" s="131"/>
      <c r="B93" s="190"/>
      <c r="C93" s="131"/>
      <c r="D93" s="179"/>
      <c r="E93" s="126"/>
      <c r="F93" s="924"/>
    </row>
    <row r="94" spans="1:6" s="921" customFormat="1" ht="12.5" x14ac:dyDescent="0.25">
      <c r="A94" s="131"/>
      <c r="B94" s="932" t="s">
        <v>1299</v>
      </c>
      <c r="C94" s="131"/>
      <c r="D94" s="179"/>
      <c r="E94" s="126"/>
      <c r="F94" s="924"/>
    </row>
    <row r="95" spans="1:6" s="921" customFormat="1" ht="12.5" x14ac:dyDescent="0.25">
      <c r="A95" s="933" t="s">
        <v>1300</v>
      </c>
      <c r="B95" s="934" t="s">
        <v>1301</v>
      </c>
      <c r="C95" s="933" t="s">
        <v>16</v>
      </c>
      <c r="D95" s="935">
        <v>2</v>
      </c>
      <c r="E95" s="936"/>
      <c r="F95" s="924">
        <f>D95*E95</f>
        <v>0</v>
      </c>
    </row>
    <row r="96" spans="1:6" s="921" customFormat="1" ht="12.5" x14ac:dyDescent="0.25">
      <c r="A96" s="131" t="s">
        <v>1302</v>
      </c>
      <c r="B96" s="190" t="s">
        <v>1303</v>
      </c>
      <c r="C96" s="131" t="s">
        <v>16</v>
      </c>
      <c r="D96" s="179">
        <v>2</v>
      </c>
      <c r="E96" s="126"/>
      <c r="F96" s="924">
        <f>D96*E96</f>
        <v>0</v>
      </c>
    </row>
    <row r="97" spans="1:6" s="921" customFormat="1" ht="12.5" x14ac:dyDescent="0.25">
      <c r="A97" s="131" t="s">
        <v>1304</v>
      </c>
      <c r="B97" s="190" t="s">
        <v>1305</v>
      </c>
      <c r="C97" s="131" t="s">
        <v>16</v>
      </c>
      <c r="D97" s="179">
        <v>3</v>
      </c>
      <c r="E97" s="126"/>
      <c r="F97" s="924">
        <f>D97*E97</f>
        <v>0</v>
      </c>
    </row>
    <row r="98" spans="1:6" s="921" customFormat="1" ht="12.5" x14ac:dyDescent="0.25">
      <c r="A98" s="131" t="s">
        <v>1306</v>
      </c>
      <c r="B98" s="190" t="s">
        <v>1307</v>
      </c>
      <c r="C98" s="131" t="s">
        <v>16</v>
      </c>
      <c r="D98" s="179">
        <v>5</v>
      </c>
      <c r="E98" s="126"/>
      <c r="F98" s="924">
        <f>D98*E98</f>
        <v>0</v>
      </c>
    </row>
    <row r="99" spans="1:6" s="921" customFormat="1" ht="12.5" x14ac:dyDescent="0.25">
      <c r="A99" s="131"/>
      <c r="B99" s="190"/>
      <c r="C99" s="131"/>
      <c r="D99" s="179"/>
      <c r="E99" s="126"/>
      <c r="F99" s="924"/>
    </row>
    <row r="100" spans="1:6" s="921" customFormat="1" ht="12.5" x14ac:dyDescent="0.25">
      <c r="A100" s="131"/>
      <c r="B100" s="932" t="s">
        <v>1282</v>
      </c>
      <c r="C100" s="131"/>
      <c r="D100" s="179"/>
      <c r="E100" s="126"/>
      <c r="F100" s="924"/>
    </row>
    <row r="101" spans="1:6" s="921" customFormat="1" ht="12.5" x14ac:dyDescent="0.25">
      <c r="A101" s="131" t="s">
        <v>1308</v>
      </c>
      <c r="B101" s="190" t="s">
        <v>951</v>
      </c>
      <c r="C101" s="131" t="s">
        <v>16</v>
      </c>
      <c r="D101" s="179">
        <v>0</v>
      </c>
      <c r="E101" s="126"/>
      <c r="F101" s="924">
        <f t="shared" ref="F101:F106" si="2">D101*E101</f>
        <v>0</v>
      </c>
    </row>
    <row r="102" spans="1:6" s="921" customFormat="1" ht="12.5" x14ac:dyDescent="0.25">
      <c r="A102" s="131" t="s">
        <v>1309</v>
      </c>
      <c r="B102" s="190" t="s">
        <v>950</v>
      </c>
      <c r="C102" s="131" t="s">
        <v>16</v>
      </c>
      <c r="D102" s="179">
        <v>0</v>
      </c>
      <c r="E102" s="126"/>
      <c r="F102" s="924">
        <f t="shared" si="2"/>
        <v>0</v>
      </c>
    </row>
    <row r="103" spans="1:6" s="921" customFormat="1" ht="12.5" x14ac:dyDescent="0.25">
      <c r="A103" s="131" t="s">
        <v>1310</v>
      </c>
      <c r="B103" s="190" t="s">
        <v>949</v>
      </c>
      <c r="C103" s="131" t="s">
        <v>16</v>
      </c>
      <c r="D103" s="179">
        <v>2</v>
      </c>
      <c r="E103" s="126"/>
      <c r="F103" s="924">
        <f t="shared" si="2"/>
        <v>0</v>
      </c>
    </row>
    <row r="104" spans="1:6" s="921" customFormat="1" ht="12.5" x14ac:dyDescent="0.25">
      <c r="A104" s="131" t="s">
        <v>1311</v>
      </c>
      <c r="B104" s="190" t="s">
        <v>956</v>
      </c>
      <c r="C104" s="131" t="s">
        <v>16</v>
      </c>
      <c r="D104" s="179">
        <v>5</v>
      </c>
      <c r="E104" s="126"/>
      <c r="F104" s="924">
        <f t="shared" si="2"/>
        <v>0</v>
      </c>
    </row>
    <row r="105" spans="1:6" s="921" customFormat="1" ht="12.5" x14ac:dyDescent="0.25">
      <c r="A105" s="131" t="s">
        <v>1312</v>
      </c>
      <c r="B105" s="190" t="s">
        <v>1291</v>
      </c>
      <c r="C105" s="131" t="s">
        <v>16</v>
      </c>
      <c r="D105" s="179">
        <v>2</v>
      </c>
      <c r="E105" s="126"/>
      <c r="F105" s="924">
        <f t="shared" si="2"/>
        <v>0</v>
      </c>
    </row>
    <row r="106" spans="1:6" s="921" customFormat="1" ht="12.5" x14ac:dyDescent="0.25">
      <c r="A106" s="131" t="s">
        <v>1313</v>
      </c>
      <c r="B106" s="190" t="s">
        <v>1293</v>
      </c>
      <c r="C106" s="131" t="s">
        <v>16</v>
      </c>
      <c r="D106" s="179">
        <v>5</v>
      </c>
      <c r="E106" s="126"/>
      <c r="F106" s="924">
        <f t="shared" si="2"/>
        <v>0</v>
      </c>
    </row>
    <row r="107" spans="1:6" s="921" customFormat="1" ht="12.5" x14ac:dyDescent="0.25">
      <c r="A107" s="131"/>
      <c r="B107" s="135"/>
      <c r="C107" s="131"/>
      <c r="D107" s="148"/>
      <c r="E107" s="134"/>
      <c r="F107" s="924"/>
    </row>
    <row r="108" spans="1:6" s="921" customFormat="1" ht="13" x14ac:dyDescent="0.25">
      <c r="A108" s="131"/>
      <c r="B108" s="132" t="s">
        <v>134</v>
      </c>
      <c r="C108" s="131"/>
      <c r="D108" s="156"/>
      <c r="E108" s="134"/>
      <c r="F108" s="924"/>
    </row>
    <row r="109" spans="1:6" s="921" customFormat="1" ht="25" x14ac:dyDescent="0.25">
      <c r="A109" s="131"/>
      <c r="B109" s="157" t="s">
        <v>957</v>
      </c>
      <c r="C109" s="131"/>
      <c r="D109" s="156"/>
      <c r="E109" s="134"/>
      <c r="F109" s="924"/>
    </row>
    <row r="110" spans="1:6" s="921" customFormat="1" ht="12.5" x14ac:dyDescent="0.25">
      <c r="A110" s="131" t="s">
        <v>207</v>
      </c>
      <c r="B110" s="138" t="s">
        <v>1097</v>
      </c>
      <c r="C110" s="131" t="s">
        <v>16</v>
      </c>
      <c r="D110" s="133">
        <v>0</v>
      </c>
      <c r="E110" s="134"/>
      <c r="F110" s="924">
        <f t="shared" ref="F110:F115" si="3">D110*E110</f>
        <v>0</v>
      </c>
    </row>
    <row r="111" spans="1:6" s="921" customFormat="1" ht="12.5" x14ac:dyDescent="0.25">
      <c r="A111" s="131" t="s">
        <v>208</v>
      </c>
      <c r="B111" s="138" t="s">
        <v>1098</v>
      </c>
      <c r="C111" s="131" t="s">
        <v>16</v>
      </c>
      <c r="D111" s="133">
        <v>0</v>
      </c>
      <c r="E111" s="134"/>
      <c r="F111" s="924">
        <f t="shared" si="3"/>
        <v>0</v>
      </c>
    </row>
    <row r="112" spans="1:6" s="921" customFormat="1" ht="12.5" x14ac:dyDescent="0.25">
      <c r="A112" s="131" t="s">
        <v>220</v>
      </c>
      <c r="B112" s="138" t="s">
        <v>346</v>
      </c>
      <c r="C112" s="131" t="s">
        <v>16</v>
      </c>
      <c r="D112" s="133">
        <v>0</v>
      </c>
      <c r="E112" s="134"/>
      <c r="F112" s="924">
        <f t="shared" si="3"/>
        <v>0</v>
      </c>
    </row>
    <row r="113" spans="1:6" s="921" customFormat="1" ht="12.5" x14ac:dyDescent="0.25">
      <c r="A113" s="131" t="s">
        <v>224</v>
      </c>
      <c r="B113" s="138" t="s">
        <v>945</v>
      </c>
      <c r="C113" s="131" t="s">
        <v>16</v>
      </c>
      <c r="D113" s="133">
        <v>0</v>
      </c>
      <c r="E113" s="134"/>
      <c r="F113" s="924">
        <f t="shared" si="3"/>
        <v>0</v>
      </c>
    </row>
    <row r="114" spans="1:6" s="921" customFormat="1" ht="12.5" x14ac:dyDescent="0.25">
      <c r="A114" s="131" t="s">
        <v>1099</v>
      </c>
      <c r="B114" s="138" t="s">
        <v>919</v>
      </c>
      <c r="C114" s="131" t="s">
        <v>16</v>
      </c>
      <c r="D114" s="133">
        <v>0</v>
      </c>
      <c r="E114" s="134"/>
      <c r="F114" s="924">
        <f t="shared" si="3"/>
        <v>0</v>
      </c>
    </row>
    <row r="115" spans="1:6" s="921" customFormat="1" ht="12.5" x14ac:dyDescent="0.25">
      <c r="A115" s="131" t="s">
        <v>1100</v>
      </c>
      <c r="B115" s="138" t="s">
        <v>343</v>
      </c>
      <c r="C115" s="131" t="s">
        <v>16</v>
      </c>
      <c r="D115" s="133">
        <v>0</v>
      </c>
      <c r="E115" s="134"/>
      <c r="F115" s="924">
        <f t="shared" si="3"/>
        <v>0</v>
      </c>
    </row>
    <row r="116" spans="1:6" s="921" customFormat="1" ht="12.5" x14ac:dyDescent="0.25">
      <c r="A116" s="131"/>
      <c r="B116" s="138"/>
      <c r="C116" s="131"/>
      <c r="D116" s="133"/>
      <c r="E116" s="134"/>
      <c r="F116" s="924"/>
    </row>
    <row r="117" spans="1:6" s="921" customFormat="1" ht="12.5" x14ac:dyDescent="0.25">
      <c r="A117" s="131"/>
      <c r="B117" s="159" t="s">
        <v>958</v>
      </c>
      <c r="C117" s="131"/>
      <c r="D117" s="133"/>
      <c r="E117" s="134"/>
      <c r="F117" s="924"/>
    </row>
    <row r="118" spans="1:6" s="921" customFormat="1" ht="12.5" x14ac:dyDescent="0.25">
      <c r="A118" s="131" t="s">
        <v>209</v>
      </c>
      <c r="B118" s="138" t="s">
        <v>346</v>
      </c>
      <c r="C118" s="131" t="s">
        <v>337</v>
      </c>
      <c r="D118" s="133">
        <v>0</v>
      </c>
      <c r="E118" s="134"/>
      <c r="F118" s="924">
        <f>D118*E118</f>
        <v>0</v>
      </c>
    </row>
    <row r="119" spans="1:6" s="921" customFormat="1" ht="12.5" x14ac:dyDescent="0.25">
      <c r="A119" s="131" t="s">
        <v>210</v>
      </c>
      <c r="B119" s="135" t="s">
        <v>959</v>
      </c>
      <c r="C119" s="131" t="s">
        <v>16</v>
      </c>
      <c r="D119" s="133">
        <v>0</v>
      </c>
      <c r="E119" s="134"/>
      <c r="F119" s="924">
        <f>D119*E119</f>
        <v>0</v>
      </c>
    </row>
    <row r="120" spans="1:6" s="921" customFormat="1" ht="12.5" x14ac:dyDescent="0.25">
      <c r="A120" s="131"/>
      <c r="B120" s="135"/>
      <c r="C120" s="131"/>
      <c r="D120" s="133"/>
      <c r="E120" s="733"/>
      <c r="F120" s="924"/>
    </row>
    <row r="121" spans="1:6" s="921" customFormat="1" ht="18" customHeight="1" x14ac:dyDescent="0.25">
      <c r="A121" s="1096" t="s">
        <v>99</v>
      </c>
      <c r="B121" s="1097"/>
      <c r="C121" s="1097"/>
      <c r="D121" s="1097"/>
      <c r="E121" s="1098"/>
      <c r="F121" s="930">
        <f>SUM(F60:F119)</f>
        <v>0</v>
      </c>
    </row>
    <row r="122" spans="1:6" s="921" customFormat="1" ht="12.5" x14ac:dyDescent="0.25">
      <c r="A122" s="131"/>
      <c r="B122" s="135"/>
      <c r="C122" s="131"/>
      <c r="D122" s="133"/>
      <c r="E122" s="733"/>
      <c r="F122" s="924"/>
    </row>
    <row r="123" spans="1:6" s="921" customFormat="1" ht="18.75" customHeight="1" x14ac:dyDescent="0.25">
      <c r="A123" s="131"/>
      <c r="B123" s="160" t="s">
        <v>187</v>
      </c>
      <c r="C123" s="131"/>
      <c r="D123" s="156"/>
      <c r="E123" s="134"/>
      <c r="F123" s="924"/>
    </row>
    <row r="124" spans="1:6" s="921" customFormat="1" ht="12.5" x14ac:dyDescent="0.25">
      <c r="A124" s="161"/>
      <c r="B124" s="138"/>
      <c r="C124" s="131"/>
      <c r="D124" s="133"/>
      <c r="E124" s="134"/>
      <c r="F124" s="924"/>
    </row>
    <row r="125" spans="1:6" s="921" customFormat="1" ht="13" x14ac:dyDescent="0.25">
      <c r="A125" s="161"/>
      <c r="B125" s="132" t="s">
        <v>960</v>
      </c>
      <c r="C125" s="131"/>
      <c r="D125" s="133"/>
      <c r="E125" s="134"/>
      <c r="F125" s="924"/>
    </row>
    <row r="126" spans="1:6" s="921" customFormat="1" ht="12.5" x14ac:dyDescent="0.25">
      <c r="A126" s="131" t="s">
        <v>158</v>
      </c>
      <c r="B126" s="138" t="s">
        <v>961</v>
      </c>
      <c r="C126" s="131" t="s">
        <v>16</v>
      </c>
      <c r="D126" s="133">
        <f>D118</f>
        <v>0</v>
      </c>
      <c r="E126" s="134"/>
      <c r="F126" s="924">
        <f>D126*E126</f>
        <v>0</v>
      </c>
    </row>
    <row r="127" spans="1:6" s="921" customFormat="1" ht="12.5" x14ac:dyDescent="0.25">
      <c r="A127" s="131" t="s">
        <v>814</v>
      </c>
      <c r="B127" s="158" t="s">
        <v>962</v>
      </c>
      <c r="C127" s="131" t="s">
        <v>16</v>
      </c>
      <c r="D127" s="133">
        <f>D126</f>
        <v>0</v>
      </c>
      <c r="E127" s="134"/>
      <c r="F127" s="924">
        <f>D127*E127</f>
        <v>0</v>
      </c>
    </row>
    <row r="128" spans="1:6" s="921" customFormat="1" ht="12.5" x14ac:dyDescent="0.25">
      <c r="A128" s="161" t="s">
        <v>929</v>
      </c>
      <c r="B128" s="162" t="s">
        <v>963</v>
      </c>
      <c r="C128" s="131" t="s">
        <v>16</v>
      </c>
      <c r="D128" s="133">
        <f>SUM(D110:D116)</f>
        <v>0</v>
      </c>
      <c r="E128" s="134"/>
      <c r="F128" s="924">
        <f>D128*E128</f>
        <v>0</v>
      </c>
    </row>
    <row r="129" spans="1:6" s="921" customFormat="1" ht="12.5" x14ac:dyDescent="0.25">
      <c r="A129" s="161"/>
      <c r="B129" s="162"/>
      <c r="C129" s="131"/>
      <c r="D129" s="133"/>
      <c r="E129" s="134"/>
      <c r="F129" s="924"/>
    </row>
    <row r="130" spans="1:6" s="921" customFormat="1" ht="13" x14ac:dyDescent="0.25">
      <c r="A130" s="161"/>
      <c r="B130" s="140" t="s">
        <v>964</v>
      </c>
      <c r="C130" s="131"/>
      <c r="D130" s="133"/>
      <c r="E130" s="134"/>
      <c r="F130" s="924"/>
    </row>
    <row r="131" spans="1:6" s="921" customFormat="1" x14ac:dyDescent="0.25">
      <c r="A131" s="131" t="s">
        <v>317</v>
      </c>
      <c r="B131" s="138" t="s">
        <v>965</v>
      </c>
      <c r="C131" s="131" t="s">
        <v>114</v>
      </c>
      <c r="D131" s="133">
        <v>10</v>
      </c>
      <c r="E131" s="134"/>
      <c r="F131" s="924">
        <f>D131*E131</f>
        <v>0</v>
      </c>
    </row>
    <row r="132" spans="1:6" s="921" customFormat="1" x14ac:dyDescent="0.25">
      <c r="A132" s="131" t="s">
        <v>318</v>
      </c>
      <c r="B132" s="138" t="s">
        <v>316</v>
      </c>
      <c r="C132" s="131" t="s">
        <v>114</v>
      </c>
      <c r="D132" s="133">
        <v>4</v>
      </c>
      <c r="E132" s="134"/>
      <c r="F132" s="924">
        <f>D132*E132</f>
        <v>0</v>
      </c>
    </row>
    <row r="133" spans="1:6" s="921" customFormat="1" ht="12.5" x14ac:dyDescent="0.25">
      <c r="A133" s="131"/>
      <c r="B133" s="138"/>
      <c r="C133" s="131"/>
      <c r="D133" s="133"/>
      <c r="E133" s="134"/>
      <c r="F133" s="924"/>
    </row>
    <row r="134" spans="1:6" s="921" customFormat="1" ht="13" x14ac:dyDescent="0.25">
      <c r="A134" s="131"/>
      <c r="B134" s="132" t="s">
        <v>966</v>
      </c>
      <c r="C134" s="131"/>
      <c r="D134" s="133"/>
      <c r="E134" s="134"/>
      <c r="F134" s="924"/>
    </row>
    <row r="135" spans="1:6" s="921" customFormat="1" ht="12.5" x14ac:dyDescent="0.25">
      <c r="A135" s="131" t="s">
        <v>967</v>
      </c>
      <c r="B135" s="135" t="s">
        <v>968</v>
      </c>
      <c r="C135" s="131" t="s">
        <v>16</v>
      </c>
      <c r="D135" s="133">
        <v>0</v>
      </c>
      <c r="E135" s="134"/>
      <c r="F135" s="924">
        <f>D135*E135</f>
        <v>0</v>
      </c>
    </row>
    <row r="136" spans="1:6" s="921" customFormat="1" ht="12.5" x14ac:dyDescent="0.25">
      <c r="A136" s="131" t="s">
        <v>969</v>
      </c>
      <c r="B136" s="135" t="s">
        <v>970</v>
      </c>
      <c r="C136" s="131" t="s">
        <v>16</v>
      </c>
      <c r="D136" s="133">
        <v>2</v>
      </c>
      <c r="E136" s="134"/>
      <c r="F136" s="924">
        <f>D136*E136</f>
        <v>0</v>
      </c>
    </row>
    <row r="137" spans="1:6" s="921" customFormat="1" ht="12.5" x14ac:dyDescent="0.25">
      <c r="A137" s="131" t="s">
        <v>971</v>
      </c>
      <c r="B137" s="135" t="s">
        <v>593</v>
      </c>
      <c r="C137" s="131" t="s">
        <v>16</v>
      </c>
      <c r="D137" s="133">
        <v>2</v>
      </c>
      <c r="E137" s="134"/>
      <c r="F137" s="924">
        <f>D137*E137</f>
        <v>0</v>
      </c>
    </row>
    <row r="138" spans="1:6" s="921" customFormat="1" ht="12.5" x14ac:dyDescent="0.25">
      <c r="A138" s="131"/>
      <c r="B138" s="135"/>
      <c r="C138" s="131"/>
      <c r="D138" s="133"/>
      <c r="E138" s="134"/>
      <c r="F138" s="924"/>
    </row>
    <row r="139" spans="1:6" s="921" customFormat="1" ht="26" x14ac:dyDescent="0.25">
      <c r="A139" s="131"/>
      <c r="B139" s="155" t="s">
        <v>972</v>
      </c>
      <c r="C139" s="131"/>
      <c r="D139" s="133"/>
      <c r="E139" s="134"/>
      <c r="F139" s="924"/>
    </row>
    <row r="140" spans="1:6" s="921" customFormat="1" ht="12.5" x14ac:dyDescent="0.25">
      <c r="A140" s="161" t="s">
        <v>364</v>
      </c>
      <c r="B140" s="158" t="s">
        <v>973</v>
      </c>
      <c r="C140" s="131" t="s">
        <v>114</v>
      </c>
      <c r="D140" s="133">
        <v>14</v>
      </c>
      <c r="E140" s="134"/>
      <c r="F140" s="924">
        <f>D140*E140</f>
        <v>0</v>
      </c>
    </row>
    <row r="141" spans="1:6" s="921" customFormat="1" ht="12.5" x14ac:dyDescent="0.25">
      <c r="A141" s="161" t="s">
        <v>365</v>
      </c>
      <c r="B141" s="158" t="s">
        <v>974</v>
      </c>
      <c r="C141" s="131" t="s">
        <v>114</v>
      </c>
      <c r="D141" s="133">
        <v>0</v>
      </c>
      <c r="E141" s="134"/>
      <c r="F141" s="924">
        <f>D141*E141</f>
        <v>0</v>
      </c>
    </row>
    <row r="142" spans="1:6" s="921" customFormat="1" ht="12.5" x14ac:dyDescent="0.25">
      <c r="A142" s="131" t="s">
        <v>975</v>
      </c>
      <c r="B142" s="158" t="s">
        <v>976</v>
      </c>
      <c r="C142" s="131" t="s">
        <v>114</v>
      </c>
      <c r="D142" s="133">
        <v>5</v>
      </c>
      <c r="E142" s="134"/>
      <c r="F142" s="924">
        <f>D142*E142</f>
        <v>0</v>
      </c>
    </row>
    <row r="143" spans="1:6" s="921" customFormat="1" ht="12.5" x14ac:dyDescent="0.25">
      <c r="A143" s="131" t="s">
        <v>977</v>
      </c>
      <c r="B143" s="158" t="s">
        <v>373</v>
      </c>
      <c r="C143" s="131" t="s">
        <v>114</v>
      </c>
      <c r="D143" s="133">
        <v>0</v>
      </c>
      <c r="E143" s="134"/>
      <c r="F143" s="924">
        <f>D143*E143</f>
        <v>0</v>
      </c>
    </row>
    <row r="144" spans="1:6" s="921" customFormat="1" ht="12.5" x14ac:dyDescent="0.25">
      <c r="A144" s="161"/>
      <c r="B144" s="138"/>
      <c r="C144" s="131"/>
      <c r="D144" s="133"/>
      <c r="E144" s="134"/>
      <c r="F144" s="924"/>
    </row>
    <row r="145" spans="1:6" s="921" customFormat="1" ht="13" x14ac:dyDescent="0.25">
      <c r="A145" s="161"/>
      <c r="B145" s="140" t="s">
        <v>159</v>
      </c>
      <c r="C145" s="131"/>
      <c r="D145" s="133"/>
      <c r="E145" s="134"/>
      <c r="F145" s="924"/>
    </row>
    <row r="146" spans="1:6" s="921" customFormat="1" ht="12.5" x14ac:dyDescent="0.25">
      <c r="A146" s="161" t="s">
        <v>376</v>
      </c>
      <c r="B146" s="163" t="s">
        <v>978</v>
      </c>
      <c r="C146" s="131" t="s">
        <v>16</v>
      </c>
      <c r="D146" s="133">
        <f>D126</f>
        <v>0</v>
      </c>
      <c r="E146" s="134"/>
      <c r="F146" s="924">
        <f>D146*E146</f>
        <v>0</v>
      </c>
    </row>
    <row r="147" spans="1:6" s="921" customFormat="1" ht="12.5" x14ac:dyDescent="0.25">
      <c r="A147" s="150" t="s">
        <v>378</v>
      </c>
      <c r="B147" s="163" t="s">
        <v>979</v>
      </c>
      <c r="C147" s="131" t="s">
        <v>16</v>
      </c>
      <c r="D147" s="133">
        <v>2</v>
      </c>
      <c r="E147" s="134"/>
      <c r="F147" s="924">
        <f>D147*E147</f>
        <v>0</v>
      </c>
    </row>
    <row r="148" spans="1:6" s="921" customFormat="1" ht="12.5" x14ac:dyDescent="0.25">
      <c r="A148" s="161"/>
      <c r="B148" s="138"/>
      <c r="C148" s="131"/>
      <c r="D148" s="133"/>
      <c r="E148" s="134"/>
      <c r="F148" s="924"/>
    </row>
    <row r="149" spans="1:6" s="921" customFormat="1" ht="13" x14ac:dyDescent="0.25">
      <c r="A149" s="161"/>
      <c r="B149" s="154" t="s">
        <v>996</v>
      </c>
      <c r="C149" s="120"/>
      <c r="D149" s="179"/>
      <c r="E149" s="126"/>
      <c r="F149" s="937"/>
    </row>
    <row r="150" spans="1:6" s="921" customFormat="1" ht="13" x14ac:dyDescent="0.25">
      <c r="A150" s="161"/>
      <c r="B150" s="154"/>
      <c r="C150" s="120"/>
      <c r="D150" s="179"/>
      <c r="E150" s="126"/>
      <c r="F150" s="937"/>
    </row>
    <row r="151" spans="1:6" s="921" customFormat="1" ht="37.5" x14ac:dyDescent="0.25">
      <c r="A151" s="120"/>
      <c r="B151" s="159" t="s">
        <v>1178</v>
      </c>
      <c r="C151" s="120"/>
      <c r="D151" s="938"/>
      <c r="E151" s="126"/>
      <c r="F151" s="937"/>
    </row>
    <row r="152" spans="1:6" s="921" customFormat="1" ht="12.5" x14ac:dyDescent="0.25">
      <c r="A152" s="120" t="s">
        <v>997</v>
      </c>
      <c r="B152" s="183" t="s">
        <v>954</v>
      </c>
      <c r="C152" s="131" t="s">
        <v>16</v>
      </c>
      <c r="D152" s="179">
        <v>0</v>
      </c>
      <c r="E152" s="126"/>
      <c r="F152" s="937">
        <f t="shared" ref="F152:F158" si="4">D152*E152</f>
        <v>0</v>
      </c>
    </row>
    <row r="153" spans="1:6" s="921" customFormat="1" ht="12.5" x14ac:dyDescent="0.25">
      <c r="A153" s="120" t="s">
        <v>998</v>
      </c>
      <c r="B153" s="183" t="s">
        <v>953</v>
      </c>
      <c r="C153" s="131" t="s">
        <v>16</v>
      </c>
      <c r="D153" s="179">
        <v>0</v>
      </c>
      <c r="E153" s="126"/>
      <c r="F153" s="937">
        <f t="shared" si="4"/>
        <v>0</v>
      </c>
    </row>
    <row r="154" spans="1:6" s="921" customFormat="1" ht="12.5" x14ac:dyDescent="0.25">
      <c r="A154" s="120" t="s">
        <v>999</v>
      </c>
      <c r="B154" s="138" t="s">
        <v>952</v>
      </c>
      <c r="C154" s="131" t="s">
        <v>16</v>
      </c>
      <c r="D154" s="179">
        <v>0</v>
      </c>
      <c r="E154" s="126"/>
      <c r="F154" s="937">
        <f t="shared" si="4"/>
        <v>0</v>
      </c>
    </row>
    <row r="155" spans="1:6" s="921" customFormat="1" ht="12.5" x14ac:dyDescent="0.25">
      <c r="A155" s="120" t="s">
        <v>1000</v>
      </c>
      <c r="B155" s="183" t="s">
        <v>951</v>
      </c>
      <c r="C155" s="131" t="s">
        <v>16</v>
      </c>
      <c r="D155" s="179">
        <v>0</v>
      </c>
      <c r="E155" s="126"/>
      <c r="F155" s="937">
        <f t="shared" si="4"/>
        <v>0</v>
      </c>
    </row>
    <row r="156" spans="1:6" s="921" customFormat="1" ht="12.5" x14ac:dyDescent="0.25">
      <c r="A156" s="120" t="s">
        <v>1001</v>
      </c>
      <c r="B156" s="138" t="s">
        <v>950</v>
      </c>
      <c r="C156" s="131" t="s">
        <v>16</v>
      </c>
      <c r="D156" s="179">
        <v>0</v>
      </c>
      <c r="E156" s="126"/>
      <c r="F156" s="937">
        <f t="shared" si="4"/>
        <v>0</v>
      </c>
    </row>
    <row r="157" spans="1:6" s="921" customFormat="1" ht="12.5" x14ac:dyDescent="0.25">
      <c r="A157" s="120" t="s">
        <v>1002</v>
      </c>
      <c r="B157" s="138" t="s">
        <v>949</v>
      </c>
      <c r="C157" s="131" t="s">
        <v>16</v>
      </c>
      <c r="D157" s="179">
        <v>40</v>
      </c>
      <c r="E157" s="126"/>
      <c r="F157" s="937">
        <f t="shared" si="4"/>
        <v>0</v>
      </c>
    </row>
    <row r="158" spans="1:6" s="921" customFormat="1" ht="12.5" x14ac:dyDescent="0.25">
      <c r="A158" s="120" t="s">
        <v>1003</v>
      </c>
      <c r="B158" s="138" t="s">
        <v>956</v>
      </c>
      <c r="C158" s="131" t="s">
        <v>16</v>
      </c>
      <c r="D158" s="179">
        <v>40</v>
      </c>
      <c r="E158" s="126"/>
      <c r="F158" s="937">
        <f t="shared" si="4"/>
        <v>0</v>
      </c>
    </row>
    <row r="159" spans="1:6" s="921" customFormat="1" ht="12.5" x14ac:dyDescent="0.25">
      <c r="A159" s="120"/>
      <c r="B159" s="138"/>
      <c r="C159" s="131"/>
      <c r="D159" s="179"/>
      <c r="E159" s="126"/>
      <c r="F159" s="937"/>
    </row>
    <row r="160" spans="1:6" s="921" customFormat="1" ht="37.5" x14ac:dyDescent="0.25">
      <c r="A160" s="120"/>
      <c r="B160" s="159" t="s">
        <v>1004</v>
      </c>
      <c r="C160" s="131"/>
      <c r="D160" s="179"/>
      <c r="E160" s="126"/>
      <c r="F160" s="937"/>
    </row>
    <row r="161" spans="1:6" s="921" customFormat="1" ht="12.5" x14ac:dyDescent="0.25">
      <c r="A161" s="120" t="s">
        <v>1005</v>
      </c>
      <c r="B161" s="183" t="s">
        <v>954</v>
      </c>
      <c r="C161" s="131" t="s">
        <v>16</v>
      </c>
      <c r="D161" s="179">
        <v>0</v>
      </c>
      <c r="E161" s="126"/>
      <c r="F161" s="937">
        <f t="shared" ref="F161:F167" si="5">D161*E161</f>
        <v>0</v>
      </c>
    </row>
    <row r="162" spans="1:6" s="921" customFormat="1" ht="12.5" x14ac:dyDescent="0.25">
      <c r="A162" s="120" t="s">
        <v>1006</v>
      </c>
      <c r="B162" s="183" t="s">
        <v>953</v>
      </c>
      <c r="C162" s="131" t="s">
        <v>16</v>
      </c>
      <c r="D162" s="179">
        <v>0</v>
      </c>
      <c r="E162" s="126"/>
      <c r="F162" s="937">
        <f t="shared" si="5"/>
        <v>0</v>
      </c>
    </row>
    <row r="163" spans="1:6" s="921" customFormat="1" ht="12.5" x14ac:dyDescent="0.25">
      <c r="A163" s="120" t="s">
        <v>1007</v>
      </c>
      <c r="B163" s="138" t="s">
        <v>952</v>
      </c>
      <c r="C163" s="131" t="s">
        <v>16</v>
      </c>
      <c r="D163" s="179">
        <v>0</v>
      </c>
      <c r="E163" s="126"/>
      <c r="F163" s="937">
        <f t="shared" si="5"/>
        <v>0</v>
      </c>
    </row>
    <row r="164" spans="1:6" s="921" customFormat="1" ht="12.5" x14ac:dyDescent="0.25">
      <c r="A164" s="120" t="s">
        <v>1008</v>
      </c>
      <c r="B164" s="183" t="s">
        <v>951</v>
      </c>
      <c r="C164" s="131" t="s">
        <v>16</v>
      </c>
      <c r="D164" s="179">
        <v>0</v>
      </c>
      <c r="E164" s="126"/>
      <c r="F164" s="937">
        <f t="shared" si="5"/>
        <v>0</v>
      </c>
    </row>
    <row r="165" spans="1:6" s="921" customFormat="1" ht="12.5" x14ac:dyDescent="0.25">
      <c r="A165" s="120" t="s">
        <v>1009</v>
      </c>
      <c r="B165" s="138" t="s">
        <v>950</v>
      </c>
      <c r="C165" s="131" t="s">
        <v>16</v>
      </c>
      <c r="D165" s="179">
        <v>0</v>
      </c>
      <c r="E165" s="126"/>
      <c r="F165" s="937">
        <f t="shared" si="5"/>
        <v>0</v>
      </c>
    </row>
    <row r="166" spans="1:6" s="921" customFormat="1" ht="12.5" x14ac:dyDescent="0.25">
      <c r="A166" s="120" t="s">
        <v>1010</v>
      </c>
      <c r="B166" s="138" t="s">
        <v>949</v>
      </c>
      <c r="C166" s="131" t="s">
        <v>16</v>
      </c>
      <c r="D166" s="179">
        <v>40</v>
      </c>
      <c r="E166" s="126"/>
      <c r="F166" s="937">
        <f t="shared" si="5"/>
        <v>0</v>
      </c>
    </row>
    <row r="167" spans="1:6" s="921" customFormat="1" ht="12.5" x14ac:dyDescent="0.25">
      <c r="A167" s="120" t="s">
        <v>1179</v>
      </c>
      <c r="B167" s="138" t="s">
        <v>956</v>
      </c>
      <c r="C167" s="131" t="s">
        <v>16</v>
      </c>
      <c r="D167" s="179">
        <v>50</v>
      </c>
      <c r="E167" s="126"/>
      <c r="F167" s="937">
        <f t="shared" si="5"/>
        <v>0</v>
      </c>
    </row>
    <row r="168" spans="1:6" s="921" customFormat="1" ht="12.5" x14ac:dyDescent="0.25">
      <c r="A168" s="120"/>
      <c r="B168" s="138"/>
      <c r="C168" s="131"/>
      <c r="D168" s="179"/>
      <c r="E168" s="126"/>
      <c r="F168" s="937"/>
    </row>
    <row r="169" spans="1:6" s="921" customFormat="1" ht="13" x14ac:dyDescent="0.25">
      <c r="A169" s="120"/>
      <c r="B169" s="165" t="s">
        <v>1011</v>
      </c>
      <c r="C169" s="120"/>
      <c r="D169" s="179"/>
      <c r="E169" s="126"/>
      <c r="F169" s="937"/>
    </row>
    <row r="170" spans="1:6" s="921" customFormat="1" ht="13" x14ac:dyDescent="0.25">
      <c r="A170" s="120"/>
      <c r="B170" s="165"/>
      <c r="C170" s="120"/>
      <c r="D170" s="179"/>
      <c r="E170" s="126"/>
      <c r="F170" s="937"/>
    </row>
    <row r="171" spans="1:6" s="921" customFormat="1" ht="37.5" x14ac:dyDescent="0.25">
      <c r="A171" s="120" t="s">
        <v>380</v>
      </c>
      <c r="B171" s="183" t="s">
        <v>1180</v>
      </c>
      <c r="C171" s="790" t="s">
        <v>16</v>
      </c>
      <c r="D171" s="146">
        <f>SUM(D152:D170)</f>
        <v>170</v>
      </c>
      <c r="E171" s="147"/>
      <c r="F171" s="939">
        <f>D171*E171</f>
        <v>0</v>
      </c>
    </row>
    <row r="172" spans="1:6" s="921" customFormat="1" ht="12.5" x14ac:dyDescent="0.25">
      <c r="A172" s="120"/>
      <c r="B172" s="190"/>
      <c r="C172" s="120"/>
      <c r="D172" s="938"/>
      <c r="E172" s="126"/>
      <c r="F172" s="937"/>
    </row>
    <row r="173" spans="1:6" s="921" customFormat="1" ht="50" x14ac:dyDescent="0.25">
      <c r="A173" s="120" t="s">
        <v>1012</v>
      </c>
      <c r="B173" s="183" t="s">
        <v>1013</v>
      </c>
      <c r="C173" s="790" t="s">
        <v>16</v>
      </c>
      <c r="D173" s="791">
        <v>7</v>
      </c>
      <c r="E173" s="147"/>
      <c r="F173" s="939">
        <f>D173*E173</f>
        <v>0</v>
      </c>
    </row>
    <row r="174" spans="1:6" s="921" customFormat="1" ht="12.5" x14ac:dyDescent="0.25">
      <c r="A174" s="120"/>
      <c r="B174" s="183"/>
      <c r="C174" s="790"/>
      <c r="D174" s="940"/>
      <c r="E174" s="147"/>
      <c r="F174" s="939"/>
    </row>
    <row r="175" spans="1:6" s="921" customFormat="1" ht="12.5" x14ac:dyDescent="0.25">
      <c r="A175" s="120"/>
      <c r="B175" s="183"/>
      <c r="C175" s="790"/>
      <c r="D175" s="146"/>
      <c r="E175" s="147"/>
      <c r="F175" s="939"/>
    </row>
    <row r="176" spans="1:6" s="921" customFormat="1" ht="18" customHeight="1" x14ac:dyDescent="0.25">
      <c r="A176" s="1096" t="s">
        <v>99</v>
      </c>
      <c r="B176" s="1097"/>
      <c r="C176" s="1097"/>
      <c r="D176" s="1097"/>
      <c r="E176" s="1098"/>
      <c r="F176" s="930">
        <f>SUM(F123:F173)</f>
        <v>0</v>
      </c>
    </row>
    <row r="177" spans="1:6" s="921" customFormat="1" ht="12.5" x14ac:dyDescent="0.25">
      <c r="A177" s="120"/>
      <c r="B177" s="183"/>
      <c r="C177" s="790"/>
      <c r="D177" s="146"/>
      <c r="E177" s="147"/>
      <c r="F177" s="939"/>
    </row>
    <row r="178" spans="1:6" s="921" customFormat="1" ht="26" x14ac:dyDescent="0.25">
      <c r="A178" s="131"/>
      <c r="B178" s="160" t="s">
        <v>980</v>
      </c>
      <c r="C178" s="131"/>
      <c r="D178" s="156"/>
      <c r="E178" s="134"/>
      <c r="F178" s="924"/>
    </row>
    <row r="179" spans="1:6" s="921" customFormat="1" ht="12.5" x14ac:dyDescent="0.25">
      <c r="A179" s="131"/>
      <c r="B179" s="135"/>
      <c r="C179" s="131"/>
      <c r="D179" s="156"/>
      <c r="E179" s="134"/>
      <c r="F179" s="924"/>
    </row>
    <row r="180" spans="1:6" s="921" customFormat="1" ht="13" x14ac:dyDescent="0.25">
      <c r="A180" s="131"/>
      <c r="B180" s="132" t="s">
        <v>981</v>
      </c>
      <c r="C180" s="131"/>
      <c r="D180" s="156"/>
      <c r="E180" s="134"/>
      <c r="F180" s="924"/>
    </row>
    <row r="181" spans="1:6" s="921" customFormat="1" ht="12.5" x14ac:dyDescent="0.25">
      <c r="A181" s="131" t="s">
        <v>160</v>
      </c>
      <c r="B181" s="135" t="s">
        <v>982</v>
      </c>
      <c r="C181" s="131" t="s">
        <v>39</v>
      </c>
      <c r="D181" s="133">
        <v>20</v>
      </c>
      <c r="E181" s="134"/>
      <c r="F181" s="924">
        <f>D181*E181</f>
        <v>0</v>
      </c>
    </row>
    <row r="182" spans="1:6" s="921" customFormat="1" ht="12.5" x14ac:dyDescent="0.25">
      <c r="A182" s="131"/>
      <c r="B182" s="135"/>
      <c r="C182" s="131"/>
      <c r="D182" s="133"/>
      <c r="E182" s="134"/>
      <c r="F182" s="924"/>
    </row>
    <row r="183" spans="1:6" s="921" customFormat="1" ht="25" x14ac:dyDescent="0.25">
      <c r="A183" s="131" t="s">
        <v>983</v>
      </c>
      <c r="B183" s="158" t="s">
        <v>984</v>
      </c>
      <c r="C183" s="145" t="s">
        <v>39</v>
      </c>
      <c r="D183" s="146">
        <f>D181*2</f>
        <v>40</v>
      </c>
      <c r="E183" s="147"/>
      <c r="F183" s="941">
        <f>D183*E183</f>
        <v>0</v>
      </c>
    </row>
    <row r="184" spans="1:6" s="921" customFormat="1" ht="12.5" x14ac:dyDescent="0.25">
      <c r="A184" s="131"/>
      <c r="B184" s="135"/>
      <c r="C184" s="131"/>
      <c r="D184" s="156"/>
      <c r="E184" s="134"/>
      <c r="F184" s="924"/>
    </row>
    <row r="185" spans="1:6" s="921" customFormat="1" ht="13" x14ac:dyDescent="0.25">
      <c r="A185" s="131"/>
      <c r="B185" s="132" t="s">
        <v>985</v>
      </c>
      <c r="C185" s="131"/>
      <c r="D185" s="156"/>
      <c r="E185" s="134"/>
      <c r="F185" s="924"/>
    </row>
    <row r="186" spans="1:6" s="921" customFormat="1" ht="12.5" x14ac:dyDescent="0.25">
      <c r="A186" s="131" t="s">
        <v>986</v>
      </c>
      <c r="B186" s="138" t="s">
        <v>987</v>
      </c>
      <c r="C186" s="131" t="s">
        <v>114</v>
      </c>
      <c r="D186" s="164">
        <v>120</v>
      </c>
      <c r="E186" s="134"/>
      <c r="F186" s="924">
        <f>D186*E186</f>
        <v>0</v>
      </c>
    </row>
    <row r="187" spans="1:6" s="921" customFormat="1" ht="12.5" x14ac:dyDescent="0.25">
      <c r="A187" s="161" t="s">
        <v>848</v>
      </c>
      <c r="B187" s="138" t="s">
        <v>988</v>
      </c>
      <c r="C187" s="131" t="s">
        <v>114</v>
      </c>
      <c r="D187" s="164">
        <v>50</v>
      </c>
      <c r="E187" s="134"/>
      <c r="F187" s="924">
        <f>D187*E187</f>
        <v>0</v>
      </c>
    </row>
    <row r="188" spans="1:6" s="921" customFormat="1" ht="12.5" x14ac:dyDescent="0.25">
      <c r="A188" s="131"/>
      <c r="B188" s="135"/>
      <c r="C188" s="131"/>
      <c r="D188" s="156"/>
      <c r="E188" s="134"/>
      <c r="F188" s="924"/>
    </row>
    <row r="189" spans="1:6" s="921" customFormat="1" ht="26" x14ac:dyDescent="0.25">
      <c r="A189" s="131"/>
      <c r="B189" s="155" t="s">
        <v>989</v>
      </c>
      <c r="C189" s="131"/>
      <c r="D189" s="156"/>
      <c r="E189" s="134"/>
      <c r="F189" s="924"/>
    </row>
    <row r="190" spans="1:6" s="921" customFormat="1" ht="12.5" x14ac:dyDescent="0.25">
      <c r="A190" s="131" t="s">
        <v>990</v>
      </c>
      <c r="B190" s="138" t="s">
        <v>991</v>
      </c>
      <c r="C190" s="131" t="s">
        <v>16</v>
      </c>
      <c r="D190" s="133">
        <v>0</v>
      </c>
      <c r="E190" s="134"/>
      <c r="F190" s="924">
        <f>D190*E190</f>
        <v>0</v>
      </c>
    </row>
    <row r="191" spans="1:6" s="921" customFormat="1" ht="13" x14ac:dyDescent="0.25">
      <c r="A191" s="131"/>
      <c r="B191" s="165"/>
      <c r="C191" s="131"/>
      <c r="D191" s="156"/>
      <c r="E191" s="134"/>
      <c r="F191" s="924"/>
    </row>
    <row r="192" spans="1:6" s="921" customFormat="1" ht="13" x14ac:dyDescent="0.25">
      <c r="A192" s="131"/>
      <c r="B192" s="140" t="s">
        <v>992</v>
      </c>
      <c r="C192" s="131"/>
      <c r="D192" s="133"/>
      <c r="E192" s="134"/>
      <c r="F192" s="924"/>
    </row>
    <row r="193" spans="1:6" s="921" customFormat="1" ht="12.5" x14ac:dyDescent="0.25">
      <c r="A193" s="131" t="s">
        <v>993</v>
      </c>
      <c r="B193" s="138" t="s">
        <v>1177</v>
      </c>
      <c r="C193" s="131" t="s">
        <v>114</v>
      </c>
      <c r="D193" s="133">
        <v>0</v>
      </c>
      <c r="E193" s="134"/>
      <c r="F193" s="924">
        <f>D193*E193</f>
        <v>0</v>
      </c>
    </row>
    <row r="194" spans="1:6" s="921" customFormat="1" ht="12.5" x14ac:dyDescent="0.25">
      <c r="A194" s="131" t="s">
        <v>994</v>
      </c>
      <c r="B194" s="138" t="s">
        <v>1031</v>
      </c>
      <c r="C194" s="131" t="s">
        <v>114</v>
      </c>
      <c r="D194" s="133">
        <v>0</v>
      </c>
      <c r="E194" s="134"/>
      <c r="F194" s="924">
        <f>D194*E194</f>
        <v>0</v>
      </c>
    </row>
    <row r="195" spans="1:6" s="921" customFormat="1" ht="12.5" x14ac:dyDescent="0.25">
      <c r="A195" s="131"/>
      <c r="B195" s="138"/>
      <c r="C195" s="131"/>
      <c r="D195" s="133"/>
      <c r="E195" s="134"/>
      <c r="F195" s="924"/>
    </row>
    <row r="196" spans="1:6" s="921" customFormat="1" ht="13" x14ac:dyDescent="0.25">
      <c r="A196" s="559"/>
      <c r="B196" s="579" t="s">
        <v>1112</v>
      </c>
      <c r="C196" s="559"/>
      <c r="D196" s="559"/>
      <c r="E196" s="722"/>
      <c r="F196" s="721"/>
    </row>
    <row r="197" spans="1:6" s="921" customFormat="1" ht="12.5" x14ac:dyDescent="0.25">
      <c r="A197" s="559"/>
      <c r="B197" s="560"/>
      <c r="C197" s="559"/>
      <c r="D197" s="559"/>
      <c r="E197" s="722"/>
      <c r="F197" s="722"/>
    </row>
    <row r="198" spans="1:6" s="921" customFormat="1" ht="50" x14ac:dyDescent="0.25">
      <c r="A198" s="559"/>
      <c r="B198" s="560" t="s">
        <v>1113</v>
      </c>
      <c r="C198" s="559"/>
      <c r="D198" s="559"/>
      <c r="E198" s="722"/>
      <c r="F198" s="721"/>
    </row>
    <row r="199" spans="1:6" s="921" customFormat="1" ht="12.5" x14ac:dyDescent="0.25">
      <c r="A199" s="559"/>
      <c r="B199" s="560"/>
      <c r="C199" s="559"/>
      <c r="D199" s="559"/>
      <c r="E199" s="722"/>
      <c r="F199" s="721"/>
    </row>
    <row r="200" spans="1:6" s="921" customFormat="1" ht="12.5" x14ac:dyDescent="0.25">
      <c r="A200" s="559" t="s">
        <v>1114</v>
      </c>
      <c r="B200" s="560" t="s">
        <v>1115</v>
      </c>
      <c r="C200" s="559" t="s">
        <v>16</v>
      </c>
      <c r="D200" s="559">
        <v>1</v>
      </c>
      <c r="E200" s="722"/>
      <c r="F200" s="722">
        <f>D200*E200</f>
        <v>0</v>
      </c>
    </row>
    <row r="201" spans="1:6" s="921" customFormat="1" ht="12.5" x14ac:dyDescent="0.25">
      <c r="A201" s="559" t="s">
        <v>1116</v>
      </c>
      <c r="B201" s="560" t="s">
        <v>1117</v>
      </c>
      <c r="C201" s="559" t="s">
        <v>16</v>
      </c>
      <c r="D201" s="559">
        <v>1</v>
      </c>
      <c r="E201" s="722"/>
      <c r="F201" s="721">
        <f>D201*E201</f>
        <v>0</v>
      </c>
    </row>
    <row r="202" spans="1:6" s="921" customFormat="1" ht="12.5" x14ac:dyDescent="0.25">
      <c r="A202" s="559" t="s">
        <v>1118</v>
      </c>
      <c r="B202" s="560" t="s">
        <v>1119</v>
      </c>
      <c r="C202" s="559" t="s">
        <v>16</v>
      </c>
      <c r="D202" s="558">
        <v>0</v>
      </c>
      <c r="E202" s="722"/>
      <c r="F202" s="721">
        <f>D202*E202</f>
        <v>0</v>
      </c>
    </row>
    <row r="203" spans="1:6" s="921" customFormat="1" ht="12.5" x14ac:dyDescent="0.25">
      <c r="A203" s="559" t="s">
        <v>1120</v>
      </c>
      <c r="B203" s="560" t="s">
        <v>1121</v>
      </c>
      <c r="C203" s="559" t="s">
        <v>16</v>
      </c>
      <c r="D203" s="606">
        <v>0</v>
      </c>
      <c r="E203" s="722"/>
      <c r="F203" s="722">
        <f>D203*E203</f>
        <v>0</v>
      </c>
    </row>
    <row r="204" spans="1:6" s="921" customFormat="1" ht="12.5" x14ac:dyDescent="0.25">
      <c r="A204" s="131"/>
      <c r="B204" s="138"/>
      <c r="C204" s="131"/>
      <c r="D204" s="133"/>
      <c r="E204" s="134"/>
      <c r="F204" s="924"/>
    </row>
    <row r="205" spans="1:6" s="921" customFormat="1" ht="12.5" x14ac:dyDescent="0.25">
      <c r="A205" s="131"/>
      <c r="B205" s="138"/>
      <c r="C205" s="131"/>
      <c r="D205" s="133"/>
      <c r="E205" s="134"/>
      <c r="F205" s="924"/>
    </row>
    <row r="206" spans="1:6" s="921" customFormat="1" ht="12.5" x14ac:dyDescent="0.25">
      <c r="A206" s="131"/>
      <c r="B206" s="138"/>
      <c r="C206" s="131"/>
      <c r="D206" s="133"/>
      <c r="E206" s="134"/>
      <c r="F206" s="924"/>
    </row>
    <row r="207" spans="1:6" s="921" customFormat="1" ht="12.5" x14ac:dyDescent="0.25">
      <c r="A207" s="131"/>
      <c r="B207" s="138"/>
      <c r="C207" s="131"/>
      <c r="D207" s="133"/>
      <c r="E207" s="134"/>
      <c r="F207" s="924"/>
    </row>
    <row r="208" spans="1:6" s="921" customFormat="1" ht="12.5" x14ac:dyDescent="0.25">
      <c r="A208" s="131"/>
      <c r="B208" s="138"/>
      <c r="C208" s="131"/>
      <c r="D208" s="133"/>
      <c r="E208" s="134"/>
      <c r="F208" s="924"/>
    </row>
    <row r="209" spans="1:6" s="921" customFormat="1" ht="12.5" x14ac:dyDescent="0.25">
      <c r="A209" s="131"/>
      <c r="B209" s="138"/>
      <c r="C209" s="131"/>
      <c r="D209" s="133"/>
      <c r="E209" s="134"/>
      <c r="F209" s="924"/>
    </row>
    <row r="210" spans="1:6" s="921" customFormat="1" ht="12.5" x14ac:dyDescent="0.25">
      <c r="A210" s="131"/>
      <c r="B210" s="138"/>
      <c r="C210" s="131"/>
      <c r="D210" s="133"/>
      <c r="E210" s="134"/>
      <c r="F210" s="924"/>
    </row>
    <row r="211" spans="1:6" s="921" customFormat="1" ht="12.5" x14ac:dyDescent="0.25">
      <c r="A211" s="131"/>
      <c r="B211" s="138"/>
      <c r="C211" s="131"/>
      <c r="D211" s="133"/>
      <c r="E211" s="134"/>
      <c r="F211" s="924"/>
    </row>
    <row r="212" spans="1:6" s="921" customFormat="1" ht="12.5" x14ac:dyDescent="0.25">
      <c r="A212" s="131"/>
      <c r="B212" s="138"/>
      <c r="C212" s="131"/>
      <c r="D212" s="133"/>
      <c r="E212" s="134"/>
      <c r="F212" s="924"/>
    </row>
    <row r="213" spans="1:6" s="921" customFormat="1" ht="12.5" x14ac:dyDescent="0.25">
      <c r="A213" s="131"/>
      <c r="B213" s="138"/>
      <c r="C213" s="131"/>
      <c r="D213" s="133"/>
      <c r="E213" s="134"/>
      <c r="F213" s="924"/>
    </row>
    <row r="214" spans="1:6" s="921" customFormat="1" ht="12.5" x14ac:dyDescent="0.25">
      <c r="A214" s="131"/>
      <c r="B214" s="138"/>
      <c r="C214" s="131"/>
      <c r="D214" s="133"/>
      <c r="E214" s="134"/>
      <c r="F214" s="924"/>
    </row>
    <row r="215" spans="1:6" s="921" customFormat="1" ht="12.5" x14ac:dyDescent="0.25">
      <c r="A215" s="131"/>
      <c r="B215" s="138"/>
      <c r="C215" s="131"/>
      <c r="D215" s="133"/>
      <c r="E215" s="134"/>
      <c r="F215" s="924"/>
    </row>
    <row r="216" spans="1:6" s="921" customFormat="1" ht="12.5" x14ac:dyDescent="0.25">
      <c r="A216" s="131"/>
      <c r="B216" s="138"/>
      <c r="C216" s="131"/>
      <c r="D216" s="133"/>
      <c r="E216" s="134"/>
      <c r="F216" s="924"/>
    </row>
    <row r="217" spans="1:6" s="921" customFormat="1" ht="12.5" x14ac:dyDescent="0.25">
      <c r="A217" s="131"/>
      <c r="B217" s="138"/>
      <c r="C217" s="131"/>
      <c r="D217" s="133"/>
      <c r="E217" s="134"/>
      <c r="F217" s="924"/>
    </row>
    <row r="218" spans="1:6" s="921" customFormat="1" ht="12.5" x14ac:dyDescent="0.25">
      <c r="A218" s="131"/>
      <c r="B218" s="138"/>
      <c r="C218" s="131"/>
      <c r="D218" s="133"/>
      <c r="E218" s="134"/>
      <c r="F218" s="924"/>
    </row>
    <row r="219" spans="1:6" s="921" customFormat="1" ht="12.5" x14ac:dyDescent="0.25">
      <c r="A219" s="131"/>
      <c r="B219" s="138"/>
      <c r="C219" s="131"/>
      <c r="D219" s="133"/>
      <c r="E219" s="134"/>
      <c r="F219" s="924"/>
    </row>
    <row r="220" spans="1:6" s="921" customFormat="1" ht="12.5" x14ac:dyDescent="0.25">
      <c r="A220" s="131"/>
      <c r="B220" s="138"/>
      <c r="C220" s="131"/>
      <c r="D220" s="133"/>
      <c r="E220" s="134"/>
      <c r="F220" s="924"/>
    </row>
    <row r="221" spans="1:6" s="921" customFormat="1" ht="12.5" x14ac:dyDescent="0.25">
      <c r="A221" s="131"/>
      <c r="B221" s="138"/>
      <c r="C221" s="131"/>
      <c r="D221" s="133"/>
      <c r="E221" s="134"/>
      <c r="F221" s="924"/>
    </row>
    <row r="222" spans="1:6" s="921" customFormat="1" ht="12.5" x14ac:dyDescent="0.25">
      <c r="A222" s="131"/>
      <c r="B222" s="138"/>
      <c r="C222" s="131"/>
      <c r="D222" s="133"/>
      <c r="E222" s="134"/>
      <c r="F222" s="924"/>
    </row>
    <row r="223" spans="1:6" s="921" customFormat="1" ht="12.5" x14ac:dyDescent="0.25">
      <c r="A223" s="131"/>
      <c r="B223" s="138"/>
      <c r="C223" s="131"/>
      <c r="D223" s="133"/>
      <c r="E223" s="134"/>
      <c r="F223" s="924"/>
    </row>
    <row r="224" spans="1:6" s="921" customFormat="1" ht="12.5" x14ac:dyDescent="0.25">
      <c r="A224" s="131"/>
      <c r="B224" s="138"/>
      <c r="C224" s="131"/>
      <c r="D224" s="133"/>
      <c r="E224" s="134"/>
      <c r="F224" s="924"/>
    </row>
    <row r="225" spans="1:6" s="921" customFormat="1" ht="12.5" x14ac:dyDescent="0.25">
      <c r="A225" s="131"/>
      <c r="B225" s="138"/>
      <c r="C225" s="131"/>
      <c r="D225" s="133"/>
      <c r="E225" s="134"/>
      <c r="F225" s="924"/>
    </row>
    <row r="226" spans="1:6" s="921" customFormat="1" ht="12.5" x14ac:dyDescent="0.25">
      <c r="A226" s="131"/>
      <c r="B226" s="138"/>
      <c r="C226" s="131"/>
      <c r="D226" s="133"/>
      <c r="E226" s="134"/>
      <c r="F226" s="924"/>
    </row>
    <row r="227" spans="1:6" s="921" customFormat="1" ht="12.5" x14ac:dyDescent="0.25">
      <c r="A227" s="131"/>
      <c r="B227" s="138"/>
      <c r="C227" s="131"/>
      <c r="D227" s="133"/>
      <c r="E227" s="134"/>
      <c r="F227" s="924"/>
    </row>
    <row r="228" spans="1:6" s="921" customFormat="1" ht="12.5" x14ac:dyDescent="0.25">
      <c r="A228" s="131"/>
      <c r="B228" s="138"/>
      <c r="C228" s="131"/>
      <c r="D228" s="133"/>
      <c r="E228" s="134"/>
      <c r="F228" s="924"/>
    </row>
    <row r="229" spans="1:6" s="921" customFormat="1" ht="12.5" x14ac:dyDescent="0.25">
      <c r="A229" s="131"/>
      <c r="B229" s="138"/>
      <c r="C229" s="131"/>
      <c r="D229" s="133"/>
      <c r="E229" s="134"/>
      <c r="F229" s="924"/>
    </row>
    <row r="230" spans="1:6" s="921" customFormat="1" ht="12.5" x14ac:dyDescent="0.25">
      <c r="A230" s="131"/>
      <c r="B230" s="138"/>
      <c r="C230" s="131"/>
      <c r="D230" s="133"/>
      <c r="E230" s="134"/>
      <c r="F230" s="924"/>
    </row>
    <row r="231" spans="1:6" s="921" customFormat="1" ht="12.5" x14ac:dyDescent="0.25">
      <c r="A231" s="131"/>
      <c r="B231" s="138"/>
      <c r="C231" s="131"/>
      <c r="D231" s="133"/>
      <c r="E231" s="134"/>
      <c r="F231" s="924"/>
    </row>
    <row r="232" spans="1:6" s="921" customFormat="1" ht="12.5" x14ac:dyDescent="0.25">
      <c r="A232" s="131"/>
      <c r="B232" s="138"/>
      <c r="C232" s="131"/>
      <c r="D232" s="133"/>
      <c r="E232" s="134"/>
      <c r="F232" s="924"/>
    </row>
    <row r="233" spans="1:6" s="921" customFormat="1" ht="12.5" x14ac:dyDescent="0.25">
      <c r="A233" s="131"/>
      <c r="B233" s="138"/>
      <c r="C233" s="131"/>
      <c r="D233" s="133"/>
      <c r="E233" s="134"/>
      <c r="F233" s="924"/>
    </row>
    <row r="234" spans="1:6" s="921" customFormat="1" ht="12.5" x14ac:dyDescent="0.25">
      <c r="A234" s="131"/>
      <c r="B234" s="138"/>
      <c r="C234" s="131"/>
      <c r="D234" s="133"/>
      <c r="E234" s="134"/>
      <c r="F234" s="924"/>
    </row>
    <row r="235" spans="1:6" s="921" customFormat="1" ht="12.5" x14ac:dyDescent="0.25">
      <c r="A235" s="131"/>
      <c r="B235" s="138"/>
      <c r="C235" s="131"/>
      <c r="D235" s="133"/>
      <c r="E235" s="134"/>
      <c r="F235" s="924"/>
    </row>
    <row r="236" spans="1:6" s="921" customFormat="1" ht="12.5" x14ac:dyDescent="0.25">
      <c r="A236" s="131"/>
      <c r="B236" s="138"/>
      <c r="C236" s="131"/>
      <c r="D236" s="133"/>
      <c r="E236" s="134"/>
      <c r="F236" s="924"/>
    </row>
    <row r="237" spans="1:6" s="921" customFormat="1" ht="12.5" x14ac:dyDescent="0.25">
      <c r="A237" s="131"/>
      <c r="B237" s="138"/>
      <c r="C237" s="131"/>
      <c r="D237" s="133"/>
      <c r="E237" s="134"/>
      <c r="F237" s="924"/>
    </row>
    <row r="238" spans="1:6" s="921" customFormat="1" ht="12.5" x14ac:dyDescent="0.25">
      <c r="A238" s="131"/>
      <c r="B238" s="138"/>
      <c r="C238" s="131"/>
      <c r="D238" s="133"/>
      <c r="E238" s="134"/>
      <c r="F238" s="924"/>
    </row>
    <row r="239" spans="1:6" s="921" customFormat="1" ht="18" customHeight="1" x14ac:dyDescent="0.25">
      <c r="A239" s="1096" t="s">
        <v>99</v>
      </c>
      <c r="B239" s="1097"/>
      <c r="C239" s="1097"/>
      <c r="D239" s="1097"/>
      <c r="E239" s="1098"/>
      <c r="F239" s="930">
        <f>SUM(F179:F238)</f>
        <v>0</v>
      </c>
    </row>
    <row r="240" spans="1:6" s="921" customFormat="1" ht="13" x14ac:dyDescent="0.25">
      <c r="A240" s="166"/>
      <c r="B240" s="167"/>
      <c r="C240" s="166"/>
      <c r="D240" s="168"/>
      <c r="E240" s="169"/>
      <c r="F240" s="942"/>
    </row>
    <row r="241" spans="1:6" s="921" customFormat="1" ht="12.5" x14ac:dyDescent="0.25">
      <c r="A241" s="166"/>
      <c r="B241" s="170"/>
      <c r="C241" s="166"/>
      <c r="D241" s="168"/>
      <c r="E241" s="169"/>
      <c r="F241" s="942"/>
    </row>
    <row r="242" spans="1:6" s="921" customFormat="1" ht="13" x14ac:dyDescent="0.25">
      <c r="A242" s="142"/>
      <c r="B242" s="171" t="s">
        <v>1397</v>
      </c>
      <c r="C242" s="142"/>
      <c r="D242" s="172"/>
      <c r="E242" s="173"/>
      <c r="F242" s="943"/>
    </row>
    <row r="243" spans="1:6" s="921" customFormat="1" ht="13" x14ac:dyDescent="0.25">
      <c r="A243" s="142"/>
      <c r="B243" s="171"/>
      <c r="C243" s="142"/>
      <c r="D243" s="172"/>
      <c r="E243" s="173"/>
      <c r="F243" s="943"/>
    </row>
    <row r="244" spans="1:6" s="921" customFormat="1" ht="13" x14ac:dyDescent="0.25">
      <c r="A244" s="142"/>
      <c r="B244" s="174" t="s">
        <v>319</v>
      </c>
      <c r="C244" s="142"/>
      <c r="D244" s="172"/>
      <c r="E244" s="173"/>
      <c r="F244" s="943"/>
    </row>
    <row r="245" spans="1:6" s="921" customFormat="1" ht="12.5" x14ac:dyDescent="0.25">
      <c r="A245" s="142"/>
      <c r="B245" s="135"/>
      <c r="C245" s="142"/>
      <c r="D245" s="172"/>
      <c r="E245" s="173"/>
      <c r="F245" s="943"/>
    </row>
    <row r="246" spans="1:6" s="921" customFormat="1" ht="12.5" x14ac:dyDescent="0.25">
      <c r="A246" s="142"/>
      <c r="B246" s="175" t="s">
        <v>480</v>
      </c>
      <c r="C246" s="142"/>
      <c r="D246" s="172"/>
      <c r="E246" s="173"/>
      <c r="F246" s="943">
        <f>F55</f>
        <v>0</v>
      </c>
    </row>
    <row r="247" spans="1:6" s="921" customFormat="1" ht="12.5" x14ac:dyDescent="0.25">
      <c r="A247" s="142"/>
      <c r="B247" s="175"/>
      <c r="C247" s="142"/>
      <c r="D247" s="172"/>
      <c r="E247" s="173"/>
      <c r="F247" s="943"/>
    </row>
    <row r="248" spans="1:6" s="921" customFormat="1" ht="12.5" x14ac:dyDescent="0.25">
      <c r="A248" s="142"/>
      <c r="B248" s="175" t="s">
        <v>481</v>
      </c>
      <c r="C248" s="142"/>
      <c r="D248" s="172"/>
      <c r="E248" s="173"/>
      <c r="F248" s="943">
        <f>F121</f>
        <v>0</v>
      </c>
    </row>
    <row r="249" spans="1:6" s="921" customFormat="1" ht="12.5" x14ac:dyDescent="0.25">
      <c r="A249" s="142"/>
      <c r="B249" s="175"/>
      <c r="C249" s="142"/>
      <c r="D249" s="172"/>
      <c r="E249" s="173"/>
      <c r="F249" s="943"/>
    </row>
    <row r="250" spans="1:6" s="921" customFormat="1" ht="12.5" x14ac:dyDescent="0.25">
      <c r="A250" s="176"/>
      <c r="B250" s="175" t="s">
        <v>482</v>
      </c>
      <c r="C250" s="176"/>
      <c r="D250" s="177"/>
      <c r="E250" s="178"/>
      <c r="F250" s="924">
        <f>F239</f>
        <v>0</v>
      </c>
    </row>
    <row r="251" spans="1:6" s="921" customFormat="1" ht="12.5" x14ac:dyDescent="0.25">
      <c r="A251" s="176"/>
      <c r="B251" s="175"/>
      <c r="C251" s="176"/>
      <c r="D251" s="177"/>
      <c r="E251" s="178"/>
      <c r="F251" s="924"/>
    </row>
    <row r="252" spans="1:6" s="921" customFormat="1" ht="12.5" x14ac:dyDescent="0.25">
      <c r="A252" s="131"/>
      <c r="B252" s="175"/>
      <c r="C252" s="131"/>
      <c r="D252" s="133"/>
      <c r="E252" s="134"/>
      <c r="F252" s="924"/>
    </row>
    <row r="253" spans="1:6" s="921" customFormat="1" ht="12.5" x14ac:dyDescent="0.25">
      <c r="A253" s="131"/>
      <c r="B253" s="175"/>
      <c r="C253" s="131"/>
      <c r="D253" s="133"/>
      <c r="E253" s="134"/>
      <c r="F253" s="924"/>
    </row>
    <row r="254" spans="1:6" s="921" customFormat="1" ht="12.5" x14ac:dyDescent="0.25">
      <c r="A254" s="131"/>
      <c r="B254" s="158"/>
      <c r="C254" s="131"/>
      <c r="D254" s="133"/>
      <c r="E254" s="134"/>
      <c r="F254" s="924"/>
    </row>
    <row r="255" spans="1:6" s="921" customFormat="1" ht="12.5" x14ac:dyDescent="0.25">
      <c r="A255" s="131"/>
      <c r="B255" s="175"/>
      <c r="C255" s="131"/>
      <c r="D255" s="133"/>
      <c r="E255" s="134"/>
      <c r="F255" s="924"/>
    </row>
    <row r="256" spans="1:6" s="921" customFormat="1" ht="12.5" x14ac:dyDescent="0.25">
      <c r="A256" s="131"/>
      <c r="B256" s="158"/>
      <c r="C256" s="131"/>
      <c r="D256" s="133"/>
      <c r="E256" s="134"/>
      <c r="F256" s="924"/>
    </row>
    <row r="257" spans="1:6" s="921" customFormat="1" ht="12.5" x14ac:dyDescent="0.25">
      <c r="A257" s="131"/>
      <c r="B257" s="158"/>
      <c r="C257" s="131"/>
      <c r="D257" s="133"/>
      <c r="E257" s="134"/>
      <c r="F257" s="924"/>
    </row>
    <row r="258" spans="1:6" s="921" customFormat="1" ht="12.5" x14ac:dyDescent="0.25">
      <c r="A258" s="131"/>
      <c r="B258" s="158"/>
      <c r="C258" s="131"/>
      <c r="D258" s="133"/>
      <c r="E258" s="134"/>
      <c r="F258" s="924"/>
    </row>
    <row r="259" spans="1:6" s="921" customFormat="1" ht="12.5" x14ac:dyDescent="0.25">
      <c r="A259" s="131"/>
      <c r="B259" s="158"/>
      <c r="C259" s="131"/>
      <c r="D259" s="133"/>
      <c r="E259" s="134"/>
      <c r="F259" s="924"/>
    </row>
    <row r="260" spans="1:6" s="921" customFormat="1" ht="12.5" x14ac:dyDescent="0.25">
      <c r="A260" s="131"/>
      <c r="B260" s="158"/>
      <c r="C260" s="131"/>
      <c r="D260" s="133"/>
      <c r="E260" s="134"/>
      <c r="F260" s="924"/>
    </row>
    <row r="261" spans="1:6" s="921" customFormat="1" ht="12.5" x14ac:dyDescent="0.25">
      <c r="A261" s="131"/>
      <c r="B261" s="158"/>
      <c r="C261" s="131"/>
      <c r="D261" s="133"/>
      <c r="E261" s="134"/>
      <c r="F261" s="924"/>
    </row>
    <row r="262" spans="1:6" s="921" customFormat="1" ht="12.5" x14ac:dyDescent="0.25">
      <c r="A262" s="131"/>
      <c r="B262" s="158"/>
      <c r="C262" s="131"/>
      <c r="D262" s="133"/>
      <c r="E262" s="134"/>
      <c r="F262" s="924"/>
    </row>
    <row r="263" spans="1:6" s="921" customFormat="1" ht="12.5" x14ac:dyDescent="0.25">
      <c r="A263" s="131"/>
      <c r="B263" s="158"/>
      <c r="C263" s="131"/>
      <c r="D263" s="133"/>
      <c r="E263" s="134"/>
      <c r="F263" s="924"/>
    </row>
    <row r="264" spans="1:6" s="921" customFormat="1" ht="12.5" x14ac:dyDescent="0.25">
      <c r="A264" s="131"/>
      <c r="B264" s="158"/>
      <c r="C264" s="131"/>
      <c r="D264" s="133"/>
      <c r="E264" s="134"/>
      <c r="F264" s="924"/>
    </row>
    <row r="265" spans="1:6" s="921" customFormat="1" ht="12.5" x14ac:dyDescent="0.25">
      <c r="A265" s="131"/>
      <c r="B265" s="158"/>
      <c r="C265" s="131"/>
      <c r="D265" s="133"/>
      <c r="E265" s="134"/>
      <c r="F265" s="924"/>
    </row>
    <row r="266" spans="1:6" s="921" customFormat="1" ht="12.5" x14ac:dyDescent="0.25">
      <c r="A266" s="131"/>
      <c r="B266" s="158"/>
      <c r="C266" s="131"/>
      <c r="D266" s="133"/>
      <c r="E266" s="134"/>
      <c r="F266" s="924"/>
    </row>
    <row r="267" spans="1:6" s="921" customFormat="1" ht="12.5" x14ac:dyDescent="0.25">
      <c r="A267" s="131"/>
      <c r="B267" s="158"/>
      <c r="C267" s="131"/>
      <c r="D267" s="133"/>
      <c r="E267" s="134"/>
      <c r="F267" s="924"/>
    </row>
    <row r="268" spans="1:6" s="921" customFormat="1" ht="12.5" x14ac:dyDescent="0.25">
      <c r="A268" s="131"/>
      <c r="B268" s="138"/>
      <c r="C268" s="131"/>
      <c r="D268" s="133"/>
      <c r="E268" s="143"/>
      <c r="F268" s="944"/>
    </row>
    <row r="269" spans="1:6" s="921" customFormat="1" ht="12.5" x14ac:dyDescent="0.25">
      <c r="A269" s="131"/>
      <c r="B269" s="138"/>
      <c r="C269" s="131"/>
      <c r="D269" s="133"/>
      <c r="E269" s="143"/>
      <c r="F269" s="944"/>
    </row>
    <row r="270" spans="1:6" s="921" customFormat="1" ht="12.5" x14ac:dyDescent="0.25">
      <c r="A270" s="131"/>
      <c r="B270" s="138"/>
      <c r="C270" s="131"/>
      <c r="D270" s="133"/>
      <c r="E270" s="143"/>
      <c r="F270" s="944"/>
    </row>
    <row r="271" spans="1:6" s="921" customFormat="1" ht="12.5" x14ac:dyDescent="0.25">
      <c r="A271" s="131"/>
      <c r="B271" s="138"/>
      <c r="C271" s="131"/>
      <c r="D271" s="133"/>
      <c r="E271" s="143"/>
      <c r="F271" s="944"/>
    </row>
    <row r="272" spans="1:6" s="921" customFormat="1" ht="12.5" x14ac:dyDescent="0.25">
      <c r="A272" s="131"/>
      <c r="B272" s="138"/>
      <c r="C272" s="131"/>
      <c r="D272" s="133"/>
      <c r="E272" s="143"/>
      <c r="F272" s="944"/>
    </row>
    <row r="273" spans="1:6" s="921" customFormat="1" ht="12.5" x14ac:dyDescent="0.25">
      <c r="A273" s="131"/>
      <c r="B273" s="138"/>
      <c r="C273" s="131"/>
      <c r="D273" s="133"/>
      <c r="E273" s="143"/>
      <c r="F273" s="944"/>
    </row>
    <row r="274" spans="1:6" s="921" customFormat="1" ht="12.5" x14ac:dyDescent="0.25">
      <c r="A274" s="131"/>
      <c r="B274" s="138"/>
      <c r="C274" s="131"/>
      <c r="D274" s="133"/>
      <c r="E274" s="143"/>
      <c r="F274" s="944"/>
    </row>
    <row r="275" spans="1:6" s="921" customFormat="1" ht="12.5" x14ac:dyDescent="0.25">
      <c r="A275" s="131"/>
      <c r="B275" s="138"/>
      <c r="C275" s="131"/>
      <c r="D275" s="133"/>
      <c r="E275" s="143"/>
      <c r="F275" s="944"/>
    </row>
    <row r="276" spans="1:6" s="921" customFormat="1" ht="12.5" x14ac:dyDescent="0.25">
      <c r="A276" s="131"/>
      <c r="B276" s="138"/>
      <c r="C276" s="131"/>
      <c r="D276" s="133"/>
      <c r="E276" s="143"/>
      <c r="F276" s="944"/>
    </row>
    <row r="277" spans="1:6" s="921" customFormat="1" ht="12.5" x14ac:dyDescent="0.25">
      <c r="A277" s="131"/>
      <c r="B277" s="138"/>
      <c r="C277" s="131"/>
      <c r="D277" s="133"/>
      <c r="E277" s="143"/>
      <c r="F277" s="944"/>
    </row>
    <row r="278" spans="1:6" s="921" customFormat="1" ht="12.5" x14ac:dyDescent="0.25">
      <c r="A278" s="131"/>
      <c r="B278" s="138"/>
      <c r="C278" s="131"/>
      <c r="D278" s="133"/>
      <c r="E278" s="143"/>
      <c r="F278" s="944"/>
    </row>
    <row r="279" spans="1:6" s="921" customFormat="1" ht="12.5" x14ac:dyDescent="0.25">
      <c r="A279" s="131"/>
      <c r="B279" s="138"/>
      <c r="C279" s="131"/>
      <c r="D279" s="133"/>
      <c r="E279" s="143"/>
      <c r="F279" s="944"/>
    </row>
    <row r="280" spans="1:6" s="921" customFormat="1" ht="12.5" x14ac:dyDescent="0.25">
      <c r="A280" s="131"/>
      <c r="B280" s="138"/>
      <c r="C280" s="131"/>
      <c r="D280" s="133"/>
      <c r="E280" s="143"/>
      <c r="F280" s="944"/>
    </row>
    <row r="281" spans="1:6" s="921" customFormat="1" ht="12.5" x14ac:dyDescent="0.25">
      <c r="A281" s="131"/>
      <c r="B281" s="138"/>
      <c r="C281" s="131"/>
      <c r="D281" s="133"/>
      <c r="E281" s="143"/>
      <c r="F281" s="944"/>
    </row>
    <row r="282" spans="1:6" s="921" customFormat="1" ht="12.5" x14ac:dyDescent="0.25">
      <c r="A282" s="131"/>
      <c r="B282" s="138"/>
      <c r="C282" s="131"/>
      <c r="D282" s="133"/>
      <c r="E282" s="143"/>
      <c r="F282" s="944"/>
    </row>
    <row r="283" spans="1:6" s="921" customFormat="1" ht="12.5" x14ac:dyDescent="0.25">
      <c r="A283" s="131"/>
      <c r="B283" s="138"/>
      <c r="C283" s="131"/>
      <c r="D283" s="133"/>
      <c r="E283" s="143"/>
      <c r="F283" s="944"/>
    </row>
    <row r="284" spans="1:6" s="921" customFormat="1" ht="12.5" x14ac:dyDescent="0.25">
      <c r="A284" s="131"/>
      <c r="B284" s="138"/>
      <c r="C284" s="131"/>
      <c r="D284" s="133"/>
      <c r="E284" s="143"/>
      <c r="F284" s="944"/>
    </row>
    <row r="285" spans="1:6" s="921" customFormat="1" ht="12.5" x14ac:dyDescent="0.25">
      <c r="A285" s="131"/>
      <c r="B285" s="138"/>
      <c r="C285" s="131"/>
      <c r="D285" s="133"/>
      <c r="E285" s="143"/>
      <c r="F285" s="944"/>
    </row>
    <row r="286" spans="1:6" s="921" customFormat="1" ht="12.5" x14ac:dyDescent="0.25">
      <c r="A286" s="131"/>
      <c r="B286" s="138"/>
      <c r="C286" s="131"/>
      <c r="D286" s="133"/>
      <c r="E286" s="143"/>
      <c r="F286" s="944"/>
    </row>
    <row r="287" spans="1:6" s="921" customFormat="1" ht="12.5" x14ac:dyDescent="0.25">
      <c r="A287" s="131"/>
      <c r="B287" s="138"/>
      <c r="C287" s="131"/>
      <c r="D287" s="133"/>
      <c r="E287" s="143"/>
      <c r="F287" s="944"/>
    </row>
    <row r="288" spans="1:6" s="921" customFormat="1" ht="12.5" x14ac:dyDescent="0.25">
      <c r="A288" s="131"/>
      <c r="B288" s="138"/>
      <c r="C288" s="131"/>
      <c r="D288" s="133"/>
      <c r="E288" s="143"/>
      <c r="F288" s="944"/>
    </row>
    <row r="289" spans="1:6" s="921" customFormat="1" ht="12.5" x14ac:dyDescent="0.25">
      <c r="A289" s="131"/>
      <c r="B289" s="138"/>
      <c r="C289" s="131"/>
      <c r="D289" s="133"/>
      <c r="E289" s="143"/>
      <c r="F289" s="944"/>
    </row>
    <row r="290" spans="1:6" s="921" customFormat="1" ht="12.5" x14ac:dyDescent="0.25">
      <c r="A290" s="131"/>
      <c r="B290" s="138"/>
      <c r="C290" s="131"/>
      <c r="D290" s="133"/>
      <c r="E290" s="143"/>
      <c r="F290" s="944"/>
    </row>
    <row r="291" spans="1:6" s="921" customFormat="1" ht="12.5" x14ac:dyDescent="0.25">
      <c r="A291" s="131"/>
      <c r="B291" s="138"/>
      <c r="C291" s="131"/>
      <c r="D291" s="133"/>
      <c r="E291" s="143"/>
      <c r="F291" s="944"/>
    </row>
    <row r="292" spans="1:6" s="921" customFormat="1" ht="12.5" x14ac:dyDescent="0.25">
      <c r="A292" s="131"/>
      <c r="B292" s="138"/>
      <c r="C292" s="131"/>
      <c r="D292" s="133"/>
      <c r="E292" s="143"/>
      <c r="F292" s="944"/>
    </row>
    <row r="293" spans="1:6" s="921" customFormat="1" ht="12.5" x14ac:dyDescent="0.25">
      <c r="A293" s="131"/>
      <c r="B293" s="138"/>
      <c r="C293" s="131"/>
      <c r="D293" s="133"/>
      <c r="E293" s="143"/>
      <c r="F293" s="944"/>
    </row>
    <row r="294" spans="1:6" s="921" customFormat="1" ht="12.5" x14ac:dyDescent="0.25">
      <c r="A294" s="131"/>
      <c r="B294" s="138"/>
      <c r="C294" s="131"/>
      <c r="D294" s="133"/>
      <c r="E294" s="143"/>
      <c r="F294" s="944"/>
    </row>
    <row r="295" spans="1:6" s="921" customFormat="1" ht="12.5" x14ac:dyDescent="0.25">
      <c r="A295" s="131"/>
      <c r="B295" s="138"/>
      <c r="C295" s="131"/>
      <c r="D295" s="133"/>
      <c r="E295" s="143"/>
      <c r="F295" s="944"/>
    </row>
    <row r="296" spans="1:6" s="921" customFormat="1" ht="12.5" x14ac:dyDescent="0.25">
      <c r="A296" s="131"/>
      <c r="B296" s="138"/>
      <c r="C296" s="131"/>
      <c r="D296" s="133"/>
      <c r="E296" s="143"/>
      <c r="F296" s="944"/>
    </row>
    <row r="297" spans="1:6" s="921" customFormat="1" ht="12.5" x14ac:dyDescent="0.25">
      <c r="A297" s="131"/>
      <c r="B297" s="138"/>
      <c r="C297" s="131"/>
      <c r="D297" s="133"/>
      <c r="E297" s="143"/>
      <c r="F297" s="944"/>
    </row>
    <row r="298" spans="1:6" s="921" customFormat="1" ht="12.5" x14ac:dyDescent="0.25">
      <c r="A298" s="131"/>
      <c r="B298" s="138"/>
      <c r="C298" s="131"/>
      <c r="D298" s="133"/>
      <c r="E298" s="143"/>
      <c r="F298" s="944"/>
    </row>
    <row r="299" spans="1:6" s="921" customFormat="1" ht="12.5" x14ac:dyDescent="0.25">
      <c r="A299" s="131"/>
      <c r="B299" s="138"/>
      <c r="C299" s="131"/>
      <c r="D299" s="133"/>
      <c r="E299" s="143"/>
      <c r="F299" s="944"/>
    </row>
    <row r="300" spans="1:6" s="921" customFormat="1" ht="12.5" x14ac:dyDescent="0.25">
      <c r="A300" s="131"/>
      <c r="B300" s="138"/>
      <c r="C300" s="131"/>
      <c r="D300" s="133"/>
      <c r="E300" s="143"/>
      <c r="F300" s="944"/>
    </row>
    <row r="301" spans="1:6" s="921" customFormat="1" ht="19.899999999999999" customHeight="1" x14ac:dyDescent="0.25">
      <c r="A301" s="1099" t="s">
        <v>260</v>
      </c>
      <c r="B301" s="1100"/>
      <c r="C301" s="1100"/>
      <c r="D301" s="1100"/>
      <c r="E301" s="1101"/>
      <c r="F301" s="945">
        <f>SUM(F241:F252)</f>
        <v>0</v>
      </c>
    </row>
  </sheetData>
  <mergeCells count="8">
    <mergeCell ref="A239:E239"/>
    <mergeCell ref="A301:E301"/>
    <mergeCell ref="A1:F1"/>
    <mergeCell ref="A2:F2"/>
    <mergeCell ref="A4:F4"/>
    <mergeCell ref="A55:E55"/>
    <mergeCell ref="A121:E121"/>
    <mergeCell ref="A176:E176"/>
  </mergeCells>
  <pageMargins left="0.74803149606299202" right="0.35433070866141703" top="0.98425196850393704" bottom="0.98425196850393704" header="0.511811023622047" footer="0.511811023622047"/>
  <pageSetup paperSize="9" scale="81" fitToHeight="0" orientation="portrait" r:id="rId1"/>
  <headerFooter alignWithMargins="0">
    <oddFooter>&amp;A&amp;RPage &amp;P</oddFooter>
  </headerFooter>
  <rowBreaks count="4" manualBreakCount="4">
    <brk id="55" max="5" man="1"/>
    <brk id="121" max="5" man="1"/>
    <brk id="176" max="5" man="1"/>
    <brk id="239"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R2516"/>
  <sheetViews>
    <sheetView defaultGridColor="0" view="pageBreakPreview" colorId="22" zoomScale="90" zoomScaleNormal="100" zoomScaleSheetLayoutView="90" workbookViewId="0">
      <pane ySplit="5" topLeftCell="A6" activePane="bottomLeft" state="frozen"/>
      <selection activeCell="A5" sqref="A5:F5"/>
      <selection pane="bottomLeft" activeCell="E175" sqref="E175:E216"/>
    </sheetView>
  </sheetViews>
  <sheetFormatPr defaultColWidth="6" defaultRowHeight="14.5" x14ac:dyDescent="0.25"/>
  <cols>
    <col min="1" max="1" width="8.7265625" style="697" customWidth="1"/>
    <col min="2" max="2" width="66.81640625" style="698" customWidth="1"/>
    <col min="3" max="3" width="7.54296875" style="697" customWidth="1"/>
    <col min="4" max="4" width="9.453125" style="699" customWidth="1"/>
    <col min="5" max="5" width="12.1796875" style="700" customWidth="1"/>
    <col min="6" max="6" width="14.1796875" style="732" customWidth="1"/>
    <col min="7" max="7" width="12.54296875" style="651" customWidth="1"/>
    <col min="8" max="9" width="9.1796875" style="651" customWidth="1"/>
    <col min="10" max="10" width="2" style="651" customWidth="1"/>
    <col min="11" max="251" width="9.1796875" style="651" customWidth="1"/>
    <col min="252" max="252" width="9.7265625" style="651" customWidth="1"/>
    <col min="253" max="253" width="10.26953125" style="651" customWidth="1"/>
    <col min="254" max="254" width="44.7265625" style="651" customWidth="1"/>
    <col min="255" max="255" width="5.453125" style="651" bestFit="1" customWidth="1"/>
    <col min="256" max="256" width="6" style="651" bestFit="1"/>
    <col min="257" max="16384" width="6" style="651"/>
  </cols>
  <sheetData>
    <row r="1" spans="1:7" ht="13" x14ac:dyDescent="0.25">
      <c r="A1" s="1067" t="s">
        <v>0</v>
      </c>
      <c r="B1" s="1067"/>
      <c r="C1" s="1067"/>
      <c r="D1" s="1067"/>
      <c r="E1" s="1067"/>
      <c r="F1" s="1067"/>
    </row>
    <row r="2" spans="1:7" ht="13" x14ac:dyDescent="0.25">
      <c r="A2" s="1067" t="s">
        <v>1477</v>
      </c>
      <c r="B2" s="1067"/>
      <c r="C2" s="1067"/>
      <c r="D2" s="1067"/>
      <c r="E2" s="1067"/>
      <c r="F2" s="1067"/>
    </row>
    <row r="3" spans="1:7" s="653" customFormat="1" ht="14" x14ac:dyDescent="0.25">
      <c r="A3" s="1080" t="s">
        <v>1244</v>
      </c>
      <c r="B3" s="1080"/>
      <c r="C3" s="1080"/>
      <c r="D3" s="1080"/>
      <c r="E3" s="1080"/>
      <c r="F3" s="1080"/>
    </row>
    <row r="4" spans="1:7" ht="12.75" customHeight="1" x14ac:dyDescent="0.25">
      <c r="A4" s="1092" t="s">
        <v>1454</v>
      </c>
      <c r="B4" s="1092"/>
      <c r="C4" s="111"/>
      <c r="D4" s="565"/>
      <c r="E4" s="566"/>
      <c r="F4" s="713"/>
      <c r="G4" s="711"/>
    </row>
    <row r="5" spans="1:7" ht="13" x14ac:dyDescent="0.25">
      <c r="A5" s="275" t="s">
        <v>307</v>
      </c>
      <c r="B5" s="275" t="s">
        <v>308</v>
      </c>
      <c r="C5" s="275" t="s">
        <v>309</v>
      </c>
      <c r="D5" s="275" t="s">
        <v>310</v>
      </c>
      <c r="E5" s="275" t="s">
        <v>311</v>
      </c>
      <c r="F5" s="714" t="s">
        <v>312</v>
      </c>
    </row>
    <row r="6" spans="1:7" ht="25" x14ac:dyDescent="0.25">
      <c r="A6" s="654"/>
      <c r="B6" s="208" t="s">
        <v>1424</v>
      </c>
      <c r="C6" s="654"/>
      <c r="D6" s="656"/>
      <c r="E6" s="657"/>
      <c r="F6" s="715"/>
    </row>
    <row r="7" spans="1:7" x14ac:dyDescent="0.25">
      <c r="A7" s="654"/>
      <c r="B7" s="655"/>
      <c r="C7" s="654"/>
      <c r="D7" s="656"/>
      <c r="E7" s="657"/>
      <c r="F7" s="715"/>
    </row>
    <row r="8" spans="1:7" ht="13" x14ac:dyDescent="0.25">
      <c r="A8" s="128"/>
      <c r="B8" s="658" t="s">
        <v>161</v>
      </c>
      <c r="C8" s="128"/>
      <c r="D8" s="659"/>
      <c r="E8" s="650"/>
      <c r="F8" s="716"/>
    </row>
    <row r="9" spans="1:7" ht="13" x14ac:dyDescent="0.25">
      <c r="A9" s="128"/>
      <c r="B9" s="658"/>
      <c r="C9" s="128"/>
      <c r="D9" s="659"/>
      <c r="E9" s="650"/>
      <c r="F9" s="716"/>
    </row>
    <row r="10" spans="1:7" ht="15.65" customHeight="1" x14ac:dyDescent="0.25">
      <c r="A10" s="128"/>
      <c r="B10" s="658" t="s">
        <v>140</v>
      </c>
      <c r="C10" s="128"/>
      <c r="D10" s="659"/>
      <c r="E10" s="650"/>
      <c r="F10" s="716"/>
    </row>
    <row r="11" spans="1:7" ht="12.5" x14ac:dyDescent="0.25">
      <c r="A11" s="128" t="s">
        <v>141</v>
      </c>
      <c r="B11" s="660" t="s">
        <v>853</v>
      </c>
      <c r="C11" s="128" t="s">
        <v>321</v>
      </c>
      <c r="D11" s="661">
        <v>0.1</v>
      </c>
      <c r="E11" s="650"/>
      <c r="F11" s="717">
        <f>D11*E11</f>
        <v>0</v>
      </c>
    </row>
    <row r="12" spans="1:7" ht="13" x14ac:dyDescent="0.25">
      <c r="A12" s="128"/>
      <c r="B12" s="658"/>
      <c r="C12" s="128"/>
      <c r="D12" s="659"/>
      <c r="E12" s="650"/>
      <c r="F12" s="717"/>
    </row>
    <row r="13" spans="1:7" ht="13" x14ac:dyDescent="0.25">
      <c r="A13" s="128"/>
      <c r="B13" s="652" t="s">
        <v>142</v>
      </c>
      <c r="C13" s="128"/>
      <c r="D13" s="419"/>
      <c r="E13" s="650"/>
      <c r="F13" s="717"/>
    </row>
    <row r="14" spans="1:7" ht="12.5" x14ac:dyDescent="0.25">
      <c r="A14" s="128" t="s">
        <v>143</v>
      </c>
      <c r="B14" s="411" t="s">
        <v>144</v>
      </c>
      <c r="C14" s="128" t="s">
        <v>16</v>
      </c>
      <c r="D14" s="419">
        <v>2</v>
      </c>
      <c r="E14" s="650"/>
      <c r="F14" s="717">
        <f>D14*E14</f>
        <v>0</v>
      </c>
    </row>
    <row r="15" spans="1:7" ht="13" x14ac:dyDescent="0.25">
      <c r="A15" s="278"/>
      <c r="B15" s="662"/>
      <c r="C15" s="302"/>
      <c r="D15" s="663"/>
      <c r="E15" s="664"/>
      <c r="F15" s="717"/>
    </row>
    <row r="16" spans="1:7" ht="13" x14ac:dyDescent="0.25">
      <c r="A16" s="112"/>
      <c r="B16" s="652" t="s">
        <v>83</v>
      </c>
      <c r="C16" s="287"/>
      <c r="D16" s="665"/>
      <c r="E16" s="666"/>
      <c r="F16" s="717"/>
    </row>
    <row r="17" spans="1:6" ht="12.5" x14ac:dyDescent="0.25">
      <c r="A17" s="112"/>
      <c r="B17" s="471"/>
      <c r="C17" s="287"/>
      <c r="D17" s="665"/>
      <c r="E17" s="666"/>
      <c r="F17" s="717"/>
    </row>
    <row r="18" spans="1:6" ht="13" x14ac:dyDescent="0.25">
      <c r="A18" s="112"/>
      <c r="B18" s="652" t="s">
        <v>268</v>
      </c>
      <c r="C18" s="287"/>
      <c r="D18" s="665"/>
      <c r="E18" s="666"/>
      <c r="F18" s="717"/>
    </row>
    <row r="19" spans="1:6" ht="13" x14ac:dyDescent="0.25">
      <c r="A19" s="112"/>
      <c r="B19" s="652"/>
      <c r="C19" s="287"/>
      <c r="D19" s="665"/>
      <c r="E19" s="666"/>
      <c r="F19" s="717"/>
    </row>
    <row r="20" spans="1:6" ht="13" x14ac:dyDescent="0.25">
      <c r="A20" s="128"/>
      <c r="B20" s="667" t="s">
        <v>165</v>
      </c>
      <c r="C20" s="128"/>
      <c r="D20" s="659"/>
      <c r="E20" s="650"/>
      <c r="F20" s="717"/>
    </row>
    <row r="21" spans="1:6" ht="12.5" x14ac:dyDescent="0.25">
      <c r="A21" s="128" t="s">
        <v>1154</v>
      </c>
      <c r="B21" s="660" t="s">
        <v>1153</v>
      </c>
      <c r="C21" s="128" t="s">
        <v>39</v>
      </c>
      <c r="D21" s="419">
        <v>8</v>
      </c>
      <c r="E21" s="650"/>
      <c r="F21" s="717">
        <f>D21*E21</f>
        <v>0</v>
      </c>
    </row>
    <row r="22" spans="1:6" ht="12.5" x14ac:dyDescent="0.25">
      <c r="A22" s="128"/>
      <c r="B22" s="660"/>
      <c r="C22" s="128"/>
      <c r="D22" s="419"/>
      <c r="E22" s="650"/>
      <c r="F22" s="717"/>
    </row>
    <row r="23" spans="1:6" ht="13" x14ac:dyDescent="0.25">
      <c r="A23" s="112"/>
      <c r="B23" s="668" t="s">
        <v>854</v>
      </c>
      <c r="C23" s="287"/>
      <c r="D23" s="665"/>
      <c r="E23" s="666"/>
      <c r="F23" s="717"/>
    </row>
    <row r="24" spans="1:6" ht="12.5" x14ac:dyDescent="0.25">
      <c r="A24" s="112" t="s">
        <v>269</v>
      </c>
      <c r="B24" s="411" t="s">
        <v>636</v>
      </c>
      <c r="C24" s="128" t="s">
        <v>39</v>
      </c>
      <c r="D24" s="419">
        <v>8</v>
      </c>
      <c r="E24" s="478"/>
      <c r="F24" s="718">
        <f>D24*E24</f>
        <v>0</v>
      </c>
    </row>
    <row r="25" spans="1:6" ht="12.5" x14ac:dyDescent="0.25">
      <c r="A25" s="112" t="s">
        <v>85</v>
      </c>
      <c r="B25" s="411" t="s">
        <v>637</v>
      </c>
      <c r="C25" s="128" t="s">
        <v>39</v>
      </c>
      <c r="D25" s="419">
        <v>16</v>
      </c>
      <c r="E25" s="478"/>
      <c r="F25" s="718">
        <f>D25*E25</f>
        <v>0</v>
      </c>
    </row>
    <row r="26" spans="1:6" ht="13" x14ac:dyDescent="0.25">
      <c r="A26" s="112"/>
      <c r="B26" s="668" t="s">
        <v>855</v>
      </c>
      <c r="C26" s="128"/>
      <c r="D26" s="419"/>
      <c r="E26" s="669"/>
      <c r="F26" s="718"/>
    </row>
    <row r="27" spans="1:6" ht="12.5" x14ac:dyDescent="0.25">
      <c r="A27" s="112" t="s">
        <v>86</v>
      </c>
      <c r="B27" s="411" t="s">
        <v>637</v>
      </c>
      <c r="C27" s="128" t="s">
        <v>39</v>
      </c>
      <c r="D27" s="419">
        <v>2</v>
      </c>
      <c r="E27" s="478"/>
      <c r="F27" s="718">
        <f>D27*E27</f>
        <v>0</v>
      </c>
    </row>
    <row r="28" spans="1:6" ht="13" x14ac:dyDescent="0.25">
      <c r="A28" s="112"/>
      <c r="B28" s="670"/>
      <c r="C28" s="128"/>
      <c r="D28" s="419"/>
      <c r="E28" s="669"/>
      <c r="F28" s="718"/>
    </row>
    <row r="29" spans="1:6" ht="13" x14ac:dyDescent="0.25">
      <c r="A29" s="112"/>
      <c r="B29" s="670" t="s">
        <v>313</v>
      </c>
      <c r="C29" s="128"/>
      <c r="D29" s="419"/>
      <c r="E29" s="669"/>
      <c r="F29" s="718"/>
    </row>
    <row r="30" spans="1:6" ht="13" x14ac:dyDescent="0.25">
      <c r="A30" s="112"/>
      <c r="B30" s="671" t="s">
        <v>856</v>
      </c>
      <c r="C30" s="128"/>
      <c r="D30" s="419"/>
      <c r="E30" s="669"/>
      <c r="F30" s="718"/>
    </row>
    <row r="31" spans="1:6" ht="12.5" x14ac:dyDescent="0.25">
      <c r="A31" s="112"/>
      <c r="B31" s="672" t="s">
        <v>165</v>
      </c>
      <c r="C31" s="128" t="s">
        <v>39</v>
      </c>
      <c r="D31" s="419">
        <f>D21*0.8</f>
        <v>6.4</v>
      </c>
      <c r="E31" s="478"/>
      <c r="F31" s="718">
        <f>D31*E31</f>
        <v>0</v>
      </c>
    </row>
    <row r="32" spans="1:6" ht="12.5" x14ac:dyDescent="0.25">
      <c r="A32" s="112" t="s">
        <v>89</v>
      </c>
      <c r="B32" s="672" t="s">
        <v>857</v>
      </c>
      <c r="C32" s="128" t="s">
        <v>39</v>
      </c>
      <c r="D32" s="419">
        <f>D24*0.4</f>
        <v>3.2</v>
      </c>
      <c r="E32" s="478"/>
      <c r="F32" s="718">
        <f>D32*E32</f>
        <v>0</v>
      </c>
    </row>
    <row r="33" spans="1:7" ht="12.5" x14ac:dyDescent="0.25">
      <c r="A33" s="112" t="s">
        <v>507</v>
      </c>
      <c r="B33" s="411" t="s">
        <v>497</v>
      </c>
      <c r="C33" s="128" t="s">
        <v>39</v>
      </c>
      <c r="D33" s="419">
        <v>1</v>
      </c>
      <c r="E33" s="478"/>
      <c r="F33" s="718">
        <f>D33*E33</f>
        <v>0</v>
      </c>
    </row>
    <row r="34" spans="1:7" ht="12.5" x14ac:dyDescent="0.25">
      <c r="A34" s="112"/>
      <c r="B34" s="672"/>
      <c r="C34" s="128"/>
      <c r="D34" s="419"/>
      <c r="E34" s="669"/>
      <c r="F34" s="718"/>
    </row>
    <row r="35" spans="1:7" ht="13" x14ac:dyDescent="0.25">
      <c r="A35" s="112"/>
      <c r="B35" s="673" t="s">
        <v>90</v>
      </c>
      <c r="C35" s="128"/>
      <c r="D35" s="419"/>
      <c r="E35" s="478"/>
      <c r="F35" s="718"/>
    </row>
    <row r="36" spans="1:7" ht="12.5" x14ac:dyDescent="0.25">
      <c r="A36" s="112" t="s">
        <v>266</v>
      </c>
      <c r="B36" s="411" t="s">
        <v>858</v>
      </c>
      <c r="C36" s="128" t="s">
        <v>39</v>
      </c>
      <c r="D36" s="419">
        <f>D24-D32</f>
        <v>4.8</v>
      </c>
      <c r="E36" s="478"/>
      <c r="F36" s="718">
        <f>D36*E36</f>
        <v>0</v>
      </c>
    </row>
    <row r="37" spans="1:7" ht="12.5" x14ac:dyDescent="0.25">
      <c r="A37" s="112" t="s">
        <v>859</v>
      </c>
      <c r="B37" s="411" t="s">
        <v>860</v>
      </c>
      <c r="C37" s="128" t="s">
        <v>39</v>
      </c>
      <c r="D37" s="419">
        <f>D21-D31</f>
        <v>1.5999999999999996</v>
      </c>
      <c r="E37" s="478"/>
      <c r="F37" s="718">
        <f>D37*E37</f>
        <v>0</v>
      </c>
    </row>
    <row r="38" spans="1:7" ht="12.5" x14ac:dyDescent="0.25">
      <c r="A38" s="112"/>
      <c r="B38" s="411"/>
      <c r="C38" s="128"/>
      <c r="D38" s="419"/>
      <c r="E38" s="478"/>
      <c r="F38" s="718"/>
    </row>
    <row r="39" spans="1:7" ht="13" x14ac:dyDescent="0.25">
      <c r="A39" s="128"/>
      <c r="B39" s="673" t="s">
        <v>520</v>
      </c>
      <c r="C39" s="128"/>
      <c r="D39" s="659"/>
      <c r="E39" s="650"/>
      <c r="F39" s="716"/>
    </row>
    <row r="40" spans="1:7" ht="12.5" x14ac:dyDescent="0.25">
      <c r="A40" s="128" t="s">
        <v>167</v>
      </c>
      <c r="B40" s="674" t="s">
        <v>861</v>
      </c>
      <c r="C40" s="128" t="s">
        <v>45</v>
      </c>
      <c r="D40" s="659">
        <v>210</v>
      </c>
      <c r="E40" s="650"/>
      <c r="F40" s="718">
        <f>D40*E40</f>
        <v>0</v>
      </c>
    </row>
    <row r="41" spans="1:7" ht="12.5" x14ac:dyDescent="0.25">
      <c r="A41" s="128"/>
      <c r="B41" s="675"/>
      <c r="C41" s="128"/>
      <c r="D41" s="659"/>
      <c r="E41" s="650"/>
      <c r="F41" s="716"/>
    </row>
    <row r="42" spans="1:7" ht="12.5" x14ac:dyDescent="0.25">
      <c r="A42" s="112"/>
      <c r="B42" s="411"/>
      <c r="C42" s="128"/>
      <c r="D42" s="419"/>
      <c r="E42" s="478"/>
      <c r="F42" s="718"/>
    </row>
    <row r="43" spans="1:7" s="677" customFormat="1" ht="13" x14ac:dyDescent="0.25">
      <c r="A43" s="112"/>
      <c r="B43" s="676" t="s">
        <v>92</v>
      </c>
      <c r="C43" s="128"/>
      <c r="D43" s="419"/>
      <c r="E43" s="478"/>
      <c r="F43" s="718"/>
    </row>
    <row r="44" spans="1:7" s="677" customFormat="1" ht="12.5" x14ac:dyDescent="0.25">
      <c r="A44" s="112"/>
      <c r="B44" s="672"/>
      <c r="C44" s="128"/>
      <c r="D44" s="419"/>
      <c r="E44" s="478"/>
      <c r="F44" s="718"/>
    </row>
    <row r="45" spans="1:7" s="677" customFormat="1" ht="13" x14ac:dyDescent="0.25">
      <c r="A45" s="112"/>
      <c r="B45" s="676" t="s">
        <v>93</v>
      </c>
      <c r="C45" s="128"/>
      <c r="D45" s="419"/>
      <c r="E45" s="478"/>
      <c r="F45" s="718"/>
    </row>
    <row r="46" spans="1:7" s="677" customFormat="1" ht="26" x14ac:dyDescent="0.25">
      <c r="A46" s="112"/>
      <c r="B46" s="107" t="s">
        <v>862</v>
      </c>
      <c r="C46" s="128"/>
      <c r="D46" s="419"/>
      <c r="E46" s="478"/>
      <c r="F46" s="718"/>
    </row>
    <row r="47" spans="1:7" s="677" customFormat="1" ht="12.5" x14ac:dyDescent="0.25">
      <c r="A47" s="112" t="s">
        <v>830</v>
      </c>
      <c r="B47" s="108" t="s">
        <v>863</v>
      </c>
      <c r="C47" s="128" t="s">
        <v>39</v>
      </c>
      <c r="D47" s="712">
        <v>1.2</v>
      </c>
      <c r="E47" s="478"/>
      <c r="F47" s="718">
        <f>D47*E47</f>
        <v>0</v>
      </c>
      <c r="G47" s="678"/>
    </row>
    <row r="48" spans="1:7" s="677" customFormat="1" ht="12.5" x14ac:dyDescent="0.25">
      <c r="A48" s="112" t="s">
        <v>864</v>
      </c>
      <c r="B48" s="108" t="s">
        <v>865</v>
      </c>
      <c r="C48" s="128" t="s">
        <v>39</v>
      </c>
      <c r="D48" s="712">
        <v>8</v>
      </c>
      <c r="E48" s="478"/>
      <c r="F48" s="718">
        <f>D48*E48</f>
        <v>0</v>
      </c>
      <c r="G48" s="678"/>
    </row>
    <row r="49" spans="1:7" s="111" customFormat="1" ht="13.15" customHeight="1" x14ac:dyDescent="0.25">
      <c r="A49" s="109" t="s">
        <v>866</v>
      </c>
      <c r="B49" s="108" t="s">
        <v>867</v>
      </c>
      <c r="C49" s="109" t="s">
        <v>39</v>
      </c>
      <c r="D49" s="788">
        <f>1.2+0.8</f>
        <v>2</v>
      </c>
      <c r="E49" s="110"/>
      <c r="F49" s="718">
        <f>D49*E49</f>
        <v>0</v>
      </c>
    </row>
    <row r="50" spans="1:7" s="677" customFormat="1" ht="12.5" x14ac:dyDescent="0.25">
      <c r="A50" s="112"/>
      <c r="B50" s="679"/>
      <c r="C50" s="128"/>
      <c r="D50" s="419"/>
      <c r="E50" s="478"/>
      <c r="F50" s="718"/>
      <c r="G50" s="678"/>
    </row>
    <row r="51" spans="1:7" s="677" customFormat="1" ht="13" x14ac:dyDescent="0.25">
      <c r="A51" s="112"/>
      <c r="B51" s="658" t="s">
        <v>274</v>
      </c>
      <c r="C51" s="128"/>
      <c r="D51" s="419"/>
      <c r="E51" s="478"/>
      <c r="F51" s="718"/>
    </row>
    <row r="52" spans="1:7" s="677" customFormat="1" ht="13" x14ac:dyDescent="0.25">
      <c r="A52" s="112"/>
      <c r="B52" s="673" t="s">
        <v>104</v>
      </c>
      <c r="C52" s="128"/>
      <c r="D52" s="419"/>
      <c r="E52" s="478"/>
      <c r="F52" s="718"/>
    </row>
    <row r="53" spans="1:7" ht="12.5" x14ac:dyDescent="0.25">
      <c r="A53" s="680" t="s">
        <v>304</v>
      </c>
      <c r="B53" s="411" t="s">
        <v>868</v>
      </c>
      <c r="C53" s="128" t="s">
        <v>39</v>
      </c>
      <c r="D53" s="712">
        <f>D47</f>
        <v>1.2</v>
      </c>
      <c r="E53" s="478"/>
      <c r="F53" s="718">
        <f>D53*E53</f>
        <v>0</v>
      </c>
    </row>
    <row r="54" spans="1:7" ht="12.5" x14ac:dyDescent="0.25">
      <c r="A54" s="680"/>
      <c r="B54" s="411"/>
      <c r="C54" s="128"/>
      <c r="D54" s="419"/>
      <c r="E54" s="478"/>
      <c r="F54" s="718"/>
    </row>
    <row r="55" spans="1:7" ht="12.5" x14ac:dyDescent="0.25">
      <c r="A55" s="680"/>
      <c r="B55" s="411"/>
      <c r="C55" s="128"/>
      <c r="D55" s="419"/>
      <c r="E55" s="478"/>
      <c r="F55" s="718"/>
    </row>
    <row r="56" spans="1:7" ht="12.5" x14ac:dyDescent="0.25">
      <c r="A56" s="680"/>
      <c r="B56" s="411"/>
      <c r="C56" s="128"/>
      <c r="D56" s="419"/>
      <c r="E56" s="478"/>
      <c r="F56" s="718"/>
    </row>
    <row r="57" spans="1:7" ht="12.5" x14ac:dyDescent="0.25">
      <c r="A57" s="680"/>
      <c r="B57" s="411"/>
      <c r="C57" s="128"/>
      <c r="D57" s="419"/>
      <c r="E57" s="478"/>
      <c r="F57" s="718"/>
    </row>
    <row r="58" spans="1:7" ht="19.149999999999999" customHeight="1" x14ac:dyDescent="0.25">
      <c r="A58" s="681"/>
      <c r="B58" s="682"/>
      <c r="C58" s="683"/>
      <c r="D58" s="684"/>
      <c r="E58" s="685" t="s">
        <v>99</v>
      </c>
      <c r="F58" s="719">
        <f>SUM(F9:F53)</f>
        <v>0</v>
      </c>
    </row>
    <row r="59" spans="1:7" ht="12.5" x14ac:dyDescent="0.25">
      <c r="A59" s="680"/>
      <c r="B59" s="672"/>
      <c r="C59" s="128"/>
      <c r="D59" s="419"/>
      <c r="E59" s="478"/>
      <c r="F59" s="718"/>
    </row>
    <row r="60" spans="1:7" ht="13" x14ac:dyDescent="0.25">
      <c r="A60" s="680"/>
      <c r="B60" s="676" t="s">
        <v>92</v>
      </c>
      <c r="C60" s="128"/>
      <c r="D60" s="419"/>
      <c r="E60" s="478"/>
      <c r="F60" s="718"/>
    </row>
    <row r="61" spans="1:7" ht="12.5" x14ac:dyDescent="0.25">
      <c r="A61" s="680"/>
      <c r="B61" s="672"/>
      <c r="C61" s="128"/>
      <c r="D61" s="419"/>
      <c r="E61" s="478"/>
      <c r="F61" s="718"/>
    </row>
    <row r="62" spans="1:7" ht="13" x14ac:dyDescent="0.25">
      <c r="A62" s="680"/>
      <c r="B62" s="676" t="s">
        <v>108</v>
      </c>
      <c r="C62" s="128"/>
      <c r="D62" s="419"/>
      <c r="E62" s="478"/>
      <c r="F62" s="718"/>
    </row>
    <row r="63" spans="1:7" ht="13" x14ac:dyDescent="0.25">
      <c r="A63" s="680"/>
      <c r="B63" s="671" t="s">
        <v>869</v>
      </c>
      <c r="C63" s="128"/>
      <c r="D63" s="419"/>
      <c r="E63" s="478"/>
      <c r="F63" s="718"/>
    </row>
    <row r="64" spans="1:7" ht="12.5" x14ac:dyDescent="0.25">
      <c r="A64" s="680" t="s">
        <v>832</v>
      </c>
      <c r="B64" s="672" t="s">
        <v>870</v>
      </c>
      <c r="C64" s="128" t="s">
        <v>39</v>
      </c>
      <c r="D64" s="712">
        <f>D47</f>
        <v>1.2</v>
      </c>
      <c r="E64" s="478"/>
      <c r="F64" s="718">
        <f>D64*E64</f>
        <v>0</v>
      </c>
    </row>
    <row r="65" spans="1:6" s="677" customFormat="1" ht="12.5" x14ac:dyDescent="0.25">
      <c r="A65" s="680" t="s">
        <v>871</v>
      </c>
      <c r="B65" s="672" t="s">
        <v>872</v>
      </c>
      <c r="C65" s="128" t="s">
        <v>39</v>
      </c>
      <c r="D65" s="712">
        <f>D48</f>
        <v>8</v>
      </c>
      <c r="E65" s="478"/>
      <c r="F65" s="718">
        <f>D65*E65</f>
        <v>0</v>
      </c>
    </row>
    <row r="66" spans="1:6" s="677" customFormat="1" ht="12.5" x14ac:dyDescent="0.25">
      <c r="A66" s="680"/>
      <c r="B66" s="672"/>
      <c r="C66" s="128"/>
      <c r="D66" s="419"/>
      <c r="E66" s="478"/>
      <c r="F66" s="718"/>
    </row>
    <row r="67" spans="1:6" s="677" customFormat="1" ht="12.5" x14ac:dyDescent="0.25">
      <c r="A67" s="680"/>
      <c r="B67" s="672"/>
      <c r="C67" s="128"/>
      <c r="D67" s="419"/>
      <c r="E67" s="478"/>
      <c r="F67" s="718"/>
    </row>
    <row r="68" spans="1:6" s="677" customFormat="1" ht="13" x14ac:dyDescent="0.25">
      <c r="A68" s="680"/>
      <c r="B68" s="671" t="s">
        <v>873</v>
      </c>
      <c r="C68" s="128"/>
      <c r="D68" s="419"/>
      <c r="E68" s="478"/>
      <c r="F68" s="718"/>
    </row>
    <row r="69" spans="1:6" s="677" customFormat="1" ht="12.5" x14ac:dyDescent="0.25">
      <c r="A69" s="112" t="s">
        <v>835</v>
      </c>
      <c r="B69" s="672" t="s">
        <v>1155</v>
      </c>
      <c r="C69" s="128" t="s">
        <v>39</v>
      </c>
      <c r="D69" s="304">
        <v>0</v>
      </c>
      <c r="E69" s="478"/>
      <c r="F69" s="718">
        <f>D69*E69</f>
        <v>0</v>
      </c>
    </row>
    <row r="70" spans="1:6" s="677" customFormat="1" ht="12.5" x14ac:dyDescent="0.25">
      <c r="A70" s="112" t="s">
        <v>874</v>
      </c>
      <c r="B70" s="672" t="s">
        <v>875</v>
      </c>
      <c r="C70" s="128" t="s">
        <v>39</v>
      </c>
      <c r="D70" s="419">
        <v>0</v>
      </c>
      <c r="E70" s="478"/>
      <c r="F70" s="718">
        <f>D70*E70</f>
        <v>0</v>
      </c>
    </row>
    <row r="71" spans="1:6" s="677" customFormat="1" ht="12.5" x14ac:dyDescent="0.25">
      <c r="A71" s="112"/>
      <c r="B71" s="672"/>
      <c r="C71" s="128"/>
      <c r="D71" s="419"/>
      <c r="E71" s="478"/>
      <c r="F71" s="718"/>
    </row>
    <row r="72" spans="1:6" s="677" customFormat="1" ht="13" x14ac:dyDescent="0.25">
      <c r="A72" s="112"/>
      <c r="B72" s="671" t="s">
        <v>876</v>
      </c>
      <c r="C72" s="128"/>
      <c r="D72" s="419"/>
      <c r="E72" s="478"/>
      <c r="F72" s="718"/>
    </row>
    <row r="73" spans="1:6" s="677" customFormat="1" ht="12.5" x14ac:dyDescent="0.25">
      <c r="A73" s="112" t="s">
        <v>306</v>
      </c>
      <c r="B73" s="672" t="s">
        <v>877</v>
      </c>
      <c r="C73" s="128" t="s">
        <v>39</v>
      </c>
      <c r="D73" s="712">
        <f>D49</f>
        <v>2</v>
      </c>
      <c r="E73" s="478"/>
      <c r="F73" s="718">
        <f>D73*E73</f>
        <v>0</v>
      </c>
    </row>
    <row r="74" spans="1:6" s="677" customFormat="1" ht="12.5" x14ac:dyDescent="0.25">
      <c r="A74" s="112" t="s">
        <v>878</v>
      </c>
      <c r="B74" s="672" t="s">
        <v>879</v>
      </c>
      <c r="C74" s="128" t="s">
        <v>39</v>
      </c>
      <c r="D74" s="419">
        <v>0</v>
      </c>
      <c r="E74" s="478"/>
      <c r="F74" s="718">
        <f>D74*E74</f>
        <v>0</v>
      </c>
    </row>
    <row r="75" spans="1:6" s="677" customFormat="1" ht="12.5" x14ac:dyDescent="0.25">
      <c r="A75" s="112"/>
      <c r="B75" s="686"/>
      <c r="C75" s="128"/>
      <c r="D75" s="419"/>
      <c r="E75" s="478"/>
      <c r="F75" s="718"/>
    </row>
    <row r="76" spans="1:6" s="677" customFormat="1" ht="12.5" x14ac:dyDescent="0.25">
      <c r="A76" s="112"/>
      <c r="B76" s="672"/>
      <c r="C76" s="128"/>
      <c r="D76" s="419"/>
      <c r="E76" s="478"/>
      <c r="F76" s="718"/>
    </row>
    <row r="77" spans="1:6" s="677" customFormat="1" ht="13" x14ac:dyDescent="0.25">
      <c r="A77" s="112"/>
      <c r="B77" s="676" t="s">
        <v>111</v>
      </c>
      <c r="C77" s="128"/>
      <c r="D77" s="419"/>
      <c r="E77" s="478"/>
      <c r="F77" s="718"/>
    </row>
    <row r="78" spans="1:6" s="677" customFormat="1" ht="13" x14ac:dyDescent="0.25">
      <c r="A78" s="112"/>
      <c r="B78" s="676"/>
      <c r="C78" s="128"/>
      <c r="D78" s="419"/>
      <c r="E78" s="478"/>
      <c r="F78" s="718"/>
    </row>
    <row r="79" spans="1:6" s="677" customFormat="1" ht="13" x14ac:dyDescent="0.25">
      <c r="A79" s="112"/>
      <c r="B79" s="676" t="s">
        <v>112</v>
      </c>
      <c r="C79" s="128"/>
      <c r="D79" s="419"/>
      <c r="E79" s="478"/>
      <c r="F79" s="718"/>
    </row>
    <row r="80" spans="1:6" s="677" customFormat="1" ht="12.5" x14ac:dyDescent="0.25">
      <c r="A80" s="112" t="s">
        <v>880</v>
      </c>
      <c r="B80" s="672" t="s">
        <v>881</v>
      </c>
      <c r="C80" s="128" t="s">
        <v>45</v>
      </c>
      <c r="D80" s="419">
        <v>0</v>
      </c>
      <c r="E80" s="478"/>
      <c r="F80" s="718">
        <f>D80*E80</f>
        <v>0</v>
      </c>
    </row>
    <row r="81" spans="1:6" s="677" customFormat="1" ht="12.5" x14ac:dyDescent="0.25">
      <c r="A81" s="112"/>
      <c r="B81" s="672"/>
      <c r="C81" s="128"/>
      <c r="D81" s="419"/>
      <c r="E81" s="478"/>
      <c r="F81" s="718"/>
    </row>
    <row r="82" spans="1:6" s="677" customFormat="1" ht="12.5" x14ac:dyDescent="0.25">
      <c r="A82" s="112" t="s">
        <v>882</v>
      </c>
      <c r="B82" s="672" t="s">
        <v>883</v>
      </c>
      <c r="C82" s="128" t="s">
        <v>45</v>
      </c>
      <c r="D82" s="712">
        <v>17.600000000000001</v>
      </c>
      <c r="E82" s="478"/>
      <c r="F82" s="718">
        <f>D82*E82</f>
        <v>0</v>
      </c>
    </row>
    <row r="83" spans="1:6" s="677" customFormat="1" ht="13" x14ac:dyDescent="0.25">
      <c r="A83" s="112"/>
      <c r="B83" s="671"/>
      <c r="C83" s="128"/>
      <c r="D83" s="419"/>
      <c r="E83" s="478"/>
      <c r="F83" s="718"/>
    </row>
    <row r="84" spans="1:6" s="677" customFormat="1" ht="13" x14ac:dyDescent="0.25">
      <c r="A84" s="112"/>
      <c r="B84" s="687" t="s">
        <v>884</v>
      </c>
      <c r="C84" s="128"/>
      <c r="D84" s="419"/>
      <c r="E84" s="478"/>
      <c r="F84" s="718"/>
    </row>
    <row r="85" spans="1:6" s="677" customFormat="1" ht="13" x14ac:dyDescent="0.25">
      <c r="A85" s="112"/>
      <c r="B85" s="688" t="s">
        <v>885</v>
      </c>
      <c r="C85" s="128"/>
      <c r="D85" s="419"/>
      <c r="E85" s="478"/>
      <c r="F85" s="718"/>
    </row>
    <row r="86" spans="1:6" s="677" customFormat="1" ht="12.5" x14ac:dyDescent="0.25">
      <c r="A86" s="112" t="s">
        <v>886</v>
      </c>
      <c r="B86" s="672" t="s">
        <v>1156</v>
      </c>
      <c r="C86" s="128" t="s">
        <v>114</v>
      </c>
      <c r="D86" s="712">
        <v>9.8000000000000007</v>
      </c>
      <c r="E86" s="478"/>
      <c r="F86" s="718">
        <f>D86*E86</f>
        <v>0</v>
      </c>
    </row>
    <row r="87" spans="1:6" s="677" customFormat="1" ht="12.5" x14ac:dyDescent="0.25">
      <c r="A87" s="112" t="s">
        <v>887</v>
      </c>
      <c r="B87" s="672" t="s">
        <v>1158</v>
      </c>
      <c r="C87" s="128" t="s">
        <v>114</v>
      </c>
      <c r="D87" s="712">
        <v>4.8</v>
      </c>
      <c r="E87" s="478"/>
      <c r="F87" s="718">
        <f>D87*E87</f>
        <v>0</v>
      </c>
    </row>
    <row r="88" spans="1:6" s="677" customFormat="1" ht="12.5" x14ac:dyDescent="0.25">
      <c r="A88" s="112" t="s">
        <v>888</v>
      </c>
      <c r="B88" s="672" t="s">
        <v>1157</v>
      </c>
      <c r="C88" s="128" t="s">
        <v>114</v>
      </c>
      <c r="D88" s="419">
        <v>0</v>
      </c>
      <c r="E88" s="478"/>
      <c r="F88" s="718">
        <f>D88*E88</f>
        <v>0</v>
      </c>
    </row>
    <row r="89" spans="1:6" s="677" customFormat="1" ht="12.5" x14ac:dyDescent="0.25">
      <c r="A89" s="112"/>
      <c r="B89" s="672"/>
      <c r="C89" s="128"/>
      <c r="D89" s="419"/>
      <c r="E89" s="478"/>
      <c r="F89" s="718"/>
    </row>
    <row r="90" spans="1:6" s="677" customFormat="1" ht="13" x14ac:dyDescent="0.25">
      <c r="A90" s="112"/>
      <c r="B90" s="671" t="s">
        <v>889</v>
      </c>
      <c r="C90" s="128"/>
      <c r="D90" s="419"/>
      <c r="E90" s="478"/>
      <c r="F90" s="718"/>
    </row>
    <row r="91" spans="1:6" s="677" customFormat="1" ht="12.5" x14ac:dyDescent="0.25">
      <c r="A91" s="112" t="s">
        <v>890</v>
      </c>
      <c r="B91" s="672" t="s">
        <v>891</v>
      </c>
      <c r="C91" s="128" t="s">
        <v>114</v>
      </c>
      <c r="D91" s="304">
        <v>0</v>
      </c>
      <c r="E91" s="478"/>
      <c r="F91" s="718">
        <f>D91*E91</f>
        <v>0</v>
      </c>
    </row>
    <row r="92" spans="1:6" s="677" customFormat="1" ht="13" x14ac:dyDescent="0.25">
      <c r="A92" s="112"/>
      <c r="B92" s="671"/>
      <c r="C92" s="128"/>
      <c r="D92" s="419"/>
      <c r="E92" s="478"/>
      <c r="F92" s="718"/>
    </row>
    <row r="93" spans="1:6" s="677" customFormat="1" ht="13" x14ac:dyDescent="0.25">
      <c r="A93" s="112"/>
      <c r="B93" s="658" t="s">
        <v>118</v>
      </c>
      <c r="C93" s="128"/>
      <c r="D93" s="419"/>
      <c r="E93" s="669"/>
      <c r="F93" s="718"/>
    </row>
    <row r="94" spans="1:6" ht="25" x14ac:dyDescent="0.25">
      <c r="A94" s="112" t="s">
        <v>892</v>
      </c>
      <c r="B94" s="113" t="s">
        <v>893</v>
      </c>
      <c r="C94" s="128" t="s">
        <v>37</v>
      </c>
      <c r="D94" s="789">
        <f>ROUNDUP((D47+D48+D49)*0.05,2)</f>
        <v>0.56000000000000005</v>
      </c>
      <c r="E94" s="478"/>
      <c r="F94" s="718">
        <f>D94*E94</f>
        <v>0</v>
      </c>
    </row>
    <row r="95" spans="1:6" ht="12.5" x14ac:dyDescent="0.25">
      <c r="A95" s="112"/>
      <c r="B95" s="679"/>
      <c r="C95" s="128"/>
      <c r="D95" s="419"/>
      <c r="E95" s="478"/>
      <c r="F95" s="718"/>
    </row>
    <row r="96" spans="1:6" s="111" customFormat="1" ht="13.15" customHeight="1" x14ac:dyDescent="0.25">
      <c r="A96" s="109"/>
      <c r="B96" s="114" t="s">
        <v>123</v>
      </c>
      <c r="C96" s="109"/>
      <c r="D96" s="115"/>
      <c r="E96" s="110"/>
      <c r="F96" s="720"/>
    </row>
    <row r="97" spans="1:6" s="111" customFormat="1" ht="12.5" x14ac:dyDescent="0.25">
      <c r="A97" s="109" t="s">
        <v>894</v>
      </c>
      <c r="B97" s="121" t="s">
        <v>895</v>
      </c>
      <c r="C97" s="109" t="s">
        <v>45</v>
      </c>
      <c r="D97" s="115">
        <v>0</v>
      </c>
      <c r="E97" s="110"/>
      <c r="F97" s="720">
        <f>D97*E97</f>
        <v>0</v>
      </c>
    </row>
    <row r="98" spans="1:6" s="111" customFormat="1" ht="12.5" x14ac:dyDescent="0.25">
      <c r="A98" s="109" t="s">
        <v>125</v>
      </c>
      <c r="B98" s="108" t="s">
        <v>896</v>
      </c>
      <c r="C98" s="109" t="s">
        <v>114</v>
      </c>
      <c r="D98" s="115">
        <v>0</v>
      </c>
      <c r="E98" s="110"/>
      <c r="F98" s="720">
        <f>D98*E98</f>
        <v>0</v>
      </c>
    </row>
    <row r="99" spans="1:6" s="111" customFormat="1" ht="13.15" customHeight="1" x14ac:dyDescent="0.25">
      <c r="A99" s="109"/>
      <c r="B99" s="116"/>
      <c r="C99" s="109"/>
      <c r="D99" s="115"/>
      <c r="E99" s="110"/>
      <c r="F99" s="720"/>
    </row>
    <row r="100" spans="1:6" s="111" customFormat="1" ht="13.15" customHeight="1" x14ac:dyDescent="0.25">
      <c r="A100" s="109"/>
      <c r="B100" s="117" t="s">
        <v>244</v>
      </c>
      <c r="C100" s="109"/>
      <c r="D100" s="115"/>
      <c r="E100" s="110"/>
      <c r="F100" s="720"/>
    </row>
    <row r="101" spans="1:6" s="111" customFormat="1" ht="13.15" customHeight="1" x14ac:dyDescent="0.25">
      <c r="A101" s="109"/>
      <c r="B101" s="118" t="s">
        <v>667</v>
      </c>
      <c r="C101" s="109"/>
      <c r="D101" s="115"/>
      <c r="E101" s="110"/>
      <c r="F101" s="720"/>
    </row>
    <row r="102" spans="1:6" s="111" customFormat="1" ht="13.15" customHeight="1" x14ac:dyDescent="0.25">
      <c r="A102" s="109" t="s">
        <v>245</v>
      </c>
      <c r="B102" s="119" t="s">
        <v>1090</v>
      </c>
      <c r="C102" s="109" t="s">
        <v>45</v>
      </c>
      <c r="D102" s="115">
        <v>0</v>
      </c>
      <c r="E102" s="110"/>
      <c r="F102" s="720">
        <f>D102*E102</f>
        <v>0</v>
      </c>
    </row>
    <row r="103" spans="1:6" s="122" customFormat="1" ht="12.5" x14ac:dyDescent="0.25">
      <c r="A103" s="120" t="s">
        <v>897</v>
      </c>
      <c r="B103" s="121" t="s">
        <v>898</v>
      </c>
      <c r="C103" s="120" t="s">
        <v>45</v>
      </c>
      <c r="D103" s="179">
        <v>4</v>
      </c>
      <c r="E103" s="197"/>
      <c r="F103" s="720">
        <f>D103*E103</f>
        <v>0</v>
      </c>
    </row>
    <row r="104" spans="1:6" s="122" customFormat="1" ht="12.5" x14ac:dyDescent="0.25">
      <c r="A104" s="112"/>
      <c r="B104" s="679"/>
      <c r="C104" s="128"/>
      <c r="D104" s="419"/>
      <c r="E104" s="478"/>
      <c r="F104" s="718"/>
    </row>
    <row r="105" spans="1:6" s="677" customFormat="1" ht="13" x14ac:dyDescent="0.25">
      <c r="A105" s="128"/>
      <c r="B105" s="676" t="s">
        <v>314</v>
      </c>
      <c r="C105" s="128"/>
      <c r="D105" s="659"/>
      <c r="E105" s="650"/>
      <c r="F105" s="716"/>
    </row>
    <row r="106" spans="1:6" s="111" customFormat="1" ht="13.15" customHeight="1" x14ac:dyDescent="0.25">
      <c r="A106" s="109"/>
      <c r="B106" s="108"/>
      <c r="C106" s="109"/>
      <c r="D106" s="123"/>
      <c r="E106" s="110"/>
      <c r="F106" s="720"/>
    </row>
    <row r="107" spans="1:6" s="111" customFormat="1" ht="26" x14ac:dyDescent="0.25">
      <c r="A107" s="109"/>
      <c r="B107" s="124" t="s">
        <v>899</v>
      </c>
      <c r="C107" s="109"/>
      <c r="D107" s="123"/>
      <c r="E107" s="110"/>
      <c r="F107" s="720"/>
    </row>
    <row r="108" spans="1:6" s="111" customFormat="1" ht="13" x14ac:dyDescent="0.25">
      <c r="A108" s="109"/>
      <c r="B108" s="107" t="s">
        <v>900</v>
      </c>
      <c r="C108" s="109"/>
      <c r="D108" s="179"/>
      <c r="E108" s="110"/>
      <c r="F108" s="720"/>
    </row>
    <row r="109" spans="1:6" s="111" customFormat="1" ht="12.5" x14ac:dyDescent="0.25">
      <c r="A109" s="109" t="s">
        <v>901</v>
      </c>
      <c r="B109" s="108" t="s">
        <v>919</v>
      </c>
      <c r="C109" s="109" t="s">
        <v>114</v>
      </c>
      <c r="D109" s="179">
        <v>20</v>
      </c>
      <c r="E109" s="110"/>
      <c r="F109" s="718">
        <f>D109*E109</f>
        <v>0</v>
      </c>
    </row>
    <row r="110" spans="1:6" s="111" customFormat="1" ht="12.5" x14ac:dyDescent="0.25">
      <c r="A110" s="109"/>
      <c r="B110" s="108"/>
      <c r="C110" s="109"/>
      <c r="D110" s="123"/>
      <c r="E110" s="110"/>
      <c r="F110" s="718"/>
    </row>
    <row r="111" spans="1:6" s="111" customFormat="1" ht="13" x14ac:dyDescent="0.25">
      <c r="A111" s="109"/>
      <c r="B111" s="107" t="s">
        <v>903</v>
      </c>
      <c r="C111" s="109"/>
      <c r="D111" s="123"/>
      <c r="E111" s="110"/>
      <c r="F111" s="718"/>
    </row>
    <row r="112" spans="1:6" s="111" customFormat="1" ht="13.15" customHeight="1" x14ac:dyDescent="0.25">
      <c r="A112" s="109" t="s">
        <v>151</v>
      </c>
      <c r="B112" s="108" t="s">
        <v>343</v>
      </c>
      <c r="C112" s="109" t="s">
        <v>114</v>
      </c>
      <c r="D112" s="179">
        <v>20</v>
      </c>
      <c r="E112" s="110"/>
      <c r="F112" s="718">
        <f>D112*E112</f>
        <v>0</v>
      </c>
    </row>
    <row r="113" spans="1:6" s="111" customFormat="1" ht="13.15" customHeight="1" x14ac:dyDescent="0.25">
      <c r="A113" s="109"/>
      <c r="B113" s="108"/>
      <c r="C113" s="109"/>
      <c r="D113" s="179"/>
      <c r="E113" s="110"/>
      <c r="F113" s="718"/>
    </row>
    <row r="114" spans="1:6" s="111" customFormat="1" ht="13.15" customHeight="1" x14ac:dyDescent="0.25">
      <c r="A114" s="109"/>
      <c r="B114" s="108"/>
      <c r="C114" s="109"/>
      <c r="D114" s="179"/>
      <c r="E114" s="110"/>
      <c r="F114" s="718"/>
    </row>
    <row r="115" spans="1:6" s="111" customFormat="1" ht="13.15" customHeight="1" x14ac:dyDescent="0.25">
      <c r="A115" s="109"/>
      <c r="B115" s="108"/>
      <c r="C115" s="109"/>
      <c r="D115" s="179"/>
      <c r="E115" s="110"/>
      <c r="F115" s="718"/>
    </row>
    <row r="116" spans="1:6" s="111" customFormat="1" ht="18.75" customHeight="1" x14ac:dyDescent="0.25">
      <c r="A116" s="1103" t="s">
        <v>99</v>
      </c>
      <c r="B116" s="1104"/>
      <c r="C116" s="1104"/>
      <c r="D116" s="1104"/>
      <c r="E116" s="1105"/>
      <c r="F116" s="719">
        <f>SUM(F60:F114)</f>
        <v>0</v>
      </c>
    </row>
    <row r="117" spans="1:6" s="111" customFormat="1" ht="13.15" customHeight="1" x14ac:dyDescent="0.25">
      <c r="A117" s="109"/>
      <c r="B117" s="108"/>
      <c r="C117" s="109"/>
      <c r="D117" s="179"/>
      <c r="E117" s="110"/>
      <c r="F117" s="720"/>
    </row>
    <row r="118" spans="1:6" s="677" customFormat="1" ht="26" x14ac:dyDescent="0.25">
      <c r="A118" s="308"/>
      <c r="B118" s="670" t="s">
        <v>904</v>
      </c>
      <c r="C118" s="128"/>
      <c r="D118" s="419"/>
      <c r="E118" s="650"/>
      <c r="F118" s="716"/>
    </row>
    <row r="119" spans="1:6" s="677" customFormat="1" ht="12.5" x14ac:dyDescent="0.25">
      <c r="A119" s="127" t="s">
        <v>330</v>
      </c>
      <c r="B119" s="411" t="s">
        <v>1160</v>
      </c>
      <c r="C119" s="128" t="s">
        <v>114</v>
      </c>
      <c r="D119" s="419">
        <v>20</v>
      </c>
      <c r="E119" s="650"/>
      <c r="F119" s="718">
        <f>D119*E119</f>
        <v>0</v>
      </c>
    </row>
    <row r="120" spans="1:6" s="677" customFormat="1" ht="13" x14ac:dyDescent="0.25">
      <c r="A120" s="128"/>
      <c r="B120" s="652"/>
      <c r="C120" s="128"/>
      <c r="D120" s="419"/>
      <c r="E120" s="110"/>
      <c r="F120" s="716"/>
    </row>
    <row r="121" spans="1:6" s="677" customFormat="1" ht="26" x14ac:dyDescent="0.25">
      <c r="A121" s="128"/>
      <c r="B121" s="676" t="s">
        <v>906</v>
      </c>
      <c r="C121" s="128"/>
      <c r="D121" s="659"/>
      <c r="E121" s="110"/>
      <c r="F121" s="716"/>
    </row>
    <row r="122" spans="1:6" s="677" customFormat="1" ht="12.5" x14ac:dyDescent="0.25">
      <c r="A122" s="127" t="s">
        <v>907</v>
      </c>
      <c r="B122" s="411" t="s">
        <v>908</v>
      </c>
      <c r="C122" s="128" t="s">
        <v>114</v>
      </c>
      <c r="D122" s="659">
        <v>0</v>
      </c>
      <c r="E122" s="650"/>
      <c r="F122" s="718">
        <f>D122*E122</f>
        <v>0</v>
      </c>
    </row>
    <row r="123" spans="1:6" s="677" customFormat="1" ht="12.5" x14ac:dyDescent="0.25">
      <c r="A123" s="127"/>
      <c r="B123" s="672"/>
      <c r="C123" s="128"/>
      <c r="D123" s="659"/>
      <c r="E123" s="650"/>
      <c r="F123" s="716"/>
    </row>
    <row r="124" spans="1:6" s="677" customFormat="1" ht="13" x14ac:dyDescent="0.25">
      <c r="A124" s="127"/>
      <c r="B124" s="658" t="s">
        <v>909</v>
      </c>
      <c r="C124" s="128"/>
      <c r="D124" s="659"/>
      <c r="E124" s="650"/>
      <c r="F124" s="716"/>
    </row>
    <row r="125" spans="1:6" s="677" customFormat="1" ht="12.5" x14ac:dyDescent="0.25">
      <c r="A125" s="127"/>
      <c r="B125" s="672"/>
      <c r="C125" s="128"/>
      <c r="D125" s="659"/>
      <c r="E125" s="650"/>
      <c r="F125" s="716"/>
    </row>
    <row r="126" spans="1:6" ht="26" x14ac:dyDescent="0.25">
      <c r="A126" s="127"/>
      <c r="B126" s="124" t="s">
        <v>899</v>
      </c>
      <c r="C126" s="128"/>
      <c r="D126" s="419"/>
      <c r="E126" s="650"/>
      <c r="F126" s="716"/>
    </row>
    <row r="127" spans="1:6" s="266" customFormat="1" ht="15" x14ac:dyDescent="0.25">
      <c r="A127" s="559"/>
      <c r="B127" s="589" t="s">
        <v>910</v>
      </c>
      <c r="C127" s="559"/>
      <c r="D127" s="559"/>
      <c r="E127" s="581"/>
      <c r="F127" s="721"/>
    </row>
    <row r="128" spans="1:6" s="266" customFormat="1" ht="12.5" x14ac:dyDescent="0.25">
      <c r="A128" s="559" t="s">
        <v>194</v>
      </c>
      <c r="B128" s="560" t="s">
        <v>346</v>
      </c>
      <c r="C128" s="559" t="s">
        <v>16</v>
      </c>
      <c r="D128" s="559">
        <v>1</v>
      </c>
      <c r="E128" s="561"/>
      <c r="F128" s="722">
        <f>D128*E128</f>
        <v>0</v>
      </c>
    </row>
    <row r="129" spans="1:6" s="266" customFormat="1" ht="12.5" x14ac:dyDescent="0.25">
      <c r="A129" s="559" t="s">
        <v>196</v>
      </c>
      <c r="B129" s="560" t="s">
        <v>343</v>
      </c>
      <c r="C129" s="559" t="s">
        <v>16</v>
      </c>
      <c r="D129" s="559">
        <v>4</v>
      </c>
      <c r="E129" s="561"/>
      <c r="F129" s="722">
        <f>D129*E129</f>
        <v>0</v>
      </c>
    </row>
    <row r="130" spans="1:6" s="266" customFormat="1" ht="12.5" x14ac:dyDescent="0.25">
      <c r="A130" s="559" t="s">
        <v>212</v>
      </c>
      <c r="B130" s="560" t="s">
        <v>911</v>
      </c>
      <c r="C130" s="559" t="s">
        <v>16</v>
      </c>
      <c r="D130" s="559">
        <v>1</v>
      </c>
      <c r="E130" s="561"/>
      <c r="F130" s="722">
        <f>D130*E130</f>
        <v>0</v>
      </c>
    </row>
    <row r="131" spans="1:6" s="266" customFormat="1" ht="12.5" x14ac:dyDescent="0.25">
      <c r="A131" s="559" t="s">
        <v>262</v>
      </c>
      <c r="B131" s="560" t="s">
        <v>1341</v>
      </c>
      <c r="C131" s="559" t="s">
        <v>16</v>
      </c>
      <c r="D131" s="559">
        <v>1</v>
      </c>
      <c r="E131" s="561"/>
      <c r="F131" s="722">
        <f>D131*E131</f>
        <v>0</v>
      </c>
    </row>
    <row r="132" spans="1:6" ht="12.5" x14ac:dyDescent="0.25">
      <c r="A132" s="128"/>
      <c r="B132" s="411"/>
      <c r="C132" s="128"/>
      <c r="D132" s="419"/>
      <c r="E132" s="650"/>
      <c r="F132" s="716"/>
    </row>
    <row r="133" spans="1:6" s="266" customFormat="1" ht="13" x14ac:dyDescent="0.25">
      <c r="A133" s="559"/>
      <c r="B133" s="589" t="s">
        <v>912</v>
      </c>
      <c r="C133" s="559"/>
      <c r="D133" s="559"/>
      <c r="E133" s="561"/>
      <c r="F133" s="722"/>
    </row>
    <row r="134" spans="1:6" s="266" customFormat="1" ht="12.5" x14ac:dyDescent="0.25">
      <c r="A134" s="559" t="s">
        <v>339</v>
      </c>
      <c r="B134" s="560" t="s">
        <v>341</v>
      </c>
      <c r="C134" s="559" t="s">
        <v>16</v>
      </c>
      <c r="D134" s="559">
        <v>0</v>
      </c>
      <c r="E134" s="561"/>
      <c r="F134" s="722">
        <f>D134*E134</f>
        <v>0</v>
      </c>
    </row>
    <row r="135" spans="1:6" s="266" customFormat="1" ht="12.5" x14ac:dyDescent="0.25">
      <c r="A135" s="559"/>
      <c r="B135" s="560"/>
      <c r="C135" s="559"/>
      <c r="D135" s="559"/>
      <c r="E135" s="561"/>
      <c r="F135" s="722"/>
    </row>
    <row r="136" spans="1:6" s="266" customFormat="1" ht="13" x14ac:dyDescent="0.25">
      <c r="A136" s="559"/>
      <c r="B136" s="589" t="s">
        <v>221</v>
      </c>
      <c r="C136" s="559"/>
      <c r="D136" s="559"/>
      <c r="E136" s="561"/>
      <c r="F136" s="722"/>
    </row>
    <row r="137" spans="1:6" s="266" customFormat="1" ht="12.5" x14ac:dyDescent="0.25">
      <c r="A137" s="559" t="s">
        <v>342</v>
      </c>
      <c r="B137" s="560" t="s">
        <v>913</v>
      </c>
      <c r="C137" s="559" t="s">
        <v>16</v>
      </c>
      <c r="D137" s="559">
        <v>1</v>
      </c>
      <c r="E137" s="561"/>
      <c r="F137" s="722">
        <f>D137*E137</f>
        <v>0</v>
      </c>
    </row>
    <row r="138" spans="1:6" s="266" customFormat="1" ht="12.5" x14ac:dyDescent="0.25">
      <c r="A138" s="559"/>
      <c r="B138" s="560"/>
      <c r="C138" s="559"/>
      <c r="D138" s="559"/>
      <c r="E138" s="561"/>
      <c r="F138" s="722"/>
    </row>
    <row r="139" spans="1:6" s="266" customFormat="1" ht="26" x14ac:dyDescent="0.25">
      <c r="A139" s="559"/>
      <c r="B139" s="589" t="s">
        <v>1331</v>
      </c>
      <c r="C139" s="559"/>
      <c r="D139" s="559"/>
      <c r="E139" s="561"/>
      <c r="F139" s="722"/>
    </row>
    <row r="140" spans="1:6" s="266" customFormat="1" ht="12.5" x14ac:dyDescent="0.25">
      <c r="A140" s="559" t="s">
        <v>1332</v>
      </c>
      <c r="B140" s="560" t="s">
        <v>195</v>
      </c>
      <c r="C140" s="559" t="s">
        <v>16</v>
      </c>
      <c r="D140" s="559">
        <v>2</v>
      </c>
      <c r="E140" s="561"/>
      <c r="F140" s="722">
        <f>D140*E140</f>
        <v>0</v>
      </c>
    </row>
    <row r="141" spans="1:6" s="266" customFormat="1" ht="12.5" x14ac:dyDescent="0.25">
      <c r="A141" s="559" t="s">
        <v>1333</v>
      </c>
      <c r="B141" s="560" t="s">
        <v>174</v>
      </c>
      <c r="C141" s="559" t="s">
        <v>16</v>
      </c>
      <c r="D141" s="559">
        <v>1</v>
      </c>
      <c r="E141" s="561"/>
      <c r="F141" s="722">
        <f>D141*E141</f>
        <v>0</v>
      </c>
    </row>
    <row r="142" spans="1:6" s="266" customFormat="1" ht="13" x14ac:dyDescent="0.25">
      <c r="A142" s="559"/>
      <c r="B142" s="574"/>
      <c r="C142" s="559"/>
      <c r="D142" s="559"/>
      <c r="E142" s="561"/>
      <c r="F142" s="722"/>
    </row>
    <row r="143" spans="1:6" s="266" customFormat="1" ht="13" x14ac:dyDescent="0.25">
      <c r="A143" s="559"/>
      <c r="B143" s="589" t="s">
        <v>914</v>
      </c>
      <c r="C143" s="559"/>
      <c r="D143" s="559"/>
      <c r="E143" s="561"/>
      <c r="F143" s="722"/>
    </row>
    <row r="144" spans="1:6" s="266" customFormat="1" ht="12.5" x14ac:dyDescent="0.25">
      <c r="A144" s="559" t="s">
        <v>198</v>
      </c>
      <c r="B144" s="560" t="s">
        <v>915</v>
      </c>
      <c r="C144" s="559" t="s">
        <v>16</v>
      </c>
      <c r="D144" s="559">
        <v>0</v>
      </c>
      <c r="E144" s="561"/>
      <c r="F144" s="722">
        <f>D144*E144</f>
        <v>0</v>
      </c>
    </row>
    <row r="145" spans="1:7" s="266" customFormat="1" ht="12.5" x14ac:dyDescent="0.25">
      <c r="A145" s="559" t="s">
        <v>200</v>
      </c>
      <c r="B145" s="560" t="s">
        <v>916</v>
      </c>
      <c r="C145" s="559" t="s">
        <v>16</v>
      </c>
      <c r="D145" s="559">
        <v>0</v>
      </c>
      <c r="E145" s="561"/>
      <c r="F145" s="722">
        <f>D145*E145</f>
        <v>0</v>
      </c>
    </row>
    <row r="146" spans="1:7" s="266" customFormat="1" ht="12.5" x14ac:dyDescent="0.25">
      <c r="A146" s="559" t="s">
        <v>183</v>
      </c>
      <c r="B146" s="560" t="s">
        <v>917</v>
      </c>
      <c r="C146" s="559" t="s">
        <v>16</v>
      </c>
      <c r="D146" s="559">
        <v>0</v>
      </c>
      <c r="E146" s="561"/>
      <c r="F146" s="722">
        <f>D146*E146</f>
        <v>0</v>
      </c>
    </row>
    <row r="147" spans="1:7" s="266" customFormat="1" ht="12.5" x14ac:dyDescent="0.25">
      <c r="A147" s="559"/>
      <c r="B147" s="560"/>
      <c r="C147" s="559"/>
      <c r="D147" s="559"/>
      <c r="E147" s="561"/>
      <c r="F147" s="722"/>
    </row>
    <row r="148" spans="1:7" ht="13" x14ac:dyDescent="0.25">
      <c r="A148" s="689"/>
      <c r="B148" s="690" t="s">
        <v>918</v>
      </c>
      <c r="C148" s="691"/>
      <c r="D148" s="692"/>
      <c r="E148" s="693"/>
      <c r="F148" s="723"/>
    </row>
    <row r="149" spans="1:7" ht="12.5" x14ac:dyDescent="0.25">
      <c r="A149" s="691" t="s">
        <v>214</v>
      </c>
      <c r="B149" s="560" t="s">
        <v>343</v>
      </c>
      <c r="C149" s="559" t="s">
        <v>16</v>
      </c>
      <c r="D149" s="559">
        <v>2</v>
      </c>
      <c r="E149" s="561"/>
      <c r="F149" s="722">
        <f>D149*E149</f>
        <v>0</v>
      </c>
    </row>
    <row r="150" spans="1:7" ht="12.5" x14ac:dyDescent="0.25">
      <c r="A150" s="691" t="s">
        <v>185</v>
      </c>
      <c r="B150" s="560" t="s">
        <v>902</v>
      </c>
      <c r="C150" s="559" t="s">
        <v>16</v>
      </c>
      <c r="D150" s="559">
        <v>1</v>
      </c>
      <c r="E150" s="561"/>
      <c r="F150" s="722">
        <f>D150*E150</f>
        <v>0</v>
      </c>
    </row>
    <row r="151" spans="1:7" ht="12.5" x14ac:dyDescent="0.25">
      <c r="A151" s="691"/>
      <c r="B151" s="560"/>
      <c r="C151" s="559"/>
      <c r="D151" s="559"/>
      <c r="E151" s="561"/>
      <c r="F151" s="722"/>
    </row>
    <row r="152" spans="1:7" ht="26" x14ac:dyDescent="0.25">
      <c r="A152" s="691"/>
      <c r="B152" s="589" t="s">
        <v>1334</v>
      </c>
      <c r="C152" s="559"/>
      <c r="D152" s="559"/>
      <c r="E152" s="561"/>
      <c r="F152" s="722"/>
    </row>
    <row r="153" spans="1:7" ht="12.5" x14ac:dyDescent="0.25">
      <c r="A153" s="691" t="s">
        <v>1335</v>
      </c>
      <c r="B153" s="560" t="s">
        <v>178</v>
      </c>
      <c r="C153" s="559" t="s">
        <v>16</v>
      </c>
      <c r="D153" s="559">
        <v>1</v>
      </c>
      <c r="E153" s="561"/>
      <c r="F153" s="722">
        <f>D153*E153</f>
        <v>0</v>
      </c>
    </row>
    <row r="154" spans="1:7" ht="12.5" x14ac:dyDescent="0.25">
      <c r="A154" s="691"/>
      <c r="B154" s="560"/>
      <c r="C154" s="559"/>
      <c r="D154" s="559"/>
      <c r="E154" s="561"/>
      <c r="F154" s="722"/>
    </row>
    <row r="155" spans="1:7" ht="26" x14ac:dyDescent="0.25">
      <c r="A155" s="559"/>
      <c r="B155" s="589" t="s">
        <v>920</v>
      </c>
      <c r="C155" s="559"/>
      <c r="D155" s="559"/>
      <c r="E155" s="561"/>
      <c r="F155" s="722"/>
    </row>
    <row r="156" spans="1:7" ht="12.5" x14ac:dyDescent="0.25">
      <c r="A156" s="559" t="s">
        <v>133</v>
      </c>
      <c r="B156" s="560" t="s">
        <v>1343</v>
      </c>
      <c r="C156" s="559" t="s">
        <v>16</v>
      </c>
      <c r="D156" s="559">
        <v>2</v>
      </c>
      <c r="E156" s="561"/>
      <c r="F156" s="722">
        <f>D156*E156</f>
        <v>0</v>
      </c>
      <c r="G156" s="1102"/>
    </row>
    <row r="157" spans="1:7" ht="12.5" x14ac:dyDescent="0.25">
      <c r="A157" s="559" t="s">
        <v>203</v>
      </c>
      <c r="B157" s="560" t="s">
        <v>1342</v>
      </c>
      <c r="C157" s="559" t="s">
        <v>16</v>
      </c>
      <c r="D157" s="559">
        <v>1</v>
      </c>
      <c r="E157" s="561"/>
      <c r="F157" s="722">
        <f>D157*E157</f>
        <v>0</v>
      </c>
      <c r="G157" s="1102"/>
    </row>
    <row r="158" spans="1:7" ht="12.5" x14ac:dyDescent="0.25">
      <c r="A158" s="559" t="s">
        <v>215</v>
      </c>
      <c r="B158" s="560" t="s">
        <v>1344</v>
      </c>
      <c r="C158" s="559" t="s">
        <v>16</v>
      </c>
      <c r="D158" s="559">
        <v>1</v>
      </c>
      <c r="E158" s="561"/>
      <c r="F158" s="722">
        <f>D158*E158</f>
        <v>0</v>
      </c>
      <c r="G158" s="967"/>
    </row>
    <row r="159" spans="1:7" ht="12.5" x14ac:dyDescent="0.25">
      <c r="A159" s="559" t="s">
        <v>216</v>
      </c>
      <c r="B159" s="560" t="s">
        <v>1346</v>
      </c>
      <c r="C159" s="559" t="s">
        <v>16</v>
      </c>
      <c r="D159" s="559">
        <v>4</v>
      </c>
      <c r="E159" s="561"/>
      <c r="F159" s="722">
        <f>D159*E159</f>
        <v>0</v>
      </c>
      <c r="G159" s="967"/>
    </row>
    <row r="160" spans="1:7" ht="12.5" x14ac:dyDescent="0.25">
      <c r="A160" s="559" t="s">
        <v>205</v>
      </c>
      <c r="B160" s="560" t="s">
        <v>1345</v>
      </c>
      <c r="C160" s="559" t="s">
        <v>16</v>
      </c>
      <c r="D160" s="559">
        <v>4</v>
      </c>
      <c r="E160" s="561"/>
      <c r="F160" s="722">
        <f>D160*E160</f>
        <v>0</v>
      </c>
      <c r="G160" s="967"/>
    </row>
    <row r="161" spans="1:11" ht="12.5" x14ac:dyDescent="0.25">
      <c r="A161" s="691"/>
      <c r="B161" s="560"/>
      <c r="C161" s="559"/>
      <c r="D161" s="559"/>
      <c r="E161" s="561"/>
      <c r="F161" s="722"/>
    </row>
    <row r="162" spans="1:11" ht="13" x14ac:dyDescent="0.25">
      <c r="A162" s="691"/>
      <c r="B162" s="652" t="s">
        <v>1336</v>
      </c>
      <c r="C162" s="559"/>
      <c r="D162" s="559"/>
      <c r="E162" s="561"/>
      <c r="F162" s="722"/>
    </row>
    <row r="163" spans="1:11" ht="25" x14ac:dyDescent="0.25">
      <c r="A163" s="691"/>
      <c r="B163" s="968" t="s">
        <v>1337</v>
      </c>
      <c r="C163" s="559"/>
      <c r="D163" s="559"/>
      <c r="E163" s="561"/>
      <c r="F163" s="722"/>
    </row>
    <row r="164" spans="1:11" ht="12.5" x14ac:dyDescent="0.25">
      <c r="A164" s="691" t="s">
        <v>1338</v>
      </c>
      <c r="B164" s="560" t="s">
        <v>174</v>
      </c>
      <c r="C164" s="559" t="s">
        <v>16</v>
      </c>
      <c r="D164" s="559">
        <v>1</v>
      </c>
      <c r="E164" s="561"/>
      <c r="F164" s="722">
        <f>D164*E164</f>
        <v>0</v>
      </c>
    </row>
    <row r="165" spans="1:11" ht="12.5" x14ac:dyDescent="0.25">
      <c r="A165" s="691"/>
      <c r="B165" s="560"/>
      <c r="C165" s="559"/>
      <c r="D165" s="559"/>
      <c r="E165" s="561"/>
      <c r="F165" s="722"/>
    </row>
    <row r="166" spans="1:11" ht="26" x14ac:dyDescent="0.25">
      <c r="A166" s="559"/>
      <c r="B166" s="125" t="s">
        <v>921</v>
      </c>
      <c r="C166" s="559"/>
      <c r="D166" s="559"/>
      <c r="E166" s="561"/>
      <c r="F166" s="722"/>
    </row>
    <row r="167" spans="1:11" ht="12.5" x14ac:dyDescent="0.25">
      <c r="A167" s="559" t="s">
        <v>157</v>
      </c>
      <c r="B167" s="560" t="s">
        <v>343</v>
      </c>
      <c r="C167" s="559" t="s">
        <v>16</v>
      </c>
      <c r="D167" s="559">
        <v>3</v>
      </c>
      <c r="E167" s="561"/>
      <c r="F167" s="722">
        <f>D167*E167</f>
        <v>0</v>
      </c>
      <c r="G167" s="266"/>
      <c r="H167" s="694"/>
      <c r="I167" s="677"/>
      <c r="J167" s="677"/>
      <c r="K167" s="677"/>
    </row>
    <row r="168" spans="1:11" ht="12.5" x14ac:dyDescent="0.25">
      <c r="A168" s="559"/>
      <c r="B168" s="560"/>
      <c r="C168" s="559"/>
      <c r="D168" s="559"/>
      <c r="E168" s="561"/>
      <c r="F168" s="722"/>
    </row>
    <row r="169" spans="1:11" ht="13" x14ac:dyDescent="0.25">
      <c r="A169" s="128"/>
      <c r="B169" s="652" t="s">
        <v>923</v>
      </c>
      <c r="C169" s="128"/>
      <c r="D169" s="419"/>
      <c r="E169" s="650"/>
      <c r="F169" s="716"/>
    </row>
    <row r="170" spans="1:11" ht="26" x14ac:dyDescent="0.25">
      <c r="A170" s="127"/>
      <c r="B170" s="668" t="s">
        <v>924</v>
      </c>
      <c r="C170" s="128"/>
      <c r="D170" s="419"/>
      <c r="E170" s="650"/>
      <c r="F170" s="716"/>
    </row>
    <row r="171" spans="1:11" s="677" customFormat="1" ht="12.5" x14ac:dyDescent="0.25">
      <c r="A171" s="127" t="s">
        <v>925</v>
      </c>
      <c r="B171" s="672" t="s">
        <v>343</v>
      </c>
      <c r="C171" s="128" t="s">
        <v>16</v>
      </c>
      <c r="D171" s="659">
        <v>1</v>
      </c>
      <c r="E171" s="650"/>
      <c r="F171" s="718">
        <f>D171*E171</f>
        <v>0</v>
      </c>
    </row>
    <row r="172" spans="1:11" ht="17.25" customHeight="1" x14ac:dyDescent="0.25">
      <c r="A172" s="1103" t="s">
        <v>99</v>
      </c>
      <c r="B172" s="1104"/>
      <c r="C172" s="1104"/>
      <c r="D172" s="1104"/>
      <c r="E172" s="1105"/>
      <c r="F172" s="719">
        <f>SUM(F118:F171)</f>
        <v>0</v>
      </c>
    </row>
    <row r="173" spans="1:11" ht="13" x14ac:dyDescent="0.25">
      <c r="A173" s="127"/>
      <c r="B173" s="668" t="s">
        <v>1339</v>
      </c>
      <c r="C173" s="128"/>
      <c r="D173" s="419"/>
      <c r="E173" s="650"/>
      <c r="F173" s="716"/>
    </row>
    <row r="174" spans="1:11" ht="13" x14ac:dyDescent="0.25">
      <c r="A174" s="689"/>
      <c r="B174" s="668" t="s">
        <v>1340</v>
      </c>
      <c r="C174" s="691"/>
      <c r="D174" s="692"/>
      <c r="E174" s="693"/>
      <c r="F174" s="723"/>
    </row>
    <row r="175" spans="1:11" ht="12.5" x14ac:dyDescent="0.25">
      <c r="A175" s="559" t="s">
        <v>350</v>
      </c>
      <c r="B175" s="560" t="s">
        <v>174</v>
      </c>
      <c r="C175" s="559" t="s">
        <v>16</v>
      </c>
      <c r="D175" s="559">
        <v>1</v>
      </c>
      <c r="E175" s="561"/>
      <c r="F175" s="722">
        <f>D175*E175</f>
        <v>0</v>
      </c>
    </row>
    <row r="176" spans="1:11" ht="13" x14ac:dyDescent="0.25">
      <c r="A176" s="689"/>
      <c r="B176" s="671"/>
      <c r="C176" s="691"/>
      <c r="D176" s="692"/>
      <c r="E176" s="693"/>
      <c r="F176" s="723"/>
    </row>
    <row r="177" spans="1:11" ht="13" x14ac:dyDescent="0.25">
      <c r="A177" s="128"/>
      <c r="B177" s="676" t="s">
        <v>315</v>
      </c>
      <c r="C177" s="128"/>
      <c r="D177" s="659"/>
      <c r="E177" s="650"/>
      <c r="F177" s="716"/>
    </row>
    <row r="178" spans="1:11" ht="12.5" x14ac:dyDescent="0.25">
      <c r="A178" s="128"/>
      <c r="B178" s="679"/>
      <c r="C178" s="128"/>
      <c r="D178" s="659"/>
      <c r="E178" s="650"/>
      <c r="F178" s="716"/>
    </row>
    <row r="179" spans="1:11" ht="13" x14ac:dyDescent="0.25">
      <c r="A179" s="128"/>
      <c r="B179" s="658" t="s">
        <v>926</v>
      </c>
      <c r="C179" s="128"/>
      <c r="D179" s="659"/>
      <c r="E179" s="650"/>
      <c r="F179" s="716"/>
    </row>
    <row r="180" spans="1:11" ht="12.5" x14ac:dyDescent="0.25">
      <c r="A180" s="127" t="s">
        <v>188</v>
      </c>
      <c r="B180" s="411" t="s">
        <v>928</v>
      </c>
      <c r="C180" s="128"/>
      <c r="D180" s="659"/>
      <c r="E180" s="650"/>
      <c r="F180" s="716"/>
    </row>
    <row r="181" spans="1:11" ht="12.5" x14ac:dyDescent="0.25">
      <c r="A181" s="127"/>
      <c r="B181" s="651"/>
      <c r="C181" s="128" t="s">
        <v>16</v>
      </c>
      <c r="D181" s="419">
        <v>1</v>
      </c>
      <c r="E181" s="169"/>
      <c r="F181" s="722">
        <f>D181*E181</f>
        <v>0</v>
      </c>
      <c r="G181" s="266"/>
      <c r="H181" s="611"/>
      <c r="I181" s="266"/>
      <c r="J181" s="266"/>
      <c r="K181" s="266"/>
    </row>
    <row r="182" spans="1:11" ht="12.5" x14ac:dyDescent="0.25">
      <c r="A182" s="127"/>
      <c r="B182" s="411"/>
      <c r="C182" s="128"/>
      <c r="D182" s="419"/>
      <c r="E182" s="169"/>
      <c r="F182" s="716"/>
      <c r="G182" s="266"/>
      <c r="H182" s="611"/>
      <c r="I182" s="266"/>
      <c r="J182" s="266"/>
      <c r="K182" s="266"/>
    </row>
    <row r="183" spans="1:11" ht="12.5" x14ac:dyDescent="0.25">
      <c r="A183" s="127" t="s">
        <v>929</v>
      </c>
      <c r="B183" s="411" t="s">
        <v>930</v>
      </c>
      <c r="C183" s="128" t="s">
        <v>16</v>
      </c>
      <c r="D183" s="419">
        <v>1</v>
      </c>
      <c r="E183" s="169"/>
      <c r="F183" s="722">
        <f>D183*E183</f>
        <v>0</v>
      </c>
      <c r="G183" s="266"/>
      <c r="H183" s="611"/>
      <c r="I183" s="266"/>
      <c r="J183" s="266"/>
      <c r="K183" s="266"/>
    </row>
    <row r="184" spans="1:11" ht="12.5" x14ac:dyDescent="0.25">
      <c r="A184" s="127"/>
      <c r="B184" s="411"/>
      <c r="C184" s="128"/>
      <c r="D184" s="419"/>
      <c r="E184" s="169"/>
      <c r="F184" s="716"/>
      <c r="G184" s="266"/>
      <c r="H184" s="611"/>
      <c r="I184" s="266"/>
      <c r="J184" s="266"/>
      <c r="K184" s="266"/>
    </row>
    <row r="185" spans="1:11" ht="25" x14ac:dyDescent="0.25">
      <c r="A185" s="127" t="s">
        <v>843</v>
      </c>
      <c r="B185" s="695" t="s">
        <v>931</v>
      </c>
      <c r="C185" s="128" t="s">
        <v>16</v>
      </c>
      <c r="D185" s="419">
        <v>1</v>
      </c>
      <c r="E185" s="696"/>
      <c r="F185" s="722">
        <f>D185*E185</f>
        <v>0</v>
      </c>
    </row>
    <row r="186" spans="1:11" ht="12.5" x14ac:dyDescent="0.25">
      <c r="A186" s="127"/>
      <c r="B186" s="411"/>
      <c r="C186" s="128"/>
      <c r="D186" s="419"/>
      <c r="E186" s="169"/>
      <c r="F186" s="716"/>
      <c r="G186" s="266"/>
      <c r="H186" s="611"/>
      <c r="I186" s="266"/>
      <c r="J186" s="266"/>
      <c r="K186" s="266"/>
    </row>
    <row r="187" spans="1:11" ht="27" x14ac:dyDescent="0.25">
      <c r="A187" s="127" t="s">
        <v>932</v>
      </c>
      <c r="B187" s="411" t="s">
        <v>933</v>
      </c>
      <c r="C187" s="128" t="s">
        <v>114</v>
      </c>
      <c r="D187" s="419">
        <v>30</v>
      </c>
      <c r="E187" s="169"/>
      <c r="F187" s="722">
        <f>D187*E187</f>
        <v>0</v>
      </c>
      <c r="G187" s="266"/>
      <c r="H187" s="611"/>
      <c r="I187" s="266"/>
      <c r="J187" s="266"/>
      <c r="K187" s="266"/>
    </row>
    <row r="188" spans="1:11" ht="12.5" x14ac:dyDescent="0.25">
      <c r="A188" s="559"/>
      <c r="B188" s="560"/>
      <c r="C188" s="559"/>
      <c r="D188" s="559"/>
      <c r="E188" s="561"/>
      <c r="F188" s="722"/>
    </row>
    <row r="189" spans="1:11" ht="13" x14ac:dyDescent="0.25">
      <c r="A189" s="128"/>
      <c r="B189" s="652" t="s">
        <v>934</v>
      </c>
      <c r="C189" s="128"/>
      <c r="D189" s="419"/>
      <c r="E189" s="650"/>
      <c r="F189" s="716"/>
    </row>
    <row r="190" spans="1:11" ht="13" x14ac:dyDescent="0.25">
      <c r="A190" s="128"/>
      <c r="B190" s="652"/>
      <c r="C190" s="128"/>
      <c r="D190" s="419"/>
      <c r="E190" s="650"/>
      <c r="F190" s="716"/>
    </row>
    <row r="191" spans="1:11" x14ac:dyDescent="0.25">
      <c r="A191" s="128" t="s">
        <v>1162</v>
      </c>
      <c r="B191" s="471" t="s">
        <v>1172</v>
      </c>
      <c r="C191" s="128" t="s">
        <v>299</v>
      </c>
      <c r="D191" s="419">
        <v>1</v>
      </c>
      <c r="E191" s="650"/>
      <c r="F191" s="722">
        <f>D191*E191</f>
        <v>0</v>
      </c>
    </row>
    <row r="192" spans="1:11" ht="13" x14ac:dyDescent="0.25">
      <c r="A192" s="128"/>
      <c r="B192" s="652"/>
      <c r="C192" s="128"/>
      <c r="D192" s="419"/>
      <c r="E192" s="650"/>
      <c r="F192" s="724"/>
    </row>
    <row r="193" spans="1:6" ht="52" x14ac:dyDescent="0.25">
      <c r="A193" s="128"/>
      <c r="B193" s="277" t="s">
        <v>935</v>
      </c>
      <c r="C193" s="128"/>
      <c r="D193" s="419"/>
      <c r="E193" s="650"/>
      <c r="F193" s="716"/>
    </row>
    <row r="194" spans="1:6" ht="13" x14ac:dyDescent="0.25">
      <c r="A194" s="128"/>
      <c r="B194" s="277"/>
      <c r="C194" s="128"/>
      <c r="D194" s="419"/>
      <c r="E194" s="650"/>
      <c r="F194" s="724"/>
    </row>
    <row r="195" spans="1:6" ht="27" x14ac:dyDescent="0.25">
      <c r="A195" s="128" t="s">
        <v>1163</v>
      </c>
      <c r="B195" s="471" t="s">
        <v>1092</v>
      </c>
      <c r="C195" s="128" t="s">
        <v>16</v>
      </c>
      <c r="D195" s="419">
        <v>1</v>
      </c>
      <c r="E195" s="650"/>
      <c r="F195" s="722">
        <f>D195*E195</f>
        <v>0</v>
      </c>
    </row>
    <row r="196" spans="1:6" ht="12.5" x14ac:dyDescent="0.25">
      <c r="A196" s="128"/>
      <c r="B196" s="471"/>
      <c r="C196" s="128"/>
      <c r="D196" s="419"/>
      <c r="E196" s="650"/>
      <c r="F196" s="725"/>
    </row>
    <row r="197" spans="1:6" ht="13" x14ac:dyDescent="0.25">
      <c r="A197" s="128"/>
      <c r="B197" s="658" t="s">
        <v>551</v>
      </c>
      <c r="C197" s="128"/>
      <c r="D197" s="659"/>
      <c r="E197" s="650"/>
      <c r="F197" s="716"/>
    </row>
    <row r="198" spans="1:6" ht="12.5" x14ac:dyDescent="0.25">
      <c r="A198" s="128"/>
      <c r="B198" s="679"/>
      <c r="C198" s="128"/>
      <c r="D198" s="659"/>
      <c r="E198" s="650"/>
      <c r="F198" s="716"/>
    </row>
    <row r="199" spans="1:6" ht="13" x14ac:dyDescent="0.25">
      <c r="A199" s="128"/>
      <c r="B199" s="658" t="s">
        <v>936</v>
      </c>
      <c r="C199" s="128"/>
      <c r="D199" s="659"/>
      <c r="E199" s="650"/>
      <c r="F199" s="716"/>
    </row>
    <row r="200" spans="1:6" ht="26" x14ac:dyDescent="0.25">
      <c r="A200" s="128"/>
      <c r="B200" s="668" t="s">
        <v>937</v>
      </c>
      <c r="C200" s="128"/>
      <c r="D200" s="701"/>
      <c r="E200" s="650"/>
      <c r="F200" s="716"/>
    </row>
    <row r="201" spans="1:6" ht="12.5" x14ac:dyDescent="0.25">
      <c r="A201" s="128" t="s">
        <v>554</v>
      </c>
      <c r="B201" s="471" t="s">
        <v>555</v>
      </c>
      <c r="C201" s="128" t="s">
        <v>45</v>
      </c>
      <c r="D201" s="419">
        <v>120</v>
      </c>
      <c r="E201" s="650"/>
      <c r="F201" s="722">
        <f>D201*E201</f>
        <v>0</v>
      </c>
    </row>
    <row r="202" spans="1:6" ht="12.5" x14ac:dyDescent="0.25">
      <c r="A202" s="128"/>
      <c r="B202" s="471"/>
      <c r="C202" s="128"/>
      <c r="D202" s="701"/>
      <c r="E202" s="650"/>
      <c r="F202" s="716"/>
    </row>
    <row r="203" spans="1:6" ht="37.5" x14ac:dyDescent="0.25">
      <c r="A203" s="128"/>
      <c r="B203" s="786" t="s">
        <v>556</v>
      </c>
      <c r="C203" s="128"/>
      <c r="D203" s="701"/>
      <c r="E203" s="650"/>
      <c r="F203" s="716"/>
    </row>
    <row r="204" spans="1:6" x14ac:dyDescent="0.25">
      <c r="A204" s="128" t="s">
        <v>557</v>
      </c>
      <c r="B204" s="471" t="s">
        <v>938</v>
      </c>
      <c r="C204" s="128" t="s">
        <v>384</v>
      </c>
      <c r="D204" s="419">
        <v>45</v>
      </c>
      <c r="E204" s="650"/>
      <c r="F204" s="722">
        <f>D204*E204</f>
        <v>0</v>
      </c>
    </row>
    <row r="205" spans="1:6" ht="12.5" x14ac:dyDescent="0.25">
      <c r="A205" s="128"/>
      <c r="B205" s="471"/>
      <c r="C205" s="128"/>
      <c r="D205" s="419"/>
      <c r="E205" s="650"/>
      <c r="F205" s="725"/>
    </row>
    <row r="206" spans="1:6" ht="13" x14ac:dyDescent="0.25">
      <c r="A206" s="780"/>
      <c r="B206" s="781" t="s">
        <v>566</v>
      </c>
      <c r="C206" s="780"/>
      <c r="D206" s="782"/>
      <c r="E206" s="783"/>
      <c r="F206" s="784"/>
    </row>
    <row r="207" spans="1:6" ht="12.5" x14ac:dyDescent="0.25">
      <c r="A207" s="780"/>
      <c r="B207" s="785"/>
      <c r="C207" s="780"/>
      <c r="D207" s="782"/>
      <c r="E207" s="783"/>
      <c r="F207" s="784"/>
    </row>
    <row r="208" spans="1:6" ht="12.5" x14ac:dyDescent="0.25">
      <c r="A208" s="780" t="s">
        <v>1150</v>
      </c>
      <c r="B208" s="786" t="s">
        <v>1151</v>
      </c>
      <c r="C208" s="780" t="s">
        <v>45</v>
      </c>
      <c r="D208" s="787">
        <v>20</v>
      </c>
      <c r="E208" s="783"/>
      <c r="F208" s="784">
        <f>D208*E208</f>
        <v>0</v>
      </c>
    </row>
    <row r="209" spans="1:252" ht="13" x14ac:dyDescent="0.25">
      <c r="A209" s="127"/>
      <c r="B209" s="670"/>
      <c r="C209" s="128"/>
      <c r="D209" s="419"/>
      <c r="E209" s="650"/>
      <c r="F209" s="716"/>
    </row>
    <row r="210" spans="1:252" ht="13" x14ac:dyDescent="0.25">
      <c r="A210" s="128"/>
      <c r="B210" s="670" t="s">
        <v>135</v>
      </c>
      <c r="C210" s="128"/>
      <c r="D210" s="419"/>
      <c r="E210" s="650"/>
      <c r="F210" s="716"/>
    </row>
    <row r="211" spans="1:252" ht="12.5" x14ac:dyDescent="0.25">
      <c r="A211" s="128"/>
      <c r="B211" s="672"/>
      <c r="C211" s="128"/>
      <c r="D211" s="419"/>
      <c r="E211" s="650"/>
      <c r="F211" s="716"/>
    </row>
    <row r="212" spans="1:252" ht="13" x14ac:dyDescent="0.25">
      <c r="A212" s="128"/>
      <c r="B212" s="652" t="s">
        <v>593</v>
      </c>
      <c r="C212" s="128"/>
      <c r="D212" s="419"/>
      <c r="E212" s="650"/>
      <c r="F212" s="716"/>
    </row>
    <row r="213" spans="1:252" ht="37.5" x14ac:dyDescent="0.25">
      <c r="A213" s="128" t="s">
        <v>594</v>
      </c>
      <c r="B213" s="411" t="s">
        <v>939</v>
      </c>
      <c r="C213" s="128" t="s">
        <v>114</v>
      </c>
      <c r="D213" s="419">
        <v>90</v>
      </c>
      <c r="E213" s="650"/>
      <c r="F213" s="722">
        <f>D213*E213</f>
        <v>0</v>
      </c>
    </row>
    <row r="214" spans="1:252" ht="12.5" x14ac:dyDescent="0.25">
      <c r="A214" s="128"/>
      <c r="B214" s="672"/>
      <c r="C214" s="128"/>
      <c r="D214" s="419"/>
      <c r="E214" s="650"/>
      <c r="F214" s="716"/>
    </row>
    <row r="215" spans="1:252" ht="13" x14ac:dyDescent="0.25">
      <c r="A215" s="128"/>
      <c r="B215" s="658" t="s">
        <v>189</v>
      </c>
      <c r="C215" s="128"/>
      <c r="D215" s="659"/>
      <c r="E215" s="650"/>
      <c r="F215" s="716"/>
    </row>
    <row r="216" spans="1:252" s="677" customFormat="1" ht="37.5" x14ac:dyDescent="0.25">
      <c r="A216" s="127" t="s">
        <v>596</v>
      </c>
      <c r="B216" s="674" t="s">
        <v>940</v>
      </c>
      <c r="C216" s="128" t="s">
        <v>16</v>
      </c>
      <c r="D216" s="419">
        <v>1</v>
      </c>
      <c r="E216" s="650"/>
      <c r="F216" s="722">
        <f>D216*E216</f>
        <v>0</v>
      </c>
    </row>
    <row r="217" spans="1:252" ht="19.149999999999999" customHeight="1" x14ac:dyDescent="0.25">
      <c r="A217" s="681"/>
      <c r="B217" s="682"/>
      <c r="C217" s="683"/>
      <c r="D217" s="684"/>
      <c r="E217" s="685" t="s">
        <v>99</v>
      </c>
      <c r="F217" s="719">
        <f>SUM(F174:F216)</f>
        <v>0</v>
      </c>
    </row>
    <row r="218" spans="1:252" ht="12.5" x14ac:dyDescent="0.25">
      <c r="A218" s="702"/>
      <c r="B218" s="703"/>
      <c r="C218" s="704"/>
      <c r="D218" s="705"/>
      <c r="E218" s="706"/>
      <c r="F218" s="726"/>
    </row>
    <row r="219" spans="1:252" ht="13" x14ac:dyDescent="0.25">
      <c r="A219" s="128"/>
      <c r="B219" s="707" t="s">
        <v>25</v>
      </c>
      <c r="C219" s="287"/>
      <c r="D219" s="665"/>
      <c r="E219" s="666"/>
      <c r="F219" s="718"/>
    </row>
    <row r="220" spans="1:252" ht="12.5" x14ac:dyDescent="0.25">
      <c r="A220" s="128"/>
      <c r="B220" s="411"/>
      <c r="C220" s="287"/>
      <c r="D220" s="665"/>
      <c r="E220" s="666"/>
      <c r="F220" s="718"/>
    </row>
    <row r="221" spans="1:252" s="111" customFormat="1" ht="13" x14ac:dyDescent="0.25">
      <c r="A221" s="109"/>
      <c r="B221" s="130"/>
      <c r="C221" s="109"/>
      <c r="D221" s="129"/>
      <c r="E221" s="110"/>
      <c r="F221" s="720"/>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c r="DM221" s="266"/>
      <c r="DN221" s="266"/>
      <c r="DO221" s="266"/>
      <c r="DP221" s="266"/>
      <c r="DQ221" s="266"/>
      <c r="DR221" s="266"/>
      <c r="DS221" s="266"/>
      <c r="DT221" s="266"/>
      <c r="DU221" s="266"/>
      <c r="DV221" s="266"/>
      <c r="DW221" s="266"/>
      <c r="DX221" s="266"/>
      <c r="DY221" s="266"/>
      <c r="DZ221" s="266"/>
      <c r="EA221" s="266"/>
      <c r="EB221" s="266"/>
      <c r="EC221" s="266"/>
      <c r="ED221" s="266"/>
      <c r="EE221" s="266"/>
      <c r="EF221" s="266"/>
      <c r="EG221" s="266"/>
      <c r="EH221" s="266"/>
      <c r="EI221" s="266"/>
      <c r="EJ221" s="266"/>
      <c r="EK221" s="266"/>
      <c r="EL221" s="266"/>
      <c r="EM221" s="266"/>
      <c r="EN221" s="266"/>
      <c r="EO221" s="266"/>
      <c r="EP221" s="266"/>
      <c r="EQ221" s="266"/>
      <c r="ER221" s="266"/>
      <c r="ES221" s="266"/>
      <c r="ET221" s="266"/>
      <c r="EU221" s="266"/>
      <c r="EV221" s="266"/>
      <c r="EW221" s="266"/>
      <c r="EX221" s="266"/>
      <c r="EY221" s="266"/>
      <c r="EZ221" s="266"/>
      <c r="FA221" s="266"/>
      <c r="FB221" s="266"/>
      <c r="FC221" s="266"/>
      <c r="FD221" s="266"/>
      <c r="FE221" s="266"/>
      <c r="FF221" s="266"/>
      <c r="FG221" s="266"/>
      <c r="FH221" s="266"/>
      <c r="FI221" s="266"/>
      <c r="FJ221" s="266"/>
      <c r="FK221" s="266"/>
      <c r="FL221" s="266"/>
      <c r="FM221" s="266"/>
      <c r="FN221" s="266"/>
      <c r="FO221" s="266"/>
      <c r="FP221" s="266"/>
      <c r="FQ221" s="266"/>
      <c r="FR221" s="266"/>
      <c r="FS221" s="266"/>
      <c r="FT221" s="266"/>
      <c r="FU221" s="266"/>
      <c r="FV221" s="266"/>
      <c r="FW221" s="266"/>
      <c r="FX221" s="266"/>
      <c r="FY221" s="266"/>
      <c r="FZ221" s="266"/>
      <c r="GA221" s="266"/>
      <c r="GB221" s="266"/>
      <c r="GC221" s="266"/>
      <c r="GD221" s="266"/>
      <c r="GE221" s="266"/>
      <c r="GF221" s="266"/>
      <c r="GG221" s="266"/>
      <c r="GH221" s="266"/>
      <c r="GI221" s="266"/>
      <c r="GJ221" s="266"/>
      <c r="GK221" s="266"/>
      <c r="GL221" s="266"/>
      <c r="GM221" s="266"/>
      <c r="GN221" s="266"/>
      <c r="GO221" s="266"/>
      <c r="GP221" s="266"/>
      <c r="GQ221" s="266"/>
      <c r="GR221" s="266"/>
      <c r="GS221" s="266"/>
      <c r="GT221" s="266"/>
      <c r="GU221" s="266"/>
      <c r="GV221" s="266"/>
      <c r="GW221" s="266"/>
      <c r="GX221" s="266"/>
      <c r="GY221" s="266"/>
      <c r="GZ221" s="266"/>
      <c r="HA221" s="266"/>
      <c r="HB221" s="266"/>
      <c r="HC221" s="266"/>
      <c r="HD221" s="266"/>
      <c r="HE221" s="266"/>
      <c r="HF221" s="266"/>
      <c r="HG221" s="266"/>
      <c r="HH221" s="266"/>
      <c r="HI221" s="266"/>
      <c r="HJ221" s="266"/>
      <c r="HK221" s="266"/>
      <c r="HL221" s="266"/>
      <c r="HM221" s="266"/>
      <c r="HN221" s="266"/>
      <c r="HO221" s="266"/>
      <c r="HP221" s="266"/>
      <c r="HQ221" s="266"/>
      <c r="HR221" s="266"/>
      <c r="HS221" s="266"/>
      <c r="HT221" s="266"/>
      <c r="HU221" s="266"/>
      <c r="HV221" s="266"/>
      <c r="HW221" s="266"/>
      <c r="HX221" s="266"/>
      <c r="HY221" s="266"/>
      <c r="HZ221" s="266"/>
      <c r="IA221" s="266"/>
      <c r="IB221" s="266"/>
      <c r="IC221" s="266"/>
      <c r="ID221" s="266"/>
      <c r="IE221" s="266"/>
      <c r="IF221" s="266"/>
      <c r="IG221" s="266"/>
      <c r="IH221" s="266"/>
      <c r="II221" s="266"/>
      <c r="IJ221" s="266"/>
      <c r="IK221" s="266"/>
      <c r="IL221" s="266"/>
      <c r="IM221" s="266"/>
      <c r="IN221" s="266"/>
      <c r="IO221" s="266"/>
      <c r="IP221" s="266"/>
      <c r="IQ221" s="266"/>
      <c r="IR221" s="266"/>
    </row>
    <row r="222" spans="1:252" s="111" customFormat="1" ht="13" x14ac:dyDescent="0.25">
      <c r="A222" s="109"/>
      <c r="B222" s="130"/>
      <c r="C222" s="109"/>
      <c r="D222" s="129"/>
      <c r="E222" s="110"/>
      <c r="F222" s="720"/>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c r="DM222" s="266"/>
      <c r="DN222" s="266"/>
      <c r="DO222" s="266"/>
      <c r="DP222" s="266"/>
      <c r="DQ222" s="266"/>
      <c r="DR222" s="266"/>
      <c r="DS222" s="266"/>
      <c r="DT222" s="266"/>
      <c r="DU222" s="266"/>
      <c r="DV222" s="266"/>
      <c r="DW222" s="266"/>
      <c r="DX222" s="266"/>
      <c r="DY222" s="266"/>
      <c r="DZ222" s="266"/>
      <c r="EA222" s="266"/>
      <c r="EB222" s="266"/>
      <c r="EC222" s="266"/>
      <c r="ED222" s="266"/>
      <c r="EE222" s="266"/>
      <c r="EF222" s="266"/>
      <c r="EG222" s="266"/>
      <c r="EH222" s="266"/>
      <c r="EI222" s="266"/>
      <c r="EJ222" s="266"/>
      <c r="EK222" s="266"/>
      <c r="EL222" s="266"/>
      <c r="EM222" s="266"/>
      <c r="EN222" s="266"/>
      <c r="EO222" s="266"/>
      <c r="EP222" s="266"/>
      <c r="EQ222" s="266"/>
      <c r="ER222" s="266"/>
      <c r="ES222" s="266"/>
      <c r="ET222" s="266"/>
      <c r="EU222" s="266"/>
      <c r="EV222" s="266"/>
      <c r="EW222" s="266"/>
      <c r="EX222" s="266"/>
      <c r="EY222" s="266"/>
      <c r="EZ222" s="266"/>
      <c r="FA222" s="266"/>
      <c r="FB222" s="266"/>
      <c r="FC222" s="266"/>
      <c r="FD222" s="266"/>
      <c r="FE222" s="266"/>
      <c r="FF222" s="266"/>
      <c r="FG222" s="266"/>
      <c r="FH222" s="266"/>
      <c r="FI222" s="266"/>
      <c r="FJ222" s="266"/>
      <c r="FK222" s="266"/>
      <c r="FL222" s="266"/>
      <c r="FM222" s="266"/>
      <c r="FN222" s="266"/>
      <c r="FO222" s="266"/>
      <c r="FP222" s="266"/>
      <c r="FQ222" s="266"/>
      <c r="FR222" s="266"/>
      <c r="FS222" s="266"/>
      <c r="FT222" s="266"/>
      <c r="FU222" s="266"/>
      <c r="FV222" s="266"/>
      <c r="FW222" s="266"/>
      <c r="FX222" s="266"/>
      <c r="FY222" s="266"/>
      <c r="FZ222" s="266"/>
      <c r="GA222" s="266"/>
      <c r="GB222" s="266"/>
      <c r="GC222" s="266"/>
      <c r="GD222" s="266"/>
      <c r="GE222" s="266"/>
      <c r="GF222" s="266"/>
      <c r="GG222" s="266"/>
      <c r="GH222" s="266"/>
      <c r="GI222" s="266"/>
      <c r="GJ222" s="266"/>
      <c r="GK222" s="266"/>
      <c r="GL222" s="266"/>
      <c r="GM222" s="266"/>
      <c r="GN222" s="266"/>
      <c r="GO222" s="266"/>
      <c r="GP222" s="266"/>
      <c r="GQ222" s="266"/>
      <c r="GR222" s="266"/>
      <c r="GS222" s="266"/>
      <c r="GT222" s="266"/>
      <c r="GU222" s="266"/>
      <c r="GV222" s="266"/>
      <c r="GW222" s="266"/>
      <c r="GX222" s="266"/>
      <c r="GY222" s="266"/>
      <c r="GZ222" s="266"/>
      <c r="HA222" s="266"/>
      <c r="HB222" s="266"/>
      <c r="HC222" s="266"/>
      <c r="HD222" s="266"/>
      <c r="HE222" s="266"/>
      <c r="HF222" s="266"/>
      <c r="HG222" s="266"/>
      <c r="HH222" s="266"/>
      <c r="HI222" s="266"/>
      <c r="HJ222" s="266"/>
      <c r="HK222" s="266"/>
      <c r="HL222" s="266"/>
      <c r="HM222" s="266"/>
      <c r="HN222" s="266"/>
      <c r="HO222" s="266"/>
      <c r="HP222" s="266"/>
      <c r="HQ222" s="266"/>
      <c r="HR222" s="266"/>
      <c r="HS222" s="266"/>
      <c r="HT222" s="266"/>
      <c r="HU222" s="266"/>
      <c r="HV222" s="266"/>
      <c r="HW222" s="266"/>
      <c r="HX222" s="266"/>
      <c r="HY222" s="266"/>
      <c r="HZ222" s="266"/>
      <c r="IA222" s="266"/>
      <c r="IB222" s="266"/>
      <c r="IC222" s="266"/>
      <c r="ID222" s="266"/>
      <c r="IE222" s="266"/>
      <c r="IF222" s="266"/>
      <c r="IG222" s="266"/>
      <c r="IH222" s="266"/>
      <c r="II222" s="266"/>
      <c r="IJ222" s="266"/>
      <c r="IK222" s="266"/>
      <c r="IL222" s="266"/>
      <c r="IM222" s="266"/>
      <c r="IN222" s="266"/>
      <c r="IO222" s="266"/>
      <c r="IP222" s="266"/>
      <c r="IQ222" s="266"/>
      <c r="IR222" s="266"/>
    </row>
    <row r="223" spans="1:252" s="111" customFormat="1" ht="13" x14ac:dyDescent="0.25">
      <c r="A223" s="109"/>
      <c r="B223" s="130"/>
      <c r="C223" s="109"/>
      <c r="D223" s="129"/>
      <c r="E223" s="110"/>
      <c r="F223" s="720"/>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c r="DM223" s="266"/>
      <c r="DN223" s="266"/>
      <c r="DO223" s="266"/>
      <c r="DP223" s="266"/>
      <c r="DQ223" s="266"/>
      <c r="DR223" s="266"/>
      <c r="DS223" s="266"/>
      <c r="DT223" s="266"/>
      <c r="DU223" s="266"/>
      <c r="DV223" s="266"/>
      <c r="DW223" s="266"/>
      <c r="DX223" s="266"/>
      <c r="DY223" s="266"/>
      <c r="DZ223" s="266"/>
      <c r="EA223" s="266"/>
      <c r="EB223" s="266"/>
      <c r="EC223" s="266"/>
      <c r="ED223" s="266"/>
      <c r="EE223" s="266"/>
      <c r="EF223" s="266"/>
      <c r="EG223" s="266"/>
      <c r="EH223" s="266"/>
      <c r="EI223" s="266"/>
      <c r="EJ223" s="266"/>
      <c r="EK223" s="266"/>
      <c r="EL223" s="266"/>
      <c r="EM223" s="266"/>
      <c r="EN223" s="266"/>
      <c r="EO223" s="266"/>
      <c r="EP223" s="266"/>
      <c r="EQ223" s="266"/>
      <c r="ER223" s="266"/>
      <c r="ES223" s="266"/>
      <c r="ET223" s="266"/>
      <c r="EU223" s="266"/>
      <c r="EV223" s="266"/>
      <c r="EW223" s="266"/>
      <c r="EX223" s="266"/>
      <c r="EY223" s="266"/>
      <c r="EZ223" s="266"/>
      <c r="FA223" s="266"/>
      <c r="FB223" s="266"/>
      <c r="FC223" s="266"/>
      <c r="FD223" s="266"/>
      <c r="FE223" s="266"/>
      <c r="FF223" s="266"/>
      <c r="FG223" s="266"/>
      <c r="FH223" s="266"/>
      <c r="FI223" s="266"/>
      <c r="FJ223" s="266"/>
      <c r="FK223" s="266"/>
      <c r="FL223" s="266"/>
      <c r="FM223" s="266"/>
      <c r="FN223" s="266"/>
      <c r="FO223" s="266"/>
      <c r="FP223" s="266"/>
      <c r="FQ223" s="266"/>
      <c r="FR223" s="266"/>
      <c r="FS223" s="266"/>
      <c r="FT223" s="266"/>
      <c r="FU223" s="266"/>
      <c r="FV223" s="266"/>
      <c r="FW223" s="266"/>
      <c r="FX223" s="266"/>
      <c r="FY223" s="266"/>
      <c r="FZ223" s="266"/>
      <c r="GA223" s="266"/>
      <c r="GB223" s="266"/>
      <c r="GC223" s="266"/>
      <c r="GD223" s="266"/>
      <c r="GE223" s="266"/>
      <c r="GF223" s="266"/>
      <c r="GG223" s="266"/>
      <c r="GH223" s="266"/>
      <c r="GI223" s="266"/>
      <c r="GJ223" s="266"/>
      <c r="GK223" s="266"/>
      <c r="GL223" s="266"/>
      <c r="GM223" s="266"/>
      <c r="GN223" s="266"/>
      <c r="GO223" s="266"/>
      <c r="GP223" s="266"/>
      <c r="GQ223" s="266"/>
      <c r="GR223" s="266"/>
      <c r="GS223" s="266"/>
      <c r="GT223" s="266"/>
      <c r="GU223" s="266"/>
      <c r="GV223" s="266"/>
      <c r="GW223" s="266"/>
      <c r="GX223" s="266"/>
      <c r="GY223" s="266"/>
      <c r="GZ223" s="266"/>
      <c r="HA223" s="266"/>
      <c r="HB223" s="266"/>
      <c r="HC223" s="266"/>
      <c r="HD223" s="266"/>
      <c r="HE223" s="266"/>
      <c r="HF223" s="266"/>
      <c r="HG223" s="266"/>
      <c r="HH223" s="266"/>
      <c r="HI223" s="266"/>
      <c r="HJ223" s="266"/>
      <c r="HK223" s="266"/>
      <c r="HL223" s="266"/>
      <c r="HM223" s="266"/>
      <c r="HN223" s="266"/>
      <c r="HO223" s="266"/>
      <c r="HP223" s="266"/>
      <c r="HQ223" s="266"/>
      <c r="HR223" s="266"/>
      <c r="HS223" s="266"/>
      <c r="HT223" s="266"/>
      <c r="HU223" s="266"/>
      <c r="HV223" s="266"/>
      <c r="HW223" s="266"/>
      <c r="HX223" s="266"/>
      <c r="HY223" s="266"/>
      <c r="HZ223" s="266"/>
      <c r="IA223" s="266"/>
      <c r="IB223" s="266"/>
      <c r="IC223" s="266"/>
      <c r="ID223" s="266"/>
      <c r="IE223" s="266"/>
      <c r="IF223" s="266"/>
      <c r="IG223" s="266"/>
      <c r="IH223" s="266"/>
      <c r="II223" s="266"/>
      <c r="IJ223" s="266"/>
      <c r="IK223" s="266"/>
      <c r="IL223" s="266"/>
      <c r="IM223" s="266"/>
      <c r="IN223" s="266"/>
      <c r="IO223" s="266"/>
      <c r="IP223" s="266"/>
      <c r="IQ223" s="266"/>
      <c r="IR223" s="266"/>
    </row>
    <row r="224" spans="1:252" s="111" customFormat="1" ht="13" x14ac:dyDescent="0.25">
      <c r="A224" s="109"/>
      <c r="B224" s="130" t="s">
        <v>319</v>
      </c>
      <c r="C224" s="109"/>
      <c r="D224" s="129"/>
      <c r="E224" s="110"/>
      <c r="F224" s="720"/>
    </row>
    <row r="225" spans="1:6" s="111" customFormat="1" ht="13" x14ac:dyDescent="0.25">
      <c r="A225" s="109"/>
      <c r="B225" s="130"/>
      <c r="C225" s="109"/>
      <c r="D225" s="129"/>
      <c r="E225" s="110"/>
      <c r="F225" s="727"/>
    </row>
    <row r="226" spans="1:6" s="111" customFormat="1" ht="13" x14ac:dyDescent="0.25">
      <c r="A226" s="109"/>
      <c r="B226" s="130"/>
      <c r="C226" s="109"/>
      <c r="D226" s="129"/>
      <c r="E226" s="110"/>
      <c r="F226" s="720"/>
    </row>
    <row r="227" spans="1:6" ht="12.5" x14ac:dyDescent="0.25">
      <c r="A227" s="128"/>
      <c r="B227" s="708" t="s">
        <v>1165</v>
      </c>
      <c r="C227" s="287"/>
      <c r="D227" s="665"/>
      <c r="E227" s="666"/>
      <c r="F227" s="720">
        <f>F58</f>
        <v>0</v>
      </c>
    </row>
    <row r="228" spans="1:6" ht="12.5" x14ac:dyDescent="0.25">
      <c r="A228" s="128"/>
      <c r="B228" s="708"/>
      <c r="C228" s="287"/>
      <c r="D228" s="665"/>
      <c r="E228" s="666"/>
      <c r="F228" s="718"/>
    </row>
    <row r="229" spans="1:6" ht="12.5" x14ac:dyDescent="0.25">
      <c r="A229" s="128"/>
      <c r="B229" s="708" t="s">
        <v>1166</v>
      </c>
      <c r="C229" s="287"/>
      <c r="D229" s="665"/>
      <c r="E229" s="666"/>
      <c r="F229" s="718">
        <f>F116</f>
        <v>0</v>
      </c>
    </row>
    <row r="230" spans="1:6" ht="12.5" x14ac:dyDescent="0.25">
      <c r="A230" s="128"/>
      <c r="B230" s="708"/>
      <c r="C230" s="287"/>
      <c r="D230" s="665"/>
      <c r="E230" s="666"/>
      <c r="F230" s="728"/>
    </row>
    <row r="231" spans="1:6" ht="12.5" x14ac:dyDescent="0.25">
      <c r="A231" s="128"/>
      <c r="B231" s="708" t="s">
        <v>1167</v>
      </c>
      <c r="C231" s="287"/>
      <c r="D231" s="665"/>
      <c r="E231" s="666"/>
      <c r="F231" s="728">
        <f>F172</f>
        <v>0</v>
      </c>
    </row>
    <row r="232" spans="1:6" ht="12.5" x14ac:dyDescent="0.25">
      <c r="A232" s="128"/>
      <c r="B232" s="708"/>
      <c r="C232" s="287"/>
      <c r="D232" s="665"/>
      <c r="E232" s="666"/>
      <c r="F232" s="718"/>
    </row>
    <row r="233" spans="1:6" ht="12.5" x14ac:dyDescent="0.25">
      <c r="A233" s="128"/>
      <c r="B233" s="708" t="s">
        <v>1168</v>
      </c>
      <c r="C233" s="287"/>
      <c r="D233" s="665"/>
      <c r="E233" s="666"/>
      <c r="F233" s="718">
        <f>F217</f>
        <v>0</v>
      </c>
    </row>
    <row r="234" spans="1:6" ht="12.5" x14ac:dyDescent="0.25">
      <c r="A234" s="128"/>
      <c r="B234" s="695"/>
      <c r="C234" s="287"/>
      <c r="D234" s="665"/>
      <c r="E234" s="666"/>
      <c r="F234" s="718"/>
    </row>
    <row r="235" spans="1:6" ht="12.5" x14ac:dyDescent="0.25">
      <c r="A235" s="128"/>
      <c r="B235" s="708"/>
      <c r="C235" s="287"/>
      <c r="D235" s="665"/>
      <c r="E235" s="666"/>
      <c r="F235" s="718"/>
    </row>
    <row r="236" spans="1:6" ht="12.5" x14ac:dyDescent="0.25">
      <c r="A236" s="128"/>
      <c r="B236" s="695"/>
      <c r="C236" s="287"/>
      <c r="D236" s="665"/>
      <c r="E236" s="666"/>
      <c r="F236" s="717"/>
    </row>
    <row r="237" spans="1:6" ht="12.5" x14ac:dyDescent="0.25">
      <c r="A237" s="128"/>
      <c r="B237" s="708"/>
      <c r="C237" s="287"/>
      <c r="D237" s="665"/>
      <c r="E237" s="666"/>
      <c r="F237" s="717"/>
    </row>
    <row r="238" spans="1:6" ht="12.5" x14ac:dyDescent="0.25">
      <c r="A238" s="128"/>
      <c r="B238" s="695"/>
      <c r="C238" s="287"/>
      <c r="D238" s="665"/>
      <c r="E238" s="666"/>
      <c r="F238" s="717"/>
    </row>
    <row r="239" spans="1:6" ht="12.5" x14ac:dyDescent="0.25">
      <c r="A239" s="128"/>
      <c r="B239" s="695"/>
      <c r="C239" s="287"/>
      <c r="D239" s="665"/>
      <c r="E239" s="666"/>
      <c r="F239" s="717"/>
    </row>
    <row r="240" spans="1:6" ht="12.5" x14ac:dyDescent="0.25">
      <c r="A240" s="128"/>
      <c r="B240" s="695"/>
      <c r="C240" s="287"/>
      <c r="D240" s="665"/>
      <c r="E240" s="666"/>
      <c r="F240" s="717"/>
    </row>
    <row r="241" spans="1:6" ht="12.5" x14ac:dyDescent="0.25">
      <c r="A241" s="128"/>
      <c r="B241" s="695"/>
      <c r="C241" s="287"/>
      <c r="D241" s="665"/>
      <c r="E241" s="666"/>
      <c r="F241" s="717"/>
    </row>
    <row r="242" spans="1:6" ht="12.5" x14ac:dyDescent="0.25">
      <c r="A242" s="128"/>
      <c r="B242" s="695"/>
      <c r="C242" s="287"/>
      <c r="D242" s="665"/>
      <c r="E242" s="666"/>
      <c r="F242" s="717"/>
    </row>
    <row r="243" spans="1:6" ht="12.5" x14ac:dyDescent="0.25">
      <c r="A243" s="128"/>
      <c r="B243" s="695"/>
      <c r="C243" s="287"/>
      <c r="D243" s="665"/>
      <c r="E243" s="666"/>
      <c r="F243" s="717"/>
    </row>
    <row r="244" spans="1:6" ht="12.5" x14ac:dyDescent="0.25">
      <c r="A244" s="128"/>
      <c r="B244" s="695"/>
      <c r="C244" s="287"/>
      <c r="D244" s="665"/>
      <c r="E244" s="666"/>
      <c r="F244" s="717"/>
    </row>
    <row r="245" spans="1:6" ht="12.5" x14ac:dyDescent="0.25">
      <c r="A245" s="128"/>
      <c r="B245" s="695"/>
      <c r="C245" s="287"/>
      <c r="D245" s="665"/>
      <c r="E245" s="666"/>
      <c r="F245" s="717"/>
    </row>
    <row r="246" spans="1:6" ht="12.5" x14ac:dyDescent="0.25">
      <c r="A246" s="128"/>
      <c r="B246" s="695"/>
      <c r="C246" s="287"/>
      <c r="D246" s="665"/>
      <c r="E246" s="666"/>
      <c r="F246" s="717"/>
    </row>
    <row r="247" spans="1:6" ht="12.5" x14ac:dyDescent="0.25">
      <c r="A247" s="128"/>
      <c r="B247" s="695"/>
      <c r="C247" s="287"/>
      <c r="D247" s="665"/>
      <c r="E247" s="666"/>
      <c r="F247" s="717"/>
    </row>
    <row r="248" spans="1:6" ht="12.5" x14ac:dyDescent="0.25">
      <c r="A248" s="128"/>
      <c r="B248" s="695"/>
      <c r="C248" s="287"/>
      <c r="D248" s="665"/>
      <c r="E248" s="666"/>
      <c r="F248" s="717"/>
    </row>
    <row r="249" spans="1:6" ht="12.5" x14ac:dyDescent="0.25">
      <c r="A249" s="128"/>
      <c r="B249" s="695"/>
      <c r="C249" s="287"/>
      <c r="D249" s="665"/>
      <c r="E249" s="666"/>
      <c r="F249" s="717"/>
    </row>
    <row r="250" spans="1:6" ht="12.5" x14ac:dyDescent="0.25">
      <c r="A250" s="128"/>
      <c r="B250" s="695"/>
      <c r="C250" s="287"/>
      <c r="D250" s="665"/>
      <c r="E250" s="666"/>
      <c r="F250" s="717"/>
    </row>
    <row r="251" spans="1:6" ht="12.5" x14ac:dyDescent="0.25">
      <c r="A251" s="128"/>
      <c r="B251" s="695"/>
      <c r="C251" s="287"/>
      <c r="D251" s="665"/>
      <c r="E251" s="666"/>
      <c r="F251" s="717"/>
    </row>
    <row r="252" spans="1:6" ht="12.5" x14ac:dyDescent="0.25">
      <c r="A252" s="128"/>
      <c r="B252" s="695"/>
      <c r="C252" s="287"/>
      <c r="D252" s="665"/>
      <c r="E252" s="666"/>
      <c r="F252" s="717"/>
    </row>
    <row r="253" spans="1:6" ht="12.5" x14ac:dyDescent="0.25">
      <c r="A253" s="128"/>
      <c r="B253" s="695"/>
      <c r="C253" s="287"/>
      <c r="D253" s="665"/>
      <c r="E253" s="666"/>
      <c r="F253" s="717"/>
    </row>
    <row r="254" spans="1:6" ht="12.5" x14ac:dyDescent="0.25">
      <c r="A254" s="128"/>
      <c r="B254" s="695"/>
      <c r="C254" s="287"/>
      <c r="D254" s="665"/>
      <c r="E254" s="666"/>
      <c r="F254" s="717"/>
    </row>
    <row r="255" spans="1:6" ht="12.5" x14ac:dyDescent="0.25">
      <c r="A255" s="128"/>
      <c r="B255" s="695"/>
      <c r="C255" s="287"/>
      <c r="D255" s="665"/>
      <c r="E255" s="666"/>
      <c r="F255" s="717"/>
    </row>
    <row r="256" spans="1:6" ht="12.5" x14ac:dyDescent="0.25">
      <c r="A256" s="128"/>
      <c r="B256" s="695"/>
      <c r="C256" s="287"/>
      <c r="D256" s="665"/>
      <c r="E256" s="666"/>
      <c r="F256" s="717"/>
    </row>
    <row r="257" spans="1:6" ht="12.5" x14ac:dyDescent="0.25">
      <c r="A257" s="128"/>
      <c r="B257" s="695"/>
      <c r="C257" s="287"/>
      <c r="D257" s="665"/>
      <c r="E257" s="666"/>
      <c r="F257" s="717"/>
    </row>
    <row r="258" spans="1:6" ht="12.5" x14ac:dyDescent="0.25">
      <c r="A258" s="128"/>
      <c r="B258" s="695"/>
      <c r="C258" s="287"/>
      <c r="D258" s="665"/>
      <c r="E258" s="666"/>
      <c r="F258" s="717"/>
    </row>
    <row r="259" spans="1:6" ht="12.5" x14ac:dyDescent="0.25">
      <c r="A259" s="128"/>
      <c r="B259" s="695"/>
      <c r="C259" s="287"/>
      <c r="D259" s="665"/>
      <c r="E259" s="666"/>
      <c r="F259" s="717"/>
    </row>
    <row r="260" spans="1:6" ht="12.5" x14ac:dyDescent="0.25">
      <c r="A260" s="128"/>
      <c r="B260" s="695"/>
      <c r="C260" s="287"/>
      <c r="D260" s="665"/>
      <c r="E260" s="666"/>
      <c r="F260" s="717"/>
    </row>
    <row r="261" spans="1:6" ht="12.5" x14ac:dyDescent="0.25">
      <c r="A261" s="128"/>
      <c r="B261" s="695"/>
      <c r="C261" s="287"/>
      <c r="D261" s="665"/>
      <c r="E261" s="666"/>
      <c r="F261" s="717"/>
    </row>
    <row r="262" spans="1:6" ht="12.5" x14ac:dyDescent="0.25">
      <c r="A262" s="128"/>
      <c r="B262" s="695"/>
      <c r="C262" s="287"/>
      <c r="D262" s="665"/>
      <c r="E262" s="666"/>
      <c r="F262" s="717"/>
    </row>
    <row r="263" spans="1:6" ht="12.5" x14ac:dyDescent="0.25">
      <c r="A263" s="128"/>
      <c r="B263" s="695"/>
      <c r="C263" s="287"/>
      <c r="D263" s="665"/>
      <c r="E263" s="666"/>
      <c r="F263" s="717"/>
    </row>
    <row r="264" spans="1:6" ht="12.5" x14ac:dyDescent="0.25">
      <c r="A264" s="128"/>
      <c r="B264" s="695"/>
      <c r="C264" s="287"/>
      <c r="D264" s="665"/>
      <c r="E264" s="666"/>
      <c r="F264" s="717"/>
    </row>
    <row r="265" spans="1:6" ht="12.5" x14ac:dyDescent="0.25">
      <c r="A265" s="128"/>
      <c r="B265" s="695"/>
      <c r="C265" s="287"/>
      <c r="D265" s="665"/>
      <c r="E265" s="666"/>
      <c r="F265" s="717"/>
    </row>
    <row r="266" spans="1:6" ht="12.5" x14ac:dyDescent="0.25">
      <c r="A266" s="128"/>
      <c r="B266" s="695"/>
      <c r="C266" s="287"/>
      <c r="D266" s="665"/>
      <c r="E266" s="666"/>
      <c r="F266" s="717"/>
    </row>
    <row r="267" spans="1:6" ht="12.5" x14ac:dyDescent="0.25">
      <c r="A267" s="128"/>
      <c r="B267" s="695"/>
      <c r="C267" s="287"/>
      <c r="D267" s="665"/>
      <c r="E267" s="666"/>
      <c r="F267" s="717"/>
    </row>
    <row r="268" spans="1:6" ht="12.5" x14ac:dyDescent="0.25">
      <c r="A268" s="128"/>
      <c r="B268" s="695"/>
      <c r="C268" s="287"/>
      <c r="D268" s="665"/>
      <c r="E268" s="666"/>
      <c r="F268" s="717"/>
    </row>
    <row r="269" spans="1:6" ht="12.5" x14ac:dyDescent="0.25">
      <c r="A269" s="128"/>
      <c r="B269" s="695"/>
      <c r="C269" s="287"/>
      <c r="D269" s="665"/>
      <c r="E269" s="666"/>
      <c r="F269" s="717"/>
    </row>
    <row r="270" spans="1:6" ht="12.5" x14ac:dyDescent="0.25">
      <c r="A270" s="128"/>
      <c r="B270" s="695"/>
      <c r="C270" s="287"/>
      <c r="D270" s="665"/>
      <c r="E270" s="666"/>
      <c r="F270" s="717"/>
    </row>
    <row r="271" spans="1:6" ht="12.5" x14ac:dyDescent="0.25">
      <c r="A271" s="128"/>
      <c r="B271" s="695"/>
      <c r="C271" s="287"/>
      <c r="D271" s="665"/>
      <c r="E271" s="666"/>
      <c r="F271" s="717"/>
    </row>
    <row r="272" spans="1:6" ht="12.5" x14ac:dyDescent="0.25">
      <c r="A272" s="128"/>
      <c r="B272" s="695"/>
      <c r="C272" s="287"/>
      <c r="D272" s="665"/>
      <c r="E272" s="666"/>
      <c r="F272" s="717"/>
    </row>
    <row r="273" spans="1:6" ht="12.5" x14ac:dyDescent="0.25">
      <c r="A273" s="128"/>
      <c r="B273" s="695"/>
      <c r="C273" s="287"/>
      <c r="D273" s="665"/>
      <c r="E273" s="666"/>
      <c r="F273" s="717"/>
    </row>
    <row r="274" spans="1:6" ht="19.899999999999999" customHeight="1" x14ac:dyDescent="0.25">
      <c r="A274" s="1106" t="s">
        <v>260</v>
      </c>
      <c r="B274" s="1107"/>
      <c r="C274" s="1107"/>
      <c r="D274" s="1107"/>
      <c r="E274" s="1108"/>
      <c r="F274" s="729">
        <f>SUM(F226:F237)</f>
        <v>0</v>
      </c>
    </row>
    <row r="275" spans="1:6" x14ac:dyDescent="0.25">
      <c r="C275" s="709"/>
      <c r="E275" s="710"/>
      <c r="F275" s="730"/>
    </row>
    <row r="276" spans="1:6" x14ac:dyDescent="0.25">
      <c r="C276" s="709"/>
      <c r="E276" s="710"/>
      <c r="F276" s="730"/>
    </row>
    <row r="277" spans="1:6" x14ac:dyDescent="0.25">
      <c r="C277" s="709"/>
      <c r="E277" s="710"/>
      <c r="F277" s="730"/>
    </row>
    <row r="278" spans="1:6" x14ac:dyDescent="0.25">
      <c r="E278" s="710"/>
      <c r="F278" s="730"/>
    </row>
    <row r="279" spans="1:6" x14ac:dyDescent="0.25">
      <c r="E279" s="710"/>
      <c r="F279" s="730"/>
    </row>
    <row r="280" spans="1:6" x14ac:dyDescent="0.25">
      <c r="E280" s="710"/>
      <c r="F280" s="730"/>
    </row>
    <row r="281" spans="1:6" x14ac:dyDescent="0.25">
      <c r="E281" s="710"/>
      <c r="F281" s="730"/>
    </row>
    <row r="282" spans="1:6" x14ac:dyDescent="0.25">
      <c r="E282" s="710"/>
      <c r="F282" s="730"/>
    </row>
    <row r="283" spans="1:6" x14ac:dyDescent="0.25">
      <c r="E283" s="710"/>
      <c r="F283" s="730"/>
    </row>
    <row r="284" spans="1:6" x14ac:dyDescent="0.25">
      <c r="E284" s="710"/>
      <c r="F284" s="730"/>
    </row>
    <row r="285" spans="1:6" x14ac:dyDescent="0.25">
      <c r="E285" s="710"/>
      <c r="F285" s="730"/>
    </row>
    <row r="286" spans="1:6" x14ac:dyDescent="0.25">
      <c r="E286" s="710"/>
      <c r="F286" s="730"/>
    </row>
    <row r="287" spans="1:6" x14ac:dyDescent="0.25">
      <c r="E287" s="710"/>
      <c r="F287" s="730"/>
    </row>
    <row r="288" spans="1:6" x14ac:dyDescent="0.25">
      <c r="E288" s="710"/>
      <c r="F288" s="730"/>
    </row>
    <row r="289" spans="5:6" x14ac:dyDescent="0.25">
      <c r="E289" s="710"/>
      <c r="F289" s="730"/>
    </row>
    <row r="290" spans="5:6" x14ac:dyDescent="0.25">
      <c r="E290" s="710"/>
      <c r="F290" s="730"/>
    </row>
    <row r="291" spans="5:6" x14ac:dyDescent="0.25">
      <c r="E291" s="710"/>
      <c r="F291" s="730"/>
    </row>
    <row r="292" spans="5:6" x14ac:dyDescent="0.25">
      <c r="E292" s="710"/>
      <c r="F292" s="730"/>
    </row>
    <row r="293" spans="5:6" x14ac:dyDescent="0.25">
      <c r="E293" s="710"/>
      <c r="F293" s="730"/>
    </row>
    <row r="294" spans="5:6" x14ac:dyDescent="0.25">
      <c r="E294" s="710"/>
      <c r="F294" s="730"/>
    </row>
    <row r="295" spans="5:6" x14ac:dyDescent="0.25">
      <c r="E295" s="710"/>
      <c r="F295" s="730"/>
    </row>
    <row r="296" spans="5:6" x14ac:dyDescent="0.25">
      <c r="E296" s="710"/>
      <c r="F296" s="730"/>
    </row>
    <row r="297" spans="5:6" x14ac:dyDescent="0.25">
      <c r="E297" s="710"/>
      <c r="F297" s="730"/>
    </row>
    <row r="298" spans="5:6" x14ac:dyDescent="0.25">
      <c r="E298" s="710"/>
      <c r="F298" s="730"/>
    </row>
    <row r="299" spans="5:6" x14ac:dyDescent="0.25">
      <c r="E299" s="710"/>
      <c r="F299" s="730"/>
    </row>
    <row r="300" spans="5:6" x14ac:dyDescent="0.25">
      <c r="E300" s="710"/>
      <c r="F300" s="730"/>
    </row>
    <row r="301" spans="5:6" x14ac:dyDescent="0.25">
      <c r="E301" s="710"/>
      <c r="F301" s="730"/>
    </row>
    <row r="302" spans="5:6" x14ac:dyDescent="0.25">
      <c r="E302" s="710"/>
      <c r="F302" s="730"/>
    </row>
    <row r="303" spans="5:6" x14ac:dyDescent="0.25">
      <c r="E303" s="710"/>
      <c r="F303" s="730"/>
    </row>
    <row r="304" spans="5:6" x14ac:dyDescent="0.25">
      <c r="E304" s="710"/>
      <c r="F304" s="730"/>
    </row>
    <row r="305" spans="5:6" x14ac:dyDescent="0.25">
      <c r="E305" s="710"/>
      <c r="F305" s="730"/>
    </row>
    <row r="306" spans="5:6" x14ac:dyDescent="0.25">
      <c r="E306" s="710"/>
      <c r="F306" s="730"/>
    </row>
    <row r="307" spans="5:6" x14ac:dyDescent="0.25">
      <c r="E307" s="710"/>
      <c r="F307" s="730"/>
    </row>
    <row r="308" spans="5:6" x14ac:dyDescent="0.25">
      <c r="E308" s="710"/>
      <c r="F308" s="730"/>
    </row>
    <row r="309" spans="5:6" x14ac:dyDescent="0.25">
      <c r="E309" s="710"/>
      <c r="F309" s="730"/>
    </row>
    <row r="310" spans="5:6" x14ac:dyDescent="0.25">
      <c r="E310" s="710"/>
      <c r="F310" s="730"/>
    </row>
    <row r="311" spans="5:6" x14ac:dyDescent="0.25">
      <c r="E311" s="710"/>
      <c r="F311" s="730"/>
    </row>
    <row r="312" spans="5:6" x14ac:dyDescent="0.25">
      <c r="E312" s="710"/>
      <c r="F312" s="730"/>
    </row>
    <row r="313" spans="5:6" x14ac:dyDescent="0.25">
      <c r="E313" s="710"/>
      <c r="F313" s="730"/>
    </row>
    <row r="314" spans="5:6" x14ac:dyDescent="0.25">
      <c r="E314" s="710"/>
      <c r="F314" s="730"/>
    </row>
    <row r="315" spans="5:6" x14ac:dyDescent="0.25">
      <c r="E315" s="710"/>
      <c r="F315" s="730"/>
    </row>
    <row r="316" spans="5:6" x14ac:dyDescent="0.25">
      <c r="E316" s="710"/>
      <c r="F316" s="730"/>
    </row>
    <row r="317" spans="5:6" x14ac:dyDescent="0.25">
      <c r="E317" s="710"/>
      <c r="F317" s="730"/>
    </row>
    <row r="318" spans="5:6" x14ac:dyDescent="0.25">
      <c r="E318" s="710"/>
      <c r="F318" s="730"/>
    </row>
    <row r="319" spans="5:6" x14ac:dyDescent="0.25">
      <c r="E319" s="710"/>
      <c r="F319" s="730"/>
    </row>
    <row r="320" spans="5:6" x14ac:dyDescent="0.25">
      <c r="E320" s="710"/>
      <c r="F320" s="730"/>
    </row>
    <row r="321" spans="5:6" x14ac:dyDescent="0.25">
      <c r="E321" s="710"/>
      <c r="F321" s="730"/>
    </row>
    <row r="322" spans="5:6" x14ac:dyDescent="0.25">
      <c r="E322" s="710"/>
      <c r="F322" s="730"/>
    </row>
    <row r="323" spans="5:6" x14ac:dyDescent="0.25">
      <c r="E323" s="710"/>
      <c r="F323" s="730"/>
    </row>
    <row r="324" spans="5:6" x14ac:dyDescent="0.25">
      <c r="E324" s="710"/>
      <c r="F324" s="730"/>
    </row>
    <row r="325" spans="5:6" x14ac:dyDescent="0.25">
      <c r="E325" s="710"/>
      <c r="F325" s="730"/>
    </row>
    <row r="326" spans="5:6" x14ac:dyDescent="0.25">
      <c r="E326" s="710"/>
      <c r="F326" s="730"/>
    </row>
    <row r="327" spans="5:6" x14ac:dyDescent="0.25">
      <c r="E327" s="710"/>
      <c r="F327" s="730"/>
    </row>
    <row r="328" spans="5:6" x14ac:dyDescent="0.25">
      <c r="E328" s="710"/>
      <c r="F328" s="730"/>
    </row>
    <row r="329" spans="5:6" x14ac:dyDescent="0.25">
      <c r="E329" s="710"/>
      <c r="F329" s="730"/>
    </row>
    <row r="330" spans="5:6" x14ac:dyDescent="0.25">
      <c r="E330" s="710"/>
      <c r="F330" s="730"/>
    </row>
    <row r="331" spans="5:6" x14ac:dyDescent="0.25">
      <c r="E331" s="710"/>
      <c r="F331" s="730"/>
    </row>
    <row r="332" spans="5:6" x14ac:dyDescent="0.25">
      <c r="E332" s="710"/>
      <c r="F332" s="730"/>
    </row>
    <row r="333" spans="5:6" x14ac:dyDescent="0.25">
      <c r="E333" s="710"/>
      <c r="F333" s="730"/>
    </row>
    <row r="334" spans="5:6" x14ac:dyDescent="0.25">
      <c r="E334" s="710"/>
      <c r="F334" s="730"/>
    </row>
    <row r="335" spans="5:6" x14ac:dyDescent="0.25">
      <c r="E335" s="710"/>
      <c r="F335" s="730"/>
    </row>
    <row r="336" spans="5:6" x14ac:dyDescent="0.25">
      <c r="E336" s="710"/>
      <c r="F336" s="730"/>
    </row>
    <row r="337" spans="5:6" x14ac:dyDescent="0.25">
      <c r="E337" s="710"/>
      <c r="F337" s="730"/>
    </row>
    <row r="338" spans="5:6" x14ac:dyDescent="0.25">
      <c r="E338" s="710"/>
      <c r="F338" s="730"/>
    </row>
    <row r="339" spans="5:6" x14ac:dyDescent="0.25">
      <c r="E339" s="710"/>
      <c r="F339" s="730"/>
    </row>
    <row r="340" spans="5:6" x14ac:dyDescent="0.25">
      <c r="E340" s="710"/>
      <c r="F340" s="730"/>
    </row>
    <row r="341" spans="5:6" x14ac:dyDescent="0.25">
      <c r="E341" s="710"/>
      <c r="F341" s="730"/>
    </row>
    <row r="342" spans="5:6" x14ac:dyDescent="0.25">
      <c r="E342" s="710"/>
      <c r="F342" s="730"/>
    </row>
    <row r="343" spans="5:6" x14ac:dyDescent="0.25">
      <c r="E343" s="710"/>
      <c r="F343" s="730"/>
    </row>
    <row r="344" spans="5:6" x14ac:dyDescent="0.25">
      <c r="E344" s="710"/>
      <c r="F344" s="730"/>
    </row>
    <row r="345" spans="5:6" x14ac:dyDescent="0.25">
      <c r="E345" s="710"/>
      <c r="F345" s="730"/>
    </row>
    <row r="346" spans="5:6" x14ac:dyDescent="0.25">
      <c r="E346" s="710"/>
      <c r="F346" s="730"/>
    </row>
    <row r="347" spans="5:6" x14ac:dyDescent="0.25">
      <c r="E347" s="710"/>
      <c r="F347" s="730"/>
    </row>
    <row r="348" spans="5:6" x14ac:dyDescent="0.25">
      <c r="E348" s="710"/>
      <c r="F348" s="730"/>
    </row>
    <row r="349" spans="5:6" x14ac:dyDescent="0.25">
      <c r="E349" s="710"/>
      <c r="F349" s="730"/>
    </row>
    <row r="350" spans="5:6" x14ac:dyDescent="0.25">
      <c r="E350" s="710"/>
      <c r="F350" s="730"/>
    </row>
    <row r="351" spans="5:6" x14ac:dyDescent="0.25">
      <c r="E351" s="710"/>
      <c r="F351" s="730"/>
    </row>
    <row r="352" spans="5:6" x14ac:dyDescent="0.25">
      <c r="E352" s="710"/>
      <c r="F352" s="730"/>
    </row>
    <row r="353" spans="5:6" x14ac:dyDescent="0.25">
      <c r="E353" s="710"/>
      <c r="F353" s="730"/>
    </row>
    <row r="354" spans="5:6" x14ac:dyDescent="0.25">
      <c r="E354" s="710"/>
      <c r="F354" s="730"/>
    </row>
    <row r="355" spans="5:6" x14ac:dyDescent="0.25">
      <c r="E355" s="710"/>
      <c r="F355" s="730"/>
    </row>
    <row r="356" spans="5:6" x14ac:dyDescent="0.25">
      <c r="E356" s="710"/>
      <c r="F356" s="730"/>
    </row>
    <row r="357" spans="5:6" x14ac:dyDescent="0.25">
      <c r="E357" s="710"/>
      <c r="F357" s="730"/>
    </row>
    <row r="358" spans="5:6" x14ac:dyDescent="0.25">
      <c r="E358" s="710"/>
      <c r="F358" s="730"/>
    </row>
    <row r="359" spans="5:6" x14ac:dyDescent="0.25">
      <c r="E359" s="710"/>
      <c r="F359" s="730"/>
    </row>
    <row r="360" spans="5:6" x14ac:dyDescent="0.25">
      <c r="E360" s="710"/>
      <c r="F360" s="730"/>
    </row>
    <row r="361" spans="5:6" x14ac:dyDescent="0.25">
      <c r="E361" s="710"/>
      <c r="F361" s="730"/>
    </row>
    <row r="362" spans="5:6" x14ac:dyDescent="0.25">
      <c r="E362" s="710"/>
      <c r="F362" s="730"/>
    </row>
    <row r="363" spans="5:6" x14ac:dyDescent="0.25">
      <c r="E363" s="710"/>
      <c r="F363" s="730"/>
    </row>
    <row r="364" spans="5:6" x14ac:dyDescent="0.25">
      <c r="E364" s="710"/>
      <c r="F364" s="730"/>
    </row>
    <row r="365" spans="5:6" x14ac:dyDescent="0.25">
      <c r="E365" s="710"/>
      <c r="F365" s="730"/>
    </row>
    <row r="366" spans="5:6" x14ac:dyDescent="0.25">
      <c r="E366" s="710"/>
      <c r="F366" s="730"/>
    </row>
    <row r="367" spans="5:6" x14ac:dyDescent="0.25">
      <c r="E367" s="710"/>
      <c r="F367" s="730"/>
    </row>
    <row r="368" spans="5:6" x14ac:dyDescent="0.25">
      <c r="E368" s="710"/>
      <c r="F368" s="730"/>
    </row>
    <row r="369" spans="5:6" x14ac:dyDescent="0.25">
      <c r="E369" s="710"/>
      <c r="F369" s="731"/>
    </row>
    <row r="370" spans="5:6" x14ac:dyDescent="0.25">
      <c r="E370" s="710"/>
      <c r="F370" s="731"/>
    </row>
    <row r="371" spans="5:6" x14ac:dyDescent="0.25">
      <c r="E371" s="710"/>
      <c r="F371" s="731"/>
    </row>
    <row r="372" spans="5:6" x14ac:dyDescent="0.25">
      <c r="E372" s="710"/>
      <c r="F372" s="731"/>
    </row>
    <row r="373" spans="5:6" x14ac:dyDescent="0.25">
      <c r="E373" s="710"/>
      <c r="F373" s="731"/>
    </row>
    <row r="374" spans="5:6" x14ac:dyDescent="0.25">
      <c r="E374" s="710"/>
      <c r="F374" s="731"/>
    </row>
    <row r="375" spans="5:6" x14ac:dyDescent="0.25">
      <c r="E375" s="710"/>
      <c r="F375" s="731"/>
    </row>
    <row r="376" spans="5:6" x14ac:dyDescent="0.25">
      <c r="E376" s="710"/>
      <c r="F376" s="731"/>
    </row>
    <row r="377" spans="5:6" x14ac:dyDescent="0.25">
      <c r="E377" s="710"/>
      <c r="F377" s="731"/>
    </row>
    <row r="378" spans="5:6" x14ac:dyDescent="0.25">
      <c r="E378" s="710"/>
      <c r="F378" s="731"/>
    </row>
    <row r="379" spans="5:6" x14ac:dyDescent="0.25">
      <c r="E379" s="710"/>
      <c r="F379" s="731"/>
    </row>
    <row r="380" spans="5:6" x14ac:dyDescent="0.25">
      <c r="E380" s="710"/>
      <c r="F380" s="731"/>
    </row>
    <row r="381" spans="5:6" x14ac:dyDescent="0.25">
      <c r="E381" s="710"/>
      <c r="F381" s="731"/>
    </row>
    <row r="382" spans="5:6" x14ac:dyDescent="0.25">
      <c r="E382" s="710"/>
      <c r="F382" s="731"/>
    </row>
    <row r="383" spans="5:6" x14ac:dyDescent="0.25">
      <c r="E383" s="710"/>
      <c r="F383" s="731"/>
    </row>
    <row r="384" spans="5:6" x14ac:dyDescent="0.25">
      <c r="E384" s="710"/>
      <c r="F384" s="731"/>
    </row>
    <row r="385" spans="5:6" x14ac:dyDescent="0.25">
      <c r="E385" s="710"/>
      <c r="F385" s="731"/>
    </row>
    <row r="386" spans="5:6" x14ac:dyDescent="0.25">
      <c r="E386" s="710"/>
      <c r="F386" s="731"/>
    </row>
    <row r="387" spans="5:6" x14ac:dyDescent="0.25">
      <c r="E387" s="710"/>
      <c r="F387" s="731"/>
    </row>
    <row r="388" spans="5:6" x14ac:dyDescent="0.25">
      <c r="E388" s="710"/>
      <c r="F388" s="731"/>
    </row>
    <row r="389" spans="5:6" x14ac:dyDescent="0.25">
      <c r="E389" s="710"/>
      <c r="F389" s="731"/>
    </row>
    <row r="390" spans="5:6" x14ac:dyDescent="0.25">
      <c r="E390" s="710"/>
      <c r="F390" s="731"/>
    </row>
    <row r="391" spans="5:6" x14ac:dyDescent="0.25">
      <c r="E391" s="710"/>
      <c r="F391" s="731"/>
    </row>
    <row r="392" spans="5:6" x14ac:dyDescent="0.25">
      <c r="E392" s="710"/>
      <c r="F392" s="731"/>
    </row>
    <row r="393" spans="5:6" x14ac:dyDescent="0.25">
      <c r="E393" s="710"/>
      <c r="F393" s="731"/>
    </row>
    <row r="394" spans="5:6" x14ac:dyDescent="0.25">
      <c r="E394" s="710"/>
      <c r="F394" s="731"/>
    </row>
    <row r="395" spans="5:6" x14ac:dyDescent="0.25">
      <c r="E395" s="710"/>
      <c r="F395" s="731"/>
    </row>
    <row r="396" spans="5:6" x14ac:dyDescent="0.25">
      <c r="E396" s="710"/>
      <c r="F396" s="731"/>
    </row>
    <row r="397" spans="5:6" x14ac:dyDescent="0.25">
      <c r="E397" s="710"/>
      <c r="F397" s="731"/>
    </row>
    <row r="398" spans="5:6" x14ac:dyDescent="0.25">
      <c r="E398" s="710"/>
      <c r="F398" s="731"/>
    </row>
    <row r="399" spans="5:6" x14ac:dyDescent="0.25">
      <c r="E399" s="710"/>
      <c r="F399" s="731"/>
    </row>
    <row r="400" spans="5:6" x14ac:dyDescent="0.25">
      <c r="E400" s="710"/>
      <c r="F400" s="731"/>
    </row>
    <row r="401" spans="5:6" x14ac:dyDescent="0.25">
      <c r="E401" s="710"/>
      <c r="F401" s="731"/>
    </row>
    <row r="402" spans="5:6" x14ac:dyDescent="0.25">
      <c r="E402" s="710"/>
      <c r="F402" s="731"/>
    </row>
    <row r="403" spans="5:6" x14ac:dyDescent="0.25">
      <c r="E403" s="710"/>
      <c r="F403" s="731"/>
    </row>
    <row r="404" spans="5:6" x14ac:dyDescent="0.25">
      <c r="E404" s="710"/>
      <c r="F404" s="731"/>
    </row>
    <row r="405" spans="5:6" x14ac:dyDescent="0.25">
      <c r="E405" s="710"/>
      <c r="F405" s="731"/>
    </row>
    <row r="406" spans="5:6" x14ac:dyDescent="0.25">
      <c r="E406" s="710"/>
      <c r="F406" s="731"/>
    </row>
    <row r="407" spans="5:6" x14ac:dyDescent="0.25">
      <c r="E407" s="710"/>
      <c r="F407" s="731"/>
    </row>
    <row r="408" spans="5:6" x14ac:dyDescent="0.25">
      <c r="E408" s="710"/>
      <c r="F408" s="731"/>
    </row>
    <row r="409" spans="5:6" x14ac:dyDescent="0.25">
      <c r="E409" s="710"/>
      <c r="F409" s="731"/>
    </row>
    <row r="410" spans="5:6" x14ac:dyDescent="0.25">
      <c r="E410" s="710"/>
      <c r="F410" s="731"/>
    </row>
    <row r="411" spans="5:6" x14ac:dyDescent="0.25">
      <c r="E411" s="710"/>
      <c r="F411" s="731"/>
    </row>
    <row r="412" spans="5:6" x14ac:dyDescent="0.25">
      <c r="E412" s="710"/>
      <c r="F412" s="731"/>
    </row>
    <row r="413" spans="5:6" x14ac:dyDescent="0.25">
      <c r="E413" s="710"/>
      <c r="F413" s="731"/>
    </row>
    <row r="414" spans="5:6" x14ac:dyDescent="0.25">
      <c r="E414" s="710"/>
      <c r="F414" s="731"/>
    </row>
    <row r="415" spans="5:6" x14ac:dyDescent="0.25">
      <c r="E415" s="710"/>
      <c r="F415" s="731"/>
    </row>
    <row r="416" spans="5:6" x14ac:dyDescent="0.25">
      <c r="E416" s="710"/>
      <c r="F416" s="731"/>
    </row>
    <row r="417" spans="5:6" x14ac:dyDescent="0.25">
      <c r="E417" s="710"/>
      <c r="F417" s="731"/>
    </row>
    <row r="418" spans="5:6" x14ac:dyDescent="0.25">
      <c r="E418" s="710"/>
      <c r="F418" s="731"/>
    </row>
    <row r="419" spans="5:6" x14ac:dyDescent="0.25">
      <c r="E419" s="710"/>
      <c r="F419" s="731"/>
    </row>
    <row r="420" spans="5:6" x14ac:dyDescent="0.25">
      <c r="E420" s="710"/>
      <c r="F420" s="731"/>
    </row>
    <row r="421" spans="5:6" x14ac:dyDescent="0.25">
      <c r="E421" s="710"/>
      <c r="F421" s="731"/>
    </row>
    <row r="422" spans="5:6" x14ac:dyDescent="0.25">
      <c r="E422" s="710"/>
      <c r="F422" s="731"/>
    </row>
    <row r="423" spans="5:6" x14ac:dyDescent="0.25">
      <c r="E423" s="710"/>
      <c r="F423" s="731"/>
    </row>
    <row r="424" spans="5:6" x14ac:dyDescent="0.25">
      <c r="E424" s="710"/>
      <c r="F424" s="731"/>
    </row>
    <row r="425" spans="5:6" x14ac:dyDescent="0.25">
      <c r="E425" s="710"/>
      <c r="F425" s="731"/>
    </row>
    <row r="426" spans="5:6" x14ac:dyDescent="0.25">
      <c r="E426" s="710"/>
      <c r="F426" s="731"/>
    </row>
    <row r="427" spans="5:6" x14ac:dyDescent="0.25">
      <c r="E427" s="710"/>
      <c r="F427" s="731"/>
    </row>
    <row r="428" spans="5:6" x14ac:dyDescent="0.25">
      <c r="E428" s="710"/>
      <c r="F428" s="731"/>
    </row>
    <row r="429" spans="5:6" x14ac:dyDescent="0.25">
      <c r="E429" s="710"/>
      <c r="F429" s="731"/>
    </row>
    <row r="430" spans="5:6" x14ac:dyDescent="0.25">
      <c r="E430" s="710"/>
      <c r="F430" s="731"/>
    </row>
    <row r="431" spans="5:6" x14ac:dyDescent="0.25">
      <c r="E431" s="710"/>
      <c r="F431" s="731"/>
    </row>
    <row r="432" spans="5:6" x14ac:dyDescent="0.25">
      <c r="E432" s="710"/>
      <c r="F432" s="731"/>
    </row>
    <row r="433" spans="5:6" x14ac:dyDescent="0.25">
      <c r="E433" s="710"/>
      <c r="F433" s="731"/>
    </row>
    <row r="434" spans="5:6" x14ac:dyDescent="0.25">
      <c r="E434" s="710"/>
      <c r="F434" s="731"/>
    </row>
    <row r="435" spans="5:6" x14ac:dyDescent="0.25">
      <c r="E435" s="710"/>
      <c r="F435" s="731"/>
    </row>
    <row r="436" spans="5:6" x14ac:dyDescent="0.25">
      <c r="E436" s="710"/>
      <c r="F436" s="731"/>
    </row>
    <row r="437" spans="5:6" x14ac:dyDescent="0.25">
      <c r="E437" s="710"/>
      <c r="F437" s="731"/>
    </row>
    <row r="438" spans="5:6" x14ac:dyDescent="0.25">
      <c r="E438" s="710"/>
      <c r="F438" s="731"/>
    </row>
    <row r="439" spans="5:6" x14ac:dyDescent="0.25">
      <c r="E439" s="710"/>
      <c r="F439" s="731"/>
    </row>
    <row r="440" spans="5:6" x14ac:dyDescent="0.25">
      <c r="E440" s="710"/>
      <c r="F440" s="731"/>
    </row>
    <row r="441" spans="5:6" x14ac:dyDescent="0.25">
      <c r="E441" s="710"/>
      <c r="F441" s="731"/>
    </row>
    <row r="442" spans="5:6" x14ac:dyDescent="0.25">
      <c r="E442" s="710"/>
      <c r="F442" s="731"/>
    </row>
    <row r="443" spans="5:6" x14ac:dyDescent="0.25">
      <c r="E443" s="710"/>
      <c r="F443" s="731"/>
    </row>
    <row r="444" spans="5:6" x14ac:dyDescent="0.25">
      <c r="E444" s="710"/>
      <c r="F444" s="731"/>
    </row>
    <row r="445" spans="5:6" x14ac:dyDescent="0.25">
      <c r="E445" s="710"/>
      <c r="F445" s="731"/>
    </row>
    <row r="446" spans="5:6" x14ac:dyDescent="0.25">
      <c r="E446" s="710"/>
      <c r="F446" s="731"/>
    </row>
    <row r="447" spans="5:6" x14ac:dyDescent="0.25">
      <c r="E447" s="710"/>
      <c r="F447" s="731"/>
    </row>
    <row r="448" spans="5:6" x14ac:dyDescent="0.25">
      <c r="E448" s="710"/>
      <c r="F448" s="731"/>
    </row>
    <row r="449" spans="5:6" x14ac:dyDescent="0.25">
      <c r="E449" s="710"/>
      <c r="F449" s="731"/>
    </row>
    <row r="450" spans="5:6" x14ac:dyDescent="0.25">
      <c r="E450" s="710"/>
      <c r="F450" s="731"/>
    </row>
    <row r="451" spans="5:6" x14ac:dyDescent="0.25">
      <c r="E451" s="710"/>
      <c r="F451" s="731"/>
    </row>
    <row r="452" spans="5:6" x14ac:dyDescent="0.25">
      <c r="E452" s="710"/>
      <c r="F452" s="731"/>
    </row>
    <row r="453" spans="5:6" x14ac:dyDescent="0.25">
      <c r="E453" s="710"/>
      <c r="F453" s="731"/>
    </row>
    <row r="454" spans="5:6" x14ac:dyDescent="0.25">
      <c r="E454" s="710"/>
      <c r="F454" s="731"/>
    </row>
    <row r="455" spans="5:6" x14ac:dyDescent="0.25">
      <c r="E455" s="710"/>
      <c r="F455" s="731"/>
    </row>
    <row r="456" spans="5:6" x14ac:dyDescent="0.25">
      <c r="E456" s="710"/>
      <c r="F456" s="731"/>
    </row>
    <row r="457" spans="5:6" x14ac:dyDescent="0.25">
      <c r="E457" s="710"/>
      <c r="F457" s="731"/>
    </row>
    <row r="458" spans="5:6" x14ac:dyDescent="0.25">
      <c r="E458" s="710"/>
      <c r="F458" s="731"/>
    </row>
    <row r="459" spans="5:6" x14ac:dyDescent="0.25">
      <c r="E459" s="710"/>
      <c r="F459" s="731"/>
    </row>
    <row r="460" spans="5:6" x14ac:dyDescent="0.25">
      <c r="E460" s="710"/>
      <c r="F460" s="731"/>
    </row>
    <row r="461" spans="5:6" x14ac:dyDescent="0.25">
      <c r="E461" s="710"/>
      <c r="F461" s="731"/>
    </row>
    <row r="462" spans="5:6" x14ac:dyDescent="0.25">
      <c r="E462" s="710"/>
      <c r="F462" s="731"/>
    </row>
    <row r="463" spans="5:6" x14ac:dyDescent="0.25">
      <c r="E463" s="710"/>
      <c r="F463" s="731"/>
    </row>
    <row r="464" spans="5:6" x14ac:dyDescent="0.25">
      <c r="E464" s="710"/>
      <c r="F464" s="731"/>
    </row>
    <row r="465" spans="5:6" x14ac:dyDescent="0.25">
      <c r="E465" s="710"/>
      <c r="F465" s="731"/>
    </row>
    <row r="466" spans="5:6" x14ac:dyDescent="0.25">
      <c r="E466" s="710"/>
      <c r="F466" s="731"/>
    </row>
    <row r="467" spans="5:6" x14ac:dyDescent="0.25">
      <c r="E467" s="710"/>
      <c r="F467" s="731"/>
    </row>
    <row r="468" spans="5:6" x14ac:dyDescent="0.25">
      <c r="E468" s="710"/>
      <c r="F468" s="731"/>
    </row>
    <row r="469" spans="5:6" x14ac:dyDescent="0.25">
      <c r="E469" s="710"/>
      <c r="F469" s="731"/>
    </row>
    <row r="470" spans="5:6" x14ac:dyDescent="0.25">
      <c r="E470" s="710"/>
      <c r="F470" s="731"/>
    </row>
    <row r="471" spans="5:6" x14ac:dyDescent="0.25">
      <c r="E471" s="710"/>
      <c r="F471" s="731"/>
    </row>
    <row r="472" spans="5:6" x14ac:dyDescent="0.25">
      <c r="E472" s="710"/>
      <c r="F472" s="731"/>
    </row>
    <row r="473" spans="5:6" x14ac:dyDescent="0.25">
      <c r="E473" s="710"/>
      <c r="F473" s="731"/>
    </row>
    <row r="474" spans="5:6" x14ac:dyDescent="0.25">
      <c r="E474" s="710"/>
      <c r="F474" s="731"/>
    </row>
    <row r="475" spans="5:6" x14ac:dyDescent="0.25">
      <c r="E475" s="710"/>
      <c r="F475" s="731"/>
    </row>
    <row r="476" spans="5:6" x14ac:dyDescent="0.25">
      <c r="E476" s="710"/>
      <c r="F476" s="731"/>
    </row>
    <row r="477" spans="5:6" x14ac:dyDescent="0.25">
      <c r="E477" s="710"/>
      <c r="F477" s="731"/>
    </row>
    <row r="478" spans="5:6" x14ac:dyDescent="0.25">
      <c r="E478" s="710"/>
      <c r="F478" s="731"/>
    </row>
    <row r="479" spans="5:6" x14ac:dyDescent="0.25">
      <c r="E479" s="710"/>
      <c r="F479" s="731"/>
    </row>
    <row r="480" spans="5:6" x14ac:dyDescent="0.25">
      <c r="E480" s="710"/>
      <c r="F480" s="731"/>
    </row>
    <row r="481" spans="5:6" x14ac:dyDescent="0.25">
      <c r="E481" s="710"/>
      <c r="F481" s="731"/>
    </row>
    <row r="482" spans="5:6" x14ac:dyDescent="0.25">
      <c r="E482" s="710"/>
      <c r="F482" s="731"/>
    </row>
    <row r="483" spans="5:6" x14ac:dyDescent="0.25">
      <c r="E483" s="710"/>
      <c r="F483" s="731"/>
    </row>
    <row r="484" spans="5:6" x14ac:dyDescent="0.25">
      <c r="E484" s="710"/>
      <c r="F484" s="731"/>
    </row>
    <row r="485" spans="5:6" x14ac:dyDescent="0.25">
      <c r="E485" s="710"/>
      <c r="F485" s="731"/>
    </row>
    <row r="486" spans="5:6" x14ac:dyDescent="0.25">
      <c r="E486" s="710"/>
      <c r="F486" s="731"/>
    </row>
    <row r="487" spans="5:6" x14ac:dyDescent="0.25">
      <c r="E487" s="710"/>
      <c r="F487" s="731"/>
    </row>
    <row r="488" spans="5:6" x14ac:dyDescent="0.25">
      <c r="E488" s="710"/>
      <c r="F488" s="731"/>
    </row>
    <row r="489" spans="5:6" x14ac:dyDescent="0.25">
      <c r="E489" s="710"/>
      <c r="F489" s="731"/>
    </row>
    <row r="490" spans="5:6" x14ac:dyDescent="0.25">
      <c r="E490" s="710"/>
      <c r="F490" s="731"/>
    </row>
    <row r="491" spans="5:6" x14ac:dyDescent="0.25">
      <c r="E491" s="710"/>
      <c r="F491" s="731"/>
    </row>
    <row r="492" spans="5:6" x14ac:dyDescent="0.25">
      <c r="E492" s="710"/>
      <c r="F492" s="731"/>
    </row>
    <row r="493" spans="5:6" x14ac:dyDescent="0.25">
      <c r="E493" s="710"/>
      <c r="F493" s="731"/>
    </row>
    <row r="494" spans="5:6" x14ac:dyDescent="0.25">
      <c r="E494" s="710"/>
      <c r="F494" s="731"/>
    </row>
    <row r="495" spans="5:6" x14ac:dyDescent="0.25">
      <c r="E495" s="710"/>
      <c r="F495" s="731"/>
    </row>
    <row r="496" spans="5:6" x14ac:dyDescent="0.25">
      <c r="E496" s="710"/>
      <c r="F496" s="731"/>
    </row>
    <row r="497" spans="5:6" x14ac:dyDescent="0.25">
      <c r="E497" s="710"/>
      <c r="F497" s="731"/>
    </row>
    <row r="498" spans="5:6" x14ac:dyDescent="0.25">
      <c r="E498" s="710"/>
      <c r="F498" s="731"/>
    </row>
    <row r="499" spans="5:6" x14ac:dyDescent="0.25">
      <c r="E499" s="710"/>
      <c r="F499" s="731"/>
    </row>
    <row r="500" spans="5:6" x14ac:dyDescent="0.25">
      <c r="E500" s="710"/>
      <c r="F500" s="731"/>
    </row>
    <row r="501" spans="5:6" x14ac:dyDescent="0.25">
      <c r="E501" s="710"/>
      <c r="F501" s="731"/>
    </row>
    <row r="502" spans="5:6" x14ac:dyDescent="0.25">
      <c r="E502" s="710"/>
      <c r="F502" s="731"/>
    </row>
    <row r="503" spans="5:6" x14ac:dyDescent="0.25">
      <c r="E503" s="710"/>
      <c r="F503" s="731"/>
    </row>
    <row r="504" spans="5:6" x14ac:dyDescent="0.25">
      <c r="E504" s="710"/>
      <c r="F504" s="731"/>
    </row>
    <row r="505" spans="5:6" x14ac:dyDescent="0.25">
      <c r="E505" s="710"/>
      <c r="F505" s="731"/>
    </row>
    <row r="506" spans="5:6" x14ac:dyDescent="0.25">
      <c r="E506" s="710"/>
      <c r="F506" s="731"/>
    </row>
    <row r="507" spans="5:6" x14ac:dyDescent="0.25">
      <c r="E507" s="710"/>
      <c r="F507" s="731"/>
    </row>
    <row r="508" spans="5:6" x14ac:dyDescent="0.25">
      <c r="E508" s="710"/>
      <c r="F508" s="731"/>
    </row>
    <row r="509" spans="5:6" x14ac:dyDescent="0.25">
      <c r="E509" s="710"/>
      <c r="F509" s="731"/>
    </row>
    <row r="510" spans="5:6" x14ac:dyDescent="0.25">
      <c r="E510" s="710"/>
      <c r="F510" s="731"/>
    </row>
    <row r="511" spans="5:6" x14ac:dyDescent="0.25">
      <c r="E511" s="710"/>
      <c r="F511" s="731"/>
    </row>
    <row r="512" spans="5:6" x14ac:dyDescent="0.25">
      <c r="E512" s="710"/>
      <c r="F512" s="731"/>
    </row>
    <row r="513" spans="5:6" x14ac:dyDescent="0.25">
      <c r="E513" s="710"/>
      <c r="F513" s="731"/>
    </row>
    <row r="514" spans="5:6" x14ac:dyDescent="0.25">
      <c r="E514" s="710"/>
      <c r="F514" s="731"/>
    </row>
    <row r="515" spans="5:6" x14ac:dyDescent="0.25">
      <c r="E515" s="710"/>
      <c r="F515" s="731"/>
    </row>
    <row r="516" spans="5:6" x14ac:dyDescent="0.25">
      <c r="E516" s="710"/>
      <c r="F516" s="731"/>
    </row>
    <row r="517" spans="5:6" x14ac:dyDescent="0.25">
      <c r="E517" s="710"/>
      <c r="F517" s="731"/>
    </row>
    <row r="518" spans="5:6" x14ac:dyDescent="0.25">
      <c r="E518" s="710"/>
      <c r="F518" s="731"/>
    </row>
    <row r="519" spans="5:6" x14ac:dyDescent="0.25">
      <c r="E519" s="710"/>
      <c r="F519" s="731"/>
    </row>
    <row r="520" spans="5:6" x14ac:dyDescent="0.25">
      <c r="E520" s="710"/>
      <c r="F520" s="731"/>
    </row>
    <row r="521" spans="5:6" x14ac:dyDescent="0.25">
      <c r="E521" s="710"/>
      <c r="F521" s="731"/>
    </row>
    <row r="522" spans="5:6" x14ac:dyDescent="0.25">
      <c r="E522" s="710"/>
      <c r="F522" s="731"/>
    </row>
    <row r="523" spans="5:6" x14ac:dyDescent="0.25">
      <c r="E523" s="710"/>
      <c r="F523" s="731"/>
    </row>
    <row r="524" spans="5:6" x14ac:dyDescent="0.25">
      <c r="E524" s="710"/>
      <c r="F524" s="731"/>
    </row>
    <row r="525" spans="5:6" x14ac:dyDescent="0.25">
      <c r="E525" s="710"/>
      <c r="F525" s="731"/>
    </row>
    <row r="526" spans="5:6" x14ac:dyDescent="0.25">
      <c r="E526" s="710"/>
      <c r="F526" s="731"/>
    </row>
    <row r="527" spans="5:6" x14ac:dyDescent="0.25">
      <c r="E527" s="710"/>
      <c r="F527" s="731"/>
    </row>
    <row r="528" spans="5:6" x14ac:dyDescent="0.25">
      <c r="E528" s="710"/>
      <c r="F528" s="731"/>
    </row>
    <row r="529" spans="5:6" x14ac:dyDescent="0.25">
      <c r="E529" s="710"/>
      <c r="F529" s="731"/>
    </row>
    <row r="530" spans="5:6" x14ac:dyDescent="0.25">
      <c r="E530" s="710"/>
      <c r="F530" s="731"/>
    </row>
    <row r="531" spans="5:6" x14ac:dyDescent="0.25">
      <c r="E531" s="710"/>
      <c r="F531" s="731"/>
    </row>
    <row r="532" spans="5:6" x14ac:dyDescent="0.25">
      <c r="E532" s="710"/>
      <c r="F532" s="731"/>
    </row>
    <row r="533" spans="5:6" x14ac:dyDescent="0.25">
      <c r="E533" s="710"/>
      <c r="F533" s="731"/>
    </row>
    <row r="534" spans="5:6" x14ac:dyDescent="0.25">
      <c r="E534" s="710"/>
      <c r="F534" s="731"/>
    </row>
    <row r="535" spans="5:6" x14ac:dyDescent="0.25">
      <c r="E535" s="710"/>
      <c r="F535" s="731"/>
    </row>
    <row r="536" spans="5:6" x14ac:dyDescent="0.25">
      <c r="E536" s="710"/>
      <c r="F536" s="731"/>
    </row>
    <row r="537" spans="5:6" x14ac:dyDescent="0.25">
      <c r="E537" s="710"/>
      <c r="F537" s="731"/>
    </row>
    <row r="538" spans="5:6" x14ac:dyDescent="0.25">
      <c r="E538" s="710"/>
      <c r="F538" s="731"/>
    </row>
    <row r="539" spans="5:6" x14ac:dyDescent="0.25">
      <c r="E539" s="710"/>
      <c r="F539" s="731"/>
    </row>
    <row r="540" spans="5:6" x14ac:dyDescent="0.25">
      <c r="E540" s="710"/>
      <c r="F540" s="731"/>
    </row>
    <row r="541" spans="5:6" x14ac:dyDescent="0.25">
      <c r="E541" s="710"/>
      <c r="F541" s="731"/>
    </row>
    <row r="542" spans="5:6" x14ac:dyDescent="0.25">
      <c r="E542" s="710"/>
      <c r="F542" s="731"/>
    </row>
    <row r="543" spans="5:6" x14ac:dyDescent="0.25">
      <c r="E543" s="710"/>
      <c r="F543" s="731"/>
    </row>
    <row r="544" spans="5:6" x14ac:dyDescent="0.25">
      <c r="E544" s="710"/>
      <c r="F544" s="731"/>
    </row>
    <row r="545" spans="5:6" x14ac:dyDescent="0.25">
      <c r="E545" s="710"/>
      <c r="F545" s="731"/>
    </row>
    <row r="546" spans="5:6" x14ac:dyDescent="0.25">
      <c r="E546" s="710"/>
      <c r="F546" s="731"/>
    </row>
    <row r="547" spans="5:6" x14ac:dyDescent="0.25">
      <c r="E547" s="710"/>
      <c r="F547" s="731"/>
    </row>
    <row r="548" spans="5:6" x14ac:dyDescent="0.25">
      <c r="E548" s="710"/>
      <c r="F548" s="731"/>
    </row>
    <row r="549" spans="5:6" x14ac:dyDescent="0.25">
      <c r="E549" s="710"/>
      <c r="F549" s="731"/>
    </row>
    <row r="550" spans="5:6" x14ac:dyDescent="0.25">
      <c r="E550" s="710"/>
      <c r="F550" s="731"/>
    </row>
    <row r="551" spans="5:6" x14ac:dyDescent="0.25">
      <c r="E551" s="710"/>
      <c r="F551" s="731"/>
    </row>
    <row r="552" spans="5:6" x14ac:dyDescent="0.25">
      <c r="E552" s="710"/>
      <c r="F552" s="731"/>
    </row>
    <row r="553" spans="5:6" x14ac:dyDescent="0.25">
      <c r="E553" s="710"/>
      <c r="F553" s="731"/>
    </row>
    <row r="554" spans="5:6" x14ac:dyDescent="0.25">
      <c r="E554" s="710"/>
      <c r="F554" s="731"/>
    </row>
    <row r="555" spans="5:6" x14ac:dyDescent="0.25">
      <c r="E555" s="710"/>
      <c r="F555" s="731"/>
    </row>
    <row r="556" spans="5:6" x14ac:dyDescent="0.25">
      <c r="E556" s="710"/>
      <c r="F556" s="731"/>
    </row>
    <row r="557" spans="5:6" x14ac:dyDescent="0.25">
      <c r="E557" s="710"/>
      <c r="F557" s="731"/>
    </row>
    <row r="558" spans="5:6" x14ac:dyDescent="0.25">
      <c r="E558" s="710"/>
      <c r="F558" s="731"/>
    </row>
    <row r="559" spans="5:6" x14ac:dyDescent="0.25">
      <c r="E559" s="710"/>
      <c r="F559" s="731"/>
    </row>
    <row r="560" spans="5:6" x14ac:dyDescent="0.25">
      <c r="E560" s="710"/>
      <c r="F560" s="731"/>
    </row>
    <row r="561" spans="5:6" x14ac:dyDescent="0.25">
      <c r="E561" s="710"/>
      <c r="F561" s="731"/>
    </row>
    <row r="562" spans="5:6" x14ac:dyDescent="0.25">
      <c r="E562" s="710"/>
      <c r="F562" s="731"/>
    </row>
    <row r="563" spans="5:6" x14ac:dyDescent="0.25">
      <c r="E563" s="710"/>
      <c r="F563" s="731"/>
    </row>
    <row r="564" spans="5:6" x14ac:dyDescent="0.25">
      <c r="E564" s="710"/>
      <c r="F564" s="731"/>
    </row>
    <row r="565" spans="5:6" x14ac:dyDescent="0.25">
      <c r="E565" s="710"/>
      <c r="F565" s="731"/>
    </row>
    <row r="566" spans="5:6" x14ac:dyDescent="0.25">
      <c r="E566" s="710"/>
      <c r="F566" s="731"/>
    </row>
    <row r="567" spans="5:6" x14ac:dyDescent="0.25">
      <c r="E567" s="710"/>
      <c r="F567" s="731"/>
    </row>
    <row r="568" spans="5:6" x14ac:dyDescent="0.25">
      <c r="E568" s="710"/>
      <c r="F568" s="731"/>
    </row>
    <row r="569" spans="5:6" x14ac:dyDescent="0.25">
      <c r="E569" s="710"/>
      <c r="F569" s="731"/>
    </row>
    <row r="570" spans="5:6" x14ac:dyDescent="0.25">
      <c r="E570" s="710"/>
      <c r="F570" s="731"/>
    </row>
    <row r="571" spans="5:6" x14ac:dyDescent="0.25">
      <c r="E571" s="710"/>
      <c r="F571" s="731"/>
    </row>
    <row r="572" spans="5:6" x14ac:dyDescent="0.25">
      <c r="E572" s="710"/>
      <c r="F572" s="731"/>
    </row>
    <row r="573" spans="5:6" x14ac:dyDescent="0.25">
      <c r="E573" s="710"/>
      <c r="F573" s="731"/>
    </row>
    <row r="574" spans="5:6" x14ac:dyDescent="0.25">
      <c r="E574" s="710"/>
      <c r="F574" s="731"/>
    </row>
    <row r="575" spans="5:6" x14ac:dyDescent="0.25">
      <c r="E575" s="710"/>
      <c r="F575" s="731"/>
    </row>
    <row r="576" spans="5:6" x14ac:dyDescent="0.25">
      <c r="E576" s="710"/>
      <c r="F576" s="731"/>
    </row>
    <row r="577" spans="5:6" x14ac:dyDescent="0.25">
      <c r="E577" s="710"/>
      <c r="F577" s="731"/>
    </row>
    <row r="578" spans="5:6" x14ac:dyDescent="0.25">
      <c r="E578" s="710"/>
      <c r="F578" s="731"/>
    </row>
    <row r="579" spans="5:6" x14ac:dyDescent="0.25">
      <c r="E579" s="710"/>
      <c r="F579" s="731"/>
    </row>
    <row r="580" spans="5:6" x14ac:dyDescent="0.25">
      <c r="E580" s="710"/>
      <c r="F580" s="731"/>
    </row>
    <row r="581" spans="5:6" x14ac:dyDescent="0.25">
      <c r="E581" s="710"/>
      <c r="F581" s="731"/>
    </row>
    <row r="582" spans="5:6" x14ac:dyDescent="0.25">
      <c r="E582" s="710"/>
      <c r="F582" s="731"/>
    </row>
    <row r="583" spans="5:6" x14ac:dyDescent="0.25">
      <c r="E583" s="710"/>
      <c r="F583" s="731"/>
    </row>
    <row r="584" spans="5:6" x14ac:dyDescent="0.25">
      <c r="E584" s="710"/>
      <c r="F584" s="731"/>
    </row>
    <row r="585" spans="5:6" x14ac:dyDescent="0.25">
      <c r="E585" s="710"/>
      <c r="F585" s="731"/>
    </row>
    <row r="586" spans="5:6" x14ac:dyDescent="0.25">
      <c r="E586" s="710"/>
      <c r="F586" s="731"/>
    </row>
    <row r="587" spans="5:6" x14ac:dyDescent="0.25">
      <c r="E587" s="710"/>
      <c r="F587" s="731"/>
    </row>
    <row r="588" spans="5:6" x14ac:dyDescent="0.25">
      <c r="E588" s="710"/>
      <c r="F588" s="731"/>
    </row>
    <row r="589" spans="5:6" x14ac:dyDescent="0.25">
      <c r="E589" s="710"/>
      <c r="F589" s="731"/>
    </row>
    <row r="590" spans="5:6" x14ac:dyDescent="0.25">
      <c r="E590" s="710"/>
      <c r="F590" s="731"/>
    </row>
    <row r="591" spans="5:6" x14ac:dyDescent="0.25">
      <c r="E591" s="710"/>
      <c r="F591" s="731"/>
    </row>
    <row r="592" spans="5:6" x14ac:dyDescent="0.25">
      <c r="E592" s="710"/>
      <c r="F592" s="731"/>
    </row>
    <row r="593" spans="5:6" x14ac:dyDescent="0.25">
      <c r="E593" s="710"/>
      <c r="F593" s="731"/>
    </row>
    <row r="594" spans="5:6" x14ac:dyDescent="0.25">
      <c r="E594" s="710"/>
      <c r="F594" s="731"/>
    </row>
    <row r="595" spans="5:6" x14ac:dyDescent="0.25">
      <c r="E595" s="710"/>
      <c r="F595" s="731"/>
    </row>
    <row r="596" spans="5:6" x14ac:dyDescent="0.25">
      <c r="E596" s="710"/>
      <c r="F596" s="731"/>
    </row>
    <row r="597" spans="5:6" x14ac:dyDescent="0.25">
      <c r="E597" s="710"/>
      <c r="F597" s="731"/>
    </row>
    <row r="598" spans="5:6" x14ac:dyDescent="0.25">
      <c r="E598" s="710"/>
      <c r="F598" s="731"/>
    </row>
    <row r="599" spans="5:6" x14ac:dyDescent="0.25">
      <c r="E599" s="710"/>
      <c r="F599" s="731"/>
    </row>
    <row r="600" spans="5:6" x14ac:dyDescent="0.25">
      <c r="E600" s="710"/>
      <c r="F600" s="731"/>
    </row>
    <row r="601" spans="5:6" x14ac:dyDescent="0.25">
      <c r="E601" s="710"/>
      <c r="F601" s="731"/>
    </row>
    <row r="602" spans="5:6" x14ac:dyDescent="0.25">
      <c r="E602" s="710"/>
      <c r="F602" s="731"/>
    </row>
    <row r="603" spans="5:6" x14ac:dyDescent="0.25">
      <c r="E603" s="710"/>
      <c r="F603" s="731"/>
    </row>
    <row r="604" spans="5:6" x14ac:dyDescent="0.25">
      <c r="E604" s="710"/>
      <c r="F604" s="731"/>
    </row>
    <row r="605" spans="5:6" x14ac:dyDescent="0.25">
      <c r="E605" s="710"/>
      <c r="F605" s="731"/>
    </row>
    <row r="606" spans="5:6" x14ac:dyDescent="0.25">
      <c r="E606" s="710"/>
      <c r="F606" s="731"/>
    </row>
    <row r="607" spans="5:6" x14ac:dyDescent="0.25">
      <c r="E607" s="710"/>
      <c r="F607" s="731"/>
    </row>
    <row r="608" spans="5:6" x14ac:dyDescent="0.25">
      <c r="E608" s="710"/>
      <c r="F608" s="731"/>
    </row>
    <row r="609" spans="5:6" x14ac:dyDescent="0.25">
      <c r="E609" s="710"/>
      <c r="F609" s="731"/>
    </row>
    <row r="610" spans="5:6" x14ac:dyDescent="0.25">
      <c r="E610" s="710"/>
      <c r="F610" s="731"/>
    </row>
    <row r="611" spans="5:6" x14ac:dyDescent="0.25">
      <c r="E611" s="710"/>
      <c r="F611" s="731"/>
    </row>
    <row r="612" spans="5:6" x14ac:dyDescent="0.25">
      <c r="E612" s="710"/>
      <c r="F612" s="731"/>
    </row>
    <row r="613" spans="5:6" x14ac:dyDescent="0.25">
      <c r="E613" s="710"/>
      <c r="F613" s="731"/>
    </row>
    <row r="614" spans="5:6" x14ac:dyDescent="0.25">
      <c r="E614" s="710"/>
      <c r="F614" s="731"/>
    </row>
    <row r="615" spans="5:6" x14ac:dyDescent="0.25">
      <c r="E615" s="710"/>
      <c r="F615" s="731"/>
    </row>
    <row r="616" spans="5:6" x14ac:dyDescent="0.25">
      <c r="E616" s="710"/>
      <c r="F616" s="731"/>
    </row>
    <row r="617" spans="5:6" x14ac:dyDescent="0.25">
      <c r="E617" s="710"/>
      <c r="F617" s="731"/>
    </row>
    <row r="618" spans="5:6" x14ac:dyDescent="0.25">
      <c r="E618" s="710"/>
      <c r="F618" s="731"/>
    </row>
    <row r="619" spans="5:6" x14ac:dyDescent="0.25">
      <c r="E619" s="710"/>
      <c r="F619" s="731"/>
    </row>
    <row r="620" spans="5:6" x14ac:dyDescent="0.25">
      <c r="E620" s="710"/>
      <c r="F620" s="731"/>
    </row>
    <row r="621" spans="5:6" x14ac:dyDescent="0.25">
      <c r="E621" s="710"/>
      <c r="F621" s="731"/>
    </row>
    <row r="622" spans="5:6" x14ac:dyDescent="0.25">
      <c r="E622" s="710"/>
      <c r="F622" s="731"/>
    </row>
    <row r="623" spans="5:6" x14ac:dyDescent="0.25">
      <c r="E623" s="710"/>
      <c r="F623" s="731"/>
    </row>
    <row r="624" spans="5:6" x14ac:dyDescent="0.25">
      <c r="E624" s="710"/>
      <c r="F624" s="731"/>
    </row>
    <row r="625" spans="5:6" x14ac:dyDescent="0.25">
      <c r="E625" s="710"/>
      <c r="F625" s="731"/>
    </row>
    <row r="626" spans="5:6" x14ac:dyDescent="0.25">
      <c r="E626" s="710"/>
      <c r="F626" s="731"/>
    </row>
    <row r="627" spans="5:6" x14ac:dyDescent="0.25">
      <c r="E627" s="710"/>
      <c r="F627" s="731"/>
    </row>
    <row r="628" spans="5:6" x14ac:dyDescent="0.25">
      <c r="E628" s="710"/>
      <c r="F628" s="731"/>
    </row>
    <row r="629" spans="5:6" x14ac:dyDescent="0.25">
      <c r="E629" s="710"/>
      <c r="F629" s="731"/>
    </row>
    <row r="630" spans="5:6" x14ac:dyDescent="0.25">
      <c r="E630" s="710"/>
      <c r="F630" s="731"/>
    </row>
    <row r="631" spans="5:6" x14ac:dyDescent="0.25">
      <c r="E631" s="710"/>
      <c r="F631" s="731"/>
    </row>
    <row r="632" spans="5:6" x14ac:dyDescent="0.25">
      <c r="E632" s="710"/>
      <c r="F632" s="731"/>
    </row>
    <row r="633" spans="5:6" x14ac:dyDescent="0.25">
      <c r="E633" s="710"/>
      <c r="F633" s="731"/>
    </row>
    <row r="634" spans="5:6" x14ac:dyDescent="0.25">
      <c r="E634" s="710"/>
      <c r="F634" s="731"/>
    </row>
    <row r="635" spans="5:6" x14ac:dyDescent="0.25">
      <c r="E635" s="710"/>
      <c r="F635" s="731"/>
    </row>
    <row r="636" spans="5:6" x14ac:dyDescent="0.25">
      <c r="E636" s="710"/>
      <c r="F636" s="731"/>
    </row>
    <row r="637" spans="5:6" x14ac:dyDescent="0.25">
      <c r="E637" s="710"/>
      <c r="F637" s="731"/>
    </row>
    <row r="638" spans="5:6" x14ac:dyDescent="0.25">
      <c r="E638" s="710"/>
      <c r="F638" s="731"/>
    </row>
    <row r="639" spans="5:6" x14ac:dyDescent="0.25">
      <c r="E639" s="710"/>
      <c r="F639" s="731"/>
    </row>
    <row r="640" spans="5:6" x14ac:dyDescent="0.25">
      <c r="E640" s="710"/>
      <c r="F640" s="731"/>
    </row>
    <row r="641" spans="5:6" x14ac:dyDescent="0.25">
      <c r="E641" s="710"/>
      <c r="F641" s="731"/>
    </row>
    <row r="642" spans="5:6" x14ac:dyDescent="0.25">
      <c r="E642" s="710"/>
      <c r="F642" s="731"/>
    </row>
    <row r="643" spans="5:6" x14ac:dyDescent="0.25">
      <c r="E643" s="710"/>
      <c r="F643" s="731"/>
    </row>
    <row r="644" spans="5:6" x14ac:dyDescent="0.25">
      <c r="E644" s="710"/>
      <c r="F644" s="731"/>
    </row>
    <row r="645" spans="5:6" x14ac:dyDescent="0.25">
      <c r="E645" s="710"/>
      <c r="F645" s="731"/>
    </row>
    <row r="646" spans="5:6" x14ac:dyDescent="0.25">
      <c r="E646" s="710"/>
      <c r="F646" s="731"/>
    </row>
    <row r="647" spans="5:6" x14ac:dyDescent="0.25">
      <c r="E647" s="710"/>
      <c r="F647" s="731"/>
    </row>
    <row r="648" spans="5:6" x14ac:dyDescent="0.25">
      <c r="E648" s="710"/>
      <c r="F648" s="731"/>
    </row>
    <row r="649" spans="5:6" x14ac:dyDescent="0.25">
      <c r="E649" s="710"/>
      <c r="F649" s="731"/>
    </row>
    <row r="650" spans="5:6" x14ac:dyDescent="0.25">
      <c r="E650" s="710"/>
      <c r="F650" s="731"/>
    </row>
    <row r="651" spans="5:6" x14ac:dyDescent="0.25">
      <c r="E651" s="710"/>
      <c r="F651" s="731"/>
    </row>
    <row r="652" spans="5:6" x14ac:dyDescent="0.25">
      <c r="E652" s="710"/>
      <c r="F652" s="731"/>
    </row>
    <row r="653" spans="5:6" x14ac:dyDescent="0.25">
      <c r="E653" s="710"/>
      <c r="F653" s="731"/>
    </row>
    <row r="654" spans="5:6" x14ac:dyDescent="0.25">
      <c r="E654" s="710"/>
      <c r="F654" s="731"/>
    </row>
    <row r="655" spans="5:6" x14ac:dyDescent="0.25">
      <c r="E655" s="710"/>
      <c r="F655" s="731"/>
    </row>
    <row r="656" spans="5:6" x14ac:dyDescent="0.25">
      <c r="E656" s="710"/>
      <c r="F656" s="731"/>
    </row>
    <row r="657" spans="5:6" x14ac:dyDescent="0.25">
      <c r="E657" s="710"/>
      <c r="F657" s="731"/>
    </row>
    <row r="658" spans="5:6" x14ac:dyDescent="0.25">
      <c r="E658" s="710"/>
      <c r="F658" s="731"/>
    </row>
    <row r="659" spans="5:6" x14ac:dyDescent="0.25">
      <c r="E659" s="710"/>
      <c r="F659" s="731"/>
    </row>
    <row r="660" spans="5:6" x14ac:dyDescent="0.25">
      <c r="E660" s="710"/>
      <c r="F660" s="731"/>
    </row>
    <row r="661" spans="5:6" x14ac:dyDescent="0.25">
      <c r="E661" s="710"/>
      <c r="F661" s="731"/>
    </row>
    <row r="662" spans="5:6" x14ac:dyDescent="0.25">
      <c r="E662" s="710"/>
      <c r="F662" s="731"/>
    </row>
    <row r="663" spans="5:6" x14ac:dyDescent="0.25">
      <c r="E663" s="710"/>
      <c r="F663" s="731"/>
    </row>
    <row r="664" spans="5:6" x14ac:dyDescent="0.25">
      <c r="E664" s="710"/>
      <c r="F664" s="731"/>
    </row>
    <row r="665" spans="5:6" x14ac:dyDescent="0.25">
      <c r="E665" s="710"/>
      <c r="F665" s="731"/>
    </row>
    <row r="666" spans="5:6" x14ac:dyDescent="0.25">
      <c r="E666" s="710"/>
      <c r="F666" s="731"/>
    </row>
    <row r="667" spans="5:6" x14ac:dyDescent="0.25">
      <c r="E667" s="710"/>
      <c r="F667" s="731"/>
    </row>
    <row r="668" spans="5:6" x14ac:dyDescent="0.25">
      <c r="E668" s="710"/>
      <c r="F668" s="731"/>
    </row>
    <row r="669" spans="5:6" x14ac:dyDescent="0.25">
      <c r="E669" s="710"/>
      <c r="F669" s="731"/>
    </row>
    <row r="670" spans="5:6" x14ac:dyDescent="0.25">
      <c r="E670" s="710"/>
      <c r="F670" s="731"/>
    </row>
    <row r="671" spans="5:6" x14ac:dyDescent="0.25">
      <c r="E671" s="710"/>
      <c r="F671" s="731"/>
    </row>
    <row r="672" spans="5:6" x14ac:dyDescent="0.25">
      <c r="E672" s="710"/>
      <c r="F672" s="731"/>
    </row>
    <row r="673" spans="5:6" x14ac:dyDescent="0.25">
      <c r="E673" s="710"/>
      <c r="F673" s="731"/>
    </row>
    <row r="674" spans="5:6" x14ac:dyDescent="0.25">
      <c r="E674" s="710"/>
      <c r="F674" s="731"/>
    </row>
    <row r="675" spans="5:6" x14ac:dyDescent="0.25">
      <c r="E675" s="710"/>
      <c r="F675" s="731"/>
    </row>
    <row r="676" spans="5:6" x14ac:dyDescent="0.25">
      <c r="E676" s="710"/>
      <c r="F676" s="731"/>
    </row>
    <row r="677" spans="5:6" x14ac:dyDescent="0.25">
      <c r="E677" s="710"/>
      <c r="F677" s="731"/>
    </row>
    <row r="678" spans="5:6" x14ac:dyDescent="0.25">
      <c r="E678" s="710"/>
      <c r="F678" s="731"/>
    </row>
    <row r="679" spans="5:6" x14ac:dyDescent="0.25">
      <c r="E679" s="710"/>
      <c r="F679" s="731"/>
    </row>
    <row r="680" spans="5:6" x14ac:dyDescent="0.25">
      <c r="E680" s="710"/>
      <c r="F680" s="731"/>
    </row>
    <row r="681" spans="5:6" x14ac:dyDescent="0.25">
      <c r="E681" s="710"/>
      <c r="F681" s="731"/>
    </row>
    <row r="682" spans="5:6" x14ac:dyDescent="0.25">
      <c r="E682" s="710"/>
      <c r="F682" s="731"/>
    </row>
    <row r="683" spans="5:6" x14ac:dyDescent="0.25">
      <c r="E683" s="710"/>
      <c r="F683" s="731"/>
    </row>
    <row r="684" spans="5:6" x14ac:dyDescent="0.25">
      <c r="E684" s="710"/>
      <c r="F684" s="731"/>
    </row>
    <row r="685" spans="5:6" x14ac:dyDescent="0.25">
      <c r="E685" s="710"/>
      <c r="F685" s="731"/>
    </row>
    <row r="686" spans="5:6" x14ac:dyDescent="0.25">
      <c r="E686" s="710"/>
      <c r="F686" s="731"/>
    </row>
    <row r="687" spans="5:6" x14ac:dyDescent="0.25">
      <c r="E687" s="710"/>
      <c r="F687" s="731"/>
    </row>
    <row r="688" spans="5:6" x14ac:dyDescent="0.25">
      <c r="E688" s="710"/>
      <c r="F688" s="731"/>
    </row>
    <row r="689" spans="5:6" x14ac:dyDescent="0.25">
      <c r="E689" s="710"/>
      <c r="F689" s="731"/>
    </row>
    <row r="690" spans="5:6" x14ac:dyDescent="0.25">
      <c r="E690" s="710"/>
      <c r="F690" s="731"/>
    </row>
    <row r="691" spans="5:6" x14ac:dyDescent="0.25">
      <c r="E691" s="710"/>
      <c r="F691" s="731"/>
    </row>
    <row r="692" spans="5:6" x14ac:dyDescent="0.25">
      <c r="E692" s="710"/>
      <c r="F692" s="731"/>
    </row>
    <row r="693" spans="5:6" x14ac:dyDescent="0.25">
      <c r="E693" s="710"/>
      <c r="F693" s="731"/>
    </row>
    <row r="694" spans="5:6" x14ac:dyDescent="0.25">
      <c r="E694" s="710"/>
      <c r="F694" s="731"/>
    </row>
    <row r="695" spans="5:6" x14ac:dyDescent="0.25">
      <c r="E695" s="710"/>
      <c r="F695" s="731"/>
    </row>
    <row r="696" spans="5:6" x14ac:dyDescent="0.25">
      <c r="E696" s="710"/>
      <c r="F696" s="731"/>
    </row>
    <row r="697" spans="5:6" x14ac:dyDescent="0.25">
      <c r="E697" s="710"/>
      <c r="F697" s="731"/>
    </row>
    <row r="698" spans="5:6" x14ac:dyDescent="0.25">
      <c r="E698" s="710"/>
      <c r="F698" s="731"/>
    </row>
    <row r="699" spans="5:6" x14ac:dyDescent="0.25">
      <c r="E699" s="710"/>
      <c r="F699" s="731"/>
    </row>
    <row r="700" spans="5:6" x14ac:dyDescent="0.25">
      <c r="E700" s="710"/>
      <c r="F700" s="731"/>
    </row>
    <row r="701" spans="5:6" x14ac:dyDescent="0.25">
      <c r="E701" s="710"/>
      <c r="F701" s="731"/>
    </row>
    <row r="702" spans="5:6" x14ac:dyDescent="0.25">
      <c r="E702" s="710"/>
      <c r="F702" s="731"/>
    </row>
    <row r="703" spans="5:6" x14ac:dyDescent="0.25">
      <c r="E703" s="710"/>
      <c r="F703" s="731"/>
    </row>
    <row r="704" spans="5:6" x14ac:dyDescent="0.25">
      <c r="E704" s="710"/>
      <c r="F704" s="731"/>
    </row>
    <row r="705" spans="5:6" x14ac:dyDescent="0.25">
      <c r="E705" s="710"/>
      <c r="F705" s="731"/>
    </row>
    <row r="706" spans="5:6" x14ac:dyDescent="0.25">
      <c r="E706" s="710"/>
      <c r="F706" s="731"/>
    </row>
    <row r="707" spans="5:6" x14ac:dyDescent="0.25">
      <c r="E707" s="710"/>
      <c r="F707" s="731"/>
    </row>
    <row r="708" spans="5:6" x14ac:dyDescent="0.25">
      <c r="E708" s="710"/>
      <c r="F708" s="731"/>
    </row>
    <row r="709" spans="5:6" x14ac:dyDescent="0.25">
      <c r="E709" s="710"/>
      <c r="F709" s="731"/>
    </row>
    <row r="710" spans="5:6" x14ac:dyDescent="0.25">
      <c r="E710" s="710"/>
      <c r="F710" s="731"/>
    </row>
    <row r="711" spans="5:6" x14ac:dyDescent="0.25">
      <c r="E711" s="710"/>
      <c r="F711" s="731"/>
    </row>
    <row r="712" spans="5:6" x14ac:dyDescent="0.25">
      <c r="E712" s="710"/>
      <c r="F712" s="731"/>
    </row>
    <row r="713" spans="5:6" x14ac:dyDescent="0.25">
      <c r="E713" s="710"/>
      <c r="F713" s="731"/>
    </row>
    <row r="714" spans="5:6" x14ac:dyDescent="0.25">
      <c r="E714" s="710"/>
      <c r="F714" s="731"/>
    </row>
    <row r="715" spans="5:6" x14ac:dyDescent="0.25">
      <c r="E715" s="710"/>
      <c r="F715" s="731"/>
    </row>
    <row r="716" spans="5:6" x14ac:dyDescent="0.25">
      <c r="E716" s="710"/>
      <c r="F716" s="731"/>
    </row>
    <row r="717" spans="5:6" x14ac:dyDescent="0.25">
      <c r="E717" s="710"/>
      <c r="F717" s="731"/>
    </row>
    <row r="718" spans="5:6" x14ac:dyDescent="0.25">
      <c r="E718" s="710"/>
      <c r="F718" s="731"/>
    </row>
    <row r="719" spans="5:6" x14ac:dyDescent="0.25">
      <c r="E719" s="710"/>
      <c r="F719" s="731"/>
    </row>
    <row r="720" spans="5:6" x14ac:dyDescent="0.25">
      <c r="E720" s="710"/>
      <c r="F720" s="731"/>
    </row>
    <row r="721" spans="5:6" x14ac:dyDescent="0.25">
      <c r="E721" s="710"/>
      <c r="F721" s="731"/>
    </row>
    <row r="722" spans="5:6" x14ac:dyDescent="0.25">
      <c r="E722" s="710"/>
      <c r="F722" s="731"/>
    </row>
    <row r="723" spans="5:6" x14ac:dyDescent="0.25">
      <c r="E723" s="710"/>
      <c r="F723" s="731"/>
    </row>
    <row r="724" spans="5:6" x14ac:dyDescent="0.25">
      <c r="E724" s="710"/>
      <c r="F724" s="731"/>
    </row>
    <row r="725" spans="5:6" x14ac:dyDescent="0.25">
      <c r="E725" s="710"/>
      <c r="F725" s="731"/>
    </row>
    <row r="726" spans="5:6" x14ac:dyDescent="0.25">
      <c r="E726" s="710"/>
      <c r="F726" s="731"/>
    </row>
    <row r="727" spans="5:6" x14ac:dyDescent="0.25">
      <c r="E727" s="710"/>
      <c r="F727" s="731"/>
    </row>
    <row r="728" spans="5:6" x14ac:dyDescent="0.25">
      <c r="E728" s="710"/>
      <c r="F728" s="731"/>
    </row>
    <row r="729" spans="5:6" x14ac:dyDescent="0.25">
      <c r="E729" s="710"/>
      <c r="F729" s="731"/>
    </row>
    <row r="730" spans="5:6" x14ac:dyDescent="0.25">
      <c r="E730" s="710"/>
      <c r="F730" s="731"/>
    </row>
    <row r="731" spans="5:6" x14ac:dyDescent="0.25">
      <c r="E731" s="710"/>
      <c r="F731" s="731"/>
    </row>
    <row r="732" spans="5:6" x14ac:dyDescent="0.25">
      <c r="E732" s="710"/>
      <c r="F732" s="731"/>
    </row>
    <row r="733" spans="5:6" x14ac:dyDescent="0.25">
      <c r="E733" s="710"/>
      <c r="F733" s="731"/>
    </row>
    <row r="734" spans="5:6" x14ac:dyDescent="0.25">
      <c r="E734" s="710"/>
      <c r="F734" s="731"/>
    </row>
    <row r="735" spans="5:6" x14ac:dyDescent="0.25">
      <c r="E735" s="710"/>
      <c r="F735" s="731"/>
    </row>
    <row r="736" spans="5:6" x14ac:dyDescent="0.25">
      <c r="E736" s="710"/>
      <c r="F736" s="731"/>
    </row>
    <row r="737" spans="5:6" x14ac:dyDescent="0.25">
      <c r="E737" s="710"/>
      <c r="F737" s="731"/>
    </row>
    <row r="738" spans="5:6" x14ac:dyDescent="0.25">
      <c r="E738" s="710"/>
      <c r="F738" s="731"/>
    </row>
    <row r="739" spans="5:6" x14ac:dyDescent="0.25">
      <c r="E739" s="710"/>
      <c r="F739" s="731"/>
    </row>
    <row r="740" spans="5:6" x14ac:dyDescent="0.25">
      <c r="E740" s="710"/>
      <c r="F740" s="731"/>
    </row>
    <row r="741" spans="5:6" x14ac:dyDescent="0.25">
      <c r="E741" s="710"/>
      <c r="F741" s="731"/>
    </row>
    <row r="742" spans="5:6" x14ac:dyDescent="0.25">
      <c r="E742" s="710"/>
      <c r="F742" s="731"/>
    </row>
    <row r="743" spans="5:6" x14ac:dyDescent="0.25">
      <c r="E743" s="710"/>
      <c r="F743" s="731"/>
    </row>
    <row r="744" spans="5:6" x14ac:dyDescent="0.25">
      <c r="E744" s="710"/>
      <c r="F744" s="731"/>
    </row>
    <row r="745" spans="5:6" x14ac:dyDescent="0.25">
      <c r="E745" s="710"/>
      <c r="F745" s="731"/>
    </row>
    <row r="746" spans="5:6" x14ac:dyDescent="0.25">
      <c r="E746" s="710"/>
      <c r="F746" s="731"/>
    </row>
    <row r="747" spans="5:6" x14ac:dyDescent="0.25">
      <c r="E747" s="710"/>
      <c r="F747" s="731"/>
    </row>
    <row r="748" spans="5:6" x14ac:dyDescent="0.25">
      <c r="E748" s="710"/>
      <c r="F748" s="731"/>
    </row>
    <row r="749" spans="5:6" x14ac:dyDescent="0.25">
      <c r="E749" s="710"/>
      <c r="F749" s="731"/>
    </row>
    <row r="750" spans="5:6" x14ac:dyDescent="0.25">
      <c r="E750" s="710"/>
      <c r="F750" s="731"/>
    </row>
    <row r="751" spans="5:6" x14ac:dyDescent="0.25">
      <c r="E751" s="710"/>
      <c r="F751" s="731"/>
    </row>
    <row r="752" spans="5:6" x14ac:dyDescent="0.25">
      <c r="E752" s="710"/>
      <c r="F752" s="731"/>
    </row>
    <row r="753" spans="5:6" x14ac:dyDescent="0.25">
      <c r="E753" s="710"/>
      <c r="F753" s="731"/>
    </row>
    <row r="754" spans="5:6" x14ac:dyDescent="0.25">
      <c r="E754" s="710"/>
      <c r="F754" s="731"/>
    </row>
    <row r="755" spans="5:6" x14ac:dyDescent="0.25">
      <c r="E755" s="710"/>
      <c r="F755" s="731"/>
    </row>
    <row r="756" spans="5:6" x14ac:dyDescent="0.25">
      <c r="E756" s="710"/>
      <c r="F756" s="731"/>
    </row>
    <row r="757" spans="5:6" x14ac:dyDescent="0.25">
      <c r="E757" s="710"/>
      <c r="F757" s="731"/>
    </row>
    <row r="758" spans="5:6" x14ac:dyDescent="0.25">
      <c r="E758" s="710"/>
      <c r="F758" s="731"/>
    </row>
    <row r="759" spans="5:6" x14ac:dyDescent="0.25">
      <c r="E759" s="710"/>
      <c r="F759" s="731"/>
    </row>
    <row r="760" spans="5:6" x14ac:dyDescent="0.25">
      <c r="E760" s="710"/>
      <c r="F760" s="731"/>
    </row>
    <row r="761" spans="5:6" x14ac:dyDescent="0.25">
      <c r="E761" s="710"/>
      <c r="F761" s="731"/>
    </row>
    <row r="762" spans="5:6" x14ac:dyDescent="0.25">
      <c r="E762" s="710"/>
      <c r="F762" s="731"/>
    </row>
    <row r="763" spans="5:6" x14ac:dyDescent="0.25">
      <c r="E763" s="710"/>
      <c r="F763" s="731"/>
    </row>
    <row r="764" spans="5:6" x14ac:dyDescent="0.25">
      <c r="E764" s="710"/>
      <c r="F764" s="731"/>
    </row>
    <row r="765" spans="5:6" x14ac:dyDescent="0.25">
      <c r="E765" s="710"/>
      <c r="F765" s="731"/>
    </row>
    <row r="766" spans="5:6" x14ac:dyDescent="0.25">
      <c r="E766" s="710"/>
      <c r="F766" s="731"/>
    </row>
    <row r="767" spans="5:6" x14ac:dyDescent="0.25">
      <c r="E767" s="710"/>
      <c r="F767" s="731"/>
    </row>
    <row r="768" spans="5:6" x14ac:dyDescent="0.25">
      <c r="E768" s="710"/>
      <c r="F768" s="731"/>
    </row>
    <row r="769" spans="5:6" x14ac:dyDescent="0.25">
      <c r="E769" s="710"/>
      <c r="F769" s="731"/>
    </row>
    <row r="770" spans="5:6" x14ac:dyDescent="0.25">
      <c r="E770" s="710"/>
      <c r="F770" s="731"/>
    </row>
    <row r="771" spans="5:6" x14ac:dyDescent="0.25">
      <c r="E771" s="710"/>
      <c r="F771" s="731"/>
    </row>
    <row r="772" spans="5:6" x14ac:dyDescent="0.25">
      <c r="E772" s="710"/>
      <c r="F772" s="731"/>
    </row>
    <row r="773" spans="5:6" x14ac:dyDescent="0.25">
      <c r="E773" s="710"/>
      <c r="F773" s="731"/>
    </row>
    <row r="774" spans="5:6" x14ac:dyDescent="0.25">
      <c r="E774" s="710"/>
      <c r="F774" s="731"/>
    </row>
    <row r="775" spans="5:6" x14ac:dyDescent="0.25">
      <c r="E775" s="710"/>
      <c r="F775" s="731"/>
    </row>
    <row r="776" spans="5:6" x14ac:dyDescent="0.25">
      <c r="E776" s="710"/>
      <c r="F776" s="731"/>
    </row>
    <row r="777" spans="5:6" x14ac:dyDescent="0.25">
      <c r="E777" s="710"/>
      <c r="F777" s="731"/>
    </row>
    <row r="778" spans="5:6" x14ac:dyDescent="0.25">
      <c r="E778" s="710"/>
      <c r="F778" s="731"/>
    </row>
    <row r="779" spans="5:6" x14ac:dyDescent="0.25">
      <c r="E779" s="710"/>
      <c r="F779" s="731"/>
    </row>
    <row r="780" spans="5:6" x14ac:dyDescent="0.25">
      <c r="E780" s="710"/>
      <c r="F780" s="731"/>
    </row>
    <row r="781" spans="5:6" x14ac:dyDescent="0.25">
      <c r="E781" s="710"/>
      <c r="F781" s="731"/>
    </row>
    <row r="782" spans="5:6" x14ac:dyDescent="0.25">
      <c r="E782" s="710"/>
      <c r="F782" s="731"/>
    </row>
    <row r="783" spans="5:6" x14ac:dyDescent="0.25">
      <c r="E783" s="710"/>
      <c r="F783" s="731"/>
    </row>
    <row r="784" spans="5:6" x14ac:dyDescent="0.25">
      <c r="E784" s="710"/>
      <c r="F784" s="731"/>
    </row>
    <row r="785" spans="5:6" x14ac:dyDescent="0.25">
      <c r="E785" s="710"/>
      <c r="F785" s="731"/>
    </row>
    <row r="786" spans="5:6" x14ac:dyDescent="0.25">
      <c r="E786" s="710"/>
      <c r="F786" s="731"/>
    </row>
    <row r="787" spans="5:6" x14ac:dyDescent="0.25">
      <c r="E787" s="710"/>
      <c r="F787" s="731"/>
    </row>
    <row r="788" spans="5:6" x14ac:dyDescent="0.25">
      <c r="E788" s="710"/>
      <c r="F788" s="731"/>
    </row>
    <row r="789" spans="5:6" x14ac:dyDescent="0.25">
      <c r="E789" s="710"/>
      <c r="F789" s="731"/>
    </row>
    <row r="790" spans="5:6" x14ac:dyDescent="0.25">
      <c r="E790" s="710"/>
      <c r="F790" s="731"/>
    </row>
    <row r="791" spans="5:6" x14ac:dyDescent="0.25">
      <c r="E791" s="710"/>
      <c r="F791" s="731"/>
    </row>
    <row r="792" spans="5:6" x14ac:dyDescent="0.25">
      <c r="E792" s="710"/>
      <c r="F792" s="731"/>
    </row>
    <row r="793" spans="5:6" x14ac:dyDescent="0.25">
      <c r="E793" s="710"/>
      <c r="F793" s="731"/>
    </row>
    <row r="794" spans="5:6" x14ac:dyDescent="0.25">
      <c r="E794" s="710"/>
      <c r="F794" s="731"/>
    </row>
    <row r="795" spans="5:6" x14ac:dyDescent="0.25">
      <c r="E795" s="710"/>
      <c r="F795" s="731"/>
    </row>
    <row r="796" spans="5:6" x14ac:dyDescent="0.25">
      <c r="E796" s="710"/>
      <c r="F796" s="731"/>
    </row>
    <row r="797" spans="5:6" x14ac:dyDescent="0.25">
      <c r="E797" s="710"/>
      <c r="F797" s="731"/>
    </row>
    <row r="798" spans="5:6" x14ac:dyDescent="0.25">
      <c r="E798" s="710"/>
      <c r="F798" s="731"/>
    </row>
    <row r="799" spans="5:6" x14ac:dyDescent="0.25">
      <c r="E799" s="710"/>
      <c r="F799" s="731"/>
    </row>
    <row r="800" spans="5:6" x14ac:dyDescent="0.25">
      <c r="E800" s="710"/>
      <c r="F800" s="731"/>
    </row>
    <row r="801" spans="5:6" x14ac:dyDescent="0.25">
      <c r="E801" s="710"/>
      <c r="F801" s="731"/>
    </row>
    <row r="802" spans="5:6" x14ac:dyDescent="0.25">
      <c r="E802" s="710"/>
      <c r="F802" s="731"/>
    </row>
    <row r="803" spans="5:6" x14ac:dyDescent="0.25">
      <c r="E803" s="710"/>
      <c r="F803" s="731"/>
    </row>
    <row r="804" spans="5:6" x14ac:dyDescent="0.25">
      <c r="E804" s="710"/>
      <c r="F804" s="731"/>
    </row>
    <row r="805" spans="5:6" x14ac:dyDescent="0.25">
      <c r="E805" s="710"/>
      <c r="F805" s="731"/>
    </row>
    <row r="806" spans="5:6" x14ac:dyDescent="0.25">
      <c r="E806" s="710"/>
      <c r="F806" s="731"/>
    </row>
    <row r="807" spans="5:6" x14ac:dyDescent="0.25">
      <c r="E807" s="710"/>
      <c r="F807" s="731"/>
    </row>
    <row r="808" spans="5:6" x14ac:dyDescent="0.25">
      <c r="E808" s="710"/>
      <c r="F808" s="731"/>
    </row>
    <row r="809" spans="5:6" x14ac:dyDescent="0.25">
      <c r="E809" s="710"/>
      <c r="F809" s="731"/>
    </row>
    <row r="810" spans="5:6" x14ac:dyDescent="0.25">
      <c r="E810" s="710"/>
      <c r="F810" s="731"/>
    </row>
    <row r="811" spans="5:6" x14ac:dyDescent="0.25">
      <c r="E811" s="710"/>
      <c r="F811" s="731"/>
    </row>
    <row r="812" spans="5:6" x14ac:dyDescent="0.25">
      <c r="E812" s="710"/>
      <c r="F812" s="731"/>
    </row>
    <row r="813" spans="5:6" x14ac:dyDescent="0.25">
      <c r="E813" s="710"/>
      <c r="F813" s="731"/>
    </row>
    <row r="814" spans="5:6" x14ac:dyDescent="0.25">
      <c r="E814" s="710"/>
      <c r="F814" s="731"/>
    </row>
    <row r="815" spans="5:6" x14ac:dyDescent="0.25">
      <c r="E815" s="710"/>
      <c r="F815" s="731"/>
    </row>
    <row r="816" spans="5:6" x14ac:dyDescent="0.25">
      <c r="E816" s="710"/>
      <c r="F816" s="731"/>
    </row>
    <row r="817" spans="5:6" x14ac:dyDescent="0.25">
      <c r="E817" s="710"/>
      <c r="F817" s="731"/>
    </row>
    <row r="818" spans="5:6" x14ac:dyDescent="0.25">
      <c r="E818" s="710"/>
      <c r="F818" s="731"/>
    </row>
    <row r="819" spans="5:6" x14ac:dyDescent="0.25">
      <c r="E819" s="710"/>
      <c r="F819" s="731"/>
    </row>
    <row r="820" spans="5:6" x14ac:dyDescent="0.25">
      <c r="E820" s="710"/>
      <c r="F820" s="731"/>
    </row>
    <row r="821" spans="5:6" x14ac:dyDescent="0.25">
      <c r="E821" s="710"/>
      <c r="F821" s="731"/>
    </row>
    <row r="822" spans="5:6" x14ac:dyDescent="0.25">
      <c r="E822" s="710"/>
      <c r="F822" s="731"/>
    </row>
    <row r="823" spans="5:6" x14ac:dyDescent="0.25">
      <c r="E823" s="710"/>
      <c r="F823" s="731"/>
    </row>
    <row r="824" spans="5:6" x14ac:dyDescent="0.25">
      <c r="E824" s="710"/>
      <c r="F824" s="731"/>
    </row>
    <row r="825" spans="5:6" x14ac:dyDescent="0.25">
      <c r="E825" s="710"/>
      <c r="F825" s="731"/>
    </row>
    <row r="826" spans="5:6" x14ac:dyDescent="0.25">
      <c r="E826" s="710"/>
      <c r="F826" s="731"/>
    </row>
    <row r="827" spans="5:6" x14ac:dyDescent="0.25">
      <c r="E827" s="710"/>
      <c r="F827" s="731"/>
    </row>
    <row r="828" spans="5:6" x14ac:dyDescent="0.25">
      <c r="E828" s="710"/>
      <c r="F828" s="731"/>
    </row>
    <row r="829" spans="5:6" x14ac:dyDescent="0.25">
      <c r="E829" s="710"/>
      <c r="F829" s="731"/>
    </row>
    <row r="830" spans="5:6" x14ac:dyDescent="0.25">
      <c r="E830" s="710"/>
      <c r="F830" s="731"/>
    </row>
    <row r="831" spans="5:6" x14ac:dyDescent="0.25">
      <c r="E831" s="710"/>
      <c r="F831" s="731"/>
    </row>
    <row r="832" spans="5:6" x14ac:dyDescent="0.25">
      <c r="E832" s="710"/>
      <c r="F832" s="731"/>
    </row>
    <row r="833" spans="5:6" x14ac:dyDescent="0.25">
      <c r="E833" s="710"/>
      <c r="F833" s="731"/>
    </row>
    <row r="834" spans="5:6" x14ac:dyDescent="0.25">
      <c r="E834" s="710"/>
      <c r="F834" s="731"/>
    </row>
    <row r="835" spans="5:6" x14ac:dyDescent="0.25">
      <c r="E835" s="710"/>
      <c r="F835" s="731"/>
    </row>
    <row r="836" spans="5:6" x14ac:dyDescent="0.25">
      <c r="E836" s="710"/>
      <c r="F836" s="731"/>
    </row>
    <row r="837" spans="5:6" x14ac:dyDescent="0.25">
      <c r="E837" s="710"/>
      <c r="F837" s="731"/>
    </row>
    <row r="838" spans="5:6" x14ac:dyDescent="0.25">
      <c r="E838" s="710"/>
      <c r="F838" s="731"/>
    </row>
    <row r="839" spans="5:6" x14ac:dyDescent="0.25">
      <c r="E839" s="710"/>
      <c r="F839" s="731"/>
    </row>
    <row r="840" spans="5:6" x14ac:dyDescent="0.25">
      <c r="E840" s="710"/>
      <c r="F840" s="731"/>
    </row>
    <row r="841" spans="5:6" x14ac:dyDescent="0.25">
      <c r="E841" s="710"/>
      <c r="F841" s="731"/>
    </row>
    <row r="842" spans="5:6" x14ac:dyDescent="0.25">
      <c r="E842" s="710"/>
      <c r="F842" s="731"/>
    </row>
    <row r="843" spans="5:6" x14ac:dyDescent="0.25">
      <c r="E843" s="710"/>
      <c r="F843" s="731"/>
    </row>
    <row r="844" spans="5:6" x14ac:dyDescent="0.25">
      <c r="E844" s="710"/>
      <c r="F844" s="731"/>
    </row>
    <row r="845" spans="5:6" x14ac:dyDescent="0.25">
      <c r="E845" s="710"/>
      <c r="F845" s="731"/>
    </row>
    <row r="846" spans="5:6" x14ac:dyDescent="0.25">
      <c r="E846" s="710"/>
      <c r="F846" s="731"/>
    </row>
    <row r="847" spans="5:6" x14ac:dyDescent="0.25">
      <c r="E847" s="710"/>
      <c r="F847" s="731"/>
    </row>
    <row r="848" spans="5:6" x14ac:dyDescent="0.25">
      <c r="E848" s="710"/>
      <c r="F848" s="731"/>
    </row>
    <row r="849" spans="5:6" x14ac:dyDescent="0.25">
      <c r="E849" s="710"/>
      <c r="F849" s="731"/>
    </row>
    <row r="850" spans="5:6" x14ac:dyDescent="0.25">
      <c r="E850" s="710"/>
      <c r="F850" s="731"/>
    </row>
    <row r="851" spans="5:6" x14ac:dyDescent="0.25">
      <c r="E851" s="710"/>
      <c r="F851" s="731"/>
    </row>
    <row r="852" spans="5:6" x14ac:dyDescent="0.25">
      <c r="E852" s="710"/>
      <c r="F852" s="731"/>
    </row>
    <row r="853" spans="5:6" x14ac:dyDescent="0.25">
      <c r="E853" s="710"/>
      <c r="F853" s="731"/>
    </row>
    <row r="854" spans="5:6" x14ac:dyDescent="0.25">
      <c r="E854" s="710"/>
      <c r="F854" s="731"/>
    </row>
    <row r="855" spans="5:6" x14ac:dyDescent="0.25">
      <c r="E855" s="710"/>
      <c r="F855" s="731"/>
    </row>
    <row r="856" spans="5:6" x14ac:dyDescent="0.25">
      <c r="E856" s="710"/>
      <c r="F856" s="731"/>
    </row>
    <row r="857" spans="5:6" x14ac:dyDescent="0.25">
      <c r="E857" s="710"/>
      <c r="F857" s="731"/>
    </row>
    <row r="858" spans="5:6" x14ac:dyDescent="0.25">
      <c r="E858" s="710"/>
      <c r="F858" s="731"/>
    </row>
    <row r="859" spans="5:6" x14ac:dyDescent="0.25">
      <c r="E859" s="710"/>
      <c r="F859" s="731"/>
    </row>
    <row r="860" spans="5:6" x14ac:dyDescent="0.25">
      <c r="E860" s="710"/>
      <c r="F860" s="731"/>
    </row>
    <row r="861" spans="5:6" x14ac:dyDescent="0.25">
      <c r="E861" s="710"/>
      <c r="F861" s="731"/>
    </row>
    <row r="862" spans="5:6" x14ac:dyDescent="0.25">
      <c r="E862" s="710"/>
      <c r="F862" s="731"/>
    </row>
    <row r="863" spans="5:6" x14ac:dyDescent="0.25">
      <c r="E863" s="710"/>
      <c r="F863" s="731"/>
    </row>
    <row r="864" spans="5:6" x14ac:dyDescent="0.25">
      <c r="E864" s="710"/>
      <c r="F864" s="731"/>
    </row>
    <row r="865" spans="5:6" x14ac:dyDescent="0.25">
      <c r="E865" s="710"/>
      <c r="F865" s="731"/>
    </row>
    <row r="866" spans="5:6" x14ac:dyDescent="0.25">
      <c r="E866" s="710"/>
      <c r="F866" s="731"/>
    </row>
    <row r="867" spans="5:6" x14ac:dyDescent="0.25">
      <c r="E867" s="710"/>
      <c r="F867" s="731"/>
    </row>
    <row r="868" spans="5:6" x14ac:dyDescent="0.25">
      <c r="E868" s="710"/>
      <c r="F868" s="731"/>
    </row>
    <row r="869" spans="5:6" x14ac:dyDescent="0.25">
      <c r="E869" s="710"/>
      <c r="F869" s="731"/>
    </row>
    <row r="870" spans="5:6" x14ac:dyDescent="0.25">
      <c r="E870" s="710"/>
      <c r="F870" s="731"/>
    </row>
    <row r="871" spans="5:6" x14ac:dyDescent="0.25">
      <c r="E871" s="710"/>
      <c r="F871" s="731"/>
    </row>
    <row r="872" spans="5:6" x14ac:dyDescent="0.25">
      <c r="E872" s="710"/>
      <c r="F872" s="731"/>
    </row>
    <row r="873" spans="5:6" x14ac:dyDescent="0.25">
      <c r="E873" s="710"/>
      <c r="F873" s="731"/>
    </row>
    <row r="874" spans="5:6" x14ac:dyDescent="0.25">
      <c r="E874" s="710"/>
      <c r="F874" s="731"/>
    </row>
    <row r="875" spans="5:6" x14ac:dyDescent="0.25">
      <c r="E875" s="710"/>
      <c r="F875" s="731"/>
    </row>
    <row r="876" spans="5:6" x14ac:dyDescent="0.25">
      <c r="E876" s="710"/>
      <c r="F876" s="731"/>
    </row>
    <row r="877" spans="5:6" x14ac:dyDescent="0.25">
      <c r="E877" s="710"/>
      <c r="F877" s="731"/>
    </row>
    <row r="878" spans="5:6" x14ac:dyDescent="0.25">
      <c r="E878" s="710"/>
      <c r="F878" s="731"/>
    </row>
    <row r="879" spans="5:6" x14ac:dyDescent="0.25">
      <c r="E879" s="710"/>
      <c r="F879" s="731"/>
    </row>
    <row r="880" spans="5:6" x14ac:dyDescent="0.25">
      <c r="E880" s="710"/>
      <c r="F880" s="731"/>
    </row>
    <row r="881" spans="5:6" x14ac:dyDescent="0.25">
      <c r="E881" s="710"/>
      <c r="F881" s="731"/>
    </row>
    <row r="882" spans="5:6" x14ac:dyDescent="0.25">
      <c r="E882" s="710"/>
      <c r="F882" s="731"/>
    </row>
    <row r="883" spans="5:6" x14ac:dyDescent="0.25">
      <c r="E883" s="710"/>
      <c r="F883" s="731"/>
    </row>
    <row r="884" spans="5:6" x14ac:dyDescent="0.25">
      <c r="E884" s="710"/>
      <c r="F884" s="731"/>
    </row>
    <row r="885" spans="5:6" x14ac:dyDescent="0.25">
      <c r="E885" s="710"/>
      <c r="F885" s="731"/>
    </row>
    <row r="886" spans="5:6" x14ac:dyDescent="0.25">
      <c r="E886" s="710"/>
      <c r="F886" s="731"/>
    </row>
    <row r="887" spans="5:6" x14ac:dyDescent="0.25">
      <c r="E887" s="710"/>
      <c r="F887" s="731"/>
    </row>
    <row r="888" spans="5:6" x14ac:dyDescent="0.25">
      <c r="E888" s="710"/>
      <c r="F888" s="731"/>
    </row>
    <row r="889" spans="5:6" x14ac:dyDescent="0.25">
      <c r="E889" s="710"/>
      <c r="F889" s="731"/>
    </row>
    <row r="890" spans="5:6" x14ac:dyDescent="0.25">
      <c r="E890" s="710"/>
      <c r="F890" s="731"/>
    </row>
    <row r="891" spans="5:6" x14ac:dyDescent="0.25">
      <c r="E891" s="710"/>
      <c r="F891" s="731"/>
    </row>
    <row r="892" spans="5:6" x14ac:dyDescent="0.25">
      <c r="E892" s="710"/>
      <c r="F892" s="731"/>
    </row>
    <row r="893" spans="5:6" x14ac:dyDescent="0.25">
      <c r="E893" s="710"/>
      <c r="F893" s="731"/>
    </row>
    <row r="894" spans="5:6" x14ac:dyDescent="0.25">
      <c r="E894" s="710"/>
      <c r="F894" s="731"/>
    </row>
    <row r="895" spans="5:6" x14ac:dyDescent="0.25">
      <c r="E895" s="710"/>
      <c r="F895" s="731"/>
    </row>
    <row r="896" spans="5:6" x14ac:dyDescent="0.25">
      <c r="E896" s="710"/>
      <c r="F896" s="731"/>
    </row>
    <row r="897" spans="5:6" x14ac:dyDescent="0.25">
      <c r="E897" s="710"/>
      <c r="F897" s="731"/>
    </row>
    <row r="898" spans="5:6" x14ac:dyDescent="0.25">
      <c r="E898" s="710"/>
      <c r="F898" s="731"/>
    </row>
    <row r="899" spans="5:6" x14ac:dyDescent="0.25">
      <c r="E899" s="710"/>
      <c r="F899" s="731"/>
    </row>
    <row r="900" spans="5:6" x14ac:dyDescent="0.25">
      <c r="E900" s="710"/>
      <c r="F900" s="731"/>
    </row>
    <row r="901" spans="5:6" x14ac:dyDescent="0.25">
      <c r="E901" s="710"/>
      <c r="F901" s="731"/>
    </row>
    <row r="902" spans="5:6" x14ac:dyDescent="0.25">
      <c r="E902" s="710"/>
      <c r="F902" s="731"/>
    </row>
    <row r="903" spans="5:6" x14ac:dyDescent="0.25">
      <c r="E903" s="710"/>
      <c r="F903" s="731"/>
    </row>
    <row r="904" spans="5:6" x14ac:dyDescent="0.25">
      <c r="E904" s="710"/>
      <c r="F904" s="731"/>
    </row>
    <row r="905" spans="5:6" x14ac:dyDescent="0.25">
      <c r="E905" s="710"/>
      <c r="F905" s="731"/>
    </row>
    <row r="906" spans="5:6" x14ac:dyDescent="0.25">
      <c r="E906" s="710"/>
      <c r="F906" s="731"/>
    </row>
    <row r="907" spans="5:6" x14ac:dyDescent="0.25">
      <c r="E907" s="710"/>
      <c r="F907" s="731"/>
    </row>
    <row r="908" spans="5:6" x14ac:dyDescent="0.25">
      <c r="E908" s="710"/>
      <c r="F908" s="731"/>
    </row>
    <row r="909" spans="5:6" x14ac:dyDescent="0.25">
      <c r="E909" s="710"/>
      <c r="F909" s="731"/>
    </row>
    <row r="910" spans="5:6" x14ac:dyDescent="0.25">
      <c r="E910" s="710"/>
      <c r="F910" s="731"/>
    </row>
    <row r="911" spans="5:6" x14ac:dyDescent="0.25">
      <c r="E911" s="710"/>
      <c r="F911" s="731"/>
    </row>
    <row r="912" spans="5:6" x14ac:dyDescent="0.25">
      <c r="E912" s="710"/>
      <c r="F912" s="731"/>
    </row>
    <row r="913" spans="5:6" x14ac:dyDescent="0.25">
      <c r="E913" s="710"/>
      <c r="F913" s="731"/>
    </row>
    <row r="914" spans="5:6" x14ac:dyDescent="0.25">
      <c r="E914" s="710"/>
      <c r="F914" s="731"/>
    </row>
    <row r="915" spans="5:6" x14ac:dyDescent="0.25">
      <c r="E915" s="710"/>
      <c r="F915" s="731"/>
    </row>
    <row r="916" spans="5:6" x14ac:dyDescent="0.25">
      <c r="E916" s="710"/>
      <c r="F916" s="731"/>
    </row>
    <row r="917" spans="5:6" x14ac:dyDescent="0.25">
      <c r="E917" s="710"/>
      <c r="F917" s="731"/>
    </row>
    <row r="918" spans="5:6" x14ac:dyDescent="0.25">
      <c r="E918" s="710"/>
      <c r="F918" s="731"/>
    </row>
    <row r="919" spans="5:6" x14ac:dyDescent="0.25">
      <c r="E919" s="710"/>
      <c r="F919" s="731"/>
    </row>
    <row r="920" spans="5:6" x14ac:dyDescent="0.25">
      <c r="E920" s="710"/>
      <c r="F920" s="731"/>
    </row>
    <row r="921" spans="5:6" x14ac:dyDescent="0.25">
      <c r="E921" s="710"/>
      <c r="F921" s="731"/>
    </row>
    <row r="922" spans="5:6" x14ac:dyDescent="0.25">
      <c r="E922" s="710"/>
      <c r="F922" s="731"/>
    </row>
    <row r="923" spans="5:6" x14ac:dyDescent="0.25">
      <c r="E923" s="710"/>
      <c r="F923" s="731"/>
    </row>
    <row r="924" spans="5:6" x14ac:dyDescent="0.25">
      <c r="E924" s="710"/>
      <c r="F924" s="731"/>
    </row>
    <row r="925" spans="5:6" x14ac:dyDescent="0.25">
      <c r="E925" s="710"/>
      <c r="F925" s="731"/>
    </row>
    <row r="926" spans="5:6" x14ac:dyDescent="0.25">
      <c r="E926" s="710"/>
      <c r="F926" s="731"/>
    </row>
    <row r="927" spans="5:6" x14ac:dyDescent="0.25">
      <c r="E927" s="710"/>
      <c r="F927" s="731"/>
    </row>
    <row r="928" spans="5:6" x14ac:dyDescent="0.25">
      <c r="E928" s="710"/>
      <c r="F928" s="731"/>
    </row>
    <row r="929" spans="5:6" x14ac:dyDescent="0.25">
      <c r="E929" s="710"/>
      <c r="F929" s="731"/>
    </row>
    <row r="930" spans="5:6" x14ac:dyDescent="0.25">
      <c r="E930" s="710"/>
      <c r="F930" s="731"/>
    </row>
    <row r="931" spans="5:6" x14ac:dyDescent="0.25">
      <c r="E931" s="710"/>
      <c r="F931" s="731"/>
    </row>
    <row r="932" spans="5:6" x14ac:dyDescent="0.25">
      <c r="E932" s="710"/>
      <c r="F932" s="731"/>
    </row>
    <row r="933" spans="5:6" x14ac:dyDescent="0.25">
      <c r="E933" s="710"/>
      <c r="F933" s="731"/>
    </row>
    <row r="934" spans="5:6" x14ac:dyDescent="0.25">
      <c r="E934" s="710"/>
      <c r="F934" s="731"/>
    </row>
    <row r="935" spans="5:6" x14ac:dyDescent="0.25">
      <c r="E935" s="710"/>
      <c r="F935" s="731"/>
    </row>
    <row r="936" spans="5:6" x14ac:dyDescent="0.25">
      <c r="E936" s="710"/>
      <c r="F936" s="731"/>
    </row>
    <row r="937" spans="5:6" x14ac:dyDescent="0.25">
      <c r="E937" s="710"/>
      <c r="F937" s="731"/>
    </row>
    <row r="938" spans="5:6" x14ac:dyDescent="0.25">
      <c r="E938" s="710"/>
      <c r="F938" s="731"/>
    </row>
    <row r="939" spans="5:6" x14ac:dyDescent="0.25">
      <c r="E939" s="710"/>
      <c r="F939" s="731"/>
    </row>
    <row r="940" spans="5:6" x14ac:dyDescent="0.25">
      <c r="E940" s="710"/>
      <c r="F940" s="731"/>
    </row>
    <row r="941" spans="5:6" x14ac:dyDescent="0.25">
      <c r="E941" s="710"/>
      <c r="F941" s="731"/>
    </row>
    <row r="942" spans="5:6" x14ac:dyDescent="0.25">
      <c r="E942" s="710"/>
      <c r="F942" s="731"/>
    </row>
    <row r="943" spans="5:6" x14ac:dyDescent="0.25">
      <c r="E943" s="710"/>
      <c r="F943" s="731"/>
    </row>
    <row r="944" spans="5:6" x14ac:dyDescent="0.25">
      <c r="E944" s="710"/>
      <c r="F944" s="731"/>
    </row>
    <row r="945" spans="5:6" x14ac:dyDescent="0.25">
      <c r="E945" s="710"/>
      <c r="F945" s="731"/>
    </row>
    <row r="946" spans="5:6" x14ac:dyDescent="0.25">
      <c r="E946" s="710"/>
      <c r="F946" s="731"/>
    </row>
    <row r="947" spans="5:6" x14ac:dyDescent="0.25">
      <c r="E947" s="710"/>
      <c r="F947" s="731"/>
    </row>
    <row r="948" spans="5:6" x14ac:dyDescent="0.25">
      <c r="E948" s="710"/>
      <c r="F948" s="731"/>
    </row>
    <row r="949" spans="5:6" x14ac:dyDescent="0.25">
      <c r="E949" s="710"/>
      <c r="F949" s="731"/>
    </row>
    <row r="950" spans="5:6" x14ac:dyDescent="0.25">
      <c r="E950" s="710"/>
      <c r="F950" s="731"/>
    </row>
    <row r="951" spans="5:6" x14ac:dyDescent="0.25">
      <c r="E951" s="710"/>
      <c r="F951" s="731"/>
    </row>
    <row r="952" spans="5:6" x14ac:dyDescent="0.25">
      <c r="E952" s="710"/>
      <c r="F952" s="731"/>
    </row>
    <row r="953" spans="5:6" x14ac:dyDescent="0.25">
      <c r="E953" s="710"/>
      <c r="F953" s="731"/>
    </row>
    <row r="954" spans="5:6" x14ac:dyDescent="0.25">
      <c r="E954" s="710"/>
      <c r="F954" s="731"/>
    </row>
    <row r="955" spans="5:6" x14ac:dyDescent="0.25">
      <c r="E955" s="710"/>
      <c r="F955" s="731"/>
    </row>
    <row r="956" spans="5:6" x14ac:dyDescent="0.25">
      <c r="E956" s="710"/>
      <c r="F956" s="731"/>
    </row>
    <row r="957" spans="5:6" x14ac:dyDescent="0.25">
      <c r="E957" s="710"/>
      <c r="F957" s="731"/>
    </row>
    <row r="958" spans="5:6" x14ac:dyDescent="0.25">
      <c r="E958" s="710"/>
      <c r="F958" s="731"/>
    </row>
    <row r="959" spans="5:6" x14ac:dyDescent="0.25">
      <c r="E959" s="710"/>
      <c r="F959" s="731"/>
    </row>
    <row r="960" spans="5:6" x14ac:dyDescent="0.25">
      <c r="E960" s="710"/>
      <c r="F960" s="731"/>
    </row>
    <row r="961" spans="5:6" x14ac:dyDescent="0.25">
      <c r="E961" s="710"/>
      <c r="F961" s="731"/>
    </row>
    <row r="962" spans="5:6" x14ac:dyDescent="0.25">
      <c r="E962" s="710"/>
      <c r="F962" s="731"/>
    </row>
    <row r="963" spans="5:6" x14ac:dyDescent="0.25">
      <c r="E963" s="710"/>
      <c r="F963" s="731"/>
    </row>
    <row r="964" spans="5:6" x14ac:dyDescent="0.25">
      <c r="E964" s="710"/>
      <c r="F964" s="731"/>
    </row>
    <row r="965" spans="5:6" x14ac:dyDescent="0.25">
      <c r="E965" s="710"/>
      <c r="F965" s="731"/>
    </row>
    <row r="966" spans="5:6" x14ac:dyDescent="0.25">
      <c r="E966" s="710"/>
      <c r="F966" s="731"/>
    </row>
    <row r="967" spans="5:6" x14ac:dyDescent="0.25">
      <c r="E967" s="710"/>
      <c r="F967" s="731"/>
    </row>
    <row r="968" spans="5:6" x14ac:dyDescent="0.25">
      <c r="E968" s="710"/>
      <c r="F968" s="731"/>
    </row>
    <row r="969" spans="5:6" x14ac:dyDescent="0.25">
      <c r="E969" s="710"/>
      <c r="F969" s="731"/>
    </row>
    <row r="970" spans="5:6" x14ac:dyDescent="0.25">
      <c r="E970" s="710"/>
      <c r="F970" s="731"/>
    </row>
    <row r="971" spans="5:6" x14ac:dyDescent="0.25">
      <c r="E971" s="710"/>
      <c r="F971" s="731"/>
    </row>
    <row r="972" spans="5:6" x14ac:dyDescent="0.25">
      <c r="E972" s="710"/>
      <c r="F972" s="731"/>
    </row>
    <row r="973" spans="5:6" x14ac:dyDescent="0.25">
      <c r="E973" s="710"/>
      <c r="F973" s="731"/>
    </row>
    <row r="974" spans="5:6" x14ac:dyDescent="0.25">
      <c r="E974" s="710"/>
      <c r="F974" s="731"/>
    </row>
    <row r="975" spans="5:6" x14ac:dyDescent="0.25">
      <c r="E975" s="710"/>
      <c r="F975" s="731"/>
    </row>
    <row r="976" spans="5:6" x14ac:dyDescent="0.25">
      <c r="E976" s="710"/>
      <c r="F976" s="731"/>
    </row>
    <row r="977" spans="5:6" x14ac:dyDescent="0.25">
      <c r="E977" s="710"/>
      <c r="F977" s="731"/>
    </row>
    <row r="978" spans="5:6" x14ac:dyDescent="0.25">
      <c r="E978" s="710"/>
      <c r="F978" s="731"/>
    </row>
    <row r="979" spans="5:6" x14ac:dyDescent="0.25">
      <c r="E979" s="710"/>
      <c r="F979" s="731"/>
    </row>
    <row r="980" spans="5:6" x14ac:dyDescent="0.25">
      <c r="E980" s="710"/>
      <c r="F980" s="731"/>
    </row>
    <row r="981" spans="5:6" x14ac:dyDescent="0.25">
      <c r="E981" s="710"/>
      <c r="F981" s="731"/>
    </row>
    <row r="982" spans="5:6" x14ac:dyDescent="0.25">
      <c r="E982" s="710"/>
      <c r="F982" s="731"/>
    </row>
    <row r="983" spans="5:6" x14ac:dyDescent="0.25">
      <c r="E983" s="710"/>
      <c r="F983" s="731"/>
    </row>
    <row r="984" spans="5:6" x14ac:dyDescent="0.25">
      <c r="E984" s="710"/>
      <c r="F984" s="731"/>
    </row>
    <row r="985" spans="5:6" x14ac:dyDescent="0.25">
      <c r="E985" s="710"/>
      <c r="F985" s="731"/>
    </row>
    <row r="986" spans="5:6" x14ac:dyDescent="0.25">
      <c r="E986" s="710"/>
      <c r="F986" s="731"/>
    </row>
    <row r="987" spans="5:6" x14ac:dyDescent="0.25">
      <c r="E987" s="710"/>
      <c r="F987" s="731"/>
    </row>
    <row r="988" spans="5:6" x14ac:dyDescent="0.25">
      <c r="E988" s="710"/>
      <c r="F988" s="731"/>
    </row>
    <row r="989" spans="5:6" x14ac:dyDescent="0.25">
      <c r="E989" s="710"/>
      <c r="F989" s="731"/>
    </row>
    <row r="990" spans="5:6" x14ac:dyDescent="0.25">
      <c r="E990" s="710"/>
      <c r="F990" s="731"/>
    </row>
    <row r="991" spans="5:6" x14ac:dyDescent="0.25">
      <c r="E991" s="710"/>
      <c r="F991" s="731"/>
    </row>
    <row r="992" spans="5:6" x14ac:dyDescent="0.25">
      <c r="E992" s="710"/>
      <c r="F992" s="731"/>
    </row>
    <row r="993" spans="5:6" x14ac:dyDescent="0.25">
      <c r="E993" s="710"/>
      <c r="F993" s="731"/>
    </row>
    <row r="994" spans="5:6" x14ac:dyDescent="0.25">
      <c r="E994" s="710"/>
      <c r="F994" s="731"/>
    </row>
    <row r="995" spans="5:6" x14ac:dyDescent="0.25">
      <c r="E995" s="710"/>
      <c r="F995" s="731"/>
    </row>
    <row r="996" spans="5:6" x14ac:dyDescent="0.25">
      <c r="E996" s="710"/>
      <c r="F996" s="731"/>
    </row>
    <row r="997" spans="5:6" x14ac:dyDescent="0.25">
      <c r="E997" s="710"/>
      <c r="F997" s="731"/>
    </row>
    <row r="998" spans="5:6" x14ac:dyDescent="0.25">
      <c r="E998" s="710"/>
      <c r="F998" s="731"/>
    </row>
    <row r="999" spans="5:6" x14ac:dyDescent="0.25">
      <c r="E999" s="710"/>
      <c r="F999" s="731"/>
    </row>
    <row r="1000" spans="5:6" x14ac:dyDescent="0.25">
      <c r="E1000" s="710"/>
      <c r="F1000" s="731"/>
    </row>
    <row r="1001" spans="5:6" x14ac:dyDescent="0.25">
      <c r="E1001" s="710"/>
      <c r="F1001" s="731"/>
    </row>
    <row r="1002" spans="5:6" x14ac:dyDescent="0.25">
      <c r="E1002" s="710"/>
      <c r="F1002" s="731"/>
    </row>
    <row r="1003" spans="5:6" x14ac:dyDescent="0.25">
      <c r="E1003" s="710"/>
      <c r="F1003" s="731"/>
    </row>
    <row r="1004" spans="5:6" x14ac:dyDescent="0.25">
      <c r="E1004" s="710"/>
      <c r="F1004" s="731"/>
    </row>
    <row r="1005" spans="5:6" x14ac:dyDescent="0.25">
      <c r="E1005" s="710"/>
      <c r="F1005" s="731"/>
    </row>
    <row r="1006" spans="5:6" x14ac:dyDescent="0.25">
      <c r="E1006" s="710"/>
      <c r="F1006" s="731"/>
    </row>
    <row r="1007" spans="5:6" x14ac:dyDescent="0.25">
      <c r="E1007" s="710"/>
      <c r="F1007" s="731"/>
    </row>
    <row r="1008" spans="5:6" x14ac:dyDescent="0.25">
      <c r="E1008" s="710"/>
      <c r="F1008" s="731"/>
    </row>
    <row r="1009" spans="5:6" x14ac:dyDescent="0.25">
      <c r="E1009" s="710"/>
      <c r="F1009" s="731"/>
    </row>
    <row r="1010" spans="5:6" x14ac:dyDescent="0.25">
      <c r="E1010" s="710"/>
      <c r="F1010" s="731"/>
    </row>
    <row r="1011" spans="5:6" x14ac:dyDescent="0.25">
      <c r="E1011" s="710"/>
      <c r="F1011" s="731"/>
    </row>
    <row r="1012" spans="5:6" x14ac:dyDescent="0.25">
      <c r="E1012" s="710"/>
      <c r="F1012" s="731"/>
    </row>
    <row r="1013" spans="5:6" x14ac:dyDescent="0.25">
      <c r="E1013" s="710"/>
      <c r="F1013" s="731"/>
    </row>
    <row r="1014" spans="5:6" x14ac:dyDescent="0.25">
      <c r="E1014" s="710"/>
      <c r="F1014" s="731"/>
    </row>
    <row r="1015" spans="5:6" x14ac:dyDescent="0.25">
      <c r="E1015" s="710"/>
      <c r="F1015" s="731"/>
    </row>
    <row r="1016" spans="5:6" x14ac:dyDescent="0.25">
      <c r="E1016" s="710"/>
      <c r="F1016" s="731"/>
    </row>
    <row r="1017" spans="5:6" x14ac:dyDescent="0.25">
      <c r="E1017" s="710"/>
      <c r="F1017" s="731"/>
    </row>
    <row r="1018" spans="5:6" x14ac:dyDescent="0.25">
      <c r="E1018" s="710"/>
      <c r="F1018" s="731"/>
    </row>
    <row r="1019" spans="5:6" x14ac:dyDescent="0.25">
      <c r="E1019" s="710"/>
      <c r="F1019" s="731"/>
    </row>
    <row r="1020" spans="5:6" x14ac:dyDescent="0.25">
      <c r="E1020" s="710"/>
      <c r="F1020" s="731"/>
    </row>
    <row r="1021" spans="5:6" x14ac:dyDescent="0.25">
      <c r="E1021" s="710"/>
      <c r="F1021" s="731"/>
    </row>
    <row r="1022" spans="5:6" x14ac:dyDescent="0.25">
      <c r="E1022" s="710"/>
      <c r="F1022" s="731"/>
    </row>
    <row r="1023" spans="5:6" x14ac:dyDescent="0.25">
      <c r="E1023" s="710"/>
      <c r="F1023" s="731"/>
    </row>
    <row r="1024" spans="5:6" x14ac:dyDescent="0.25">
      <c r="E1024" s="710"/>
      <c r="F1024" s="731"/>
    </row>
    <row r="1025" spans="5:6" x14ac:dyDescent="0.25">
      <c r="E1025" s="710"/>
      <c r="F1025" s="731"/>
    </row>
    <row r="1026" spans="5:6" x14ac:dyDescent="0.25">
      <c r="E1026" s="710"/>
      <c r="F1026" s="731"/>
    </row>
    <row r="1027" spans="5:6" x14ac:dyDescent="0.25">
      <c r="E1027" s="710"/>
      <c r="F1027" s="731"/>
    </row>
    <row r="1028" spans="5:6" x14ac:dyDescent="0.25">
      <c r="E1028" s="710"/>
      <c r="F1028" s="731"/>
    </row>
    <row r="1029" spans="5:6" x14ac:dyDescent="0.25">
      <c r="E1029" s="710"/>
      <c r="F1029" s="731"/>
    </row>
    <row r="1030" spans="5:6" x14ac:dyDescent="0.25">
      <c r="E1030" s="710"/>
      <c r="F1030" s="731"/>
    </row>
    <row r="1031" spans="5:6" x14ac:dyDescent="0.25">
      <c r="E1031" s="710"/>
      <c r="F1031" s="731"/>
    </row>
    <row r="1032" spans="5:6" x14ac:dyDescent="0.25">
      <c r="E1032" s="710"/>
      <c r="F1032" s="731"/>
    </row>
    <row r="1033" spans="5:6" x14ac:dyDescent="0.25">
      <c r="E1033" s="710"/>
      <c r="F1033" s="731"/>
    </row>
    <row r="1034" spans="5:6" x14ac:dyDescent="0.25">
      <c r="E1034" s="710"/>
      <c r="F1034" s="731"/>
    </row>
    <row r="1035" spans="5:6" x14ac:dyDescent="0.25">
      <c r="E1035" s="710"/>
      <c r="F1035" s="731"/>
    </row>
    <row r="1036" spans="5:6" x14ac:dyDescent="0.25">
      <c r="E1036" s="710"/>
      <c r="F1036" s="731"/>
    </row>
    <row r="1037" spans="5:6" x14ac:dyDescent="0.25">
      <c r="E1037" s="710"/>
      <c r="F1037" s="731"/>
    </row>
    <row r="1038" spans="5:6" x14ac:dyDescent="0.25">
      <c r="E1038" s="710"/>
      <c r="F1038" s="731"/>
    </row>
    <row r="1039" spans="5:6" x14ac:dyDescent="0.25">
      <c r="E1039" s="710"/>
      <c r="F1039" s="731"/>
    </row>
    <row r="1040" spans="5:6" x14ac:dyDescent="0.25">
      <c r="E1040" s="710"/>
      <c r="F1040" s="731"/>
    </row>
    <row r="1041" spans="5:6" x14ac:dyDescent="0.25">
      <c r="E1041" s="710"/>
      <c r="F1041" s="731"/>
    </row>
    <row r="1042" spans="5:6" x14ac:dyDescent="0.25">
      <c r="E1042" s="710"/>
      <c r="F1042" s="731"/>
    </row>
    <row r="1043" spans="5:6" x14ac:dyDescent="0.25">
      <c r="E1043" s="710"/>
      <c r="F1043" s="731"/>
    </row>
    <row r="1044" spans="5:6" x14ac:dyDescent="0.25">
      <c r="E1044" s="710"/>
      <c r="F1044" s="731"/>
    </row>
    <row r="1045" spans="5:6" x14ac:dyDescent="0.25">
      <c r="E1045" s="710"/>
      <c r="F1045" s="731"/>
    </row>
    <row r="1046" spans="5:6" x14ac:dyDescent="0.25">
      <c r="E1046" s="710"/>
      <c r="F1046" s="731"/>
    </row>
    <row r="1047" spans="5:6" x14ac:dyDescent="0.25">
      <c r="E1047" s="710"/>
      <c r="F1047" s="731"/>
    </row>
    <row r="1048" spans="5:6" x14ac:dyDescent="0.25">
      <c r="E1048" s="710"/>
      <c r="F1048" s="731"/>
    </row>
    <row r="1049" spans="5:6" x14ac:dyDescent="0.25">
      <c r="E1049" s="710"/>
      <c r="F1049" s="731"/>
    </row>
    <row r="1050" spans="5:6" x14ac:dyDescent="0.25">
      <c r="E1050" s="710"/>
      <c r="F1050" s="731"/>
    </row>
    <row r="1051" spans="5:6" x14ac:dyDescent="0.25">
      <c r="E1051" s="710"/>
      <c r="F1051" s="731"/>
    </row>
    <row r="1052" spans="5:6" x14ac:dyDescent="0.25">
      <c r="E1052" s="710"/>
      <c r="F1052" s="731"/>
    </row>
    <row r="1053" spans="5:6" x14ac:dyDescent="0.25">
      <c r="E1053" s="710"/>
      <c r="F1053" s="731"/>
    </row>
    <row r="1054" spans="5:6" x14ac:dyDescent="0.25">
      <c r="E1054" s="710"/>
      <c r="F1054" s="731"/>
    </row>
    <row r="1055" spans="5:6" x14ac:dyDescent="0.25">
      <c r="E1055" s="710"/>
      <c r="F1055" s="731"/>
    </row>
    <row r="1056" spans="5:6" x14ac:dyDescent="0.25">
      <c r="E1056" s="710"/>
      <c r="F1056" s="731"/>
    </row>
    <row r="1057" spans="5:6" x14ac:dyDescent="0.25">
      <c r="E1057" s="710"/>
      <c r="F1057" s="731"/>
    </row>
    <row r="1058" spans="5:6" x14ac:dyDescent="0.25">
      <c r="E1058" s="710"/>
      <c r="F1058" s="731"/>
    </row>
    <row r="1059" spans="5:6" x14ac:dyDescent="0.25">
      <c r="E1059" s="710"/>
      <c r="F1059" s="731"/>
    </row>
    <row r="1060" spans="5:6" x14ac:dyDescent="0.25">
      <c r="E1060" s="710"/>
      <c r="F1060" s="731"/>
    </row>
    <row r="1061" spans="5:6" x14ac:dyDescent="0.25">
      <c r="E1061" s="710"/>
      <c r="F1061" s="731"/>
    </row>
    <row r="1062" spans="5:6" x14ac:dyDescent="0.25">
      <c r="E1062" s="710"/>
      <c r="F1062" s="731"/>
    </row>
    <row r="1063" spans="5:6" x14ac:dyDescent="0.25">
      <c r="E1063" s="710"/>
      <c r="F1063" s="731"/>
    </row>
    <row r="1064" spans="5:6" x14ac:dyDescent="0.25">
      <c r="E1064" s="710"/>
      <c r="F1064" s="731"/>
    </row>
    <row r="1065" spans="5:6" x14ac:dyDescent="0.25">
      <c r="E1065" s="710"/>
      <c r="F1065" s="731"/>
    </row>
    <row r="1066" spans="5:6" x14ac:dyDescent="0.25">
      <c r="E1066" s="710"/>
      <c r="F1066" s="731"/>
    </row>
    <row r="1067" spans="5:6" x14ac:dyDescent="0.25">
      <c r="E1067" s="710"/>
      <c r="F1067" s="731"/>
    </row>
    <row r="1068" spans="5:6" x14ac:dyDescent="0.25">
      <c r="E1068" s="710"/>
      <c r="F1068" s="731"/>
    </row>
    <row r="1069" spans="5:6" x14ac:dyDescent="0.25">
      <c r="E1069" s="710"/>
      <c r="F1069" s="731"/>
    </row>
    <row r="1070" spans="5:6" x14ac:dyDescent="0.25">
      <c r="E1070" s="710"/>
      <c r="F1070" s="731"/>
    </row>
    <row r="1071" spans="5:6" x14ac:dyDescent="0.25">
      <c r="E1071" s="710"/>
      <c r="F1071" s="731"/>
    </row>
    <row r="1072" spans="5:6" x14ac:dyDescent="0.25">
      <c r="E1072" s="710"/>
      <c r="F1072" s="731"/>
    </row>
    <row r="1073" spans="5:6" x14ac:dyDescent="0.25">
      <c r="E1073" s="710"/>
      <c r="F1073" s="731"/>
    </row>
    <row r="1074" spans="5:6" x14ac:dyDescent="0.25">
      <c r="E1074" s="710"/>
      <c r="F1074" s="731"/>
    </row>
    <row r="1075" spans="5:6" x14ac:dyDescent="0.25">
      <c r="E1075" s="710"/>
      <c r="F1075" s="731"/>
    </row>
    <row r="1076" spans="5:6" x14ac:dyDescent="0.25">
      <c r="E1076" s="710"/>
      <c r="F1076" s="731"/>
    </row>
    <row r="1077" spans="5:6" x14ac:dyDescent="0.25">
      <c r="E1077" s="710"/>
      <c r="F1077" s="731"/>
    </row>
    <row r="1078" spans="5:6" x14ac:dyDescent="0.25">
      <c r="E1078" s="710"/>
      <c r="F1078" s="731"/>
    </row>
    <row r="1079" spans="5:6" x14ac:dyDescent="0.25">
      <c r="E1079" s="710"/>
      <c r="F1079" s="731"/>
    </row>
    <row r="1080" spans="5:6" x14ac:dyDescent="0.25">
      <c r="E1080" s="710"/>
      <c r="F1080" s="731"/>
    </row>
    <row r="1081" spans="5:6" x14ac:dyDescent="0.25">
      <c r="E1081" s="710"/>
      <c r="F1081" s="731"/>
    </row>
    <row r="1082" spans="5:6" x14ac:dyDescent="0.25">
      <c r="E1082" s="710"/>
      <c r="F1082" s="731"/>
    </row>
    <row r="1083" spans="5:6" x14ac:dyDescent="0.25">
      <c r="E1083" s="710"/>
      <c r="F1083" s="731"/>
    </row>
    <row r="1084" spans="5:6" x14ac:dyDescent="0.25">
      <c r="E1084" s="710"/>
      <c r="F1084" s="731"/>
    </row>
    <row r="1085" spans="5:6" x14ac:dyDescent="0.25">
      <c r="E1085" s="710"/>
      <c r="F1085" s="731"/>
    </row>
    <row r="1086" spans="5:6" x14ac:dyDescent="0.25">
      <c r="E1086" s="710"/>
      <c r="F1086" s="731"/>
    </row>
    <row r="1087" spans="5:6" x14ac:dyDescent="0.25">
      <c r="E1087" s="710"/>
      <c r="F1087" s="731"/>
    </row>
    <row r="1088" spans="5:6" x14ac:dyDescent="0.25">
      <c r="E1088" s="710"/>
      <c r="F1088" s="731"/>
    </row>
    <row r="1089" spans="5:6" x14ac:dyDescent="0.25">
      <c r="E1089" s="710"/>
      <c r="F1089" s="731"/>
    </row>
    <row r="1090" spans="5:6" x14ac:dyDescent="0.25">
      <c r="E1090" s="710"/>
      <c r="F1090" s="731"/>
    </row>
    <row r="1091" spans="5:6" x14ac:dyDescent="0.25">
      <c r="E1091" s="710"/>
      <c r="F1091" s="731"/>
    </row>
    <row r="1092" spans="5:6" x14ac:dyDescent="0.25">
      <c r="E1092" s="710"/>
      <c r="F1092" s="731"/>
    </row>
    <row r="1093" spans="5:6" x14ac:dyDescent="0.25">
      <c r="E1093" s="710"/>
      <c r="F1093" s="731"/>
    </row>
    <row r="1094" spans="5:6" x14ac:dyDescent="0.25">
      <c r="E1094" s="710"/>
      <c r="F1094" s="731"/>
    </row>
    <row r="1095" spans="5:6" x14ac:dyDescent="0.25">
      <c r="E1095" s="710"/>
      <c r="F1095" s="731"/>
    </row>
    <row r="1096" spans="5:6" x14ac:dyDescent="0.25">
      <c r="E1096" s="710"/>
      <c r="F1096" s="731"/>
    </row>
    <row r="1097" spans="5:6" x14ac:dyDescent="0.25">
      <c r="E1097" s="710"/>
      <c r="F1097" s="731"/>
    </row>
    <row r="1098" spans="5:6" x14ac:dyDescent="0.25">
      <c r="E1098" s="710"/>
      <c r="F1098" s="731"/>
    </row>
    <row r="1099" spans="5:6" x14ac:dyDescent="0.25">
      <c r="E1099" s="710"/>
      <c r="F1099" s="731"/>
    </row>
    <row r="1100" spans="5:6" x14ac:dyDescent="0.25">
      <c r="E1100" s="710"/>
      <c r="F1100" s="731"/>
    </row>
    <row r="1101" spans="5:6" x14ac:dyDescent="0.25">
      <c r="E1101" s="710"/>
      <c r="F1101" s="731"/>
    </row>
    <row r="1102" spans="5:6" x14ac:dyDescent="0.25">
      <c r="E1102" s="710"/>
      <c r="F1102" s="731"/>
    </row>
    <row r="1103" spans="5:6" x14ac:dyDescent="0.25">
      <c r="E1103" s="710"/>
      <c r="F1103" s="731"/>
    </row>
    <row r="1104" spans="5:6" x14ac:dyDescent="0.25">
      <c r="E1104" s="710"/>
      <c r="F1104" s="731"/>
    </row>
    <row r="1105" spans="5:6" x14ac:dyDescent="0.25">
      <c r="E1105" s="710"/>
      <c r="F1105" s="731"/>
    </row>
    <row r="1106" spans="5:6" x14ac:dyDescent="0.25">
      <c r="E1106" s="710"/>
      <c r="F1106" s="731"/>
    </row>
    <row r="1107" spans="5:6" x14ac:dyDescent="0.25">
      <c r="E1107" s="710"/>
      <c r="F1107" s="731"/>
    </row>
    <row r="1108" spans="5:6" x14ac:dyDescent="0.25">
      <c r="E1108" s="710"/>
      <c r="F1108" s="731"/>
    </row>
    <row r="1109" spans="5:6" x14ac:dyDescent="0.25">
      <c r="E1109" s="710"/>
      <c r="F1109" s="731"/>
    </row>
    <row r="1110" spans="5:6" x14ac:dyDescent="0.25">
      <c r="E1110" s="710"/>
      <c r="F1110" s="731"/>
    </row>
    <row r="1111" spans="5:6" x14ac:dyDescent="0.25">
      <c r="E1111" s="710"/>
      <c r="F1111" s="731"/>
    </row>
    <row r="1112" spans="5:6" x14ac:dyDescent="0.25">
      <c r="E1112" s="710"/>
      <c r="F1112" s="731"/>
    </row>
    <row r="1113" spans="5:6" x14ac:dyDescent="0.25">
      <c r="E1113" s="710"/>
      <c r="F1113" s="731"/>
    </row>
    <row r="1114" spans="5:6" x14ac:dyDescent="0.25">
      <c r="E1114" s="710"/>
      <c r="F1114" s="731"/>
    </row>
    <row r="1115" spans="5:6" x14ac:dyDescent="0.25">
      <c r="E1115" s="710"/>
      <c r="F1115" s="731"/>
    </row>
    <row r="1116" spans="5:6" x14ac:dyDescent="0.25">
      <c r="E1116" s="710"/>
      <c r="F1116" s="731"/>
    </row>
    <row r="1117" spans="5:6" x14ac:dyDescent="0.25">
      <c r="E1117" s="710"/>
      <c r="F1117" s="731"/>
    </row>
    <row r="1118" spans="5:6" x14ac:dyDescent="0.25">
      <c r="E1118" s="710"/>
      <c r="F1118" s="731"/>
    </row>
    <row r="1119" spans="5:6" x14ac:dyDescent="0.25">
      <c r="E1119" s="710"/>
      <c r="F1119" s="731"/>
    </row>
    <row r="1120" spans="5:6" x14ac:dyDescent="0.25">
      <c r="E1120" s="710"/>
      <c r="F1120" s="731"/>
    </row>
    <row r="1121" spans="5:6" x14ac:dyDescent="0.25">
      <c r="E1121" s="710"/>
      <c r="F1121" s="731"/>
    </row>
    <row r="1122" spans="5:6" x14ac:dyDescent="0.25">
      <c r="E1122" s="710"/>
      <c r="F1122" s="731"/>
    </row>
    <row r="1123" spans="5:6" x14ac:dyDescent="0.25">
      <c r="E1123" s="710"/>
      <c r="F1123" s="731"/>
    </row>
    <row r="1124" spans="5:6" x14ac:dyDescent="0.25">
      <c r="E1124" s="710"/>
      <c r="F1124" s="731"/>
    </row>
    <row r="1125" spans="5:6" x14ac:dyDescent="0.25">
      <c r="E1125" s="710"/>
      <c r="F1125" s="731"/>
    </row>
    <row r="1126" spans="5:6" x14ac:dyDescent="0.25">
      <c r="E1126" s="710"/>
      <c r="F1126" s="731"/>
    </row>
    <row r="1127" spans="5:6" x14ac:dyDescent="0.25">
      <c r="E1127" s="710"/>
      <c r="F1127" s="731"/>
    </row>
    <row r="1128" spans="5:6" x14ac:dyDescent="0.25">
      <c r="E1128" s="710"/>
      <c r="F1128" s="731"/>
    </row>
    <row r="1129" spans="5:6" x14ac:dyDescent="0.25">
      <c r="E1129" s="710"/>
      <c r="F1129" s="731"/>
    </row>
    <row r="1130" spans="5:6" x14ac:dyDescent="0.25">
      <c r="E1130" s="710"/>
      <c r="F1130" s="731"/>
    </row>
    <row r="1131" spans="5:6" x14ac:dyDescent="0.25">
      <c r="E1131" s="710"/>
      <c r="F1131" s="731"/>
    </row>
    <row r="1132" spans="5:6" x14ac:dyDescent="0.25">
      <c r="E1132" s="710"/>
      <c r="F1132" s="731"/>
    </row>
    <row r="1133" spans="5:6" x14ac:dyDescent="0.25">
      <c r="E1133" s="710"/>
      <c r="F1133" s="731"/>
    </row>
    <row r="1134" spans="5:6" x14ac:dyDescent="0.25">
      <c r="E1134" s="710"/>
      <c r="F1134" s="731"/>
    </row>
    <row r="1135" spans="5:6" x14ac:dyDescent="0.25">
      <c r="E1135" s="710"/>
      <c r="F1135" s="731"/>
    </row>
    <row r="1136" spans="5:6" x14ac:dyDescent="0.25">
      <c r="E1136" s="710"/>
      <c r="F1136" s="731"/>
    </row>
    <row r="1137" spans="5:6" x14ac:dyDescent="0.25">
      <c r="E1137" s="710"/>
      <c r="F1137" s="731"/>
    </row>
    <row r="1138" spans="5:6" x14ac:dyDescent="0.25">
      <c r="E1138" s="710"/>
      <c r="F1138" s="731"/>
    </row>
    <row r="1139" spans="5:6" x14ac:dyDescent="0.25">
      <c r="E1139" s="710"/>
      <c r="F1139" s="731"/>
    </row>
    <row r="1140" spans="5:6" x14ac:dyDescent="0.25">
      <c r="E1140" s="710"/>
      <c r="F1140" s="731"/>
    </row>
    <row r="1141" spans="5:6" x14ac:dyDescent="0.25">
      <c r="E1141" s="710"/>
      <c r="F1141" s="731"/>
    </row>
    <row r="1142" spans="5:6" x14ac:dyDescent="0.25">
      <c r="E1142" s="710"/>
      <c r="F1142" s="731"/>
    </row>
    <row r="1143" spans="5:6" x14ac:dyDescent="0.25">
      <c r="E1143" s="710"/>
      <c r="F1143" s="731"/>
    </row>
    <row r="1144" spans="5:6" x14ac:dyDescent="0.25">
      <c r="E1144" s="710"/>
      <c r="F1144" s="731"/>
    </row>
    <row r="1145" spans="5:6" x14ac:dyDescent="0.25">
      <c r="E1145" s="710"/>
      <c r="F1145" s="731"/>
    </row>
    <row r="1146" spans="5:6" x14ac:dyDescent="0.25">
      <c r="E1146" s="710"/>
      <c r="F1146" s="731"/>
    </row>
    <row r="1147" spans="5:6" x14ac:dyDescent="0.25">
      <c r="E1147" s="710"/>
      <c r="F1147" s="731"/>
    </row>
    <row r="1148" spans="5:6" x14ac:dyDescent="0.25">
      <c r="E1148" s="710"/>
      <c r="F1148" s="731"/>
    </row>
    <row r="1149" spans="5:6" x14ac:dyDescent="0.25">
      <c r="E1149" s="710"/>
      <c r="F1149" s="731"/>
    </row>
    <row r="1150" spans="5:6" x14ac:dyDescent="0.25">
      <c r="E1150" s="710"/>
      <c r="F1150" s="731"/>
    </row>
    <row r="1151" spans="5:6" x14ac:dyDescent="0.25">
      <c r="E1151" s="710"/>
      <c r="F1151" s="731"/>
    </row>
    <row r="1152" spans="5:6" x14ac:dyDescent="0.25">
      <c r="E1152" s="710"/>
      <c r="F1152" s="731"/>
    </row>
    <row r="1153" spans="5:6" x14ac:dyDescent="0.25">
      <c r="E1153" s="710"/>
      <c r="F1153" s="731"/>
    </row>
    <row r="1154" spans="5:6" x14ac:dyDescent="0.25">
      <c r="E1154" s="710"/>
      <c r="F1154" s="731"/>
    </row>
    <row r="1155" spans="5:6" x14ac:dyDescent="0.25">
      <c r="E1155" s="710"/>
      <c r="F1155" s="731"/>
    </row>
    <row r="1156" spans="5:6" x14ac:dyDescent="0.25">
      <c r="E1156" s="710"/>
      <c r="F1156" s="731"/>
    </row>
    <row r="1157" spans="5:6" x14ac:dyDescent="0.25">
      <c r="E1157" s="710"/>
      <c r="F1157" s="731"/>
    </row>
    <row r="1158" spans="5:6" x14ac:dyDescent="0.25">
      <c r="E1158" s="710"/>
      <c r="F1158" s="731"/>
    </row>
    <row r="1159" spans="5:6" x14ac:dyDescent="0.25">
      <c r="E1159" s="710"/>
      <c r="F1159" s="731"/>
    </row>
    <row r="1160" spans="5:6" x14ac:dyDescent="0.25">
      <c r="E1160" s="710"/>
      <c r="F1160" s="731"/>
    </row>
    <row r="1161" spans="5:6" x14ac:dyDescent="0.25">
      <c r="E1161" s="710"/>
      <c r="F1161" s="731"/>
    </row>
    <row r="1162" spans="5:6" x14ac:dyDescent="0.25">
      <c r="E1162" s="710"/>
      <c r="F1162" s="731"/>
    </row>
    <row r="1163" spans="5:6" x14ac:dyDescent="0.25">
      <c r="E1163" s="710"/>
      <c r="F1163" s="731"/>
    </row>
    <row r="1164" spans="5:6" x14ac:dyDescent="0.25">
      <c r="E1164" s="710"/>
      <c r="F1164" s="731"/>
    </row>
    <row r="1165" spans="5:6" x14ac:dyDescent="0.25">
      <c r="E1165" s="710"/>
      <c r="F1165" s="731"/>
    </row>
    <row r="1166" spans="5:6" x14ac:dyDescent="0.25">
      <c r="E1166" s="710"/>
      <c r="F1166" s="731"/>
    </row>
    <row r="1167" spans="5:6" x14ac:dyDescent="0.25">
      <c r="E1167" s="710"/>
      <c r="F1167" s="731"/>
    </row>
    <row r="1168" spans="5:6" x14ac:dyDescent="0.25">
      <c r="E1168" s="710"/>
      <c r="F1168" s="731"/>
    </row>
    <row r="1169" spans="5:6" x14ac:dyDescent="0.25">
      <c r="E1169" s="710"/>
      <c r="F1169" s="731"/>
    </row>
    <row r="1170" spans="5:6" x14ac:dyDescent="0.25">
      <c r="E1170" s="710"/>
      <c r="F1170" s="731"/>
    </row>
    <row r="1171" spans="5:6" x14ac:dyDescent="0.25">
      <c r="E1171" s="710"/>
      <c r="F1171" s="731"/>
    </row>
    <row r="1172" spans="5:6" x14ac:dyDescent="0.25">
      <c r="E1172" s="710"/>
      <c r="F1172" s="731"/>
    </row>
    <row r="1173" spans="5:6" x14ac:dyDescent="0.25">
      <c r="E1173" s="710"/>
      <c r="F1173" s="731"/>
    </row>
    <row r="1174" spans="5:6" x14ac:dyDescent="0.25">
      <c r="E1174" s="710"/>
      <c r="F1174" s="731"/>
    </row>
    <row r="1175" spans="5:6" x14ac:dyDescent="0.25">
      <c r="E1175" s="710"/>
      <c r="F1175" s="731"/>
    </row>
    <row r="1176" spans="5:6" x14ac:dyDescent="0.25">
      <c r="E1176" s="710"/>
      <c r="F1176" s="731"/>
    </row>
    <row r="1177" spans="5:6" x14ac:dyDescent="0.25">
      <c r="E1177" s="710"/>
      <c r="F1177" s="731"/>
    </row>
    <row r="1178" spans="5:6" x14ac:dyDescent="0.25">
      <c r="E1178" s="710"/>
      <c r="F1178" s="731"/>
    </row>
    <row r="1179" spans="5:6" x14ac:dyDescent="0.25">
      <c r="E1179" s="710"/>
      <c r="F1179" s="731"/>
    </row>
    <row r="1180" spans="5:6" x14ac:dyDescent="0.25">
      <c r="E1180" s="710"/>
      <c r="F1180" s="731"/>
    </row>
    <row r="1181" spans="5:6" x14ac:dyDescent="0.25">
      <c r="E1181" s="710"/>
      <c r="F1181" s="731"/>
    </row>
    <row r="1182" spans="5:6" x14ac:dyDescent="0.25">
      <c r="E1182" s="710"/>
      <c r="F1182" s="731"/>
    </row>
    <row r="1183" spans="5:6" x14ac:dyDescent="0.25">
      <c r="E1183" s="710"/>
      <c r="F1183" s="731"/>
    </row>
    <row r="1184" spans="5:6" x14ac:dyDescent="0.25">
      <c r="E1184" s="710"/>
      <c r="F1184" s="731"/>
    </row>
    <row r="1185" spans="5:6" x14ac:dyDescent="0.25">
      <c r="E1185" s="710"/>
      <c r="F1185" s="731"/>
    </row>
    <row r="1186" spans="5:6" x14ac:dyDescent="0.25">
      <c r="E1186" s="710"/>
      <c r="F1186" s="731"/>
    </row>
    <row r="1187" spans="5:6" x14ac:dyDescent="0.25">
      <c r="E1187" s="710"/>
      <c r="F1187" s="731"/>
    </row>
    <row r="1188" spans="5:6" x14ac:dyDescent="0.25">
      <c r="E1188" s="710"/>
      <c r="F1188" s="731"/>
    </row>
    <row r="1189" spans="5:6" x14ac:dyDescent="0.25">
      <c r="E1189" s="710"/>
      <c r="F1189" s="731"/>
    </row>
    <row r="1190" spans="5:6" x14ac:dyDescent="0.25">
      <c r="E1190" s="710"/>
      <c r="F1190" s="731"/>
    </row>
    <row r="1191" spans="5:6" x14ac:dyDescent="0.25">
      <c r="E1191" s="710"/>
      <c r="F1191" s="731"/>
    </row>
    <row r="1192" spans="5:6" x14ac:dyDescent="0.25">
      <c r="E1192" s="710"/>
      <c r="F1192" s="731"/>
    </row>
    <row r="1193" spans="5:6" x14ac:dyDescent="0.25">
      <c r="E1193" s="710"/>
      <c r="F1193" s="731"/>
    </row>
    <row r="1194" spans="5:6" x14ac:dyDescent="0.25">
      <c r="E1194" s="710"/>
      <c r="F1194" s="731"/>
    </row>
    <row r="1195" spans="5:6" x14ac:dyDescent="0.25">
      <c r="E1195" s="710"/>
      <c r="F1195" s="731"/>
    </row>
    <row r="1196" spans="5:6" x14ac:dyDescent="0.25">
      <c r="E1196" s="710"/>
      <c r="F1196" s="731"/>
    </row>
    <row r="1197" spans="5:6" x14ac:dyDescent="0.25">
      <c r="E1197" s="710"/>
      <c r="F1197" s="731"/>
    </row>
    <row r="1198" spans="5:6" x14ac:dyDescent="0.25">
      <c r="E1198" s="710"/>
      <c r="F1198" s="731"/>
    </row>
    <row r="1199" spans="5:6" x14ac:dyDescent="0.25">
      <c r="E1199" s="710"/>
      <c r="F1199" s="731"/>
    </row>
    <row r="1200" spans="5:6" x14ac:dyDescent="0.25">
      <c r="E1200" s="710"/>
      <c r="F1200" s="731"/>
    </row>
    <row r="1201" spans="5:6" x14ac:dyDescent="0.25">
      <c r="E1201" s="710"/>
      <c r="F1201" s="731"/>
    </row>
    <row r="1202" spans="5:6" x14ac:dyDescent="0.25">
      <c r="E1202" s="710"/>
      <c r="F1202" s="731"/>
    </row>
    <row r="1203" spans="5:6" x14ac:dyDescent="0.25">
      <c r="E1203" s="710"/>
      <c r="F1203" s="731"/>
    </row>
    <row r="1204" spans="5:6" x14ac:dyDescent="0.25">
      <c r="E1204" s="710"/>
      <c r="F1204" s="731"/>
    </row>
    <row r="1205" spans="5:6" x14ac:dyDescent="0.25">
      <c r="E1205" s="710"/>
      <c r="F1205" s="731"/>
    </row>
    <row r="1206" spans="5:6" x14ac:dyDescent="0.25">
      <c r="E1206" s="710"/>
      <c r="F1206" s="731"/>
    </row>
    <row r="1207" spans="5:6" x14ac:dyDescent="0.25">
      <c r="E1207" s="710"/>
      <c r="F1207" s="731"/>
    </row>
    <row r="1208" spans="5:6" x14ac:dyDescent="0.25">
      <c r="E1208" s="710"/>
      <c r="F1208" s="731"/>
    </row>
    <row r="1209" spans="5:6" x14ac:dyDescent="0.25">
      <c r="E1209" s="710"/>
      <c r="F1209" s="731"/>
    </row>
    <row r="1210" spans="5:6" x14ac:dyDescent="0.25">
      <c r="E1210" s="710"/>
      <c r="F1210" s="731"/>
    </row>
    <row r="1211" spans="5:6" x14ac:dyDescent="0.25">
      <c r="E1211" s="710"/>
      <c r="F1211" s="731"/>
    </row>
    <row r="1212" spans="5:6" x14ac:dyDescent="0.25">
      <c r="E1212" s="710"/>
      <c r="F1212" s="731"/>
    </row>
    <row r="1213" spans="5:6" x14ac:dyDescent="0.25">
      <c r="E1213" s="710"/>
      <c r="F1213" s="731"/>
    </row>
    <row r="1214" spans="5:6" x14ac:dyDescent="0.25">
      <c r="E1214" s="710"/>
      <c r="F1214" s="731"/>
    </row>
    <row r="1215" spans="5:6" x14ac:dyDescent="0.25">
      <c r="E1215" s="710"/>
      <c r="F1215" s="731"/>
    </row>
    <row r="1216" spans="5:6" x14ac:dyDescent="0.25">
      <c r="E1216" s="710"/>
      <c r="F1216" s="731"/>
    </row>
    <row r="1217" spans="5:6" x14ac:dyDescent="0.25">
      <c r="E1217" s="710"/>
      <c r="F1217" s="731"/>
    </row>
    <row r="1218" spans="5:6" x14ac:dyDescent="0.25">
      <c r="E1218" s="710"/>
      <c r="F1218" s="731"/>
    </row>
    <row r="1219" spans="5:6" x14ac:dyDescent="0.25">
      <c r="E1219" s="710"/>
      <c r="F1219" s="731"/>
    </row>
    <row r="1220" spans="5:6" x14ac:dyDescent="0.25">
      <c r="E1220" s="710"/>
      <c r="F1220" s="731"/>
    </row>
    <row r="1221" spans="5:6" x14ac:dyDescent="0.25">
      <c r="E1221" s="710"/>
      <c r="F1221" s="731"/>
    </row>
    <row r="1222" spans="5:6" x14ac:dyDescent="0.25">
      <c r="E1222" s="710"/>
      <c r="F1222" s="731"/>
    </row>
    <row r="1223" spans="5:6" x14ac:dyDescent="0.25">
      <c r="E1223" s="710"/>
      <c r="F1223" s="731"/>
    </row>
    <row r="1224" spans="5:6" x14ac:dyDescent="0.25">
      <c r="E1224" s="710"/>
      <c r="F1224" s="731"/>
    </row>
    <row r="1225" spans="5:6" x14ac:dyDescent="0.25">
      <c r="E1225" s="710"/>
      <c r="F1225" s="731"/>
    </row>
    <row r="1226" spans="5:6" x14ac:dyDescent="0.25">
      <c r="E1226" s="710"/>
      <c r="F1226" s="731"/>
    </row>
    <row r="1227" spans="5:6" x14ac:dyDescent="0.25">
      <c r="E1227" s="710"/>
      <c r="F1227" s="731"/>
    </row>
    <row r="1228" spans="5:6" x14ac:dyDescent="0.25">
      <c r="E1228" s="710"/>
      <c r="F1228" s="731"/>
    </row>
    <row r="1229" spans="5:6" x14ac:dyDescent="0.25">
      <c r="E1229" s="710"/>
      <c r="F1229" s="731"/>
    </row>
    <row r="1230" spans="5:6" x14ac:dyDescent="0.25">
      <c r="E1230" s="710"/>
      <c r="F1230" s="731"/>
    </row>
    <row r="1231" spans="5:6" x14ac:dyDescent="0.25">
      <c r="E1231" s="710"/>
      <c r="F1231" s="731"/>
    </row>
    <row r="1232" spans="5:6" x14ac:dyDescent="0.25">
      <c r="E1232" s="710"/>
      <c r="F1232" s="731"/>
    </row>
    <row r="1233" spans="5:6" x14ac:dyDescent="0.25">
      <c r="E1233" s="710"/>
      <c r="F1233" s="731"/>
    </row>
    <row r="1234" spans="5:6" x14ac:dyDescent="0.25">
      <c r="E1234" s="710"/>
      <c r="F1234" s="731"/>
    </row>
    <row r="1235" spans="5:6" x14ac:dyDescent="0.25">
      <c r="E1235" s="710"/>
      <c r="F1235" s="731"/>
    </row>
    <row r="1236" spans="5:6" x14ac:dyDescent="0.25">
      <c r="E1236" s="710"/>
      <c r="F1236" s="731"/>
    </row>
    <row r="1237" spans="5:6" x14ac:dyDescent="0.25">
      <c r="E1237" s="710"/>
      <c r="F1237" s="731"/>
    </row>
    <row r="1238" spans="5:6" x14ac:dyDescent="0.25">
      <c r="E1238" s="710"/>
      <c r="F1238" s="731"/>
    </row>
    <row r="1239" spans="5:6" x14ac:dyDescent="0.25">
      <c r="E1239" s="710"/>
      <c r="F1239" s="731"/>
    </row>
    <row r="1240" spans="5:6" x14ac:dyDescent="0.25">
      <c r="E1240" s="710"/>
      <c r="F1240" s="731"/>
    </row>
    <row r="1241" spans="5:6" x14ac:dyDescent="0.25">
      <c r="E1241" s="710"/>
      <c r="F1241" s="731"/>
    </row>
    <row r="1242" spans="5:6" x14ac:dyDescent="0.25">
      <c r="E1242" s="710"/>
      <c r="F1242" s="731"/>
    </row>
    <row r="1243" spans="5:6" x14ac:dyDescent="0.25">
      <c r="E1243" s="710"/>
      <c r="F1243" s="731"/>
    </row>
    <row r="1244" spans="5:6" x14ac:dyDescent="0.25">
      <c r="E1244" s="710"/>
      <c r="F1244" s="731"/>
    </row>
    <row r="1245" spans="5:6" x14ac:dyDescent="0.25">
      <c r="E1245" s="710"/>
      <c r="F1245" s="731"/>
    </row>
    <row r="1246" spans="5:6" x14ac:dyDescent="0.25">
      <c r="E1246" s="710"/>
      <c r="F1246" s="731"/>
    </row>
    <row r="1247" spans="5:6" x14ac:dyDescent="0.25">
      <c r="E1247" s="710"/>
      <c r="F1247" s="731"/>
    </row>
    <row r="1248" spans="5:6" x14ac:dyDescent="0.25">
      <c r="E1248" s="710"/>
      <c r="F1248" s="731"/>
    </row>
    <row r="1249" spans="5:6" x14ac:dyDescent="0.25">
      <c r="E1249" s="710"/>
      <c r="F1249" s="731"/>
    </row>
    <row r="1250" spans="5:6" x14ac:dyDescent="0.25">
      <c r="E1250" s="710"/>
      <c r="F1250" s="731"/>
    </row>
    <row r="1251" spans="5:6" x14ac:dyDescent="0.25">
      <c r="E1251" s="710"/>
      <c r="F1251" s="731"/>
    </row>
    <row r="1252" spans="5:6" x14ac:dyDescent="0.25">
      <c r="E1252" s="710"/>
      <c r="F1252" s="731"/>
    </row>
    <row r="1253" spans="5:6" x14ac:dyDescent="0.25">
      <c r="E1253" s="710"/>
      <c r="F1253" s="731"/>
    </row>
    <row r="1254" spans="5:6" x14ac:dyDescent="0.25">
      <c r="E1254" s="710"/>
      <c r="F1254" s="731"/>
    </row>
    <row r="1255" spans="5:6" x14ac:dyDescent="0.25">
      <c r="E1255" s="710"/>
      <c r="F1255" s="731"/>
    </row>
    <row r="1256" spans="5:6" x14ac:dyDescent="0.25">
      <c r="E1256" s="710"/>
      <c r="F1256" s="731"/>
    </row>
    <row r="1257" spans="5:6" x14ac:dyDescent="0.25">
      <c r="E1257" s="710"/>
      <c r="F1257" s="731"/>
    </row>
    <row r="1258" spans="5:6" x14ac:dyDescent="0.25">
      <c r="E1258" s="710"/>
      <c r="F1258" s="731"/>
    </row>
    <row r="1259" spans="5:6" x14ac:dyDescent="0.25">
      <c r="E1259" s="710"/>
      <c r="F1259" s="731"/>
    </row>
    <row r="1260" spans="5:6" x14ac:dyDescent="0.25">
      <c r="E1260" s="710"/>
      <c r="F1260" s="731"/>
    </row>
    <row r="1261" spans="5:6" x14ac:dyDescent="0.25">
      <c r="E1261" s="710"/>
      <c r="F1261" s="731"/>
    </row>
    <row r="1262" spans="5:6" x14ac:dyDescent="0.25">
      <c r="E1262" s="710"/>
      <c r="F1262" s="731"/>
    </row>
    <row r="1263" spans="5:6" x14ac:dyDescent="0.25">
      <c r="E1263" s="710"/>
      <c r="F1263" s="731"/>
    </row>
    <row r="1264" spans="5:6" x14ac:dyDescent="0.25">
      <c r="E1264" s="710"/>
      <c r="F1264" s="731"/>
    </row>
    <row r="1265" spans="5:6" x14ac:dyDescent="0.25">
      <c r="E1265" s="710"/>
      <c r="F1265" s="731"/>
    </row>
    <row r="1266" spans="5:6" x14ac:dyDescent="0.25">
      <c r="E1266" s="710"/>
      <c r="F1266" s="731"/>
    </row>
    <row r="1267" spans="5:6" x14ac:dyDescent="0.25">
      <c r="E1267" s="710"/>
      <c r="F1267" s="731"/>
    </row>
    <row r="1268" spans="5:6" x14ac:dyDescent="0.25">
      <c r="E1268" s="710"/>
      <c r="F1268" s="731"/>
    </row>
    <row r="1269" spans="5:6" x14ac:dyDescent="0.25">
      <c r="E1269" s="710"/>
      <c r="F1269" s="731"/>
    </row>
    <row r="1270" spans="5:6" x14ac:dyDescent="0.25">
      <c r="E1270" s="710"/>
      <c r="F1270" s="731"/>
    </row>
    <row r="1271" spans="5:6" x14ac:dyDescent="0.25">
      <c r="E1271" s="710"/>
      <c r="F1271" s="731"/>
    </row>
    <row r="1272" spans="5:6" x14ac:dyDescent="0.25">
      <c r="E1272" s="710"/>
      <c r="F1272" s="731"/>
    </row>
    <row r="1273" spans="5:6" x14ac:dyDescent="0.25">
      <c r="E1273" s="710"/>
      <c r="F1273" s="731"/>
    </row>
    <row r="1274" spans="5:6" x14ac:dyDescent="0.25">
      <c r="E1274" s="710"/>
      <c r="F1274" s="731"/>
    </row>
    <row r="1275" spans="5:6" x14ac:dyDescent="0.25">
      <c r="E1275" s="710"/>
      <c r="F1275" s="731"/>
    </row>
    <row r="1276" spans="5:6" x14ac:dyDescent="0.25">
      <c r="E1276" s="710"/>
      <c r="F1276" s="731"/>
    </row>
    <row r="1277" spans="5:6" x14ac:dyDescent="0.25">
      <c r="E1277" s="710"/>
      <c r="F1277" s="731"/>
    </row>
    <row r="1278" spans="5:6" x14ac:dyDescent="0.25">
      <c r="E1278" s="710"/>
      <c r="F1278" s="731"/>
    </row>
    <row r="1279" spans="5:6" x14ac:dyDescent="0.25">
      <c r="E1279" s="710"/>
      <c r="F1279" s="731"/>
    </row>
    <row r="1280" spans="5:6" x14ac:dyDescent="0.25">
      <c r="E1280" s="710"/>
      <c r="F1280" s="731"/>
    </row>
    <row r="1281" spans="5:6" x14ac:dyDescent="0.25">
      <c r="E1281" s="710"/>
      <c r="F1281" s="731"/>
    </row>
    <row r="1282" spans="5:6" x14ac:dyDescent="0.25">
      <c r="E1282" s="710"/>
      <c r="F1282" s="731"/>
    </row>
    <row r="1283" spans="5:6" x14ac:dyDescent="0.25">
      <c r="E1283" s="710"/>
      <c r="F1283" s="731"/>
    </row>
    <row r="1284" spans="5:6" x14ac:dyDescent="0.25">
      <c r="E1284" s="710"/>
      <c r="F1284" s="731"/>
    </row>
    <row r="1285" spans="5:6" x14ac:dyDescent="0.25">
      <c r="E1285" s="710"/>
      <c r="F1285" s="731"/>
    </row>
    <row r="1286" spans="5:6" x14ac:dyDescent="0.25">
      <c r="E1286" s="710"/>
      <c r="F1286" s="731"/>
    </row>
    <row r="1287" spans="5:6" x14ac:dyDescent="0.25">
      <c r="E1287" s="710"/>
      <c r="F1287" s="731"/>
    </row>
    <row r="1288" spans="5:6" x14ac:dyDescent="0.25">
      <c r="E1288" s="710"/>
      <c r="F1288" s="731"/>
    </row>
    <row r="1289" spans="5:6" x14ac:dyDescent="0.25">
      <c r="E1289" s="710"/>
      <c r="F1289" s="731"/>
    </row>
    <row r="1290" spans="5:6" x14ac:dyDescent="0.25">
      <c r="E1290" s="710"/>
      <c r="F1290" s="731"/>
    </row>
    <row r="1291" spans="5:6" x14ac:dyDescent="0.25">
      <c r="E1291" s="710"/>
      <c r="F1291" s="731"/>
    </row>
    <row r="1292" spans="5:6" x14ac:dyDescent="0.25">
      <c r="E1292" s="710"/>
      <c r="F1292" s="731"/>
    </row>
    <row r="1293" spans="5:6" x14ac:dyDescent="0.25">
      <c r="E1293" s="710"/>
      <c r="F1293" s="731"/>
    </row>
    <row r="1294" spans="5:6" x14ac:dyDescent="0.25">
      <c r="E1294" s="710"/>
      <c r="F1294" s="731"/>
    </row>
    <row r="1295" spans="5:6" x14ac:dyDescent="0.25">
      <c r="E1295" s="710"/>
      <c r="F1295" s="731"/>
    </row>
    <row r="1296" spans="5:6" x14ac:dyDescent="0.25">
      <c r="E1296" s="710"/>
      <c r="F1296" s="731"/>
    </row>
    <row r="1297" spans="5:6" x14ac:dyDescent="0.25">
      <c r="E1297" s="710"/>
      <c r="F1297" s="731"/>
    </row>
    <row r="1298" spans="5:6" x14ac:dyDescent="0.25">
      <c r="E1298" s="710"/>
      <c r="F1298" s="731"/>
    </row>
    <row r="1299" spans="5:6" x14ac:dyDescent="0.25">
      <c r="E1299" s="710"/>
      <c r="F1299" s="731"/>
    </row>
    <row r="1300" spans="5:6" x14ac:dyDescent="0.25">
      <c r="E1300" s="710"/>
      <c r="F1300" s="731"/>
    </row>
    <row r="1301" spans="5:6" x14ac:dyDescent="0.25">
      <c r="E1301" s="710"/>
      <c r="F1301" s="731"/>
    </row>
    <row r="1302" spans="5:6" x14ac:dyDescent="0.25">
      <c r="E1302" s="710"/>
      <c r="F1302" s="731"/>
    </row>
    <row r="1303" spans="5:6" x14ac:dyDescent="0.25">
      <c r="E1303" s="710"/>
      <c r="F1303" s="731"/>
    </row>
    <row r="1304" spans="5:6" x14ac:dyDescent="0.25">
      <c r="E1304" s="710"/>
      <c r="F1304" s="731"/>
    </row>
    <row r="1305" spans="5:6" x14ac:dyDescent="0.25">
      <c r="E1305" s="710"/>
      <c r="F1305" s="731"/>
    </row>
    <row r="1306" spans="5:6" x14ac:dyDescent="0.25">
      <c r="E1306" s="710"/>
      <c r="F1306" s="731"/>
    </row>
    <row r="1307" spans="5:6" x14ac:dyDescent="0.25">
      <c r="E1307" s="710"/>
      <c r="F1307" s="731"/>
    </row>
    <row r="1308" spans="5:6" x14ac:dyDescent="0.25">
      <c r="E1308" s="710"/>
      <c r="F1308" s="731"/>
    </row>
    <row r="1309" spans="5:6" x14ac:dyDescent="0.25">
      <c r="E1309" s="710"/>
      <c r="F1309" s="731"/>
    </row>
    <row r="1310" spans="5:6" x14ac:dyDescent="0.25">
      <c r="E1310" s="710"/>
      <c r="F1310" s="731"/>
    </row>
    <row r="1311" spans="5:6" x14ac:dyDescent="0.25">
      <c r="E1311" s="710"/>
      <c r="F1311" s="731"/>
    </row>
    <row r="1312" spans="5:6" x14ac:dyDescent="0.25">
      <c r="E1312" s="710"/>
      <c r="F1312" s="731"/>
    </row>
    <row r="1313" spans="5:6" x14ac:dyDescent="0.25">
      <c r="E1313" s="710"/>
      <c r="F1313" s="731"/>
    </row>
    <row r="1314" spans="5:6" x14ac:dyDescent="0.25">
      <c r="E1314" s="710"/>
      <c r="F1314" s="731"/>
    </row>
    <row r="1315" spans="5:6" x14ac:dyDescent="0.25">
      <c r="E1315" s="710"/>
      <c r="F1315" s="731"/>
    </row>
    <row r="1316" spans="5:6" x14ac:dyDescent="0.25">
      <c r="E1316" s="710"/>
      <c r="F1316" s="731"/>
    </row>
    <row r="1317" spans="5:6" x14ac:dyDescent="0.25">
      <c r="E1317" s="710"/>
      <c r="F1317" s="731"/>
    </row>
    <row r="1318" spans="5:6" x14ac:dyDescent="0.25">
      <c r="E1318" s="710"/>
      <c r="F1318" s="731"/>
    </row>
    <row r="1319" spans="5:6" x14ac:dyDescent="0.25">
      <c r="E1319" s="710"/>
      <c r="F1319" s="731"/>
    </row>
    <row r="1320" spans="5:6" x14ac:dyDescent="0.25">
      <c r="E1320" s="710"/>
      <c r="F1320" s="731"/>
    </row>
    <row r="1321" spans="5:6" x14ac:dyDescent="0.25">
      <c r="E1321" s="710"/>
      <c r="F1321" s="731"/>
    </row>
    <row r="1322" spans="5:6" x14ac:dyDescent="0.25">
      <c r="E1322" s="710"/>
      <c r="F1322" s="731"/>
    </row>
    <row r="1323" spans="5:6" x14ac:dyDescent="0.25">
      <c r="E1323" s="710"/>
      <c r="F1323" s="731"/>
    </row>
    <row r="1324" spans="5:6" x14ac:dyDescent="0.25">
      <c r="E1324" s="710"/>
      <c r="F1324" s="731"/>
    </row>
    <row r="1325" spans="5:6" x14ac:dyDescent="0.25">
      <c r="E1325" s="710"/>
      <c r="F1325" s="731"/>
    </row>
    <row r="1326" spans="5:6" x14ac:dyDescent="0.25">
      <c r="E1326" s="710"/>
      <c r="F1326" s="731"/>
    </row>
    <row r="1327" spans="5:6" x14ac:dyDescent="0.25">
      <c r="E1327" s="710"/>
      <c r="F1327" s="731"/>
    </row>
    <row r="1328" spans="5:6" x14ac:dyDescent="0.25">
      <c r="E1328" s="710"/>
      <c r="F1328" s="731"/>
    </row>
    <row r="1329" spans="5:6" x14ac:dyDescent="0.25">
      <c r="E1329" s="710"/>
      <c r="F1329" s="731"/>
    </row>
    <row r="1330" spans="5:6" x14ac:dyDescent="0.25">
      <c r="E1330" s="710"/>
      <c r="F1330" s="731"/>
    </row>
    <row r="1331" spans="5:6" x14ac:dyDescent="0.25">
      <c r="E1331" s="710"/>
      <c r="F1331" s="731"/>
    </row>
    <row r="1332" spans="5:6" x14ac:dyDescent="0.25">
      <c r="E1332" s="710"/>
      <c r="F1332" s="731"/>
    </row>
    <row r="1333" spans="5:6" x14ac:dyDescent="0.25">
      <c r="E1333" s="710"/>
      <c r="F1333" s="731"/>
    </row>
    <row r="1334" spans="5:6" x14ac:dyDescent="0.25">
      <c r="E1334" s="710"/>
      <c r="F1334" s="731"/>
    </row>
    <row r="1335" spans="5:6" x14ac:dyDescent="0.25">
      <c r="E1335" s="710"/>
      <c r="F1335" s="731"/>
    </row>
    <row r="1336" spans="5:6" x14ac:dyDescent="0.25">
      <c r="E1336" s="710"/>
      <c r="F1336" s="731"/>
    </row>
    <row r="1337" spans="5:6" x14ac:dyDescent="0.25">
      <c r="E1337" s="710"/>
      <c r="F1337" s="731"/>
    </row>
    <row r="1338" spans="5:6" x14ac:dyDescent="0.25">
      <c r="E1338" s="710"/>
      <c r="F1338" s="731"/>
    </row>
    <row r="1339" spans="5:6" x14ac:dyDescent="0.25">
      <c r="E1339" s="710"/>
      <c r="F1339" s="731"/>
    </row>
    <row r="1340" spans="5:6" x14ac:dyDescent="0.25">
      <c r="E1340" s="710"/>
      <c r="F1340" s="731"/>
    </row>
    <row r="1341" spans="5:6" x14ac:dyDescent="0.25">
      <c r="E1341" s="710"/>
      <c r="F1341" s="731"/>
    </row>
    <row r="1342" spans="5:6" x14ac:dyDescent="0.25">
      <c r="E1342" s="710"/>
      <c r="F1342" s="731"/>
    </row>
    <row r="1343" spans="5:6" x14ac:dyDescent="0.25">
      <c r="E1343" s="710"/>
      <c r="F1343" s="731"/>
    </row>
    <row r="1344" spans="5:6" x14ac:dyDescent="0.25">
      <c r="E1344" s="710"/>
      <c r="F1344" s="731"/>
    </row>
    <row r="1345" spans="5:6" x14ac:dyDescent="0.25">
      <c r="E1345" s="710"/>
      <c r="F1345" s="731"/>
    </row>
    <row r="1346" spans="5:6" x14ac:dyDescent="0.25">
      <c r="E1346" s="710"/>
      <c r="F1346" s="731"/>
    </row>
    <row r="1347" spans="5:6" x14ac:dyDescent="0.25">
      <c r="E1347" s="710"/>
      <c r="F1347" s="731"/>
    </row>
    <row r="1348" spans="5:6" x14ac:dyDescent="0.25">
      <c r="E1348" s="710"/>
      <c r="F1348" s="731"/>
    </row>
    <row r="1349" spans="5:6" x14ac:dyDescent="0.25">
      <c r="E1349" s="710"/>
      <c r="F1349" s="731"/>
    </row>
    <row r="1350" spans="5:6" x14ac:dyDescent="0.25">
      <c r="E1350" s="710"/>
      <c r="F1350" s="731"/>
    </row>
    <row r="1351" spans="5:6" x14ac:dyDescent="0.25">
      <c r="E1351" s="710"/>
      <c r="F1351" s="731"/>
    </row>
    <row r="1352" spans="5:6" x14ac:dyDescent="0.25">
      <c r="E1352" s="710"/>
      <c r="F1352" s="731"/>
    </row>
    <row r="1353" spans="5:6" x14ac:dyDescent="0.25">
      <c r="E1353" s="710"/>
      <c r="F1353" s="731"/>
    </row>
    <row r="1354" spans="5:6" x14ac:dyDescent="0.25">
      <c r="E1354" s="710"/>
      <c r="F1354" s="731"/>
    </row>
    <row r="1355" spans="5:6" x14ac:dyDescent="0.25">
      <c r="E1355" s="710"/>
      <c r="F1355" s="731"/>
    </row>
    <row r="1356" spans="5:6" x14ac:dyDescent="0.25">
      <c r="E1356" s="710"/>
      <c r="F1356" s="731"/>
    </row>
    <row r="1357" spans="5:6" x14ac:dyDescent="0.25">
      <c r="E1357" s="710"/>
      <c r="F1357" s="731"/>
    </row>
    <row r="1358" spans="5:6" x14ac:dyDescent="0.25">
      <c r="E1358" s="710"/>
      <c r="F1358" s="731"/>
    </row>
    <row r="1359" spans="5:6" x14ac:dyDescent="0.25">
      <c r="E1359" s="710"/>
      <c r="F1359" s="731"/>
    </row>
    <row r="1360" spans="5:6" x14ac:dyDescent="0.25">
      <c r="E1360" s="710"/>
      <c r="F1360" s="731"/>
    </row>
    <row r="1361" spans="5:6" x14ac:dyDescent="0.25">
      <c r="E1361" s="710"/>
      <c r="F1361" s="731"/>
    </row>
    <row r="1362" spans="5:6" x14ac:dyDescent="0.25">
      <c r="E1362" s="710"/>
      <c r="F1362" s="731"/>
    </row>
    <row r="1363" spans="5:6" x14ac:dyDescent="0.25">
      <c r="E1363" s="710"/>
      <c r="F1363" s="731"/>
    </row>
    <row r="1364" spans="5:6" x14ac:dyDescent="0.25">
      <c r="E1364" s="710"/>
      <c r="F1364" s="731"/>
    </row>
    <row r="1365" spans="5:6" x14ac:dyDescent="0.25">
      <c r="E1365" s="710"/>
      <c r="F1365" s="731"/>
    </row>
    <row r="1366" spans="5:6" x14ac:dyDescent="0.25">
      <c r="E1366" s="710"/>
      <c r="F1366" s="731"/>
    </row>
    <row r="1367" spans="5:6" x14ac:dyDescent="0.25">
      <c r="E1367" s="710"/>
      <c r="F1367" s="731"/>
    </row>
    <row r="1368" spans="5:6" x14ac:dyDescent="0.25">
      <c r="E1368" s="710"/>
      <c r="F1368" s="731"/>
    </row>
    <row r="1369" spans="5:6" x14ac:dyDescent="0.25">
      <c r="E1369" s="710"/>
      <c r="F1369" s="731"/>
    </row>
    <row r="1370" spans="5:6" x14ac:dyDescent="0.25">
      <c r="E1370" s="710"/>
      <c r="F1370" s="731"/>
    </row>
    <row r="1371" spans="5:6" x14ac:dyDescent="0.25">
      <c r="E1371" s="710"/>
      <c r="F1371" s="731"/>
    </row>
    <row r="1372" spans="5:6" x14ac:dyDescent="0.25">
      <c r="E1372" s="710"/>
      <c r="F1372" s="731"/>
    </row>
    <row r="1373" spans="5:6" x14ac:dyDescent="0.25">
      <c r="E1373" s="710"/>
      <c r="F1373" s="731"/>
    </row>
    <row r="1374" spans="5:6" x14ac:dyDescent="0.25">
      <c r="E1374" s="710"/>
      <c r="F1374" s="731"/>
    </row>
    <row r="1375" spans="5:6" x14ac:dyDescent="0.25">
      <c r="E1375" s="710"/>
      <c r="F1375" s="731"/>
    </row>
    <row r="1376" spans="5:6" x14ac:dyDescent="0.25">
      <c r="E1376" s="710"/>
      <c r="F1376" s="731"/>
    </row>
    <row r="1377" spans="5:6" x14ac:dyDescent="0.25">
      <c r="E1377" s="710"/>
      <c r="F1377" s="731"/>
    </row>
    <row r="1378" spans="5:6" x14ac:dyDescent="0.25">
      <c r="E1378" s="710"/>
      <c r="F1378" s="731"/>
    </row>
    <row r="1379" spans="5:6" x14ac:dyDescent="0.25">
      <c r="E1379" s="710"/>
      <c r="F1379" s="731"/>
    </row>
    <row r="1380" spans="5:6" x14ac:dyDescent="0.25">
      <c r="E1380" s="710"/>
      <c r="F1380" s="731"/>
    </row>
    <row r="1381" spans="5:6" x14ac:dyDescent="0.25">
      <c r="E1381" s="710"/>
      <c r="F1381" s="731"/>
    </row>
    <row r="1382" spans="5:6" x14ac:dyDescent="0.25">
      <c r="E1382" s="710"/>
      <c r="F1382" s="731"/>
    </row>
    <row r="1383" spans="5:6" x14ac:dyDescent="0.25">
      <c r="E1383" s="710"/>
      <c r="F1383" s="731"/>
    </row>
    <row r="1384" spans="5:6" x14ac:dyDescent="0.25">
      <c r="E1384" s="710"/>
      <c r="F1384" s="731"/>
    </row>
    <row r="1385" spans="5:6" x14ac:dyDescent="0.25">
      <c r="E1385" s="710"/>
      <c r="F1385" s="731"/>
    </row>
    <row r="1386" spans="5:6" x14ac:dyDescent="0.25">
      <c r="E1386" s="710"/>
      <c r="F1386" s="731"/>
    </row>
    <row r="1387" spans="5:6" x14ac:dyDescent="0.25">
      <c r="E1387" s="710"/>
      <c r="F1387" s="731"/>
    </row>
    <row r="1388" spans="5:6" x14ac:dyDescent="0.25">
      <c r="E1388" s="710"/>
      <c r="F1388" s="731"/>
    </row>
    <row r="1389" spans="5:6" x14ac:dyDescent="0.25">
      <c r="E1389" s="710"/>
      <c r="F1389" s="731"/>
    </row>
    <row r="1390" spans="5:6" x14ac:dyDescent="0.25">
      <c r="E1390" s="710"/>
      <c r="F1390" s="731"/>
    </row>
    <row r="1391" spans="5:6" x14ac:dyDescent="0.25">
      <c r="E1391" s="710"/>
      <c r="F1391" s="731"/>
    </row>
    <row r="1392" spans="5:6" x14ac:dyDescent="0.25">
      <c r="E1392" s="710"/>
      <c r="F1392" s="731"/>
    </row>
    <row r="1393" spans="5:6" x14ac:dyDescent="0.25">
      <c r="E1393" s="710"/>
      <c r="F1393" s="731"/>
    </row>
    <row r="1394" spans="5:6" x14ac:dyDescent="0.25">
      <c r="E1394" s="710"/>
      <c r="F1394" s="731"/>
    </row>
    <row r="1395" spans="5:6" x14ac:dyDescent="0.25">
      <c r="E1395" s="710"/>
      <c r="F1395" s="731"/>
    </row>
    <row r="1396" spans="5:6" x14ac:dyDescent="0.25">
      <c r="E1396" s="710"/>
      <c r="F1396" s="731"/>
    </row>
    <row r="1397" spans="5:6" x14ac:dyDescent="0.25">
      <c r="E1397" s="710"/>
      <c r="F1397" s="731"/>
    </row>
    <row r="1398" spans="5:6" x14ac:dyDescent="0.25">
      <c r="E1398" s="710"/>
      <c r="F1398" s="731"/>
    </row>
    <row r="1399" spans="5:6" x14ac:dyDescent="0.25">
      <c r="E1399" s="710"/>
      <c r="F1399" s="731"/>
    </row>
    <row r="1400" spans="5:6" x14ac:dyDescent="0.25">
      <c r="E1400" s="710"/>
      <c r="F1400" s="731"/>
    </row>
    <row r="1401" spans="5:6" x14ac:dyDescent="0.25">
      <c r="E1401" s="710"/>
      <c r="F1401" s="731"/>
    </row>
    <row r="1402" spans="5:6" x14ac:dyDescent="0.25">
      <c r="E1402" s="710"/>
      <c r="F1402" s="731"/>
    </row>
    <row r="1403" spans="5:6" x14ac:dyDescent="0.25">
      <c r="E1403" s="710"/>
      <c r="F1403" s="731"/>
    </row>
    <row r="1404" spans="5:6" x14ac:dyDescent="0.25">
      <c r="E1404" s="710"/>
      <c r="F1404" s="731"/>
    </row>
    <row r="1405" spans="5:6" x14ac:dyDescent="0.25">
      <c r="E1405" s="710"/>
      <c r="F1405" s="731"/>
    </row>
    <row r="1406" spans="5:6" x14ac:dyDescent="0.25">
      <c r="E1406" s="710"/>
      <c r="F1406" s="731"/>
    </row>
    <row r="1407" spans="5:6" x14ac:dyDescent="0.25">
      <c r="E1407" s="710"/>
      <c r="F1407" s="731"/>
    </row>
    <row r="1408" spans="5:6" x14ac:dyDescent="0.25">
      <c r="E1408" s="710"/>
      <c r="F1408" s="731"/>
    </row>
    <row r="1409" spans="5:6" x14ac:dyDescent="0.25">
      <c r="E1409" s="710"/>
      <c r="F1409" s="731"/>
    </row>
    <row r="1410" spans="5:6" x14ac:dyDescent="0.25">
      <c r="E1410" s="710"/>
      <c r="F1410" s="731"/>
    </row>
    <row r="1411" spans="5:6" x14ac:dyDescent="0.25">
      <c r="E1411" s="710"/>
      <c r="F1411" s="731"/>
    </row>
    <row r="1412" spans="5:6" x14ac:dyDescent="0.25">
      <c r="E1412" s="710"/>
      <c r="F1412" s="731"/>
    </row>
    <row r="1413" spans="5:6" x14ac:dyDescent="0.25">
      <c r="E1413" s="710"/>
      <c r="F1413" s="731"/>
    </row>
    <row r="1414" spans="5:6" x14ac:dyDescent="0.25">
      <c r="E1414" s="710"/>
      <c r="F1414" s="731"/>
    </row>
    <row r="1415" spans="5:6" x14ac:dyDescent="0.25">
      <c r="E1415" s="710"/>
      <c r="F1415" s="731"/>
    </row>
    <row r="1416" spans="5:6" x14ac:dyDescent="0.25">
      <c r="E1416" s="710"/>
      <c r="F1416" s="731"/>
    </row>
    <row r="1417" spans="5:6" x14ac:dyDescent="0.25">
      <c r="E1417" s="710"/>
      <c r="F1417" s="731"/>
    </row>
    <row r="1418" spans="5:6" x14ac:dyDescent="0.25">
      <c r="E1418" s="710"/>
      <c r="F1418" s="731"/>
    </row>
    <row r="1419" spans="5:6" x14ac:dyDescent="0.25">
      <c r="E1419" s="710"/>
      <c r="F1419" s="731"/>
    </row>
    <row r="1420" spans="5:6" x14ac:dyDescent="0.25">
      <c r="E1420" s="710"/>
      <c r="F1420" s="731"/>
    </row>
    <row r="1421" spans="5:6" x14ac:dyDescent="0.25">
      <c r="E1421" s="710"/>
      <c r="F1421" s="731"/>
    </row>
    <row r="1422" spans="5:6" x14ac:dyDescent="0.25">
      <c r="E1422" s="710"/>
      <c r="F1422" s="731"/>
    </row>
    <row r="1423" spans="5:6" x14ac:dyDescent="0.25">
      <c r="E1423" s="710"/>
      <c r="F1423" s="731"/>
    </row>
    <row r="1424" spans="5:6" x14ac:dyDescent="0.25">
      <c r="E1424" s="710"/>
      <c r="F1424" s="731"/>
    </row>
    <row r="1425" spans="5:6" x14ac:dyDescent="0.25">
      <c r="E1425" s="710"/>
      <c r="F1425" s="731"/>
    </row>
    <row r="1426" spans="5:6" x14ac:dyDescent="0.25">
      <c r="E1426" s="710"/>
      <c r="F1426" s="731"/>
    </row>
    <row r="1427" spans="5:6" x14ac:dyDescent="0.25">
      <c r="E1427" s="710"/>
      <c r="F1427" s="731"/>
    </row>
    <row r="1428" spans="5:6" x14ac:dyDescent="0.25">
      <c r="E1428" s="710"/>
      <c r="F1428" s="731"/>
    </row>
    <row r="1429" spans="5:6" x14ac:dyDescent="0.25">
      <c r="E1429" s="710"/>
      <c r="F1429" s="731"/>
    </row>
    <row r="1430" spans="5:6" x14ac:dyDescent="0.25">
      <c r="E1430" s="710"/>
      <c r="F1430" s="731"/>
    </row>
    <row r="1431" spans="5:6" x14ac:dyDescent="0.25">
      <c r="E1431" s="710"/>
      <c r="F1431" s="731"/>
    </row>
    <row r="1432" spans="5:6" x14ac:dyDescent="0.25">
      <c r="E1432" s="710"/>
      <c r="F1432" s="731"/>
    </row>
    <row r="1433" spans="5:6" x14ac:dyDescent="0.25">
      <c r="E1433" s="710"/>
      <c r="F1433" s="731"/>
    </row>
    <row r="1434" spans="5:6" x14ac:dyDescent="0.25">
      <c r="E1434" s="710"/>
      <c r="F1434" s="731"/>
    </row>
    <row r="1435" spans="5:6" x14ac:dyDescent="0.25">
      <c r="E1435" s="710"/>
      <c r="F1435" s="731"/>
    </row>
    <row r="1436" spans="5:6" x14ac:dyDescent="0.25">
      <c r="E1436" s="710"/>
      <c r="F1436" s="731"/>
    </row>
    <row r="1437" spans="5:6" x14ac:dyDescent="0.25">
      <c r="E1437" s="710"/>
      <c r="F1437" s="731"/>
    </row>
    <row r="1438" spans="5:6" x14ac:dyDescent="0.25">
      <c r="E1438" s="710"/>
      <c r="F1438" s="731"/>
    </row>
    <row r="1439" spans="5:6" x14ac:dyDescent="0.25">
      <c r="E1439" s="710"/>
      <c r="F1439" s="731"/>
    </row>
    <row r="1440" spans="5:6" x14ac:dyDescent="0.25">
      <c r="E1440" s="710"/>
      <c r="F1440" s="731"/>
    </row>
    <row r="1441" spans="5:6" x14ac:dyDescent="0.25">
      <c r="E1441" s="710"/>
      <c r="F1441" s="731"/>
    </row>
    <row r="1442" spans="5:6" x14ac:dyDescent="0.25">
      <c r="E1442" s="710"/>
      <c r="F1442" s="731"/>
    </row>
    <row r="1443" spans="5:6" x14ac:dyDescent="0.25">
      <c r="E1443" s="710"/>
      <c r="F1443" s="731"/>
    </row>
    <row r="1444" spans="5:6" x14ac:dyDescent="0.25">
      <c r="E1444" s="710"/>
      <c r="F1444" s="731"/>
    </row>
    <row r="1445" spans="5:6" x14ac:dyDescent="0.25">
      <c r="E1445" s="710"/>
      <c r="F1445" s="731"/>
    </row>
    <row r="1446" spans="5:6" x14ac:dyDescent="0.25">
      <c r="E1446" s="710"/>
      <c r="F1446" s="731"/>
    </row>
    <row r="1447" spans="5:6" x14ac:dyDescent="0.25">
      <c r="E1447" s="710"/>
      <c r="F1447" s="731"/>
    </row>
    <row r="1448" spans="5:6" x14ac:dyDescent="0.25">
      <c r="E1448" s="710"/>
      <c r="F1448" s="731"/>
    </row>
    <row r="1449" spans="5:6" x14ac:dyDescent="0.25">
      <c r="E1449" s="710"/>
      <c r="F1449" s="731"/>
    </row>
    <row r="1450" spans="5:6" x14ac:dyDescent="0.25">
      <c r="E1450" s="710"/>
      <c r="F1450" s="731"/>
    </row>
    <row r="1451" spans="5:6" x14ac:dyDescent="0.25">
      <c r="E1451" s="710"/>
      <c r="F1451" s="731"/>
    </row>
    <row r="1452" spans="5:6" x14ac:dyDescent="0.25">
      <c r="E1452" s="710"/>
      <c r="F1452" s="731"/>
    </row>
    <row r="1453" spans="5:6" x14ac:dyDescent="0.25">
      <c r="E1453" s="710"/>
      <c r="F1453" s="731"/>
    </row>
    <row r="1454" spans="5:6" x14ac:dyDescent="0.25">
      <c r="E1454" s="710"/>
      <c r="F1454" s="731"/>
    </row>
    <row r="1455" spans="5:6" x14ac:dyDescent="0.25">
      <c r="E1455" s="710"/>
      <c r="F1455" s="731"/>
    </row>
    <row r="1456" spans="5:6" x14ac:dyDescent="0.25">
      <c r="E1456" s="710"/>
      <c r="F1456" s="731"/>
    </row>
    <row r="1457" spans="5:6" x14ac:dyDescent="0.25">
      <c r="E1457" s="710"/>
      <c r="F1457" s="731"/>
    </row>
    <row r="1458" spans="5:6" x14ac:dyDescent="0.25">
      <c r="E1458" s="710"/>
      <c r="F1458" s="731"/>
    </row>
    <row r="1459" spans="5:6" x14ac:dyDescent="0.25">
      <c r="E1459" s="710"/>
      <c r="F1459" s="731"/>
    </row>
    <row r="1460" spans="5:6" x14ac:dyDescent="0.25">
      <c r="E1460" s="710"/>
      <c r="F1460" s="731"/>
    </row>
    <row r="1461" spans="5:6" x14ac:dyDescent="0.25">
      <c r="E1461" s="710"/>
      <c r="F1461" s="731"/>
    </row>
    <row r="1462" spans="5:6" x14ac:dyDescent="0.25">
      <c r="E1462" s="710"/>
      <c r="F1462" s="731"/>
    </row>
    <row r="1463" spans="5:6" x14ac:dyDescent="0.25">
      <c r="E1463" s="710"/>
      <c r="F1463" s="731"/>
    </row>
    <row r="1464" spans="5:6" x14ac:dyDescent="0.25">
      <c r="E1464" s="710"/>
      <c r="F1464" s="731"/>
    </row>
    <row r="1465" spans="5:6" x14ac:dyDescent="0.25">
      <c r="E1465" s="710"/>
      <c r="F1465" s="731"/>
    </row>
    <row r="1466" spans="5:6" x14ac:dyDescent="0.25">
      <c r="E1466" s="710"/>
      <c r="F1466" s="731"/>
    </row>
    <row r="1467" spans="5:6" x14ac:dyDescent="0.25">
      <c r="E1467" s="710"/>
      <c r="F1467" s="731"/>
    </row>
    <row r="1468" spans="5:6" x14ac:dyDescent="0.25">
      <c r="E1468" s="710"/>
      <c r="F1468" s="731"/>
    </row>
    <row r="1469" spans="5:6" x14ac:dyDescent="0.25">
      <c r="E1469" s="710"/>
      <c r="F1469" s="731"/>
    </row>
    <row r="1470" spans="5:6" x14ac:dyDescent="0.25">
      <c r="E1470" s="710"/>
      <c r="F1470" s="731"/>
    </row>
    <row r="1471" spans="5:6" x14ac:dyDescent="0.25">
      <c r="E1471" s="710"/>
      <c r="F1471" s="731"/>
    </row>
    <row r="1472" spans="5:6" x14ac:dyDescent="0.25">
      <c r="E1472" s="710"/>
      <c r="F1472" s="731"/>
    </row>
    <row r="1473" spans="5:6" x14ac:dyDescent="0.25">
      <c r="E1473" s="710"/>
      <c r="F1473" s="731"/>
    </row>
    <row r="1474" spans="5:6" x14ac:dyDescent="0.25">
      <c r="E1474" s="710"/>
      <c r="F1474" s="731"/>
    </row>
    <row r="1475" spans="5:6" x14ac:dyDescent="0.25">
      <c r="E1475" s="710"/>
      <c r="F1475" s="731"/>
    </row>
    <row r="1476" spans="5:6" x14ac:dyDescent="0.25">
      <c r="E1476" s="710"/>
      <c r="F1476" s="731"/>
    </row>
    <row r="1477" spans="5:6" x14ac:dyDescent="0.25">
      <c r="E1477" s="710"/>
      <c r="F1477" s="731"/>
    </row>
    <row r="1478" spans="5:6" x14ac:dyDescent="0.25">
      <c r="E1478" s="710"/>
      <c r="F1478" s="731"/>
    </row>
    <row r="1479" spans="5:6" x14ac:dyDescent="0.25">
      <c r="E1479" s="710"/>
      <c r="F1479" s="731"/>
    </row>
    <row r="1480" spans="5:6" x14ac:dyDescent="0.25">
      <c r="E1480" s="710"/>
      <c r="F1480" s="731"/>
    </row>
    <row r="1481" spans="5:6" x14ac:dyDescent="0.25">
      <c r="E1481" s="710"/>
      <c r="F1481" s="731"/>
    </row>
    <row r="1482" spans="5:6" x14ac:dyDescent="0.25">
      <c r="E1482" s="710"/>
      <c r="F1482" s="731"/>
    </row>
    <row r="1483" spans="5:6" x14ac:dyDescent="0.25">
      <c r="E1483" s="710"/>
      <c r="F1483" s="731"/>
    </row>
    <row r="1484" spans="5:6" x14ac:dyDescent="0.25">
      <c r="E1484" s="710"/>
      <c r="F1484" s="731"/>
    </row>
    <row r="1485" spans="5:6" x14ac:dyDescent="0.25">
      <c r="E1485" s="710"/>
      <c r="F1485" s="731"/>
    </row>
    <row r="1486" spans="5:6" x14ac:dyDescent="0.25">
      <c r="E1486" s="710"/>
      <c r="F1486" s="731"/>
    </row>
    <row r="1487" spans="5:6" x14ac:dyDescent="0.25">
      <c r="E1487" s="710"/>
      <c r="F1487" s="731"/>
    </row>
    <row r="1488" spans="5:6" x14ac:dyDescent="0.25">
      <c r="E1488" s="710"/>
      <c r="F1488" s="731"/>
    </row>
    <row r="1489" spans="5:6" x14ac:dyDescent="0.25">
      <c r="E1489" s="710"/>
      <c r="F1489" s="731"/>
    </row>
    <row r="1490" spans="5:6" x14ac:dyDescent="0.25">
      <c r="E1490" s="710"/>
      <c r="F1490" s="731"/>
    </row>
    <row r="1491" spans="5:6" x14ac:dyDescent="0.25">
      <c r="E1491" s="710"/>
      <c r="F1491" s="731"/>
    </row>
    <row r="1492" spans="5:6" x14ac:dyDescent="0.25">
      <c r="E1492" s="710"/>
      <c r="F1492" s="731"/>
    </row>
    <row r="1493" spans="5:6" x14ac:dyDescent="0.25">
      <c r="E1493" s="710"/>
      <c r="F1493" s="731"/>
    </row>
    <row r="1494" spans="5:6" x14ac:dyDescent="0.25">
      <c r="E1494" s="710"/>
      <c r="F1494" s="731"/>
    </row>
    <row r="1495" spans="5:6" x14ac:dyDescent="0.25">
      <c r="E1495" s="710"/>
      <c r="F1495" s="731"/>
    </row>
    <row r="1496" spans="5:6" x14ac:dyDescent="0.25">
      <c r="E1496" s="710"/>
      <c r="F1496" s="731"/>
    </row>
    <row r="1497" spans="5:6" x14ac:dyDescent="0.25">
      <c r="E1497" s="710"/>
      <c r="F1497" s="731"/>
    </row>
    <row r="1498" spans="5:6" x14ac:dyDescent="0.25">
      <c r="E1498" s="710"/>
      <c r="F1498" s="731"/>
    </row>
    <row r="1499" spans="5:6" x14ac:dyDescent="0.25">
      <c r="E1499" s="710"/>
      <c r="F1499" s="731"/>
    </row>
    <row r="1500" spans="5:6" x14ac:dyDescent="0.25">
      <c r="E1500" s="710"/>
      <c r="F1500" s="731"/>
    </row>
    <row r="1501" spans="5:6" x14ac:dyDescent="0.25">
      <c r="E1501" s="710"/>
      <c r="F1501" s="731"/>
    </row>
    <row r="1502" spans="5:6" x14ac:dyDescent="0.25">
      <c r="E1502" s="710"/>
      <c r="F1502" s="731"/>
    </row>
    <row r="1503" spans="5:6" x14ac:dyDescent="0.25">
      <c r="E1503" s="710"/>
      <c r="F1503" s="731"/>
    </row>
    <row r="1504" spans="5:6" x14ac:dyDescent="0.25">
      <c r="E1504" s="710"/>
      <c r="F1504" s="731"/>
    </row>
    <row r="1505" spans="5:6" x14ac:dyDescent="0.25">
      <c r="E1505" s="710"/>
      <c r="F1505" s="731"/>
    </row>
    <row r="1506" spans="5:6" x14ac:dyDescent="0.25">
      <c r="E1506" s="710"/>
      <c r="F1506" s="731"/>
    </row>
    <row r="1507" spans="5:6" x14ac:dyDescent="0.25">
      <c r="E1507" s="710"/>
      <c r="F1507" s="731"/>
    </row>
    <row r="1508" spans="5:6" x14ac:dyDescent="0.25">
      <c r="E1508" s="710"/>
      <c r="F1508" s="731"/>
    </row>
    <row r="1509" spans="5:6" x14ac:dyDescent="0.25">
      <c r="E1509" s="710"/>
      <c r="F1509" s="731"/>
    </row>
    <row r="1510" spans="5:6" x14ac:dyDescent="0.25">
      <c r="E1510" s="710"/>
      <c r="F1510" s="731"/>
    </row>
    <row r="1511" spans="5:6" x14ac:dyDescent="0.25">
      <c r="E1511" s="710"/>
      <c r="F1511" s="731"/>
    </row>
    <row r="1512" spans="5:6" x14ac:dyDescent="0.25">
      <c r="E1512" s="710"/>
      <c r="F1512" s="731"/>
    </row>
    <row r="1513" spans="5:6" x14ac:dyDescent="0.25">
      <c r="E1513" s="710"/>
      <c r="F1513" s="731"/>
    </row>
    <row r="1514" spans="5:6" x14ac:dyDescent="0.25">
      <c r="E1514" s="710"/>
      <c r="F1514" s="731"/>
    </row>
    <row r="1515" spans="5:6" x14ac:dyDescent="0.25">
      <c r="E1515" s="710"/>
      <c r="F1515" s="731"/>
    </row>
    <row r="1516" spans="5:6" x14ac:dyDescent="0.25">
      <c r="E1516" s="710"/>
      <c r="F1516" s="731"/>
    </row>
    <row r="1517" spans="5:6" x14ac:dyDescent="0.25">
      <c r="E1517" s="710"/>
      <c r="F1517" s="731"/>
    </row>
    <row r="1518" spans="5:6" x14ac:dyDescent="0.25">
      <c r="E1518" s="710"/>
      <c r="F1518" s="731"/>
    </row>
    <row r="1519" spans="5:6" x14ac:dyDescent="0.25">
      <c r="E1519" s="710"/>
      <c r="F1519" s="731"/>
    </row>
    <row r="1520" spans="5:6" x14ac:dyDescent="0.25">
      <c r="E1520" s="710"/>
      <c r="F1520" s="731"/>
    </row>
    <row r="1521" spans="5:6" x14ac:dyDescent="0.25">
      <c r="E1521" s="710"/>
      <c r="F1521" s="731"/>
    </row>
    <row r="1522" spans="5:6" x14ac:dyDescent="0.25">
      <c r="E1522" s="710"/>
      <c r="F1522" s="731"/>
    </row>
    <row r="1523" spans="5:6" x14ac:dyDescent="0.25">
      <c r="E1523" s="710"/>
      <c r="F1523" s="731"/>
    </row>
    <row r="1524" spans="5:6" x14ac:dyDescent="0.25">
      <c r="E1524" s="710"/>
      <c r="F1524" s="731"/>
    </row>
    <row r="1525" spans="5:6" x14ac:dyDescent="0.25">
      <c r="E1525" s="710"/>
      <c r="F1525" s="731"/>
    </row>
    <row r="1526" spans="5:6" x14ac:dyDescent="0.25">
      <c r="E1526" s="710"/>
      <c r="F1526" s="731"/>
    </row>
    <row r="1527" spans="5:6" x14ac:dyDescent="0.25">
      <c r="E1527" s="710"/>
      <c r="F1527" s="731"/>
    </row>
    <row r="1528" spans="5:6" x14ac:dyDescent="0.25">
      <c r="E1528" s="710"/>
      <c r="F1528" s="731"/>
    </row>
    <row r="1529" spans="5:6" x14ac:dyDescent="0.25">
      <c r="E1529" s="710"/>
      <c r="F1529" s="731"/>
    </row>
    <row r="1530" spans="5:6" x14ac:dyDescent="0.25">
      <c r="E1530" s="710"/>
      <c r="F1530" s="731"/>
    </row>
    <row r="1531" spans="5:6" x14ac:dyDescent="0.25">
      <c r="E1531" s="710"/>
      <c r="F1531" s="731"/>
    </row>
    <row r="1532" spans="5:6" x14ac:dyDescent="0.25">
      <c r="E1532" s="710"/>
      <c r="F1532" s="731"/>
    </row>
    <row r="1533" spans="5:6" x14ac:dyDescent="0.25">
      <c r="E1533" s="710"/>
      <c r="F1533" s="731"/>
    </row>
    <row r="1534" spans="5:6" x14ac:dyDescent="0.25">
      <c r="E1534" s="710"/>
      <c r="F1534" s="731"/>
    </row>
    <row r="1535" spans="5:6" x14ac:dyDescent="0.25">
      <c r="E1535" s="710"/>
      <c r="F1535" s="731"/>
    </row>
    <row r="1536" spans="5:6" x14ac:dyDescent="0.25">
      <c r="E1536" s="710"/>
      <c r="F1536" s="731"/>
    </row>
    <row r="1537" spans="5:6" x14ac:dyDescent="0.25">
      <c r="E1537" s="710"/>
      <c r="F1537" s="731"/>
    </row>
    <row r="1538" spans="5:6" x14ac:dyDescent="0.25">
      <c r="E1538" s="710"/>
      <c r="F1538" s="731"/>
    </row>
    <row r="1539" spans="5:6" x14ac:dyDescent="0.25">
      <c r="E1539" s="710"/>
      <c r="F1539" s="731"/>
    </row>
    <row r="1540" spans="5:6" x14ac:dyDescent="0.25">
      <c r="E1540" s="710"/>
      <c r="F1540" s="731"/>
    </row>
    <row r="1541" spans="5:6" x14ac:dyDescent="0.25">
      <c r="E1541" s="710"/>
      <c r="F1541" s="731"/>
    </row>
    <row r="1542" spans="5:6" x14ac:dyDescent="0.25">
      <c r="E1542" s="710"/>
      <c r="F1542" s="731"/>
    </row>
    <row r="1543" spans="5:6" x14ac:dyDescent="0.25">
      <c r="E1543" s="710"/>
      <c r="F1543" s="731"/>
    </row>
    <row r="1544" spans="5:6" x14ac:dyDescent="0.25">
      <c r="E1544" s="710"/>
      <c r="F1544" s="731"/>
    </row>
    <row r="1545" spans="5:6" x14ac:dyDescent="0.25">
      <c r="E1545" s="710"/>
      <c r="F1545" s="731"/>
    </row>
    <row r="1546" spans="5:6" x14ac:dyDescent="0.25">
      <c r="E1546" s="710"/>
      <c r="F1546" s="731"/>
    </row>
    <row r="1547" spans="5:6" x14ac:dyDescent="0.25">
      <c r="E1547" s="710"/>
      <c r="F1547" s="731"/>
    </row>
    <row r="1548" spans="5:6" x14ac:dyDescent="0.25">
      <c r="E1548" s="710"/>
      <c r="F1548" s="731"/>
    </row>
    <row r="1549" spans="5:6" x14ac:dyDescent="0.25">
      <c r="E1549" s="710"/>
      <c r="F1549" s="731"/>
    </row>
    <row r="1550" spans="5:6" x14ac:dyDescent="0.25">
      <c r="E1550" s="710"/>
      <c r="F1550" s="731"/>
    </row>
    <row r="1551" spans="5:6" x14ac:dyDescent="0.25">
      <c r="E1551" s="710"/>
      <c r="F1551" s="731"/>
    </row>
    <row r="1552" spans="5:6" x14ac:dyDescent="0.25">
      <c r="E1552" s="710"/>
      <c r="F1552" s="731"/>
    </row>
    <row r="1553" spans="5:6" x14ac:dyDescent="0.25">
      <c r="E1553" s="710"/>
      <c r="F1553" s="731"/>
    </row>
    <row r="1554" spans="5:6" x14ac:dyDescent="0.25">
      <c r="E1554" s="710"/>
      <c r="F1554" s="731"/>
    </row>
    <row r="1555" spans="5:6" x14ac:dyDescent="0.25">
      <c r="E1555" s="710"/>
      <c r="F1555" s="731"/>
    </row>
    <row r="1556" spans="5:6" x14ac:dyDescent="0.25">
      <c r="E1556" s="710"/>
      <c r="F1556" s="731"/>
    </row>
    <row r="1557" spans="5:6" x14ac:dyDescent="0.25">
      <c r="E1557" s="710"/>
      <c r="F1557" s="731"/>
    </row>
    <row r="1558" spans="5:6" x14ac:dyDescent="0.25">
      <c r="E1558" s="710"/>
      <c r="F1558" s="731"/>
    </row>
    <row r="1559" spans="5:6" x14ac:dyDescent="0.25">
      <c r="E1559" s="710"/>
      <c r="F1559" s="731"/>
    </row>
    <row r="1560" spans="5:6" x14ac:dyDescent="0.25">
      <c r="E1560" s="710"/>
      <c r="F1560" s="731"/>
    </row>
    <row r="1561" spans="5:6" x14ac:dyDescent="0.25">
      <c r="E1561" s="710"/>
      <c r="F1561" s="731"/>
    </row>
    <row r="1562" spans="5:6" x14ac:dyDescent="0.25">
      <c r="E1562" s="710"/>
      <c r="F1562" s="731"/>
    </row>
    <row r="1563" spans="5:6" x14ac:dyDescent="0.25">
      <c r="E1563" s="710"/>
      <c r="F1563" s="731"/>
    </row>
    <row r="1564" spans="5:6" x14ac:dyDescent="0.25">
      <c r="E1564" s="710"/>
      <c r="F1564" s="731"/>
    </row>
    <row r="1565" spans="5:6" x14ac:dyDescent="0.25">
      <c r="E1565" s="710"/>
      <c r="F1565" s="731"/>
    </row>
    <row r="1566" spans="5:6" x14ac:dyDescent="0.25">
      <c r="E1566" s="710"/>
      <c r="F1566" s="731"/>
    </row>
    <row r="1567" spans="5:6" x14ac:dyDescent="0.25">
      <c r="E1567" s="710"/>
      <c r="F1567" s="731"/>
    </row>
    <row r="1568" spans="5:6" x14ac:dyDescent="0.25">
      <c r="E1568" s="710"/>
      <c r="F1568" s="731"/>
    </row>
    <row r="1569" spans="5:6" x14ac:dyDescent="0.25">
      <c r="E1569" s="710"/>
      <c r="F1569" s="731"/>
    </row>
    <row r="1570" spans="5:6" x14ac:dyDescent="0.25">
      <c r="E1570" s="710"/>
      <c r="F1570" s="731"/>
    </row>
    <row r="1571" spans="5:6" x14ac:dyDescent="0.25">
      <c r="E1571" s="710"/>
      <c r="F1571" s="731"/>
    </row>
    <row r="1572" spans="5:6" x14ac:dyDescent="0.25">
      <c r="E1572" s="710"/>
      <c r="F1572" s="731"/>
    </row>
    <row r="1573" spans="5:6" x14ac:dyDescent="0.25">
      <c r="E1573" s="710"/>
      <c r="F1573" s="731"/>
    </row>
    <row r="1574" spans="5:6" x14ac:dyDescent="0.25">
      <c r="E1574" s="710"/>
      <c r="F1574" s="731"/>
    </row>
    <row r="1575" spans="5:6" x14ac:dyDescent="0.25">
      <c r="E1575" s="710"/>
      <c r="F1575" s="731"/>
    </row>
    <row r="1576" spans="5:6" x14ac:dyDescent="0.25">
      <c r="E1576" s="710"/>
      <c r="F1576" s="731"/>
    </row>
    <row r="1577" spans="5:6" x14ac:dyDescent="0.25">
      <c r="E1577" s="710"/>
      <c r="F1577" s="731"/>
    </row>
    <row r="1578" spans="5:6" x14ac:dyDescent="0.25">
      <c r="E1578" s="710"/>
      <c r="F1578" s="731"/>
    </row>
    <row r="1579" spans="5:6" x14ac:dyDescent="0.25">
      <c r="E1579" s="710"/>
      <c r="F1579" s="731"/>
    </row>
    <row r="1580" spans="5:6" x14ac:dyDescent="0.25">
      <c r="E1580" s="710"/>
      <c r="F1580" s="731"/>
    </row>
    <row r="1581" spans="5:6" x14ac:dyDescent="0.25">
      <c r="E1581" s="710"/>
      <c r="F1581" s="731"/>
    </row>
    <row r="1582" spans="5:6" x14ac:dyDescent="0.25">
      <c r="E1582" s="710"/>
      <c r="F1582" s="731"/>
    </row>
    <row r="1583" spans="5:6" x14ac:dyDescent="0.25">
      <c r="E1583" s="710"/>
      <c r="F1583" s="731"/>
    </row>
    <row r="1584" spans="5:6" x14ac:dyDescent="0.25">
      <c r="E1584" s="710"/>
      <c r="F1584" s="731"/>
    </row>
    <row r="1585" spans="5:6" x14ac:dyDescent="0.25">
      <c r="E1585" s="710"/>
      <c r="F1585" s="731"/>
    </row>
    <row r="1586" spans="5:6" x14ac:dyDescent="0.25">
      <c r="E1586" s="710"/>
      <c r="F1586" s="731"/>
    </row>
    <row r="1587" spans="5:6" x14ac:dyDescent="0.25">
      <c r="E1587" s="710"/>
      <c r="F1587" s="731"/>
    </row>
    <row r="1588" spans="5:6" x14ac:dyDescent="0.25">
      <c r="E1588" s="710"/>
      <c r="F1588" s="731"/>
    </row>
    <row r="1589" spans="5:6" x14ac:dyDescent="0.25">
      <c r="E1589" s="710"/>
      <c r="F1589" s="731"/>
    </row>
    <row r="1590" spans="5:6" x14ac:dyDescent="0.25">
      <c r="E1590" s="710"/>
      <c r="F1590" s="731"/>
    </row>
    <row r="1591" spans="5:6" x14ac:dyDescent="0.25">
      <c r="E1591" s="710"/>
      <c r="F1591" s="731"/>
    </row>
    <row r="1592" spans="5:6" x14ac:dyDescent="0.25">
      <c r="E1592" s="710"/>
      <c r="F1592" s="731"/>
    </row>
    <row r="1593" spans="5:6" x14ac:dyDescent="0.25">
      <c r="E1593" s="710"/>
      <c r="F1593" s="731"/>
    </row>
    <row r="1594" spans="5:6" x14ac:dyDescent="0.25">
      <c r="E1594" s="710"/>
      <c r="F1594" s="731"/>
    </row>
    <row r="1595" spans="5:6" x14ac:dyDescent="0.25">
      <c r="E1595" s="710"/>
      <c r="F1595" s="731"/>
    </row>
    <row r="1596" spans="5:6" x14ac:dyDescent="0.25">
      <c r="E1596" s="710"/>
      <c r="F1596" s="731"/>
    </row>
    <row r="1597" spans="5:6" x14ac:dyDescent="0.25">
      <c r="E1597" s="710"/>
      <c r="F1597" s="731"/>
    </row>
    <row r="1598" spans="5:6" x14ac:dyDescent="0.25">
      <c r="E1598" s="710"/>
      <c r="F1598" s="731"/>
    </row>
    <row r="1599" spans="5:6" x14ac:dyDescent="0.25">
      <c r="E1599" s="710"/>
      <c r="F1599" s="731"/>
    </row>
    <row r="1600" spans="5:6" x14ac:dyDescent="0.25">
      <c r="E1600" s="710"/>
      <c r="F1600" s="731"/>
    </row>
    <row r="1601" spans="5:6" x14ac:dyDescent="0.25">
      <c r="E1601" s="710"/>
      <c r="F1601" s="731"/>
    </row>
    <row r="1602" spans="5:6" x14ac:dyDescent="0.25">
      <c r="E1602" s="710"/>
      <c r="F1602" s="731"/>
    </row>
    <row r="1603" spans="5:6" x14ac:dyDescent="0.25">
      <c r="E1603" s="710"/>
      <c r="F1603" s="731"/>
    </row>
    <row r="1604" spans="5:6" x14ac:dyDescent="0.25">
      <c r="E1604" s="710"/>
      <c r="F1604" s="731"/>
    </row>
    <row r="1605" spans="5:6" x14ac:dyDescent="0.25">
      <c r="E1605" s="710"/>
      <c r="F1605" s="731"/>
    </row>
    <row r="1606" spans="5:6" x14ac:dyDescent="0.25">
      <c r="E1606" s="710"/>
      <c r="F1606" s="731"/>
    </row>
    <row r="1607" spans="5:6" x14ac:dyDescent="0.25">
      <c r="E1607" s="710"/>
      <c r="F1607" s="731"/>
    </row>
    <row r="1608" spans="5:6" x14ac:dyDescent="0.25">
      <c r="E1608" s="710"/>
      <c r="F1608" s="731"/>
    </row>
    <row r="1609" spans="5:6" x14ac:dyDescent="0.25">
      <c r="E1609" s="710"/>
      <c r="F1609" s="731"/>
    </row>
    <row r="1610" spans="5:6" x14ac:dyDescent="0.25">
      <c r="E1610" s="710"/>
      <c r="F1610" s="731"/>
    </row>
    <row r="1611" spans="5:6" x14ac:dyDescent="0.25">
      <c r="E1611" s="710"/>
      <c r="F1611" s="731"/>
    </row>
    <row r="1612" spans="5:6" x14ac:dyDescent="0.25">
      <c r="E1612" s="710"/>
      <c r="F1612" s="731"/>
    </row>
    <row r="1613" spans="5:6" x14ac:dyDescent="0.25">
      <c r="E1613" s="710"/>
      <c r="F1613" s="731"/>
    </row>
    <row r="1614" spans="5:6" x14ac:dyDescent="0.25">
      <c r="E1614" s="710"/>
      <c r="F1614" s="731"/>
    </row>
    <row r="1615" spans="5:6" x14ac:dyDescent="0.25">
      <c r="E1615" s="710"/>
      <c r="F1615" s="731"/>
    </row>
    <row r="1616" spans="5:6" x14ac:dyDescent="0.25">
      <c r="E1616" s="710"/>
      <c r="F1616" s="731"/>
    </row>
    <row r="1617" spans="5:6" x14ac:dyDescent="0.25">
      <c r="E1617" s="710"/>
      <c r="F1617" s="731"/>
    </row>
    <row r="1618" spans="5:6" x14ac:dyDescent="0.25">
      <c r="E1618" s="710"/>
      <c r="F1618" s="731"/>
    </row>
    <row r="1619" spans="5:6" x14ac:dyDescent="0.25">
      <c r="E1619" s="710"/>
      <c r="F1619" s="731"/>
    </row>
    <row r="1620" spans="5:6" x14ac:dyDescent="0.25">
      <c r="E1620" s="710"/>
      <c r="F1620" s="731"/>
    </row>
    <row r="1621" spans="5:6" x14ac:dyDescent="0.25">
      <c r="E1621" s="710"/>
      <c r="F1621" s="731"/>
    </row>
    <row r="1622" spans="5:6" x14ac:dyDescent="0.25">
      <c r="E1622" s="710"/>
      <c r="F1622" s="731"/>
    </row>
    <row r="1623" spans="5:6" x14ac:dyDescent="0.25">
      <c r="E1623" s="710"/>
      <c r="F1623" s="731"/>
    </row>
    <row r="1624" spans="5:6" x14ac:dyDescent="0.25">
      <c r="E1624" s="710"/>
      <c r="F1624" s="731"/>
    </row>
    <row r="1625" spans="5:6" x14ac:dyDescent="0.25">
      <c r="E1625" s="710"/>
      <c r="F1625" s="731"/>
    </row>
    <row r="1626" spans="5:6" x14ac:dyDescent="0.25">
      <c r="E1626" s="710"/>
      <c r="F1626" s="731"/>
    </row>
    <row r="1627" spans="5:6" x14ac:dyDescent="0.25">
      <c r="E1627" s="710"/>
      <c r="F1627" s="731"/>
    </row>
    <row r="1628" spans="5:6" x14ac:dyDescent="0.25">
      <c r="E1628" s="710"/>
      <c r="F1628" s="731"/>
    </row>
    <row r="1629" spans="5:6" x14ac:dyDescent="0.25">
      <c r="E1629" s="710"/>
      <c r="F1629" s="731"/>
    </row>
    <row r="1630" spans="5:6" x14ac:dyDescent="0.25">
      <c r="E1630" s="710"/>
      <c r="F1630" s="731"/>
    </row>
    <row r="1631" spans="5:6" x14ac:dyDescent="0.25">
      <c r="E1631" s="710"/>
      <c r="F1631" s="731"/>
    </row>
    <row r="1632" spans="5:6" x14ac:dyDescent="0.25">
      <c r="E1632" s="710"/>
      <c r="F1632" s="731"/>
    </row>
    <row r="1633" spans="5:6" x14ac:dyDescent="0.25">
      <c r="E1633" s="710"/>
      <c r="F1633" s="731"/>
    </row>
    <row r="1634" spans="5:6" x14ac:dyDescent="0.25">
      <c r="E1634" s="710"/>
      <c r="F1634" s="731"/>
    </row>
    <row r="1635" spans="5:6" x14ac:dyDescent="0.25">
      <c r="E1635" s="710"/>
      <c r="F1635" s="731"/>
    </row>
    <row r="1636" spans="5:6" x14ac:dyDescent="0.25">
      <c r="E1636" s="710"/>
      <c r="F1636" s="731"/>
    </row>
    <row r="1637" spans="5:6" x14ac:dyDescent="0.25">
      <c r="E1637" s="710"/>
      <c r="F1637" s="731"/>
    </row>
    <row r="1638" spans="5:6" x14ac:dyDescent="0.25">
      <c r="E1638" s="710"/>
      <c r="F1638" s="731"/>
    </row>
    <row r="1639" spans="5:6" x14ac:dyDescent="0.25">
      <c r="E1639" s="710"/>
      <c r="F1639" s="731"/>
    </row>
    <row r="1640" spans="5:6" x14ac:dyDescent="0.25">
      <c r="E1640" s="710"/>
      <c r="F1640" s="731"/>
    </row>
    <row r="1641" spans="5:6" x14ac:dyDescent="0.25">
      <c r="E1641" s="710"/>
      <c r="F1641" s="731"/>
    </row>
    <row r="1642" spans="5:6" x14ac:dyDescent="0.25">
      <c r="E1642" s="710"/>
      <c r="F1642" s="731"/>
    </row>
    <row r="1643" spans="5:6" x14ac:dyDescent="0.25">
      <c r="E1643" s="710"/>
      <c r="F1643" s="731"/>
    </row>
    <row r="1644" spans="5:6" x14ac:dyDescent="0.25">
      <c r="E1644" s="710"/>
      <c r="F1644" s="731"/>
    </row>
    <row r="1645" spans="5:6" x14ac:dyDescent="0.25">
      <c r="E1645" s="710"/>
      <c r="F1645" s="731"/>
    </row>
    <row r="1646" spans="5:6" x14ac:dyDescent="0.25">
      <c r="E1646" s="710"/>
      <c r="F1646" s="731"/>
    </row>
    <row r="1647" spans="5:6" x14ac:dyDescent="0.25">
      <c r="E1647" s="710"/>
      <c r="F1647" s="731"/>
    </row>
    <row r="1648" spans="5:6" x14ac:dyDescent="0.25">
      <c r="E1648" s="710"/>
      <c r="F1648" s="731"/>
    </row>
    <row r="1649" spans="5:6" x14ac:dyDescent="0.25">
      <c r="E1649" s="710"/>
      <c r="F1649" s="731"/>
    </row>
    <row r="1650" spans="5:6" x14ac:dyDescent="0.25">
      <c r="E1650" s="710"/>
      <c r="F1650" s="731"/>
    </row>
    <row r="1651" spans="5:6" x14ac:dyDescent="0.25">
      <c r="E1651" s="710"/>
      <c r="F1651" s="731"/>
    </row>
    <row r="1652" spans="5:6" x14ac:dyDescent="0.25">
      <c r="E1652" s="710"/>
      <c r="F1652" s="731"/>
    </row>
    <row r="1653" spans="5:6" x14ac:dyDescent="0.25">
      <c r="E1653" s="710"/>
      <c r="F1653" s="731"/>
    </row>
    <row r="1654" spans="5:6" x14ac:dyDescent="0.25">
      <c r="E1654" s="710"/>
      <c r="F1654" s="731"/>
    </row>
    <row r="1655" spans="5:6" x14ac:dyDescent="0.25">
      <c r="E1655" s="710"/>
      <c r="F1655" s="731"/>
    </row>
    <row r="1656" spans="5:6" x14ac:dyDescent="0.25">
      <c r="E1656" s="710"/>
      <c r="F1656" s="731"/>
    </row>
    <row r="1657" spans="5:6" x14ac:dyDescent="0.25">
      <c r="E1657" s="710"/>
      <c r="F1657" s="731"/>
    </row>
    <row r="1658" spans="5:6" x14ac:dyDescent="0.25">
      <c r="E1658" s="710"/>
      <c r="F1658" s="731"/>
    </row>
    <row r="1659" spans="5:6" x14ac:dyDescent="0.25">
      <c r="E1659" s="710"/>
      <c r="F1659" s="731"/>
    </row>
    <row r="1660" spans="5:6" x14ac:dyDescent="0.25">
      <c r="E1660" s="710"/>
      <c r="F1660" s="731"/>
    </row>
    <row r="1661" spans="5:6" x14ac:dyDescent="0.25">
      <c r="E1661" s="710"/>
      <c r="F1661" s="731"/>
    </row>
    <row r="1662" spans="5:6" x14ac:dyDescent="0.25">
      <c r="E1662" s="710"/>
      <c r="F1662" s="731"/>
    </row>
    <row r="1663" spans="5:6" x14ac:dyDescent="0.25">
      <c r="E1663" s="710"/>
      <c r="F1663" s="731"/>
    </row>
    <row r="1664" spans="5:6" x14ac:dyDescent="0.25">
      <c r="E1664" s="710"/>
      <c r="F1664" s="731"/>
    </row>
    <row r="1665" spans="5:6" x14ac:dyDescent="0.25">
      <c r="E1665" s="710"/>
      <c r="F1665" s="731"/>
    </row>
    <row r="1666" spans="5:6" x14ac:dyDescent="0.25">
      <c r="E1666" s="710"/>
      <c r="F1666" s="731"/>
    </row>
    <row r="1667" spans="5:6" x14ac:dyDescent="0.25">
      <c r="E1667" s="710"/>
      <c r="F1667" s="731"/>
    </row>
    <row r="1668" spans="5:6" x14ac:dyDescent="0.25">
      <c r="E1668" s="710"/>
      <c r="F1668" s="731"/>
    </row>
    <row r="1669" spans="5:6" x14ac:dyDescent="0.25">
      <c r="E1669" s="710"/>
      <c r="F1669" s="731"/>
    </row>
    <row r="1670" spans="5:6" x14ac:dyDescent="0.25">
      <c r="E1670" s="710"/>
      <c r="F1670" s="731"/>
    </row>
    <row r="1671" spans="5:6" x14ac:dyDescent="0.25">
      <c r="E1671" s="710"/>
      <c r="F1671" s="731"/>
    </row>
    <row r="1672" spans="5:6" x14ac:dyDescent="0.25">
      <c r="E1672" s="710"/>
      <c r="F1672" s="731"/>
    </row>
    <row r="1673" spans="5:6" x14ac:dyDescent="0.25">
      <c r="E1673" s="710"/>
      <c r="F1673" s="731"/>
    </row>
    <row r="1674" spans="5:6" x14ac:dyDescent="0.25">
      <c r="E1674" s="710"/>
      <c r="F1674" s="731"/>
    </row>
    <row r="1675" spans="5:6" x14ac:dyDescent="0.25">
      <c r="E1675" s="710"/>
      <c r="F1675" s="731"/>
    </row>
    <row r="1676" spans="5:6" x14ac:dyDescent="0.25">
      <c r="E1676" s="710"/>
      <c r="F1676" s="731"/>
    </row>
    <row r="1677" spans="5:6" x14ac:dyDescent="0.25">
      <c r="E1677" s="710"/>
      <c r="F1677" s="731"/>
    </row>
    <row r="1678" spans="5:6" x14ac:dyDescent="0.25">
      <c r="E1678" s="710"/>
      <c r="F1678" s="731"/>
    </row>
    <row r="1679" spans="5:6" x14ac:dyDescent="0.25">
      <c r="E1679" s="710"/>
      <c r="F1679" s="731"/>
    </row>
    <row r="1680" spans="5:6" x14ac:dyDescent="0.25">
      <c r="E1680" s="710"/>
      <c r="F1680" s="731"/>
    </row>
    <row r="1681" spans="5:6" x14ac:dyDescent="0.25">
      <c r="E1681" s="710"/>
      <c r="F1681" s="731"/>
    </row>
    <row r="1682" spans="5:6" x14ac:dyDescent="0.25">
      <c r="E1682" s="710"/>
      <c r="F1682" s="731"/>
    </row>
    <row r="1683" spans="5:6" x14ac:dyDescent="0.25">
      <c r="E1683" s="710"/>
      <c r="F1683" s="731"/>
    </row>
    <row r="1684" spans="5:6" x14ac:dyDescent="0.25">
      <c r="E1684" s="710"/>
      <c r="F1684" s="731"/>
    </row>
    <row r="1685" spans="5:6" x14ac:dyDescent="0.25">
      <c r="E1685" s="710"/>
      <c r="F1685" s="731"/>
    </row>
    <row r="1686" spans="5:6" x14ac:dyDescent="0.25">
      <c r="E1686" s="710"/>
      <c r="F1686" s="731"/>
    </row>
    <row r="1687" spans="5:6" x14ac:dyDescent="0.25">
      <c r="E1687" s="710"/>
      <c r="F1687" s="731"/>
    </row>
    <row r="1688" spans="5:6" x14ac:dyDescent="0.25">
      <c r="E1688" s="710"/>
      <c r="F1688" s="731"/>
    </row>
    <row r="1689" spans="5:6" x14ac:dyDescent="0.25">
      <c r="E1689" s="710"/>
      <c r="F1689" s="731"/>
    </row>
    <row r="1690" spans="5:6" x14ac:dyDescent="0.25">
      <c r="E1690" s="710"/>
      <c r="F1690" s="731"/>
    </row>
    <row r="1691" spans="5:6" x14ac:dyDescent="0.25">
      <c r="E1691" s="710"/>
      <c r="F1691" s="731"/>
    </row>
    <row r="1692" spans="5:6" x14ac:dyDescent="0.25">
      <c r="E1692" s="710"/>
      <c r="F1692" s="731"/>
    </row>
    <row r="1693" spans="5:6" x14ac:dyDescent="0.25">
      <c r="E1693" s="710"/>
      <c r="F1693" s="731"/>
    </row>
    <row r="1694" spans="5:6" x14ac:dyDescent="0.25">
      <c r="E1694" s="710"/>
      <c r="F1694" s="731"/>
    </row>
    <row r="1695" spans="5:6" x14ac:dyDescent="0.25">
      <c r="E1695" s="710"/>
      <c r="F1695" s="731"/>
    </row>
    <row r="1696" spans="5:6" x14ac:dyDescent="0.25">
      <c r="E1696" s="710"/>
      <c r="F1696" s="731"/>
    </row>
    <row r="1697" spans="5:6" x14ac:dyDescent="0.25">
      <c r="E1697" s="710"/>
      <c r="F1697" s="731"/>
    </row>
    <row r="1698" spans="5:6" x14ac:dyDescent="0.25">
      <c r="E1698" s="710"/>
      <c r="F1698" s="731"/>
    </row>
    <row r="1699" spans="5:6" x14ac:dyDescent="0.25">
      <c r="E1699" s="710"/>
      <c r="F1699" s="731"/>
    </row>
    <row r="1700" spans="5:6" x14ac:dyDescent="0.25">
      <c r="E1700" s="710"/>
      <c r="F1700" s="731"/>
    </row>
    <row r="1701" spans="5:6" x14ac:dyDescent="0.25">
      <c r="E1701" s="710"/>
      <c r="F1701" s="731"/>
    </row>
    <row r="1702" spans="5:6" x14ac:dyDescent="0.25">
      <c r="E1702" s="710"/>
      <c r="F1702" s="731"/>
    </row>
    <row r="1703" spans="5:6" x14ac:dyDescent="0.25">
      <c r="E1703" s="710"/>
      <c r="F1703" s="731"/>
    </row>
    <row r="1704" spans="5:6" x14ac:dyDescent="0.25">
      <c r="E1704" s="710"/>
      <c r="F1704" s="731"/>
    </row>
    <row r="1705" spans="5:6" x14ac:dyDescent="0.25">
      <c r="E1705" s="710"/>
      <c r="F1705" s="731"/>
    </row>
    <row r="1706" spans="5:6" x14ac:dyDescent="0.25">
      <c r="E1706" s="710"/>
      <c r="F1706" s="731"/>
    </row>
    <row r="1707" spans="5:6" x14ac:dyDescent="0.25">
      <c r="E1707" s="710"/>
      <c r="F1707" s="731"/>
    </row>
    <row r="1708" spans="5:6" x14ac:dyDescent="0.25">
      <c r="E1708" s="710"/>
      <c r="F1708" s="731"/>
    </row>
    <row r="1709" spans="5:6" x14ac:dyDescent="0.25">
      <c r="E1709" s="710"/>
      <c r="F1709" s="731"/>
    </row>
    <row r="1710" spans="5:6" x14ac:dyDescent="0.25">
      <c r="E1710" s="710"/>
      <c r="F1710" s="731"/>
    </row>
    <row r="1711" spans="5:6" x14ac:dyDescent="0.25">
      <c r="E1711" s="710"/>
      <c r="F1711" s="731"/>
    </row>
    <row r="1712" spans="5:6" x14ac:dyDescent="0.25">
      <c r="E1712" s="710"/>
      <c r="F1712" s="731"/>
    </row>
    <row r="1713" spans="5:6" x14ac:dyDescent="0.25">
      <c r="E1713" s="710"/>
      <c r="F1713" s="731"/>
    </row>
    <row r="1714" spans="5:6" x14ac:dyDescent="0.25">
      <c r="E1714" s="710"/>
      <c r="F1714" s="731"/>
    </row>
    <row r="1715" spans="5:6" x14ac:dyDescent="0.25">
      <c r="E1715" s="710"/>
      <c r="F1715" s="731"/>
    </row>
    <row r="1716" spans="5:6" x14ac:dyDescent="0.25">
      <c r="E1716" s="710"/>
      <c r="F1716" s="731"/>
    </row>
    <row r="1717" spans="5:6" x14ac:dyDescent="0.25">
      <c r="E1717" s="710"/>
      <c r="F1717" s="731"/>
    </row>
    <row r="1718" spans="5:6" x14ac:dyDescent="0.25">
      <c r="E1718" s="710"/>
      <c r="F1718" s="731"/>
    </row>
    <row r="1719" spans="5:6" x14ac:dyDescent="0.25">
      <c r="E1719" s="710"/>
      <c r="F1719" s="731"/>
    </row>
    <row r="1720" spans="5:6" x14ac:dyDescent="0.25">
      <c r="E1720" s="710"/>
      <c r="F1720" s="731"/>
    </row>
    <row r="1721" spans="5:6" x14ac:dyDescent="0.25">
      <c r="E1721" s="710"/>
      <c r="F1721" s="731"/>
    </row>
    <row r="1722" spans="5:6" x14ac:dyDescent="0.25">
      <c r="E1722" s="710"/>
      <c r="F1722" s="731"/>
    </row>
    <row r="1723" spans="5:6" x14ac:dyDescent="0.25">
      <c r="E1723" s="710"/>
      <c r="F1723" s="731"/>
    </row>
    <row r="1724" spans="5:6" x14ac:dyDescent="0.25">
      <c r="E1724" s="710"/>
      <c r="F1724" s="731"/>
    </row>
    <row r="1725" spans="5:6" x14ac:dyDescent="0.25">
      <c r="E1725" s="710"/>
      <c r="F1725" s="731"/>
    </row>
    <row r="1726" spans="5:6" x14ac:dyDescent="0.25">
      <c r="E1726" s="710"/>
      <c r="F1726" s="731"/>
    </row>
    <row r="1727" spans="5:6" x14ac:dyDescent="0.25">
      <c r="E1727" s="710"/>
      <c r="F1727" s="731"/>
    </row>
    <row r="1728" spans="5:6" x14ac:dyDescent="0.25">
      <c r="E1728" s="710"/>
      <c r="F1728" s="731"/>
    </row>
    <row r="1729" spans="5:6" x14ac:dyDescent="0.25">
      <c r="E1729" s="710"/>
      <c r="F1729" s="731"/>
    </row>
    <row r="1730" spans="5:6" x14ac:dyDescent="0.25">
      <c r="E1730" s="710"/>
      <c r="F1730" s="731"/>
    </row>
    <row r="1731" spans="5:6" x14ac:dyDescent="0.25">
      <c r="E1731" s="710"/>
      <c r="F1731" s="731"/>
    </row>
    <row r="1732" spans="5:6" x14ac:dyDescent="0.25">
      <c r="E1732" s="710"/>
      <c r="F1732" s="731"/>
    </row>
    <row r="1733" spans="5:6" x14ac:dyDescent="0.25">
      <c r="E1733" s="710"/>
      <c r="F1733" s="731"/>
    </row>
    <row r="1734" spans="5:6" x14ac:dyDescent="0.25">
      <c r="E1734" s="710"/>
      <c r="F1734" s="731"/>
    </row>
    <row r="1735" spans="5:6" x14ac:dyDescent="0.25">
      <c r="E1735" s="710"/>
      <c r="F1735" s="731"/>
    </row>
    <row r="1736" spans="5:6" x14ac:dyDescent="0.25">
      <c r="E1736" s="710"/>
      <c r="F1736" s="731"/>
    </row>
    <row r="1737" spans="5:6" x14ac:dyDescent="0.25">
      <c r="E1737" s="710"/>
      <c r="F1737" s="731"/>
    </row>
    <row r="1738" spans="5:6" x14ac:dyDescent="0.25">
      <c r="E1738" s="710"/>
      <c r="F1738" s="731"/>
    </row>
    <row r="1739" spans="5:6" x14ac:dyDescent="0.25">
      <c r="E1739" s="710"/>
      <c r="F1739" s="731"/>
    </row>
    <row r="1740" spans="5:6" x14ac:dyDescent="0.25">
      <c r="E1740" s="710"/>
      <c r="F1740" s="731"/>
    </row>
    <row r="1741" spans="5:6" x14ac:dyDescent="0.25">
      <c r="E1741" s="710"/>
      <c r="F1741" s="731"/>
    </row>
    <row r="1742" spans="5:6" x14ac:dyDescent="0.25">
      <c r="E1742" s="710"/>
      <c r="F1742" s="731"/>
    </row>
    <row r="1743" spans="5:6" x14ac:dyDescent="0.25">
      <c r="E1743" s="710"/>
      <c r="F1743" s="731"/>
    </row>
    <row r="1744" spans="5:6" x14ac:dyDescent="0.25">
      <c r="E1744" s="710"/>
      <c r="F1744" s="731"/>
    </row>
    <row r="1745" spans="5:6" x14ac:dyDescent="0.25">
      <c r="E1745" s="710"/>
      <c r="F1745" s="731"/>
    </row>
    <row r="1746" spans="5:6" x14ac:dyDescent="0.25">
      <c r="E1746" s="710"/>
      <c r="F1746" s="731"/>
    </row>
    <row r="1747" spans="5:6" x14ac:dyDescent="0.25">
      <c r="E1747" s="710"/>
      <c r="F1747" s="731"/>
    </row>
    <row r="1748" spans="5:6" x14ac:dyDescent="0.25">
      <c r="E1748" s="710"/>
      <c r="F1748" s="731"/>
    </row>
    <row r="1749" spans="5:6" x14ac:dyDescent="0.25">
      <c r="E1749" s="710"/>
      <c r="F1749" s="731"/>
    </row>
    <row r="1750" spans="5:6" x14ac:dyDescent="0.25">
      <c r="E1750" s="710"/>
      <c r="F1750" s="731"/>
    </row>
    <row r="1751" spans="5:6" x14ac:dyDescent="0.25">
      <c r="E1751" s="710"/>
      <c r="F1751" s="731"/>
    </row>
    <row r="1752" spans="5:6" x14ac:dyDescent="0.25">
      <c r="E1752" s="710"/>
      <c r="F1752" s="731"/>
    </row>
    <row r="1753" spans="5:6" x14ac:dyDescent="0.25">
      <c r="E1753" s="710"/>
      <c r="F1753" s="731"/>
    </row>
    <row r="1754" spans="5:6" x14ac:dyDescent="0.25">
      <c r="E1754" s="710"/>
      <c r="F1754" s="731"/>
    </row>
    <row r="1755" spans="5:6" x14ac:dyDescent="0.25">
      <c r="E1755" s="710"/>
      <c r="F1755" s="731"/>
    </row>
    <row r="1756" spans="5:6" x14ac:dyDescent="0.25">
      <c r="E1756" s="710"/>
      <c r="F1756" s="731"/>
    </row>
    <row r="1757" spans="5:6" x14ac:dyDescent="0.25">
      <c r="E1757" s="710"/>
      <c r="F1757" s="731"/>
    </row>
    <row r="1758" spans="5:6" x14ac:dyDescent="0.25">
      <c r="E1758" s="710"/>
      <c r="F1758" s="731"/>
    </row>
    <row r="1759" spans="5:6" x14ac:dyDescent="0.25">
      <c r="E1759" s="710"/>
      <c r="F1759" s="731"/>
    </row>
    <row r="1760" spans="5:6" x14ac:dyDescent="0.25">
      <c r="E1760" s="710"/>
      <c r="F1760" s="731"/>
    </row>
    <row r="1761" spans="5:6" x14ac:dyDescent="0.25">
      <c r="E1761" s="710"/>
      <c r="F1761" s="731"/>
    </row>
    <row r="1762" spans="5:6" x14ac:dyDescent="0.25">
      <c r="E1762" s="710"/>
      <c r="F1762" s="731"/>
    </row>
    <row r="1763" spans="5:6" x14ac:dyDescent="0.25">
      <c r="E1763" s="710"/>
      <c r="F1763" s="731"/>
    </row>
    <row r="1764" spans="5:6" x14ac:dyDescent="0.25">
      <c r="E1764" s="710"/>
      <c r="F1764" s="731"/>
    </row>
    <row r="1765" spans="5:6" x14ac:dyDescent="0.25">
      <c r="E1765" s="710"/>
      <c r="F1765" s="731"/>
    </row>
    <row r="1766" spans="5:6" x14ac:dyDescent="0.25">
      <c r="E1766" s="710"/>
      <c r="F1766" s="731"/>
    </row>
    <row r="1767" spans="5:6" x14ac:dyDescent="0.25">
      <c r="E1767" s="710"/>
      <c r="F1767" s="731"/>
    </row>
    <row r="1768" spans="5:6" x14ac:dyDescent="0.25">
      <c r="E1768" s="710"/>
      <c r="F1768" s="731"/>
    </row>
    <row r="1769" spans="5:6" x14ac:dyDescent="0.25">
      <c r="E1769" s="710"/>
      <c r="F1769" s="731"/>
    </row>
    <row r="1770" spans="5:6" x14ac:dyDescent="0.25">
      <c r="E1770" s="710"/>
      <c r="F1770" s="731"/>
    </row>
    <row r="1771" spans="5:6" x14ac:dyDescent="0.25">
      <c r="E1771" s="710"/>
      <c r="F1771" s="731"/>
    </row>
    <row r="1772" spans="5:6" x14ac:dyDescent="0.25">
      <c r="E1772" s="710"/>
      <c r="F1772" s="731"/>
    </row>
    <row r="1773" spans="5:6" x14ac:dyDescent="0.25">
      <c r="E1773" s="710"/>
      <c r="F1773" s="731"/>
    </row>
    <row r="1774" spans="5:6" x14ac:dyDescent="0.25">
      <c r="E1774" s="710"/>
      <c r="F1774" s="731"/>
    </row>
    <row r="1775" spans="5:6" x14ac:dyDescent="0.25">
      <c r="E1775" s="710"/>
      <c r="F1775" s="731"/>
    </row>
    <row r="1776" spans="5:6" x14ac:dyDescent="0.25">
      <c r="E1776" s="710"/>
      <c r="F1776" s="731"/>
    </row>
    <row r="1777" spans="5:6" x14ac:dyDescent="0.25">
      <c r="E1777" s="710"/>
      <c r="F1777" s="731"/>
    </row>
    <row r="1778" spans="5:6" x14ac:dyDescent="0.25">
      <c r="E1778" s="710"/>
      <c r="F1778" s="731"/>
    </row>
    <row r="1779" spans="5:6" x14ac:dyDescent="0.25">
      <c r="E1779" s="710"/>
      <c r="F1779" s="731"/>
    </row>
    <row r="1780" spans="5:6" x14ac:dyDescent="0.25">
      <c r="E1780" s="710"/>
      <c r="F1780" s="731"/>
    </row>
    <row r="1781" spans="5:6" x14ac:dyDescent="0.25">
      <c r="E1781" s="710"/>
      <c r="F1781" s="731"/>
    </row>
    <row r="1782" spans="5:6" x14ac:dyDescent="0.25">
      <c r="E1782" s="710"/>
      <c r="F1782" s="731"/>
    </row>
    <row r="1783" spans="5:6" x14ac:dyDescent="0.25">
      <c r="E1783" s="710"/>
      <c r="F1783" s="731"/>
    </row>
    <row r="1784" spans="5:6" x14ac:dyDescent="0.25">
      <c r="E1784" s="710"/>
      <c r="F1784" s="731"/>
    </row>
    <row r="1785" spans="5:6" x14ac:dyDescent="0.25">
      <c r="E1785" s="710"/>
      <c r="F1785" s="731"/>
    </row>
    <row r="1786" spans="5:6" x14ac:dyDescent="0.25">
      <c r="E1786" s="710"/>
      <c r="F1786" s="731"/>
    </row>
    <row r="1787" spans="5:6" x14ac:dyDescent="0.25">
      <c r="E1787" s="710"/>
      <c r="F1787" s="731"/>
    </row>
    <row r="1788" spans="5:6" x14ac:dyDescent="0.25">
      <c r="E1788" s="710"/>
      <c r="F1788" s="731"/>
    </row>
    <row r="1789" spans="5:6" x14ac:dyDescent="0.25">
      <c r="E1789" s="710"/>
      <c r="F1789" s="731"/>
    </row>
    <row r="1790" spans="5:6" x14ac:dyDescent="0.25">
      <c r="E1790" s="710"/>
      <c r="F1790" s="731"/>
    </row>
    <row r="1791" spans="5:6" x14ac:dyDescent="0.25">
      <c r="E1791" s="710"/>
      <c r="F1791" s="731"/>
    </row>
    <row r="1792" spans="5:6" x14ac:dyDescent="0.25">
      <c r="E1792" s="710"/>
      <c r="F1792" s="731"/>
    </row>
    <row r="1793" spans="5:6" x14ac:dyDescent="0.25">
      <c r="E1793" s="710"/>
      <c r="F1793" s="731"/>
    </row>
    <row r="1794" spans="5:6" x14ac:dyDescent="0.25">
      <c r="E1794" s="710"/>
      <c r="F1794" s="731"/>
    </row>
    <row r="1795" spans="5:6" x14ac:dyDescent="0.25">
      <c r="E1795" s="710"/>
      <c r="F1795" s="731"/>
    </row>
    <row r="1796" spans="5:6" x14ac:dyDescent="0.25">
      <c r="E1796" s="710"/>
      <c r="F1796" s="731"/>
    </row>
    <row r="1797" spans="5:6" x14ac:dyDescent="0.25">
      <c r="E1797" s="710"/>
      <c r="F1797" s="731"/>
    </row>
    <row r="1798" spans="5:6" x14ac:dyDescent="0.25">
      <c r="E1798" s="710"/>
      <c r="F1798" s="731"/>
    </row>
    <row r="1799" spans="5:6" x14ac:dyDescent="0.25">
      <c r="E1799" s="710"/>
      <c r="F1799" s="731"/>
    </row>
    <row r="1800" spans="5:6" x14ac:dyDescent="0.25">
      <c r="E1800" s="710"/>
      <c r="F1800" s="731"/>
    </row>
    <row r="1801" spans="5:6" x14ac:dyDescent="0.25">
      <c r="E1801" s="710"/>
      <c r="F1801" s="731"/>
    </row>
    <row r="1802" spans="5:6" x14ac:dyDescent="0.25">
      <c r="E1802" s="710"/>
      <c r="F1802" s="731"/>
    </row>
    <row r="1803" spans="5:6" x14ac:dyDescent="0.25">
      <c r="E1803" s="710"/>
      <c r="F1803" s="731"/>
    </row>
    <row r="1804" spans="5:6" x14ac:dyDescent="0.25">
      <c r="E1804" s="710"/>
      <c r="F1804" s="731"/>
    </row>
    <row r="1805" spans="5:6" x14ac:dyDescent="0.25">
      <c r="E1805" s="710"/>
      <c r="F1805" s="731"/>
    </row>
    <row r="1806" spans="5:6" x14ac:dyDescent="0.25">
      <c r="E1806" s="710"/>
      <c r="F1806" s="731"/>
    </row>
    <row r="1807" spans="5:6" x14ac:dyDescent="0.25">
      <c r="E1807" s="710"/>
      <c r="F1807" s="731"/>
    </row>
    <row r="1808" spans="5:6" x14ac:dyDescent="0.25">
      <c r="E1808" s="710"/>
      <c r="F1808" s="731"/>
    </row>
    <row r="1809" spans="5:6" x14ac:dyDescent="0.25">
      <c r="E1809" s="710"/>
      <c r="F1809" s="731"/>
    </row>
    <row r="1810" spans="5:6" x14ac:dyDescent="0.25">
      <c r="E1810" s="710"/>
      <c r="F1810" s="731"/>
    </row>
    <row r="1811" spans="5:6" x14ac:dyDescent="0.25">
      <c r="E1811" s="710"/>
      <c r="F1811" s="731"/>
    </row>
    <row r="1812" spans="5:6" x14ac:dyDescent="0.25">
      <c r="E1812" s="710"/>
      <c r="F1812" s="731"/>
    </row>
    <row r="1813" spans="5:6" x14ac:dyDescent="0.25">
      <c r="E1813" s="710"/>
      <c r="F1813" s="731"/>
    </row>
    <row r="1814" spans="5:6" x14ac:dyDescent="0.25">
      <c r="E1814" s="710"/>
      <c r="F1814" s="731"/>
    </row>
    <row r="1815" spans="5:6" x14ac:dyDescent="0.25">
      <c r="E1815" s="710"/>
      <c r="F1815" s="731"/>
    </row>
    <row r="1816" spans="5:6" x14ac:dyDescent="0.25">
      <c r="E1816" s="710"/>
      <c r="F1816" s="731"/>
    </row>
    <row r="1817" spans="5:6" x14ac:dyDescent="0.25">
      <c r="E1817" s="710"/>
      <c r="F1817" s="731"/>
    </row>
    <row r="1818" spans="5:6" x14ac:dyDescent="0.25">
      <c r="E1818" s="710"/>
      <c r="F1818" s="731"/>
    </row>
    <row r="1819" spans="5:6" x14ac:dyDescent="0.25">
      <c r="E1819" s="710"/>
      <c r="F1819" s="731"/>
    </row>
    <row r="1820" spans="5:6" x14ac:dyDescent="0.25">
      <c r="E1820" s="710"/>
      <c r="F1820" s="731"/>
    </row>
    <row r="1821" spans="5:6" x14ac:dyDescent="0.25">
      <c r="E1821" s="710"/>
      <c r="F1821" s="731"/>
    </row>
    <row r="1822" spans="5:6" x14ac:dyDescent="0.25">
      <c r="E1822" s="710"/>
      <c r="F1822" s="731"/>
    </row>
    <row r="1823" spans="5:6" x14ac:dyDescent="0.25">
      <c r="E1823" s="710"/>
      <c r="F1823" s="731"/>
    </row>
    <row r="1824" spans="5:6" x14ac:dyDescent="0.25">
      <c r="E1824" s="710"/>
      <c r="F1824" s="731"/>
    </row>
    <row r="1825" spans="5:6" x14ac:dyDescent="0.25">
      <c r="E1825" s="710"/>
      <c r="F1825" s="731"/>
    </row>
    <row r="1826" spans="5:6" x14ac:dyDescent="0.25">
      <c r="E1826" s="710"/>
      <c r="F1826" s="731"/>
    </row>
    <row r="1827" spans="5:6" x14ac:dyDescent="0.25">
      <c r="E1827" s="710"/>
      <c r="F1827" s="731"/>
    </row>
    <row r="1828" spans="5:6" x14ac:dyDescent="0.25">
      <c r="E1828" s="710"/>
      <c r="F1828" s="731"/>
    </row>
    <row r="1829" spans="5:6" x14ac:dyDescent="0.25">
      <c r="E1829" s="710"/>
      <c r="F1829" s="731"/>
    </row>
    <row r="1830" spans="5:6" x14ac:dyDescent="0.25">
      <c r="E1830" s="710"/>
      <c r="F1830" s="731"/>
    </row>
    <row r="1831" spans="5:6" x14ac:dyDescent="0.25">
      <c r="E1831" s="710"/>
      <c r="F1831" s="731"/>
    </row>
    <row r="1832" spans="5:6" x14ac:dyDescent="0.25">
      <c r="E1832" s="710"/>
      <c r="F1832" s="731"/>
    </row>
    <row r="1833" spans="5:6" x14ac:dyDescent="0.25">
      <c r="E1833" s="710"/>
      <c r="F1833" s="731"/>
    </row>
    <row r="1834" spans="5:6" x14ac:dyDescent="0.25">
      <c r="E1834" s="710"/>
      <c r="F1834" s="731"/>
    </row>
    <row r="1835" spans="5:6" x14ac:dyDescent="0.25">
      <c r="E1835" s="710"/>
      <c r="F1835" s="731"/>
    </row>
    <row r="1836" spans="5:6" x14ac:dyDescent="0.25">
      <c r="E1836" s="710"/>
      <c r="F1836" s="731"/>
    </row>
    <row r="1837" spans="5:6" x14ac:dyDescent="0.25">
      <c r="E1837" s="710"/>
      <c r="F1837" s="731"/>
    </row>
    <row r="1838" spans="5:6" x14ac:dyDescent="0.25">
      <c r="E1838" s="710"/>
      <c r="F1838" s="731"/>
    </row>
    <row r="1839" spans="5:6" x14ac:dyDescent="0.25">
      <c r="E1839" s="710"/>
      <c r="F1839" s="731"/>
    </row>
    <row r="1840" spans="5:6" x14ac:dyDescent="0.25">
      <c r="E1840" s="710"/>
      <c r="F1840" s="731"/>
    </row>
    <row r="1841" spans="5:6" x14ac:dyDescent="0.25">
      <c r="E1841" s="710"/>
      <c r="F1841" s="731"/>
    </row>
    <row r="1842" spans="5:6" x14ac:dyDescent="0.25">
      <c r="E1842" s="710"/>
      <c r="F1842" s="731"/>
    </row>
    <row r="1843" spans="5:6" x14ac:dyDescent="0.25">
      <c r="E1843" s="710"/>
      <c r="F1843" s="731"/>
    </row>
    <row r="1844" spans="5:6" x14ac:dyDescent="0.25">
      <c r="E1844" s="710"/>
      <c r="F1844" s="731"/>
    </row>
    <row r="1845" spans="5:6" x14ac:dyDescent="0.25">
      <c r="E1845" s="710"/>
      <c r="F1845" s="731"/>
    </row>
    <row r="1846" spans="5:6" x14ac:dyDescent="0.25">
      <c r="E1846" s="710"/>
      <c r="F1846" s="731"/>
    </row>
    <row r="1847" spans="5:6" x14ac:dyDescent="0.25">
      <c r="E1847" s="710"/>
      <c r="F1847" s="731"/>
    </row>
    <row r="1848" spans="5:6" x14ac:dyDescent="0.25">
      <c r="E1848" s="710"/>
      <c r="F1848" s="731"/>
    </row>
    <row r="1849" spans="5:6" x14ac:dyDescent="0.25">
      <c r="E1849" s="710"/>
      <c r="F1849" s="731"/>
    </row>
    <row r="1850" spans="5:6" x14ac:dyDescent="0.25">
      <c r="E1850" s="710"/>
      <c r="F1850" s="731"/>
    </row>
    <row r="1851" spans="5:6" x14ac:dyDescent="0.25">
      <c r="E1851" s="710"/>
      <c r="F1851" s="731"/>
    </row>
    <row r="1852" spans="5:6" x14ac:dyDescent="0.25">
      <c r="E1852" s="710"/>
      <c r="F1852" s="731"/>
    </row>
    <row r="1853" spans="5:6" x14ac:dyDescent="0.25">
      <c r="E1853" s="710"/>
      <c r="F1853" s="731"/>
    </row>
    <row r="1854" spans="5:6" x14ac:dyDescent="0.25">
      <c r="E1854" s="710"/>
      <c r="F1854" s="731"/>
    </row>
    <row r="1855" spans="5:6" x14ac:dyDescent="0.25">
      <c r="E1855" s="710"/>
      <c r="F1855" s="731"/>
    </row>
    <row r="1856" spans="5:6" x14ac:dyDescent="0.25">
      <c r="E1856" s="710"/>
      <c r="F1856" s="731"/>
    </row>
    <row r="1857" spans="5:6" x14ac:dyDescent="0.25">
      <c r="E1857" s="710"/>
      <c r="F1857" s="731"/>
    </row>
    <row r="1858" spans="5:6" x14ac:dyDescent="0.25">
      <c r="E1858" s="710"/>
      <c r="F1858" s="731"/>
    </row>
    <row r="1859" spans="5:6" x14ac:dyDescent="0.25">
      <c r="E1859" s="710"/>
      <c r="F1859" s="731"/>
    </row>
    <row r="1860" spans="5:6" x14ac:dyDescent="0.25">
      <c r="E1860" s="710"/>
      <c r="F1860" s="731"/>
    </row>
    <row r="1861" spans="5:6" x14ac:dyDescent="0.25">
      <c r="E1861" s="710"/>
      <c r="F1861" s="731"/>
    </row>
    <row r="1862" spans="5:6" x14ac:dyDescent="0.25">
      <c r="E1862" s="710"/>
      <c r="F1862" s="731"/>
    </row>
    <row r="1863" spans="5:6" x14ac:dyDescent="0.25">
      <c r="E1863" s="710"/>
      <c r="F1863" s="731"/>
    </row>
    <row r="1864" spans="5:6" x14ac:dyDescent="0.25">
      <c r="E1864" s="710"/>
      <c r="F1864" s="731"/>
    </row>
    <row r="1865" spans="5:6" x14ac:dyDescent="0.25">
      <c r="E1865" s="710"/>
      <c r="F1865" s="731"/>
    </row>
    <row r="1866" spans="5:6" x14ac:dyDescent="0.25">
      <c r="E1866" s="710"/>
      <c r="F1866" s="731"/>
    </row>
    <row r="1867" spans="5:6" x14ac:dyDescent="0.25">
      <c r="E1867" s="710"/>
      <c r="F1867" s="731"/>
    </row>
    <row r="1868" spans="5:6" x14ac:dyDescent="0.25">
      <c r="E1868" s="710"/>
      <c r="F1868" s="731"/>
    </row>
    <row r="1869" spans="5:6" x14ac:dyDescent="0.25">
      <c r="E1869" s="710"/>
      <c r="F1869" s="731"/>
    </row>
    <row r="1870" spans="5:6" x14ac:dyDescent="0.25">
      <c r="E1870" s="710"/>
      <c r="F1870" s="731"/>
    </row>
    <row r="1871" spans="5:6" x14ac:dyDescent="0.25">
      <c r="E1871" s="710"/>
      <c r="F1871" s="731"/>
    </row>
    <row r="1872" spans="5:6" x14ac:dyDescent="0.25">
      <c r="E1872" s="710"/>
      <c r="F1872" s="731"/>
    </row>
    <row r="1873" spans="5:6" x14ac:dyDescent="0.25">
      <c r="E1873" s="710"/>
      <c r="F1873" s="731"/>
    </row>
    <row r="1874" spans="5:6" x14ac:dyDescent="0.25">
      <c r="E1874" s="710"/>
      <c r="F1874" s="731"/>
    </row>
    <row r="1875" spans="5:6" x14ac:dyDescent="0.25">
      <c r="E1875" s="710"/>
      <c r="F1875" s="731"/>
    </row>
    <row r="1876" spans="5:6" x14ac:dyDescent="0.25">
      <c r="E1876" s="710"/>
      <c r="F1876" s="731"/>
    </row>
    <row r="1877" spans="5:6" x14ac:dyDescent="0.25">
      <c r="E1877" s="710"/>
      <c r="F1877" s="731"/>
    </row>
    <row r="1878" spans="5:6" x14ac:dyDescent="0.25">
      <c r="E1878" s="710"/>
      <c r="F1878" s="731"/>
    </row>
    <row r="1879" spans="5:6" x14ac:dyDescent="0.25">
      <c r="E1879" s="710"/>
      <c r="F1879" s="731"/>
    </row>
    <row r="1880" spans="5:6" x14ac:dyDescent="0.25">
      <c r="E1880" s="710"/>
      <c r="F1880" s="731"/>
    </row>
    <row r="1881" spans="5:6" x14ac:dyDescent="0.25">
      <c r="E1881" s="710"/>
      <c r="F1881" s="731"/>
    </row>
    <row r="1882" spans="5:6" x14ac:dyDescent="0.25">
      <c r="E1882" s="710"/>
      <c r="F1882" s="731"/>
    </row>
    <row r="1883" spans="5:6" x14ac:dyDescent="0.25">
      <c r="E1883" s="710"/>
      <c r="F1883" s="731"/>
    </row>
    <row r="1884" spans="5:6" x14ac:dyDescent="0.25">
      <c r="E1884" s="710"/>
      <c r="F1884" s="731"/>
    </row>
    <row r="1885" spans="5:6" x14ac:dyDescent="0.25">
      <c r="E1885" s="710"/>
      <c r="F1885" s="731"/>
    </row>
    <row r="1886" spans="5:6" x14ac:dyDescent="0.25">
      <c r="E1886" s="710"/>
      <c r="F1886" s="731"/>
    </row>
    <row r="1887" spans="5:6" x14ac:dyDescent="0.25">
      <c r="E1887" s="710"/>
      <c r="F1887" s="731"/>
    </row>
    <row r="1888" spans="5:6" x14ac:dyDescent="0.25">
      <c r="E1888" s="710"/>
      <c r="F1888" s="731"/>
    </row>
    <row r="1889" spans="5:6" x14ac:dyDescent="0.25">
      <c r="E1889" s="710"/>
      <c r="F1889" s="731"/>
    </row>
    <row r="1890" spans="5:6" x14ac:dyDescent="0.25">
      <c r="E1890" s="710"/>
      <c r="F1890" s="731"/>
    </row>
    <row r="1891" spans="5:6" x14ac:dyDescent="0.25">
      <c r="E1891" s="710"/>
      <c r="F1891" s="731"/>
    </row>
    <row r="1892" spans="5:6" x14ac:dyDescent="0.25">
      <c r="E1892" s="710"/>
      <c r="F1892" s="731"/>
    </row>
    <row r="1893" spans="5:6" x14ac:dyDescent="0.25">
      <c r="E1893" s="710"/>
      <c r="F1893" s="731"/>
    </row>
    <row r="1894" spans="5:6" x14ac:dyDescent="0.25">
      <c r="E1894" s="710"/>
      <c r="F1894" s="731"/>
    </row>
    <row r="1895" spans="5:6" x14ac:dyDescent="0.25">
      <c r="E1895" s="710"/>
      <c r="F1895" s="731"/>
    </row>
    <row r="1896" spans="5:6" x14ac:dyDescent="0.25">
      <c r="E1896" s="710"/>
      <c r="F1896" s="731"/>
    </row>
    <row r="1897" spans="5:6" x14ac:dyDescent="0.25">
      <c r="E1897" s="710"/>
      <c r="F1897" s="731"/>
    </row>
    <row r="1898" spans="5:6" x14ac:dyDescent="0.25">
      <c r="E1898" s="710"/>
      <c r="F1898" s="731"/>
    </row>
    <row r="1899" spans="5:6" x14ac:dyDescent="0.25">
      <c r="E1899" s="710"/>
      <c r="F1899" s="731"/>
    </row>
    <row r="1900" spans="5:6" x14ac:dyDescent="0.25">
      <c r="E1900" s="710"/>
      <c r="F1900" s="731"/>
    </row>
    <row r="1901" spans="5:6" x14ac:dyDescent="0.25">
      <c r="E1901" s="710"/>
      <c r="F1901" s="731"/>
    </row>
    <row r="1902" spans="5:6" x14ac:dyDescent="0.25">
      <c r="E1902" s="710"/>
      <c r="F1902" s="731"/>
    </row>
    <row r="1903" spans="5:6" x14ac:dyDescent="0.25">
      <c r="E1903" s="710"/>
      <c r="F1903" s="731"/>
    </row>
    <row r="1904" spans="5:6" x14ac:dyDescent="0.25">
      <c r="E1904" s="710"/>
      <c r="F1904" s="731"/>
    </row>
    <row r="1905" spans="5:6" x14ac:dyDescent="0.25">
      <c r="E1905" s="710"/>
      <c r="F1905" s="731"/>
    </row>
    <row r="1906" spans="5:6" x14ac:dyDescent="0.25">
      <c r="E1906" s="710"/>
      <c r="F1906" s="731"/>
    </row>
    <row r="1907" spans="5:6" x14ac:dyDescent="0.25">
      <c r="E1907" s="710"/>
      <c r="F1907" s="731"/>
    </row>
    <row r="1908" spans="5:6" x14ac:dyDescent="0.25">
      <c r="E1908" s="710"/>
      <c r="F1908" s="731"/>
    </row>
    <row r="1909" spans="5:6" x14ac:dyDescent="0.25">
      <c r="E1909" s="710"/>
      <c r="F1909" s="731"/>
    </row>
    <row r="1910" spans="5:6" x14ac:dyDescent="0.25">
      <c r="E1910" s="710"/>
      <c r="F1910" s="731"/>
    </row>
    <row r="1911" spans="5:6" x14ac:dyDescent="0.25">
      <c r="E1911" s="710"/>
      <c r="F1911" s="731"/>
    </row>
    <row r="1912" spans="5:6" x14ac:dyDescent="0.25">
      <c r="E1912" s="710"/>
      <c r="F1912" s="731"/>
    </row>
    <row r="1913" spans="5:6" x14ac:dyDescent="0.25">
      <c r="E1913" s="710"/>
      <c r="F1913" s="731"/>
    </row>
    <row r="1914" spans="5:6" x14ac:dyDescent="0.25">
      <c r="E1914" s="710"/>
      <c r="F1914" s="731"/>
    </row>
    <row r="1915" spans="5:6" x14ac:dyDescent="0.25">
      <c r="E1915" s="710"/>
      <c r="F1915" s="731"/>
    </row>
    <row r="1916" spans="5:6" x14ac:dyDescent="0.25">
      <c r="E1916" s="710"/>
      <c r="F1916" s="731"/>
    </row>
    <row r="1917" spans="5:6" x14ac:dyDescent="0.25">
      <c r="E1917" s="710"/>
      <c r="F1917" s="731"/>
    </row>
    <row r="1918" spans="5:6" x14ac:dyDescent="0.25">
      <c r="E1918" s="710"/>
      <c r="F1918" s="731"/>
    </row>
    <row r="1919" spans="5:6" x14ac:dyDescent="0.25">
      <c r="E1919" s="710"/>
      <c r="F1919" s="731"/>
    </row>
    <row r="1920" spans="5:6" x14ac:dyDescent="0.25">
      <c r="E1920" s="710"/>
      <c r="F1920" s="731"/>
    </row>
    <row r="1921" spans="5:6" x14ac:dyDescent="0.25">
      <c r="E1921" s="710"/>
      <c r="F1921" s="731"/>
    </row>
    <row r="1922" spans="5:6" x14ac:dyDescent="0.25">
      <c r="E1922" s="710"/>
      <c r="F1922" s="731"/>
    </row>
    <row r="1923" spans="5:6" x14ac:dyDescent="0.25">
      <c r="E1923" s="710"/>
      <c r="F1923" s="731"/>
    </row>
    <row r="1924" spans="5:6" x14ac:dyDescent="0.25">
      <c r="E1924" s="710"/>
      <c r="F1924" s="731"/>
    </row>
    <row r="1925" spans="5:6" x14ac:dyDescent="0.25">
      <c r="E1925" s="710"/>
      <c r="F1925" s="731"/>
    </row>
    <row r="1926" spans="5:6" x14ac:dyDescent="0.25">
      <c r="E1926" s="710"/>
      <c r="F1926" s="731"/>
    </row>
    <row r="1927" spans="5:6" x14ac:dyDescent="0.25">
      <c r="E1927" s="710"/>
      <c r="F1927" s="731"/>
    </row>
    <row r="1928" spans="5:6" x14ac:dyDescent="0.25">
      <c r="E1928" s="710"/>
      <c r="F1928" s="731"/>
    </row>
    <row r="1929" spans="5:6" x14ac:dyDescent="0.25">
      <c r="E1929" s="710"/>
      <c r="F1929" s="731"/>
    </row>
    <row r="1930" spans="5:6" x14ac:dyDescent="0.25">
      <c r="E1930" s="710"/>
      <c r="F1930" s="731"/>
    </row>
    <row r="1931" spans="5:6" x14ac:dyDescent="0.25">
      <c r="E1931" s="710"/>
      <c r="F1931" s="731"/>
    </row>
    <row r="1932" spans="5:6" x14ac:dyDescent="0.25">
      <c r="E1932" s="710"/>
      <c r="F1932" s="731"/>
    </row>
    <row r="1933" spans="5:6" x14ac:dyDescent="0.25">
      <c r="E1933" s="710"/>
      <c r="F1933" s="731"/>
    </row>
    <row r="1934" spans="5:6" x14ac:dyDescent="0.25">
      <c r="E1934" s="710"/>
      <c r="F1934" s="731"/>
    </row>
    <row r="1935" spans="5:6" x14ac:dyDescent="0.25">
      <c r="E1935" s="710"/>
      <c r="F1935" s="731"/>
    </row>
    <row r="1936" spans="5:6" x14ac:dyDescent="0.25">
      <c r="E1936" s="710"/>
      <c r="F1936" s="731"/>
    </row>
    <row r="1937" spans="5:6" x14ac:dyDescent="0.25">
      <c r="E1937" s="710"/>
      <c r="F1937" s="731"/>
    </row>
    <row r="1938" spans="5:6" x14ac:dyDescent="0.25">
      <c r="E1938" s="710"/>
      <c r="F1938" s="731"/>
    </row>
    <row r="1939" spans="5:6" x14ac:dyDescent="0.25">
      <c r="E1939" s="710"/>
      <c r="F1939" s="731"/>
    </row>
    <row r="1940" spans="5:6" x14ac:dyDescent="0.25">
      <c r="E1940" s="710"/>
      <c r="F1940" s="731"/>
    </row>
    <row r="1941" spans="5:6" x14ac:dyDescent="0.25">
      <c r="E1941" s="710"/>
      <c r="F1941" s="731"/>
    </row>
    <row r="1942" spans="5:6" x14ac:dyDescent="0.25">
      <c r="E1942" s="710"/>
      <c r="F1942" s="731"/>
    </row>
    <row r="1943" spans="5:6" x14ac:dyDescent="0.25">
      <c r="E1943" s="710"/>
      <c r="F1943" s="731"/>
    </row>
    <row r="1944" spans="5:6" x14ac:dyDescent="0.25">
      <c r="E1944" s="710"/>
      <c r="F1944" s="731"/>
    </row>
    <row r="1945" spans="5:6" x14ac:dyDescent="0.25">
      <c r="E1945" s="710"/>
      <c r="F1945" s="731"/>
    </row>
    <row r="1946" spans="5:6" x14ac:dyDescent="0.25">
      <c r="E1946" s="710"/>
      <c r="F1946" s="731"/>
    </row>
    <row r="1947" spans="5:6" x14ac:dyDescent="0.25">
      <c r="E1947" s="710"/>
      <c r="F1947" s="731"/>
    </row>
    <row r="1948" spans="5:6" x14ac:dyDescent="0.25">
      <c r="E1948" s="710"/>
      <c r="F1948" s="731"/>
    </row>
    <row r="1949" spans="5:6" x14ac:dyDescent="0.25">
      <c r="E1949" s="710"/>
      <c r="F1949" s="731"/>
    </row>
    <row r="1950" spans="5:6" x14ac:dyDescent="0.25">
      <c r="E1950" s="710"/>
      <c r="F1950" s="731"/>
    </row>
    <row r="1951" spans="5:6" x14ac:dyDescent="0.25">
      <c r="E1951" s="710"/>
      <c r="F1951" s="731"/>
    </row>
    <row r="1952" spans="5:6" x14ac:dyDescent="0.25">
      <c r="E1952" s="710"/>
      <c r="F1952" s="731"/>
    </row>
    <row r="1953" spans="5:6" x14ac:dyDescent="0.25">
      <c r="E1953" s="710"/>
      <c r="F1953" s="731"/>
    </row>
    <row r="1954" spans="5:6" x14ac:dyDescent="0.25">
      <c r="E1954" s="710"/>
      <c r="F1954" s="731"/>
    </row>
    <row r="1955" spans="5:6" x14ac:dyDescent="0.25">
      <c r="E1955" s="710"/>
      <c r="F1955" s="731"/>
    </row>
    <row r="1956" spans="5:6" x14ac:dyDescent="0.25">
      <c r="E1956" s="710"/>
      <c r="F1956" s="731"/>
    </row>
    <row r="1957" spans="5:6" x14ac:dyDescent="0.25">
      <c r="E1957" s="710"/>
      <c r="F1957" s="731"/>
    </row>
    <row r="1958" spans="5:6" x14ac:dyDescent="0.25">
      <c r="E1958" s="710"/>
      <c r="F1958" s="731"/>
    </row>
    <row r="1959" spans="5:6" x14ac:dyDescent="0.25">
      <c r="E1959" s="710"/>
      <c r="F1959" s="731"/>
    </row>
    <row r="1960" spans="5:6" x14ac:dyDescent="0.25">
      <c r="E1960" s="710"/>
      <c r="F1960" s="731"/>
    </row>
    <row r="1961" spans="5:6" x14ac:dyDescent="0.25">
      <c r="E1961" s="710"/>
      <c r="F1961" s="731"/>
    </row>
    <row r="1962" spans="5:6" x14ac:dyDescent="0.25">
      <c r="E1962" s="710"/>
      <c r="F1962" s="731"/>
    </row>
    <row r="1963" spans="5:6" x14ac:dyDescent="0.25">
      <c r="E1963" s="710"/>
      <c r="F1963" s="731"/>
    </row>
    <row r="1964" spans="5:6" x14ac:dyDescent="0.25">
      <c r="E1964" s="710"/>
      <c r="F1964" s="731"/>
    </row>
    <row r="1965" spans="5:6" x14ac:dyDescent="0.25">
      <c r="E1965" s="710"/>
      <c r="F1965" s="731"/>
    </row>
    <row r="1966" spans="5:6" x14ac:dyDescent="0.25">
      <c r="E1966" s="710"/>
      <c r="F1966" s="731"/>
    </row>
    <row r="1967" spans="5:6" x14ac:dyDescent="0.25">
      <c r="E1967" s="710"/>
      <c r="F1967" s="731"/>
    </row>
    <row r="1968" spans="5:6" x14ac:dyDescent="0.25">
      <c r="E1968" s="710"/>
      <c r="F1968" s="731"/>
    </row>
    <row r="1969" spans="5:6" x14ac:dyDescent="0.25">
      <c r="E1969" s="710"/>
      <c r="F1969" s="731"/>
    </row>
    <row r="1970" spans="5:6" x14ac:dyDescent="0.25">
      <c r="E1970" s="710"/>
      <c r="F1970" s="731"/>
    </row>
    <row r="1971" spans="5:6" x14ac:dyDescent="0.25">
      <c r="E1971" s="710"/>
      <c r="F1971" s="731"/>
    </row>
    <row r="1972" spans="5:6" x14ac:dyDescent="0.25">
      <c r="E1972" s="710"/>
      <c r="F1972" s="731"/>
    </row>
    <row r="1973" spans="5:6" x14ac:dyDescent="0.25">
      <c r="E1973" s="710"/>
      <c r="F1973" s="731"/>
    </row>
    <row r="1974" spans="5:6" x14ac:dyDescent="0.25">
      <c r="E1974" s="710"/>
      <c r="F1974" s="731"/>
    </row>
    <row r="1975" spans="5:6" x14ac:dyDescent="0.25">
      <c r="E1975" s="710"/>
      <c r="F1975" s="731"/>
    </row>
    <row r="1976" spans="5:6" x14ac:dyDescent="0.25">
      <c r="E1976" s="710"/>
      <c r="F1976" s="731"/>
    </row>
    <row r="1977" spans="5:6" x14ac:dyDescent="0.25">
      <c r="E1977" s="710"/>
      <c r="F1977" s="731"/>
    </row>
    <row r="1978" spans="5:6" x14ac:dyDescent="0.25">
      <c r="E1978" s="710"/>
      <c r="F1978" s="731"/>
    </row>
    <row r="1979" spans="5:6" x14ac:dyDescent="0.25">
      <c r="E1979" s="710"/>
      <c r="F1979" s="731"/>
    </row>
    <row r="1980" spans="5:6" x14ac:dyDescent="0.25">
      <c r="E1980" s="710"/>
      <c r="F1980" s="731"/>
    </row>
    <row r="1981" spans="5:6" x14ac:dyDescent="0.25">
      <c r="E1981" s="710"/>
      <c r="F1981" s="731"/>
    </row>
    <row r="1982" spans="5:6" x14ac:dyDescent="0.25">
      <c r="E1982" s="710"/>
      <c r="F1982" s="731"/>
    </row>
    <row r="1983" spans="5:6" x14ac:dyDescent="0.25">
      <c r="E1983" s="710"/>
      <c r="F1983" s="731"/>
    </row>
    <row r="1984" spans="5:6" x14ac:dyDescent="0.25">
      <c r="E1984" s="710"/>
      <c r="F1984" s="731"/>
    </row>
    <row r="1985" spans="5:6" x14ac:dyDescent="0.25">
      <c r="E1985" s="710"/>
      <c r="F1985" s="731"/>
    </row>
    <row r="1986" spans="5:6" x14ac:dyDescent="0.25">
      <c r="E1986" s="710"/>
      <c r="F1986" s="731"/>
    </row>
    <row r="1987" spans="5:6" x14ac:dyDescent="0.25">
      <c r="E1987" s="710"/>
      <c r="F1987" s="731"/>
    </row>
    <row r="1988" spans="5:6" x14ac:dyDescent="0.25">
      <c r="E1988" s="710"/>
      <c r="F1988" s="731"/>
    </row>
    <row r="1989" spans="5:6" x14ac:dyDescent="0.25">
      <c r="E1989" s="710"/>
      <c r="F1989" s="731"/>
    </row>
    <row r="1990" spans="5:6" x14ac:dyDescent="0.25">
      <c r="E1990" s="710"/>
      <c r="F1990" s="731"/>
    </row>
    <row r="1991" spans="5:6" x14ac:dyDescent="0.25">
      <c r="E1991" s="710"/>
      <c r="F1991" s="731"/>
    </row>
    <row r="1992" spans="5:6" x14ac:dyDescent="0.25">
      <c r="E1992" s="710"/>
      <c r="F1992" s="731"/>
    </row>
    <row r="1993" spans="5:6" x14ac:dyDescent="0.25">
      <c r="E1993" s="710"/>
      <c r="F1993" s="731"/>
    </row>
    <row r="1994" spans="5:6" x14ac:dyDescent="0.25">
      <c r="E1994" s="710"/>
      <c r="F1994" s="731"/>
    </row>
    <row r="1995" spans="5:6" x14ac:dyDescent="0.25">
      <c r="E1995" s="710"/>
      <c r="F1995" s="731"/>
    </row>
    <row r="1996" spans="5:6" x14ac:dyDescent="0.25">
      <c r="E1996" s="710"/>
      <c r="F1996" s="731"/>
    </row>
    <row r="1997" spans="5:6" x14ac:dyDescent="0.25">
      <c r="E1997" s="710"/>
      <c r="F1997" s="731"/>
    </row>
    <row r="1998" spans="5:6" x14ac:dyDescent="0.25">
      <c r="E1998" s="710"/>
      <c r="F1998" s="731"/>
    </row>
    <row r="1999" spans="5:6" x14ac:dyDescent="0.25">
      <c r="E1999" s="710"/>
      <c r="F1999" s="731"/>
    </row>
    <row r="2000" spans="5:6" x14ac:dyDescent="0.25">
      <c r="E2000" s="710"/>
      <c r="F2000" s="731"/>
    </row>
    <row r="2001" spans="5:6" x14ac:dyDescent="0.25">
      <c r="E2001" s="710"/>
      <c r="F2001" s="731"/>
    </row>
    <row r="2002" spans="5:6" x14ac:dyDescent="0.25">
      <c r="E2002" s="710"/>
      <c r="F2002" s="731"/>
    </row>
    <row r="2003" spans="5:6" x14ac:dyDescent="0.25">
      <c r="E2003" s="710"/>
      <c r="F2003" s="731"/>
    </row>
    <row r="2004" spans="5:6" x14ac:dyDescent="0.25">
      <c r="E2004" s="710"/>
      <c r="F2004" s="731"/>
    </row>
    <row r="2005" spans="5:6" x14ac:dyDescent="0.25">
      <c r="E2005" s="710"/>
      <c r="F2005" s="731"/>
    </row>
    <row r="2006" spans="5:6" x14ac:dyDescent="0.25">
      <c r="E2006" s="710"/>
      <c r="F2006" s="731"/>
    </row>
    <row r="2007" spans="5:6" x14ac:dyDescent="0.25">
      <c r="E2007" s="710"/>
      <c r="F2007" s="731"/>
    </row>
    <row r="2008" spans="5:6" x14ac:dyDescent="0.25">
      <c r="E2008" s="710"/>
      <c r="F2008" s="731"/>
    </row>
    <row r="2009" spans="5:6" x14ac:dyDescent="0.25">
      <c r="E2009" s="710"/>
      <c r="F2009" s="731"/>
    </row>
    <row r="2010" spans="5:6" x14ac:dyDescent="0.25">
      <c r="E2010" s="710"/>
      <c r="F2010" s="731"/>
    </row>
    <row r="2011" spans="5:6" x14ac:dyDescent="0.25">
      <c r="E2011" s="710"/>
      <c r="F2011" s="731"/>
    </row>
    <row r="2012" spans="5:6" x14ac:dyDescent="0.25">
      <c r="E2012" s="710"/>
      <c r="F2012" s="731"/>
    </row>
    <row r="2013" spans="5:6" x14ac:dyDescent="0.25">
      <c r="E2013" s="710"/>
      <c r="F2013" s="731"/>
    </row>
    <row r="2014" spans="5:6" x14ac:dyDescent="0.25">
      <c r="E2014" s="710"/>
      <c r="F2014" s="731"/>
    </row>
    <row r="2015" spans="5:6" x14ac:dyDescent="0.25">
      <c r="E2015" s="710"/>
      <c r="F2015" s="731"/>
    </row>
    <row r="2016" spans="5:6" x14ac:dyDescent="0.25">
      <c r="E2016" s="710"/>
      <c r="F2016" s="731"/>
    </row>
    <row r="2017" spans="5:6" x14ac:dyDescent="0.25">
      <c r="E2017" s="710"/>
      <c r="F2017" s="731"/>
    </row>
    <row r="2018" spans="5:6" x14ac:dyDescent="0.25">
      <c r="E2018" s="710"/>
      <c r="F2018" s="731"/>
    </row>
    <row r="2019" spans="5:6" x14ac:dyDescent="0.25">
      <c r="E2019" s="710"/>
      <c r="F2019" s="731"/>
    </row>
    <row r="2020" spans="5:6" x14ac:dyDescent="0.25">
      <c r="E2020" s="710"/>
      <c r="F2020" s="731"/>
    </row>
    <row r="2021" spans="5:6" x14ac:dyDescent="0.25">
      <c r="E2021" s="710"/>
      <c r="F2021" s="731"/>
    </row>
    <row r="2022" spans="5:6" x14ac:dyDescent="0.25">
      <c r="E2022" s="710"/>
      <c r="F2022" s="731"/>
    </row>
    <row r="2023" spans="5:6" x14ac:dyDescent="0.25">
      <c r="E2023" s="710"/>
      <c r="F2023" s="731"/>
    </row>
    <row r="2024" spans="5:6" x14ac:dyDescent="0.25">
      <c r="E2024" s="710"/>
      <c r="F2024" s="731"/>
    </row>
    <row r="2025" spans="5:6" x14ac:dyDescent="0.25">
      <c r="E2025" s="710"/>
      <c r="F2025" s="731"/>
    </row>
    <row r="2026" spans="5:6" x14ac:dyDescent="0.25">
      <c r="E2026" s="710"/>
      <c r="F2026" s="731"/>
    </row>
    <row r="2027" spans="5:6" x14ac:dyDescent="0.25">
      <c r="E2027" s="710"/>
      <c r="F2027" s="731"/>
    </row>
    <row r="2028" spans="5:6" x14ac:dyDescent="0.25">
      <c r="E2028" s="710"/>
      <c r="F2028" s="731"/>
    </row>
    <row r="2029" spans="5:6" x14ac:dyDescent="0.25">
      <c r="E2029" s="710"/>
      <c r="F2029" s="731"/>
    </row>
    <row r="2030" spans="5:6" x14ac:dyDescent="0.25">
      <c r="E2030" s="710"/>
      <c r="F2030" s="731"/>
    </row>
    <row r="2031" spans="5:6" x14ac:dyDescent="0.25">
      <c r="E2031" s="710"/>
      <c r="F2031" s="731"/>
    </row>
    <row r="2032" spans="5:6" x14ac:dyDescent="0.25">
      <c r="E2032" s="710"/>
      <c r="F2032" s="731"/>
    </row>
    <row r="2033" spans="5:6" x14ac:dyDescent="0.25">
      <c r="E2033" s="710"/>
      <c r="F2033" s="731"/>
    </row>
    <row r="2034" spans="5:6" x14ac:dyDescent="0.25">
      <c r="E2034" s="710"/>
      <c r="F2034" s="731"/>
    </row>
    <row r="2035" spans="5:6" x14ac:dyDescent="0.25">
      <c r="E2035" s="710"/>
      <c r="F2035" s="731"/>
    </row>
    <row r="2036" spans="5:6" x14ac:dyDescent="0.25">
      <c r="E2036" s="710"/>
      <c r="F2036" s="731"/>
    </row>
    <row r="2037" spans="5:6" x14ac:dyDescent="0.25">
      <c r="E2037" s="710"/>
      <c r="F2037" s="731"/>
    </row>
    <row r="2038" spans="5:6" x14ac:dyDescent="0.25">
      <c r="E2038" s="710"/>
      <c r="F2038" s="731"/>
    </row>
    <row r="2039" spans="5:6" x14ac:dyDescent="0.25">
      <c r="E2039" s="710"/>
      <c r="F2039" s="731"/>
    </row>
    <row r="2040" spans="5:6" x14ac:dyDescent="0.25">
      <c r="E2040" s="710"/>
      <c r="F2040" s="731"/>
    </row>
    <row r="2041" spans="5:6" x14ac:dyDescent="0.25">
      <c r="E2041" s="710"/>
      <c r="F2041" s="731"/>
    </row>
    <row r="2042" spans="5:6" x14ac:dyDescent="0.25">
      <c r="E2042" s="710"/>
      <c r="F2042" s="731"/>
    </row>
    <row r="2043" spans="5:6" x14ac:dyDescent="0.25">
      <c r="E2043" s="710"/>
      <c r="F2043" s="731"/>
    </row>
    <row r="2044" spans="5:6" x14ac:dyDescent="0.25">
      <c r="E2044" s="710"/>
      <c r="F2044" s="731"/>
    </row>
    <row r="2045" spans="5:6" x14ac:dyDescent="0.25">
      <c r="E2045" s="710"/>
      <c r="F2045" s="731"/>
    </row>
    <row r="2046" spans="5:6" x14ac:dyDescent="0.25">
      <c r="E2046" s="710"/>
      <c r="F2046" s="731"/>
    </row>
    <row r="2047" spans="5:6" x14ac:dyDescent="0.25">
      <c r="E2047" s="710"/>
      <c r="F2047" s="731"/>
    </row>
    <row r="2048" spans="5:6" x14ac:dyDescent="0.25">
      <c r="E2048" s="710"/>
      <c r="F2048" s="731"/>
    </row>
    <row r="2049" spans="5:6" x14ac:dyDescent="0.25">
      <c r="E2049" s="710"/>
      <c r="F2049" s="731"/>
    </row>
    <row r="2050" spans="5:6" x14ac:dyDescent="0.25">
      <c r="E2050" s="710"/>
      <c r="F2050" s="731"/>
    </row>
    <row r="2051" spans="5:6" x14ac:dyDescent="0.25">
      <c r="E2051" s="710"/>
      <c r="F2051" s="731"/>
    </row>
    <row r="2052" spans="5:6" x14ac:dyDescent="0.25">
      <c r="E2052" s="710"/>
      <c r="F2052" s="731"/>
    </row>
    <row r="2053" spans="5:6" x14ac:dyDescent="0.25">
      <c r="E2053" s="710"/>
      <c r="F2053" s="731"/>
    </row>
    <row r="2054" spans="5:6" x14ac:dyDescent="0.25">
      <c r="E2054" s="710"/>
      <c r="F2054" s="731"/>
    </row>
    <row r="2055" spans="5:6" x14ac:dyDescent="0.25">
      <c r="E2055" s="710"/>
      <c r="F2055" s="731"/>
    </row>
    <row r="2056" spans="5:6" x14ac:dyDescent="0.25">
      <c r="E2056" s="710"/>
      <c r="F2056" s="731"/>
    </row>
    <row r="2057" spans="5:6" x14ac:dyDescent="0.25">
      <c r="E2057" s="710"/>
      <c r="F2057" s="731"/>
    </row>
    <row r="2058" spans="5:6" x14ac:dyDescent="0.25">
      <c r="E2058" s="710"/>
      <c r="F2058" s="731"/>
    </row>
    <row r="2059" spans="5:6" x14ac:dyDescent="0.25">
      <c r="E2059" s="710"/>
      <c r="F2059" s="731"/>
    </row>
    <row r="2060" spans="5:6" x14ac:dyDescent="0.25">
      <c r="E2060" s="710"/>
      <c r="F2060" s="731"/>
    </row>
    <row r="2061" spans="5:6" x14ac:dyDescent="0.25">
      <c r="E2061" s="710"/>
      <c r="F2061" s="731"/>
    </row>
    <row r="2062" spans="5:6" x14ac:dyDescent="0.25">
      <c r="E2062" s="710"/>
      <c r="F2062" s="731"/>
    </row>
    <row r="2063" spans="5:6" x14ac:dyDescent="0.25">
      <c r="E2063" s="710"/>
      <c r="F2063" s="731"/>
    </row>
    <row r="2064" spans="5:6" x14ac:dyDescent="0.25">
      <c r="E2064" s="710"/>
      <c r="F2064" s="731"/>
    </row>
    <row r="2065" spans="5:6" x14ac:dyDescent="0.25">
      <c r="E2065" s="710"/>
      <c r="F2065" s="731"/>
    </row>
    <row r="2066" spans="5:6" x14ac:dyDescent="0.25">
      <c r="E2066" s="710"/>
      <c r="F2066" s="731"/>
    </row>
    <row r="2067" spans="5:6" x14ac:dyDescent="0.25">
      <c r="E2067" s="710"/>
      <c r="F2067" s="731"/>
    </row>
    <row r="2068" spans="5:6" x14ac:dyDescent="0.25">
      <c r="E2068" s="710"/>
      <c r="F2068" s="731"/>
    </row>
    <row r="2069" spans="5:6" x14ac:dyDescent="0.25">
      <c r="E2069" s="710"/>
      <c r="F2069" s="731"/>
    </row>
    <row r="2070" spans="5:6" x14ac:dyDescent="0.25">
      <c r="E2070" s="710"/>
      <c r="F2070" s="731"/>
    </row>
    <row r="2071" spans="5:6" x14ac:dyDescent="0.25">
      <c r="E2071" s="710"/>
      <c r="F2071" s="731"/>
    </row>
    <row r="2072" spans="5:6" x14ac:dyDescent="0.25">
      <c r="E2072" s="710"/>
      <c r="F2072" s="731"/>
    </row>
    <row r="2073" spans="5:6" x14ac:dyDescent="0.25">
      <c r="E2073" s="710"/>
      <c r="F2073" s="731"/>
    </row>
    <row r="2074" spans="5:6" x14ac:dyDescent="0.25">
      <c r="E2074" s="710"/>
      <c r="F2074" s="731"/>
    </row>
    <row r="2075" spans="5:6" x14ac:dyDescent="0.25">
      <c r="E2075" s="710"/>
      <c r="F2075" s="731"/>
    </row>
    <row r="2076" spans="5:6" x14ac:dyDescent="0.25">
      <c r="E2076" s="710"/>
      <c r="F2076" s="731"/>
    </row>
    <row r="2077" spans="5:6" x14ac:dyDescent="0.25">
      <c r="E2077" s="710"/>
      <c r="F2077" s="731"/>
    </row>
    <row r="2078" spans="5:6" x14ac:dyDescent="0.25">
      <c r="E2078" s="710"/>
      <c r="F2078" s="731"/>
    </row>
    <row r="2079" spans="5:6" x14ac:dyDescent="0.25">
      <c r="E2079" s="710"/>
      <c r="F2079" s="731"/>
    </row>
    <row r="2080" spans="5:6" x14ac:dyDescent="0.25">
      <c r="E2080" s="710"/>
      <c r="F2080" s="731"/>
    </row>
    <row r="2081" spans="5:6" x14ac:dyDescent="0.25">
      <c r="E2081" s="710"/>
      <c r="F2081" s="731"/>
    </row>
    <row r="2082" spans="5:6" x14ac:dyDescent="0.25">
      <c r="E2082" s="710"/>
      <c r="F2082" s="731"/>
    </row>
    <row r="2083" spans="5:6" x14ac:dyDescent="0.25">
      <c r="E2083" s="710"/>
      <c r="F2083" s="731"/>
    </row>
    <row r="2084" spans="5:6" x14ac:dyDescent="0.25">
      <c r="E2084" s="710"/>
      <c r="F2084" s="731"/>
    </row>
    <row r="2085" spans="5:6" x14ac:dyDescent="0.25">
      <c r="E2085" s="710"/>
      <c r="F2085" s="731"/>
    </row>
    <row r="2086" spans="5:6" x14ac:dyDescent="0.25">
      <c r="E2086" s="710"/>
      <c r="F2086" s="731"/>
    </row>
    <row r="2087" spans="5:6" x14ac:dyDescent="0.25">
      <c r="E2087" s="710"/>
      <c r="F2087" s="731"/>
    </row>
    <row r="2088" spans="5:6" x14ac:dyDescent="0.25">
      <c r="E2088" s="710"/>
      <c r="F2088" s="731"/>
    </row>
    <row r="2089" spans="5:6" x14ac:dyDescent="0.25">
      <c r="E2089" s="710"/>
      <c r="F2089" s="731"/>
    </row>
    <row r="2090" spans="5:6" x14ac:dyDescent="0.25">
      <c r="E2090" s="710"/>
      <c r="F2090" s="731"/>
    </row>
    <row r="2091" spans="5:6" x14ac:dyDescent="0.25">
      <c r="E2091" s="710"/>
      <c r="F2091" s="731"/>
    </row>
    <row r="2092" spans="5:6" x14ac:dyDescent="0.25">
      <c r="E2092" s="710"/>
      <c r="F2092" s="731"/>
    </row>
    <row r="2093" spans="5:6" x14ac:dyDescent="0.25">
      <c r="E2093" s="710"/>
      <c r="F2093" s="731"/>
    </row>
    <row r="2094" spans="5:6" x14ac:dyDescent="0.25">
      <c r="E2094" s="710"/>
      <c r="F2094" s="731"/>
    </row>
    <row r="2095" spans="5:6" x14ac:dyDescent="0.25">
      <c r="E2095" s="710"/>
      <c r="F2095" s="731"/>
    </row>
    <row r="2096" spans="5:6" x14ac:dyDescent="0.25">
      <c r="E2096" s="710"/>
      <c r="F2096" s="731"/>
    </row>
    <row r="2097" spans="5:6" x14ac:dyDescent="0.25">
      <c r="E2097" s="710"/>
      <c r="F2097" s="731"/>
    </row>
    <row r="2098" spans="5:6" x14ac:dyDescent="0.25">
      <c r="E2098" s="710"/>
      <c r="F2098" s="731"/>
    </row>
    <row r="2099" spans="5:6" x14ac:dyDescent="0.25">
      <c r="E2099" s="710"/>
      <c r="F2099" s="731"/>
    </row>
    <row r="2100" spans="5:6" x14ac:dyDescent="0.25">
      <c r="E2100" s="710"/>
      <c r="F2100" s="731"/>
    </row>
    <row r="2101" spans="5:6" x14ac:dyDescent="0.25">
      <c r="E2101" s="710"/>
      <c r="F2101" s="731"/>
    </row>
    <row r="2102" spans="5:6" x14ac:dyDescent="0.25">
      <c r="E2102" s="710"/>
      <c r="F2102" s="731"/>
    </row>
    <row r="2103" spans="5:6" x14ac:dyDescent="0.25">
      <c r="E2103" s="710"/>
      <c r="F2103" s="731"/>
    </row>
    <row r="2104" spans="5:6" x14ac:dyDescent="0.25">
      <c r="E2104" s="710"/>
      <c r="F2104" s="731"/>
    </row>
    <row r="2105" spans="5:6" x14ac:dyDescent="0.25">
      <c r="E2105" s="710"/>
      <c r="F2105" s="731"/>
    </row>
    <row r="2106" spans="5:6" x14ac:dyDescent="0.25">
      <c r="E2106" s="710"/>
      <c r="F2106" s="731"/>
    </row>
    <row r="2107" spans="5:6" x14ac:dyDescent="0.25">
      <c r="E2107" s="710"/>
      <c r="F2107" s="731"/>
    </row>
    <row r="2108" spans="5:6" x14ac:dyDescent="0.25">
      <c r="E2108" s="710"/>
      <c r="F2108" s="731"/>
    </row>
    <row r="2109" spans="5:6" x14ac:dyDescent="0.25">
      <c r="E2109" s="710"/>
      <c r="F2109" s="731"/>
    </row>
    <row r="2110" spans="5:6" x14ac:dyDescent="0.25">
      <c r="E2110" s="710"/>
      <c r="F2110" s="731"/>
    </row>
    <row r="2111" spans="5:6" x14ac:dyDescent="0.25">
      <c r="E2111" s="710"/>
      <c r="F2111" s="731"/>
    </row>
    <row r="2112" spans="5:6" x14ac:dyDescent="0.25">
      <c r="E2112" s="710"/>
      <c r="F2112" s="731"/>
    </row>
    <row r="2113" spans="5:6" x14ac:dyDescent="0.25">
      <c r="E2113" s="710"/>
      <c r="F2113" s="731"/>
    </row>
    <row r="2114" spans="5:6" x14ac:dyDescent="0.25">
      <c r="E2114" s="710"/>
      <c r="F2114" s="731"/>
    </row>
    <row r="2115" spans="5:6" x14ac:dyDescent="0.25">
      <c r="E2115" s="710"/>
      <c r="F2115" s="731"/>
    </row>
    <row r="2116" spans="5:6" x14ac:dyDescent="0.25">
      <c r="E2116" s="710"/>
      <c r="F2116" s="731"/>
    </row>
    <row r="2117" spans="5:6" x14ac:dyDescent="0.25">
      <c r="E2117" s="710"/>
      <c r="F2117" s="731"/>
    </row>
    <row r="2118" spans="5:6" x14ac:dyDescent="0.25">
      <c r="E2118" s="710"/>
      <c r="F2118" s="731"/>
    </row>
    <row r="2119" spans="5:6" x14ac:dyDescent="0.25">
      <c r="E2119" s="710"/>
      <c r="F2119" s="731"/>
    </row>
    <row r="2120" spans="5:6" x14ac:dyDescent="0.25">
      <c r="E2120" s="710"/>
      <c r="F2120" s="731"/>
    </row>
    <row r="2121" spans="5:6" x14ac:dyDescent="0.25">
      <c r="E2121" s="710"/>
      <c r="F2121" s="731"/>
    </row>
    <row r="2122" spans="5:6" x14ac:dyDescent="0.25">
      <c r="E2122" s="710"/>
      <c r="F2122" s="731"/>
    </row>
    <row r="2123" spans="5:6" x14ac:dyDescent="0.25">
      <c r="E2123" s="710"/>
      <c r="F2123" s="731"/>
    </row>
    <row r="2124" spans="5:6" x14ac:dyDescent="0.25">
      <c r="E2124" s="710"/>
      <c r="F2124" s="731"/>
    </row>
    <row r="2125" spans="5:6" x14ac:dyDescent="0.25">
      <c r="E2125" s="710"/>
      <c r="F2125" s="731"/>
    </row>
    <row r="2126" spans="5:6" x14ac:dyDescent="0.25">
      <c r="E2126" s="710"/>
      <c r="F2126" s="731"/>
    </row>
    <row r="2127" spans="5:6" x14ac:dyDescent="0.25">
      <c r="E2127" s="710"/>
      <c r="F2127" s="731"/>
    </row>
    <row r="2128" spans="5:6" x14ac:dyDescent="0.25">
      <c r="E2128" s="710"/>
      <c r="F2128" s="731"/>
    </row>
    <row r="2129" spans="5:6" x14ac:dyDescent="0.25">
      <c r="E2129" s="710"/>
      <c r="F2129" s="731"/>
    </row>
    <row r="2130" spans="5:6" x14ac:dyDescent="0.25">
      <c r="E2130" s="710"/>
      <c r="F2130" s="731"/>
    </row>
    <row r="2131" spans="5:6" x14ac:dyDescent="0.25">
      <c r="E2131" s="710"/>
      <c r="F2131" s="731"/>
    </row>
    <row r="2132" spans="5:6" x14ac:dyDescent="0.25">
      <c r="E2132" s="710"/>
      <c r="F2132" s="731"/>
    </row>
    <row r="2133" spans="5:6" x14ac:dyDescent="0.25">
      <c r="E2133" s="710"/>
      <c r="F2133" s="731"/>
    </row>
    <row r="2134" spans="5:6" x14ac:dyDescent="0.25">
      <c r="E2134" s="710"/>
      <c r="F2134" s="731"/>
    </row>
    <row r="2135" spans="5:6" x14ac:dyDescent="0.25">
      <c r="E2135" s="710"/>
      <c r="F2135" s="731"/>
    </row>
    <row r="2136" spans="5:6" x14ac:dyDescent="0.25">
      <c r="E2136" s="710"/>
      <c r="F2136" s="731"/>
    </row>
    <row r="2137" spans="5:6" x14ac:dyDescent="0.25">
      <c r="E2137" s="710"/>
      <c r="F2137" s="731"/>
    </row>
    <row r="2138" spans="5:6" x14ac:dyDescent="0.25">
      <c r="E2138" s="710"/>
      <c r="F2138" s="731"/>
    </row>
    <row r="2139" spans="5:6" x14ac:dyDescent="0.25">
      <c r="E2139" s="710"/>
      <c r="F2139" s="731"/>
    </row>
    <row r="2140" spans="5:6" x14ac:dyDescent="0.25">
      <c r="E2140" s="710"/>
      <c r="F2140" s="731"/>
    </row>
    <row r="2141" spans="5:6" x14ac:dyDescent="0.25">
      <c r="E2141" s="710"/>
      <c r="F2141" s="731"/>
    </row>
    <row r="2142" spans="5:6" x14ac:dyDescent="0.25">
      <c r="E2142" s="710"/>
      <c r="F2142" s="731"/>
    </row>
    <row r="2143" spans="5:6" x14ac:dyDescent="0.25">
      <c r="E2143" s="710"/>
      <c r="F2143" s="731"/>
    </row>
    <row r="2144" spans="5:6" x14ac:dyDescent="0.25">
      <c r="E2144" s="710"/>
      <c r="F2144" s="731"/>
    </row>
    <row r="2145" spans="5:6" x14ac:dyDescent="0.25">
      <c r="E2145" s="710"/>
      <c r="F2145" s="731"/>
    </row>
    <row r="2146" spans="5:6" x14ac:dyDescent="0.25">
      <c r="E2146" s="710"/>
      <c r="F2146" s="731"/>
    </row>
    <row r="2147" spans="5:6" x14ac:dyDescent="0.25">
      <c r="E2147" s="710"/>
      <c r="F2147" s="731"/>
    </row>
    <row r="2148" spans="5:6" x14ac:dyDescent="0.25">
      <c r="E2148" s="710"/>
      <c r="F2148" s="731"/>
    </row>
    <row r="2149" spans="5:6" x14ac:dyDescent="0.25">
      <c r="E2149" s="710"/>
      <c r="F2149" s="731"/>
    </row>
    <row r="2150" spans="5:6" x14ac:dyDescent="0.25">
      <c r="E2150" s="710"/>
      <c r="F2150" s="731"/>
    </row>
    <row r="2151" spans="5:6" x14ac:dyDescent="0.25">
      <c r="E2151" s="710"/>
      <c r="F2151" s="731"/>
    </row>
    <row r="2152" spans="5:6" x14ac:dyDescent="0.25">
      <c r="E2152" s="710"/>
      <c r="F2152" s="731"/>
    </row>
    <row r="2153" spans="5:6" x14ac:dyDescent="0.25">
      <c r="E2153" s="710"/>
      <c r="F2153" s="731"/>
    </row>
    <row r="2154" spans="5:6" x14ac:dyDescent="0.25">
      <c r="E2154" s="710"/>
      <c r="F2154" s="731"/>
    </row>
    <row r="2155" spans="5:6" x14ac:dyDescent="0.25">
      <c r="E2155" s="710"/>
      <c r="F2155" s="731"/>
    </row>
    <row r="2156" spans="5:6" x14ac:dyDescent="0.25">
      <c r="E2156" s="710"/>
      <c r="F2156" s="731"/>
    </row>
    <row r="2157" spans="5:6" x14ac:dyDescent="0.25">
      <c r="E2157" s="710"/>
      <c r="F2157" s="731"/>
    </row>
    <row r="2158" spans="5:6" x14ac:dyDescent="0.25">
      <c r="E2158" s="710"/>
      <c r="F2158" s="731"/>
    </row>
    <row r="2159" spans="5:6" x14ac:dyDescent="0.25">
      <c r="E2159" s="710"/>
      <c r="F2159" s="731"/>
    </row>
    <row r="2160" spans="5:6" x14ac:dyDescent="0.25">
      <c r="E2160" s="710"/>
      <c r="F2160" s="731"/>
    </row>
    <row r="2161" spans="5:6" x14ac:dyDescent="0.25">
      <c r="E2161" s="710"/>
      <c r="F2161" s="731"/>
    </row>
    <row r="2162" spans="5:6" x14ac:dyDescent="0.25">
      <c r="E2162" s="710"/>
      <c r="F2162" s="731"/>
    </row>
    <row r="2163" spans="5:6" x14ac:dyDescent="0.25">
      <c r="E2163" s="710"/>
      <c r="F2163" s="731"/>
    </row>
    <row r="2164" spans="5:6" x14ac:dyDescent="0.25">
      <c r="E2164" s="710"/>
      <c r="F2164" s="731"/>
    </row>
    <row r="2165" spans="5:6" x14ac:dyDescent="0.25">
      <c r="E2165" s="710"/>
      <c r="F2165" s="731"/>
    </row>
    <row r="2166" spans="5:6" x14ac:dyDescent="0.25">
      <c r="E2166" s="710"/>
      <c r="F2166" s="731"/>
    </row>
    <row r="2167" spans="5:6" x14ac:dyDescent="0.25">
      <c r="E2167" s="710"/>
      <c r="F2167" s="731"/>
    </row>
    <row r="2168" spans="5:6" x14ac:dyDescent="0.25">
      <c r="E2168" s="710"/>
      <c r="F2168" s="731"/>
    </row>
    <row r="2169" spans="5:6" x14ac:dyDescent="0.25">
      <c r="E2169" s="710"/>
      <c r="F2169" s="731"/>
    </row>
    <row r="2170" spans="5:6" x14ac:dyDescent="0.25">
      <c r="E2170" s="710"/>
      <c r="F2170" s="731"/>
    </row>
    <row r="2171" spans="5:6" x14ac:dyDescent="0.25">
      <c r="E2171" s="710"/>
      <c r="F2171" s="731"/>
    </row>
    <row r="2172" spans="5:6" x14ac:dyDescent="0.25">
      <c r="E2172" s="710"/>
      <c r="F2172" s="731"/>
    </row>
    <row r="2173" spans="5:6" x14ac:dyDescent="0.25">
      <c r="E2173" s="710"/>
      <c r="F2173" s="731"/>
    </row>
    <row r="2174" spans="5:6" x14ac:dyDescent="0.25">
      <c r="E2174" s="710"/>
      <c r="F2174" s="731"/>
    </row>
    <row r="2175" spans="5:6" x14ac:dyDescent="0.25">
      <c r="E2175" s="710"/>
      <c r="F2175" s="731"/>
    </row>
    <row r="2176" spans="5:6" x14ac:dyDescent="0.25">
      <c r="E2176" s="710"/>
      <c r="F2176" s="731"/>
    </row>
    <row r="2177" spans="5:6" x14ac:dyDescent="0.25">
      <c r="E2177" s="710"/>
      <c r="F2177" s="731"/>
    </row>
    <row r="2178" spans="5:6" x14ac:dyDescent="0.25">
      <c r="E2178" s="710"/>
      <c r="F2178" s="731"/>
    </row>
    <row r="2179" spans="5:6" x14ac:dyDescent="0.25">
      <c r="E2179" s="710"/>
      <c r="F2179" s="731"/>
    </row>
    <row r="2180" spans="5:6" x14ac:dyDescent="0.25">
      <c r="E2180" s="710"/>
      <c r="F2180" s="731"/>
    </row>
    <row r="2181" spans="5:6" x14ac:dyDescent="0.25">
      <c r="E2181" s="710"/>
      <c r="F2181" s="731"/>
    </row>
    <row r="2182" spans="5:6" x14ac:dyDescent="0.25">
      <c r="E2182" s="710"/>
      <c r="F2182" s="731"/>
    </row>
    <row r="2183" spans="5:6" x14ac:dyDescent="0.25">
      <c r="E2183" s="710"/>
      <c r="F2183" s="731"/>
    </row>
    <row r="2184" spans="5:6" x14ac:dyDescent="0.25">
      <c r="E2184" s="710"/>
      <c r="F2184" s="731"/>
    </row>
    <row r="2185" spans="5:6" x14ac:dyDescent="0.25">
      <c r="E2185" s="710"/>
      <c r="F2185" s="731"/>
    </row>
    <row r="2186" spans="5:6" x14ac:dyDescent="0.25">
      <c r="E2186" s="710"/>
      <c r="F2186" s="731"/>
    </row>
    <row r="2187" spans="5:6" x14ac:dyDescent="0.25">
      <c r="E2187" s="710"/>
      <c r="F2187" s="731"/>
    </row>
    <row r="2188" spans="5:6" x14ac:dyDescent="0.25">
      <c r="E2188" s="710"/>
      <c r="F2188" s="731"/>
    </row>
    <row r="2189" spans="5:6" x14ac:dyDescent="0.25">
      <c r="E2189" s="710"/>
      <c r="F2189" s="731"/>
    </row>
    <row r="2190" spans="5:6" x14ac:dyDescent="0.25">
      <c r="E2190" s="710"/>
      <c r="F2190" s="731"/>
    </row>
    <row r="2191" spans="5:6" x14ac:dyDescent="0.25">
      <c r="E2191" s="710"/>
      <c r="F2191" s="731"/>
    </row>
    <row r="2192" spans="5:6" x14ac:dyDescent="0.25">
      <c r="E2192" s="710"/>
      <c r="F2192" s="731"/>
    </row>
    <row r="2193" spans="5:6" x14ac:dyDescent="0.25">
      <c r="E2193" s="710"/>
      <c r="F2193" s="731"/>
    </row>
    <row r="2194" spans="5:6" x14ac:dyDescent="0.25">
      <c r="E2194" s="710"/>
      <c r="F2194" s="731"/>
    </row>
    <row r="2195" spans="5:6" x14ac:dyDescent="0.25">
      <c r="E2195" s="710"/>
      <c r="F2195" s="731"/>
    </row>
    <row r="2196" spans="5:6" x14ac:dyDescent="0.25">
      <c r="E2196" s="710"/>
      <c r="F2196" s="731"/>
    </row>
    <row r="2197" spans="5:6" x14ac:dyDescent="0.25">
      <c r="E2197" s="710"/>
      <c r="F2197" s="731"/>
    </row>
    <row r="2198" spans="5:6" x14ac:dyDescent="0.25">
      <c r="E2198" s="710"/>
      <c r="F2198" s="731"/>
    </row>
    <row r="2199" spans="5:6" x14ac:dyDescent="0.25">
      <c r="E2199" s="710"/>
      <c r="F2199" s="731"/>
    </row>
    <row r="2200" spans="5:6" x14ac:dyDescent="0.25">
      <c r="E2200" s="710"/>
      <c r="F2200" s="731"/>
    </row>
    <row r="2201" spans="5:6" x14ac:dyDescent="0.25">
      <c r="E2201" s="710"/>
      <c r="F2201" s="731"/>
    </row>
    <row r="2202" spans="5:6" x14ac:dyDescent="0.25">
      <c r="E2202" s="710"/>
      <c r="F2202" s="731"/>
    </row>
    <row r="2203" spans="5:6" x14ac:dyDescent="0.25">
      <c r="E2203" s="710"/>
      <c r="F2203" s="731"/>
    </row>
    <row r="2204" spans="5:6" x14ac:dyDescent="0.25">
      <c r="E2204" s="710"/>
      <c r="F2204" s="731"/>
    </row>
    <row r="2205" spans="5:6" x14ac:dyDescent="0.25">
      <c r="E2205" s="710"/>
      <c r="F2205" s="731"/>
    </row>
    <row r="2206" spans="5:6" x14ac:dyDescent="0.25">
      <c r="E2206" s="710"/>
      <c r="F2206" s="731"/>
    </row>
    <row r="2207" spans="5:6" x14ac:dyDescent="0.25">
      <c r="E2207" s="710"/>
      <c r="F2207" s="731"/>
    </row>
    <row r="2208" spans="5:6" x14ac:dyDescent="0.25">
      <c r="E2208" s="710"/>
      <c r="F2208" s="731"/>
    </row>
    <row r="2209" spans="5:6" x14ac:dyDescent="0.25">
      <c r="E2209" s="710"/>
      <c r="F2209" s="731"/>
    </row>
    <row r="2210" spans="5:6" x14ac:dyDescent="0.25">
      <c r="E2210" s="710"/>
      <c r="F2210" s="731"/>
    </row>
    <row r="2211" spans="5:6" x14ac:dyDescent="0.25">
      <c r="E2211" s="710"/>
      <c r="F2211" s="731"/>
    </row>
    <row r="2212" spans="5:6" x14ac:dyDescent="0.25">
      <c r="E2212" s="710"/>
      <c r="F2212" s="731"/>
    </row>
    <row r="2213" spans="5:6" x14ac:dyDescent="0.25">
      <c r="E2213" s="710"/>
      <c r="F2213" s="731"/>
    </row>
    <row r="2214" spans="5:6" x14ac:dyDescent="0.25">
      <c r="E2214" s="710"/>
      <c r="F2214" s="731"/>
    </row>
    <row r="2215" spans="5:6" x14ac:dyDescent="0.25">
      <c r="E2215" s="710"/>
      <c r="F2215" s="731"/>
    </row>
    <row r="2216" spans="5:6" x14ac:dyDescent="0.25">
      <c r="E2216" s="710"/>
      <c r="F2216" s="731"/>
    </row>
    <row r="2217" spans="5:6" x14ac:dyDescent="0.25">
      <c r="E2217" s="710"/>
      <c r="F2217" s="731"/>
    </row>
    <row r="2218" spans="5:6" x14ac:dyDescent="0.25">
      <c r="E2218" s="710"/>
      <c r="F2218" s="731"/>
    </row>
    <row r="2219" spans="5:6" x14ac:dyDescent="0.25">
      <c r="E2219" s="710"/>
      <c r="F2219" s="731"/>
    </row>
    <row r="2220" spans="5:6" x14ac:dyDescent="0.25">
      <c r="E2220" s="710"/>
      <c r="F2220" s="731"/>
    </row>
    <row r="2221" spans="5:6" x14ac:dyDescent="0.25">
      <c r="E2221" s="710"/>
      <c r="F2221" s="731"/>
    </row>
    <row r="2222" spans="5:6" x14ac:dyDescent="0.25">
      <c r="E2222" s="710"/>
      <c r="F2222" s="731"/>
    </row>
    <row r="2223" spans="5:6" x14ac:dyDescent="0.25">
      <c r="E2223" s="710"/>
      <c r="F2223" s="731"/>
    </row>
    <row r="2224" spans="5:6" x14ac:dyDescent="0.25">
      <c r="E2224" s="710"/>
      <c r="F2224" s="731"/>
    </row>
    <row r="2225" spans="5:6" x14ac:dyDescent="0.25">
      <c r="E2225" s="710"/>
      <c r="F2225" s="731"/>
    </row>
    <row r="2226" spans="5:6" x14ac:dyDescent="0.25">
      <c r="E2226" s="710"/>
      <c r="F2226" s="731"/>
    </row>
    <row r="2227" spans="5:6" x14ac:dyDescent="0.25">
      <c r="E2227" s="710"/>
      <c r="F2227" s="731"/>
    </row>
    <row r="2228" spans="5:6" x14ac:dyDescent="0.25">
      <c r="E2228" s="710"/>
      <c r="F2228" s="731"/>
    </row>
    <row r="2229" spans="5:6" x14ac:dyDescent="0.25">
      <c r="E2229" s="710"/>
      <c r="F2229" s="731"/>
    </row>
    <row r="2230" spans="5:6" x14ac:dyDescent="0.25">
      <c r="E2230" s="710"/>
      <c r="F2230" s="731"/>
    </row>
    <row r="2231" spans="5:6" x14ac:dyDescent="0.25">
      <c r="E2231" s="710"/>
      <c r="F2231" s="731"/>
    </row>
    <row r="2232" spans="5:6" x14ac:dyDescent="0.25">
      <c r="E2232" s="710"/>
      <c r="F2232" s="731"/>
    </row>
    <row r="2233" spans="5:6" x14ac:dyDescent="0.25">
      <c r="E2233" s="710"/>
      <c r="F2233" s="731"/>
    </row>
    <row r="2234" spans="5:6" x14ac:dyDescent="0.25">
      <c r="E2234" s="710"/>
      <c r="F2234" s="731"/>
    </row>
    <row r="2235" spans="5:6" x14ac:dyDescent="0.25">
      <c r="E2235" s="710"/>
      <c r="F2235" s="731"/>
    </row>
    <row r="2236" spans="5:6" x14ac:dyDescent="0.25">
      <c r="E2236" s="710"/>
      <c r="F2236" s="731"/>
    </row>
    <row r="2237" spans="5:6" x14ac:dyDescent="0.25">
      <c r="E2237" s="710"/>
      <c r="F2237" s="731"/>
    </row>
    <row r="2238" spans="5:6" x14ac:dyDescent="0.25">
      <c r="E2238" s="710"/>
      <c r="F2238" s="731"/>
    </row>
    <row r="2239" spans="5:6" x14ac:dyDescent="0.25">
      <c r="E2239" s="710"/>
      <c r="F2239" s="731"/>
    </row>
    <row r="2240" spans="5:6" x14ac:dyDescent="0.25">
      <c r="E2240" s="710"/>
      <c r="F2240" s="731"/>
    </row>
    <row r="2241" spans="5:6" x14ac:dyDescent="0.25">
      <c r="E2241" s="710"/>
      <c r="F2241" s="731"/>
    </row>
    <row r="2242" spans="5:6" x14ac:dyDescent="0.25">
      <c r="E2242" s="710"/>
      <c r="F2242" s="731"/>
    </row>
    <row r="2243" spans="5:6" x14ac:dyDescent="0.25">
      <c r="E2243" s="710"/>
      <c r="F2243" s="731"/>
    </row>
    <row r="2244" spans="5:6" x14ac:dyDescent="0.25">
      <c r="E2244" s="710"/>
      <c r="F2244" s="731"/>
    </row>
    <row r="2245" spans="5:6" x14ac:dyDescent="0.25">
      <c r="E2245" s="710"/>
      <c r="F2245" s="731"/>
    </row>
    <row r="2246" spans="5:6" x14ac:dyDescent="0.25">
      <c r="E2246" s="710"/>
      <c r="F2246" s="731"/>
    </row>
    <row r="2247" spans="5:6" x14ac:dyDescent="0.25">
      <c r="E2247" s="710"/>
      <c r="F2247" s="731"/>
    </row>
    <row r="2248" spans="5:6" x14ac:dyDescent="0.25">
      <c r="E2248" s="710"/>
      <c r="F2248" s="731"/>
    </row>
    <row r="2249" spans="5:6" x14ac:dyDescent="0.25">
      <c r="E2249" s="710"/>
      <c r="F2249" s="731"/>
    </row>
    <row r="2250" spans="5:6" x14ac:dyDescent="0.25">
      <c r="E2250" s="710"/>
      <c r="F2250" s="731"/>
    </row>
    <row r="2251" spans="5:6" x14ac:dyDescent="0.25">
      <c r="E2251" s="710"/>
      <c r="F2251" s="731"/>
    </row>
    <row r="2252" spans="5:6" x14ac:dyDescent="0.25">
      <c r="E2252" s="710"/>
      <c r="F2252" s="731"/>
    </row>
    <row r="2253" spans="5:6" x14ac:dyDescent="0.25">
      <c r="E2253" s="710"/>
      <c r="F2253" s="731"/>
    </row>
    <row r="2254" spans="5:6" x14ac:dyDescent="0.25">
      <c r="E2254" s="710"/>
      <c r="F2254" s="731"/>
    </row>
    <row r="2255" spans="5:6" x14ac:dyDescent="0.25">
      <c r="E2255" s="710"/>
      <c r="F2255" s="731"/>
    </row>
    <row r="2256" spans="5:6" x14ac:dyDescent="0.25">
      <c r="E2256" s="710"/>
      <c r="F2256" s="731"/>
    </row>
    <row r="2257" spans="5:6" x14ac:dyDescent="0.25">
      <c r="E2257" s="710"/>
      <c r="F2257" s="731"/>
    </row>
    <row r="2258" spans="5:6" x14ac:dyDescent="0.25">
      <c r="E2258" s="710"/>
      <c r="F2258" s="731"/>
    </row>
    <row r="2259" spans="5:6" x14ac:dyDescent="0.25">
      <c r="E2259" s="710"/>
      <c r="F2259" s="731"/>
    </row>
    <row r="2260" spans="5:6" x14ac:dyDescent="0.25">
      <c r="E2260" s="710"/>
      <c r="F2260" s="731"/>
    </row>
    <row r="2261" spans="5:6" x14ac:dyDescent="0.25">
      <c r="E2261" s="710"/>
      <c r="F2261" s="731"/>
    </row>
    <row r="2262" spans="5:6" x14ac:dyDescent="0.25">
      <c r="E2262" s="710"/>
      <c r="F2262" s="731"/>
    </row>
    <row r="2263" spans="5:6" x14ac:dyDescent="0.25">
      <c r="E2263" s="710"/>
      <c r="F2263" s="731"/>
    </row>
    <row r="2264" spans="5:6" x14ac:dyDescent="0.25">
      <c r="E2264" s="710"/>
      <c r="F2264" s="731"/>
    </row>
    <row r="2265" spans="5:6" x14ac:dyDescent="0.25">
      <c r="E2265" s="710"/>
      <c r="F2265" s="731"/>
    </row>
    <row r="2266" spans="5:6" x14ac:dyDescent="0.25">
      <c r="E2266" s="710"/>
      <c r="F2266" s="731"/>
    </row>
    <row r="2267" spans="5:6" x14ac:dyDescent="0.25">
      <c r="E2267" s="710"/>
      <c r="F2267" s="731"/>
    </row>
    <row r="2268" spans="5:6" x14ac:dyDescent="0.25">
      <c r="E2268" s="710"/>
      <c r="F2268" s="731"/>
    </row>
    <row r="2269" spans="5:6" x14ac:dyDescent="0.25">
      <c r="E2269" s="710"/>
      <c r="F2269" s="731"/>
    </row>
    <row r="2270" spans="5:6" x14ac:dyDescent="0.25">
      <c r="E2270" s="710"/>
      <c r="F2270" s="731"/>
    </row>
    <row r="2271" spans="5:6" x14ac:dyDescent="0.25">
      <c r="E2271" s="710"/>
      <c r="F2271" s="731"/>
    </row>
    <row r="2272" spans="5:6" x14ac:dyDescent="0.25">
      <c r="E2272" s="710"/>
      <c r="F2272" s="731"/>
    </row>
    <row r="2273" spans="5:6" x14ac:dyDescent="0.25">
      <c r="E2273" s="710"/>
      <c r="F2273" s="731"/>
    </row>
    <row r="2274" spans="5:6" x14ac:dyDescent="0.25">
      <c r="E2274" s="710"/>
      <c r="F2274" s="731"/>
    </row>
    <row r="2275" spans="5:6" x14ac:dyDescent="0.25">
      <c r="E2275" s="710"/>
      <c r="F2275" s="731"/>
    </row>
    <row r="2276" spans="5:6" x14ac:dyDescent="0.25">
      <c r="E2276" s="710"/>
      <c r="F2276" s="731"/>
    </row>
    <row r="2277" spans="5:6" x14ac:dyDescent="0.25">
      <c r="E2277" s="710"/>
      <c r="F2277" s="731"/>
    </row>
    <row r="2278" spans="5:6" x14ac:dyDescent="0.25">
      <c r="E2278" s="710"/>
      <c r="F2278" s="731"/>
    </row>
    <row r="2279" spans="5:6" x14ac:dyDescent="0.25">
      <c r="E2279" s="710"/>
      <c r="F2279" s="731"/>
    </row>
    <row r="2280" spans="5:6" x14ac:dyDescent="0.25">
      <c r="E2280" s="710"/>
      <c r="F2280" s="731"/>
    </row>
    <row r="2281" spans="5:6" x14ac:dyDescent="0.25">
      <c r="E2281" s="710"/>
      <c r="F2281" s="731"/>
    </row>
    <row r="2282" spans="5:6" x14ac:dyDescent="0.25">
      <c r="E2282" s="710"/>
      <c r="F2282" s="731"/>
    </row>
    <row r="2283" spans="5:6" x14ac:dyDescent="0.25">
      <c r="E2283" s="710"/>
      <c r="F2283" s="731"/>
    </row>
    <row r="2284" spans="5:6" x14ac:dyDescent="0.25">
      <c r="E2284" s="710"/>
      <c r="F2284" s="731"/>
    </row>
    <row r="2285" spans="5:6" x14ac:dyDescent="0.25">
      <c r="E2285" s="710"/>
      <c r="F2285" s="731"/>
    </row>
    <row r="2286" spans="5:6" x14ac:dyDescent="0.25">
      <c r="E2286" s="710"/>
      <c r="F2286" s="731"/>
    </row>
    <row r="2287" spans="5:6" x14ac:dyDescent="0.25">
      <c r="E2287" s="710"/>
      <c r="F2287" s="731"/>
    </row>
    <row r="2288" spans="5:6" x14ac:dyDescent="0.25">
      <c r="E2288" s="710"/>
      <c r="F2288" s="731"/>
    </row>
    <row r="2289" spans="5:6" x14ac:dyDescent="0.25">
      <c r="E2289" s="710"/>
      <c r="F2289" s="731"/>
    </row>
    <row r="2290" spans="5:6" x14ac:dyDescent="0.25">
      <c r="E2290" s="710"/>
      <c r="F2290" s="731"/>
    </row>
    <row r="2291" spans="5:6" x14ac:dyDescent="0.25">
      <c r="E2291" s="710"/>
      <c r="F2291" s="731"/>
    </row>
    <row r="2292" spans="5:6" x14ac:dyDescent="0.25">
      <c r="E2292" s="710"/>
      <c r="F2292" s="731"/>
    </row>
    <row r="2293" spans="5:6" x14ac:dyDescent="0.25">
      <c r="E2293" s="710"/>
      <c r="F2293" s="731"/>
    </row>
    <row r="2294" spans="5:6" x14ac:dyDescent="0.25">
      <c r="E2294" s="710"/>
      <c r="F2294" s="731"/>
    </row>
    <row r="2295" spans="5:6" x14ac:dyDescent="0.25">
      <c r="E2295" s="710"/>
      <c r="F2295" s="731"/>
    </row>
    <row r="2296" spans="5:6" x14ac:dyDescent="0.25">
      <c r="E2296" s="710"/>
      <c r="F2296" s="731"/>
    </row>
    <row r="2297" spans="5:6" x14ac:dyDescent="0.25">
      <c r="E2297" s="710"/>
      <c r="F2297" s="731"/>
    </row>
    <row r="2298" spans="5:6" x14ac:dyDescent="0.25">
      <c r="E2298" s="710"/>
      <c r="F2298" s="731"/>
    </row>
    <row r="2299" spans="5:6" x14ac:dyDescent="0.25">
      <c r="E2299" s="710"/>
      <c r="F2299" s="731"/>
    </row>
    <row r="2300" spans="5:6" x14ac:dyDescent="0.25">
      <c r="E2300" s="710"/>
      <c r="F2300" s="731"/>
    </row>
    <row r="2301" spans="5:6" x14ac:dyDescent="0.25">
      <c r="E2301" s="710"/>
      <c r="F2301" s="731"/>
    </row>
    <row r="2302" spans="5:6" x14ac:dyDescent="0.25">
      <c r="E2302" s="710"/>
      <c r="F2302" s="731"/>
    </row>
    <row r="2303" spans="5:6" x14ac:dyDescent="0.25">
      <c r="E2303" s="710"/>
      <c r="F2303" s="731"/>
    </row>
    <row r="2304" spans="5:6" x14ac:dyDescent="0.25">
      <c r="E2304" s="710"/>
      <c r="F2304" s="731"/>
    </row>
    <row r="2305" spans="5:6" x14ac:dyDescent="0.25">
      <c r="E2305" s="710"/>
      <c r="F2305" s="731"/>
    </row>
    <row r="2306" spans="5:6" x14ac:dyDescent="0.25">
      <c r="E2306" s="710"/>
      <c r="F2306" s="731"/>
    </row>
    <row r="2307" spans="5:6" x14ac:dyDescent="0.25">
      <c r="E2307" s="710"/>
      <c r="F2307" s="731"/>
    </row>
    <row r="2308" spans="5:6" x14ac:dyDescent="0.25">
      <c r="E2308" s="710"/>
      <c r="F2308" s="731"/>
    </row>
    <row r="2309" spans="5:6" x14ac:dyDescent="0.25">
      <c r="E2309" s="710"/>
      <c r="F2309" s="731"/>
    </row>
    <row r="2310" spans="5:6" x14ac:dyDescent="0.25">
      <c r="E2310" s="710"/>
      <c r="F2310" s="731"/>
    </row>
    <row r="2311" spans="5:6" x14ac:dyDescent="0.25">
      <c r="E2311" s="710"/>
      <c r="F2311" s="731"/>
    </row>
    <row r="2312" spans="5:6" x14ac:dyDescent="0.25">
      <c r="E2312" s="710"/>
      <c r="F2312" s="731"/>
    </row>
    <row r="2313" spans="5:6" x14ac:dyDescent="0.25">
      <c r="E2313" s="710"/>
      <c r="F2313" s="731"/>
    </row>
    <row r="2314" spans="5:6" x14ac:dyDescent="0.25">
      <c r="E2314" s="710"/>
      <c r="F2314" s="731"/>
    </row>
    <row r="2315" spans="5:6" x14ac:dyDescent="0.25">
      <c r="E2315" s="710"/>
      <c r="F2315" s="731"/>
    </row>
    <row r="2316" spans="5:6" x14ac:dyDescent="0.25">
      <c r="E2316" s="710"/>
      <c r="F2316" s="731"/>
    </row>
    <row r="2317" spans="5:6" x14ac:dyDescent="0.25">
      <c r="E2317" s="710"/>
      <c r="F2317" s="731"/>
    </row>
    <row r="2318" spans="5:6" x14ac:dyDescent="0.25">
      <c r="E2318" s="710"/>
      <c r="F2318" s="731"/>
    </row>
    <row r="2319" spans="5:6" x14ac:dyDescent="0.25">
      <c r="E2319" s="710"/>
      <c r="F2319" s="731"/>
    </row>
    <row r="2320" spans="5:6" x14ac:dyDescent="0.25">
      <c r="E2320" s="710"/>
      <c r="F2320" s="731"/>
    </row>
    <row r="2321" spans="5:6" x14ac:dyDescent="0.25">
      <c r="E2321" s="710"/>
      <c r="F2321" s="731"/>
    </row>
    <row r="2322" spans="5:6" x14ac:dyDescent="0.25">
      <c r="E2322" s="710"/>
      <c r="F2322" s="731"/>
    </row>
    <row r="2323" spans="5:6" x14ac:dyDescent="0.25">
      <c r="E2323" s="710"/>
      <c r="F2323" s="731"/>
    </row>
    <row r="2324" spans="5:6" x14ac:dyDescent="0.25">
      <c r="E2324" s="710"/>
      <c r="F2324" s="731"/>
    </row>
    <row r="2325" spans="5:6" x14ac:dyDescent="0.25">
      <c r="E2325" s="710"/>
      <c r="F2325" s="731"/>
    </row>
    <row r="2326" spans="5:6" x14ac:dyDescent="0.25">
      <c r="E2326" s="710"/>
      <c r="F2326" s="731"/>
    </row>
    <row r="2327" spans="5:6" x14ac:dyDescent="0.25">
      <c r="E2327" s="710"/>
      <c r="F2327" s="731"/>
    </row>
    <row r="2328" spans="5:6" x14ac:dyDescent="0.25">
      <c r="E2328" s="710"/>
      <c r="F2328" s="731"/>
    </row>
    <row r="2329" spans="5:6" x14ac:dyDescent="0.25">
      <c r="E2329" s="710"/>
      <c r="F2329" s="731"/>
    </row>
    <row r="2330" spans="5:6" x14ac:dyDescent="0.25">
      <c r="E2330" s="710"/>
      <c r="F2330" s="731"/>
    </row>
    <row r="2331" spans="5:6" x14ac:dyDescent="0.25">
      <c r="E2331" s="710"/>
      <c r="F2331" s="731"/>
    </row>
    <row r="2332" spans="5:6" x14ac:dyDescent="0.25">
      <c r="E2332" s="710"/>
      <c r="F2332" s="731"/>
    </row>
    <row r="2333" spans="5:6" x14ac:dyDescent="0.25">
      <c r="E2333" s="710"/>
      <c r="F2333" s="731"/>
    </row>
    <row r="2334" spans="5:6" x14ac:dyDescent="0.25">
      <c r="E2334" s="710"/>
      <c r="F2334" s="731"/>
    </row>
    <row r="2335" spans="5:6" x14ac:dyDescent="0.25">
      <c r="E2335" s="710"/>
      <c r="F2335" s="731"/>
    </row>
    <row r="2336" spans="5:6" x14ac:dyDescent="0.25">
      <c r="E2336" s="710"/>
      <c r="F2336" s="731"/>
    </row>
    <row r="2337" spans="5:6" x14ac:dyDescent="0.25">
      <c r="E2337" s="710"/>
      <c r="F2337" s="731"/>
    </row>
    <row r="2338" spans="5:6" x14ac:dyDescent="0.25">
      <c r="E2338" s="710"/>
      <c r="F2338" s="731"/>
    </row>
    <row r="2339" spans="5:6" x14ac:dyDescent="0.25">
      <c r="E2339" s="710"/>
      <c r="F2339" s="731"/>
    </row>
    <row r="2340" spans="5:6" x14ac:dyDescent="0.25">
      <c r="E2340" s="710"/>
      <c r="F2340" s="731"/>
    </row>
    <row r="2341" spans="5:6" x14ac:dyDescent="0.25">
      <c r="E2341" s="710"/>
      <c r="F2341" s="731"/>
    </row>
    <row r="2342" spans="5:6" x14ac:dyDescent="0.25">
      <c r="E2342" s="710"/>
      <c r="F2342" s="731"/>
    </row>
    <row r="2343" spans="5:6" x14ac:dyDescent="0.25">
      <c r="E2343" s="710"/>
      <c r="F2343" s="731"/>
    </row>
    <row r="2344" spans="5:6" x14ac:dyDescent="0.25">
      <c r="E2344" s="710"/>
      <c r="F2344" s="731"/>
    </row>
    <row r="2345" spans="5:6" x14ac:dyDescent="0.25">
      <c r="E2345" s="710"/>
      <c r="F2345" s="731"/>
    </row>
    <row r="2346" spans="5:6" x14ac:dyDescent="0.25">
      <c r="E2346" s="710"/>
      <c r="F2346" s="731"/>
    </row>
    <row r="2347" spans="5:6" x14ac:dyDescent="0.25">
      <c r="E2347" s="710"/>
      <c r="F2347" s="731"/>
    </row>
    <row r="2348" spans="5:6" x14ac:dyDescent="0.25">
      <c r="E2348" s="710"/>
      <c r="F2348" s="731"/>
    </row>
    <row r="2349" spans="5:6" x14ac:dyDescent="0.25">
      <c r="E2349" s="710"/>
      <c r="F2349" s="731"/>
    </row>
    <row r="2350" spans="5:6" x14ac:dyDescent="0.25">
      <c r="E2350" s="710"/>
      <c r="F2350" s="731"/>
    </row>
    <row r="2351" spans="5:6" x14ac:dyDescent="0.25">
      <c r="E2351" s="710"/>
      <c r="F2351" s="731"/>
    </row>
    <row r="2352" spans="5:6" x14ac:dyDescent="0.25">
      <c r="E2352" s="710"/>
      <c r="F2352" s="731"/>
    </row>
    <row r="2353" spans="5:6" x14ac:dyDescent="0.25">
      <c r="E2353" s="710"/>
      <c r="F2353" s="731"/>
    </row>
    <row r="2354" spans="5:6" x14ac:dyDescent="0.25">
      <c r="E2354" s="710"/>
      <c r="F2354" s="731"/>
    </row>
    <row r="2355" spans="5:6" x14ac:dyDescent="0.25">
      <c r="E2355" s="710"/>
      <c r="F2355" s="731"/>
    </row>
    <row r="2356" spans="5:6" x14ac:dyDescent="0.25">
      <c r="E2356" s="710"/>
      <c r="F2356" s="731"/>
    </row>
    <row r="2357" spans="5:6" x14ac:dyDescent="0.25">
      <c r="E2357" s="710"/>
      <c r="F2357" s="731"/>
    </row>
    <row r="2358" spans="5:6" x14ac:dyDescent="0.25">
      <c r="E2358" s="710"/>
      <c r="F2358" s="731"/>
    </row>
    <row r="2359" spans="5:6" x14ac:dyDescent="0.25">
      <c r="E2359" s="710"/>
      <c r="F2359" s="731"/>
    </row>
    <row r="2360" spans="5:6" x14ac:dyDescent="0.25">
      <c r="E2360" s="710"/>
      <c r="F2360" s="731"/>
    </row>
    <row r="2361" spans="5:6" x14ac:dyDescent="0.25">
      <c r="E2361" s="710"/>
      <c r="F2361" s="731"/>
    </row>
    <row r="2362" spans="5:6" x14ac:dyDescent="0.25">
      <c r="E2362" s="710"/>
      <c r="F2362" s="731"/>
    </row>
    <row r="2363" spans="5:6" x14ac:dyDescent="0.25">
      <c r="E2363" s="710"/>
      <c r="F2363" s="731"/>
    </row>
    <row r="2364" spans="5:6" x14ac:dyDescent="0.25">
      <c r="E2364" s="710"/>
      <c r="F2364" s="731"/>
    </row>
    <row r="2365" spans="5:6" x14ac:dyDescent="0.25">
      <c r="E2365" s="710"/>
      <c r="F2365" s="731"/>
    </row>
    <row r="2366" spans="5:6" x14ac:dyDescent="0.25">
      <c r="E2366" s="710"/>
      <c r="F2366" s="731"/>
    </row>
    <row r="2367" spans="5:6" x14ac:dyDescent="0.25">
      <c r="E2367" s="710"/>
      <c r="F2367" s="731"/>
    </row>
    <row r="2368" spans="5:6" x14ac:dyDescent="0.25">
      <c r="E2368" s="710"/>
      <c r="F2368" s="731"/>
    </row>
    <row r="2369" spans="5:6" x14ac:dyDescent="0.25">
      <c r="E2369" s="710"/>
      <c r="F2369" s="731"/>
    </row>
    <row r="2370" spans="5:6" x14ac:dyDescent="0.25">
      <c r="E2370" s="710"/>
      <c r="F2370" s="731"/>
    </row>
    <row r="2371" spans="5:6" x14ac:dyDescent="0.25">
      <c r="E2371" s="710"/>
      <c r="F2371" s="731"/>
    </row>
    <row r="2372" spans="5:6" x14ac:dyDescent="0.25">
      <c r="E2372" s="710"/>
      <c r="F2372" s="731"/>
    </row>
    <row r="2373" spans="5:6" x14ac:dyDescent="0.25">
      <c r="E2373" s="710"/>
      <c r="F2373" s="731"/>
    </row>
    <row r="2374" spans="5:6" x14ac:dyDescent="0.25">
      <c r="E2374" s="710"/>
      <c r="F2374" s="731"/>
    </row>
    <row r="2375" spans="5:6" x14ac:dyDescent="0.25">
      <c r="E2375" s="710"/>
      <c r="F2375" s="731"/>
    </row>
    <row r="2376" spans="5:6" x14ac:dyDescent="0.25">
      <c r="E2376" s="710"/>
      <c r="F2376" s="731"/>
    </row>
    <row r="2377" spans="5:6" x14ac:dyDescent="0.25">
      <c r="E2377" s="710"/>
      <c r="F2377" s="731"/>
    </row>
    <row r="2378" spans="5:6" x14ac:dyDescent="0.25">
      <c r="E2378" s="710"/>
      <c r="F2378" s="731"/>
    </row>
    <row r="2379" spans="5:6" x14ac:dyDescent="0.25">
      <c r="E2379" s="710"/>
      <c r="F2379" s="731"/>
    </row>
    <row r="2380" spans="5:6" x14ac:dyDescent="0.25">
      <c r="E2380" s="710"/>
      <c r="F2380" s="731"/>
    </row>
    <row r="2381" spans="5:6" x14ac:dyDescent="0.25">
      <c r="E2381" s="710"/>
      <c r="F2381" s="731"/>
    </row>
    <row r="2382" spans="5:6" x14ac:dyDescent="0.25">
      <c r="E2382" s="710"/>
      <c r="F2382" s="731"/>
    </row>
    <row r="2383" spans="5:6" x14ac:dyDescent="0.25">
      <c r="E2383" s="710"/>
      <c r="F2383" s="731"/>
    </row>
    <row r="2384" spans="5:6" x14ac:dyDescent="0.25">
      <c r="E2384" s="710"/>
      <c r="F2384" s="731"/>
    </row>
    <row r="2385" spans="5:6" x14ac:dyDescent="0.25">
      <c r="E2385" s="710"/>
      <c r="F2385" s="731"/>
    </row>
    <row r="2386" spans="5:6" x14ac:dyDescent="0.25">
      <c r="E2386" s="710"/>
      <c r="F2386" s="731"/>
    </row>
    <row r="2387" spans="5:6" x14ac:dyDescent="0.25">
      <c r="E2387" s="710"/>
      <c r="F2387" s="731"/>
    </row>
    <row r="2388" spans="5:6" x14ac:dyDescent="0.25">
      <c r="E2388" s="710"/>
      <c r="F2388" s="731"/>
    </row>
    <row r="2389" spans="5:6" x14ac:dyDescent="0.25">
      <c r="E2389" s="710"/>
      <c r="F2389" s="731"/>
    </row>
    <row r="2390" spans="5:6" x14ac:dyDescent="0.25">
      <c r="E2390" s="710"/>
      <c r="F2390" s="731"/>
    </row>
    <row r="2391" spans="5:6" x14ac:dyDescent="0.25">
      <c r="E2391" s="710"/>
      <c r="F2391" s="731"/>
    </row>
    <row r="2392" spans="5:6" x14ac:dyDescent="0.25">
      <c r="E2392" s="710"/>
      <c r="F2392" s="731"/>
    </row>
    <row r="2393" spans="5:6" x14ac:dyDescent="0.25">
      <c r="E2393" s="710"/>
      <c r="F2393" s="731"/>
    </row>
    <row r="2394" spans="5:6" x14ac:dyDescent="0.25">
      <c r="E2394" s="710"/>
      <c r="F2394" s="731"/>
    </row>
    <row r="2395" spans="5:6" x14ac:dyDescent="0.25">
      <c r="E2395" s="710"/>
      <c r="F2395" s="731"/>
    </row>
    <row r="2396" spans="5:6" x14ac:dyDescent="0.25">
      <c r="E2396" s="710"/>
      <c r="F2396" s="731"/>
    </row>
    <row r="2397" spans="5:6" x14ac:dyDescent="0.25">
      <c r="E2397" s="710"/>
      <c r="F2397" s="731"/>
    </row>
    <row r="2398" spans="5:6" x14ac:dyDescent="0.25">
      <c r="E2398" s="710"/>
      <c r="F2398" s="731"/>
    </row>
    <row r="2399" spans="5:6" x14ac:dyDescent="0.25">
      <c r="E2399" s="710"/>
      <c r="F2399" s="731"/>
    </row>
    <row r="2400" spans="5:6" x14ac:dyDescent="0.25">
      <c r="E2400" s="710"/>
      <c r="F2400" s="731"/>
    </row>
    <row r="2401" spans="5:6" x14ac:dyDescent="0.25">
      <c r="E2401" s="710"/>
      <c r="F2401" s="731"/>
    </row>
    <row r="2402" spans="5:6" x14ac:dyDescent="0.25">
      <c r="E2402" s="710"/>
      <c r="F2402" s="731"/>
    </row>
    <row r="2403" spans="5:6" x14ac:dyDescent="0.25">
      <c r="E2403" s="710"/>
      <c r="F2403" s="731"/>
    </row>
    <row r="2404" spans="5:6" x14ac:dyDescent="0.25">
      <c r="E2404" s="710"/>
      <c r="F2404" s="731"/>
    </row>
    <row r="2405" spans="5:6" x14ac:dyDescent="0.25">
      <c r="E2405" s="710"/>
      <c r="F2405" s="731"/>
    </row>
    <row r="2406" spans="5:6" x14ac:dyDescent="0.25">
      <c r="E2406" s="710"/>
      <c r="F2406" s="731"/>
    </row>
    <row r="2407" spans="5:6" x14ac:dyDescent="0.25">
      <c r="E2407" s="710"/>
      <c r="F2407" s="731"/>
    </row>
    <row r="2408" spans="5:6" x14ac:dyDescent="0.25">
      <c r="E2408" s="710"/>
      <c r="F2408" s="731"/>
    </row>
    <row r="2409" spans="5:6" x14ac:dyDescent="0.25">
      <c r="E2409" s="710"/>
      <c r="F2409" s="731"/>
    </row>
    <row r="2410" spans="5:6" x14ac:dyDescent="0.25">
      <c r="E2410" s="710"/>
      <c r="F2410" s="731"/>
    </row>
    <row r="2411" spans="5:6" x14ac:dyDescent="0.25">
      <c r="E2411" s="710"/>
      <c r="F2411" s="731"/>
    </row>
    <row r="2412" spans="5:6" x14ac:dyDescent="0.25">
      <c r="E2412" s="710"/>
      <c r="F2412" s="731"/>
    </row>
    <row r="2413" spans="5:6" x14ac:dyDescent="0.25">
      <c r="E2413" s="710"/>
      <c r="F2413" s="731"/>
    </row>
    <row r="2414" spans="5:6" x14ac:dyDescent="0.25">
      <c r="E2414" s="710"/>
      <c r="F2414" s="731"/>
    </row>
    <row r="2415" spans="5:6" x14ac:dyDescent="0.25">
      <c r="E2415" s="710"/>
      <c r="F2415" s="731"/>
    </row>
    <row r="2416" spans="5:6" x14ac:dyDescent="0.25">
      <c r="E2416" s="710"/>
      <c r="F2416" s="731"/>
    </row>
    <row r="2417" spans="5:6" x14ac:dyDescent="0.25">
      <c r="E2417" s="710"/>
      <c r="F2417" s="731"/>
    </row>
    <row r="2418" spans="5:6" x14ac:dyDescent="0.25">
      <c r="E2418" s="710"/>
      <c r="F2418" s="731"/>
    </row>
    <row r="2419" spans="5:6" x14ac:dyDescent="0.25">
      <c r="E2419" s="710"/>
      <c r="F2419" s="731"/>
    </row>
    <row r="2420" spans="5:6" x14ac:dyDescent="0.25">
      <c r="E2420" s="710"/>
      <c r="F2420" s="731"/>
    </row>
    <row r="2421" spans="5:6" x14ac:dyDescent="0.25">
      <c r="E2421" s="710"/>
      <c r="F2421" s="731"/>
    </row>
    <row r="2422" spans="5:6" x14ac:dyDescent="0.25">
      <c r="E2422" s="710"/>
      <c r="F2422" s="731"/>
    </row>
    <row r="2423" spans="5:6" x14ac:dyDescent="0.25">
      <c r="E2423" s="710"/>
      <c r="F2423" s="731"/>
    </row>
    <row r="2424" spans="5:6" x14ac:dyDescent="0.25">
      <c r="E2424" s="710"/>
      <c r="F2424" s="731"/>
    </row>
    <row r="2425" spans="5:6" x14ac:dyDescent="0.25">
      <c r="E2425" s="710"/>
      <c r="F2425" s="731"/>
    </row>
    <row r="2426" spans="5:6" x14ac:dyDescent="0.25">
      <c r="E2426" s="710"/>
      <c r="F2426" s="731"/>
    </row>
    <row r="2427" spans="5:6" x14ac:dyDescent="0.25">
      <c r="E2427" s="710"/>
      <c r="F2427" s="731"/>
    </row>
    <row r="2428" spans="5:6" x14ac:dyDescent="0.25">
      <c r="E2428" s="710"/>
      <c r="F2428" s="731"/>
    </row>
    <row r="2429" spans="5:6" x14ac:dyDescent="0.25">
      <c r="E2429" s="710"/>
      <c r="F2429" s="731"/>
    </row>
    <row r="2430" spans="5:6" x14ac:dyDescent="0.25">
      <c r="E2430" s="710"/>
      <c r="F2430" s="731"/>
    </row>
    <row r="2431" spans="5:6" x14ac:dyDescent="0.25">
      <c r="E2431" s="710"/>
      <c r="F2431" s="731"/>
    </row>
    <row r="2432" spans="5:6" x14ac:dyDescent="0.25">
      <c r="E2432" s="710"/>
      <c r="F2432" s="731"/>
    </row>
    <row r="2433" spans="5:6" x14ac:dyDescent="0.25">
      <c r="E2433" s="710"/>
      <c r="F2433" s="731"/>
    </row>
    <row r="2434" spans="5:6" x14ac:dyDescent="0.25">
      <c r="E2434" s="710"/>
      <c r="F2434" s="731"/>
    </row>
    <row r="2435" spans="5:6" x14ac:dyDescent="0.25">
      <c r="E2435" s="710"/>
      <c r="F2435" s="731"/>
    </row>
    <row r="2436" spans="5:6" x14ac:dyDescent="0.25">
      <c r="E2436" s="710"/>
      <c r="F2436" s="731"/>
    </row>
    <row r="2437" spans="5:6" x14ac:dyDescent="0.25">
      <c r="E2437" s="710"/>
      <c r="F2437" s="731"/>
    </row>
    <row r="2438" spans="5:6" x14ac:dyDescent="0.25">
      <c r="E2438" s="710"/>
      <c r="F2438" s="731"/>
    </row>
    <row r="2439" spans="5:6" x14ac:dyDescent="0.25">
      <c r="E2439" s="710"/>
      <c r="F2439" s="731"/>
    </row>
    <row r="2440" spans="5:6" x14ac:dyDescent="0.25">
      <c r="E2440" s="710"/>
      <c r="F2440" s="731"/>
    </row>
    <row r="2441" spans="5:6" x14ac:dyDescent="0.25">
      <c r="E2441" s="710"/>
      <c r="F2441" s="731"/>
    </row>
    <row r="2442" spans="5:6" x14ac:dyDescent="0.25">
      <c r="E2442" s="710"/>
      <c r="F2442" s="731"/>
    </row>
    <row r="2443" spans="5:6" x14ac:dyDescent="0.25">
      <c r="E2443" s="710"/>
      <c r="F2443" s="731"/>
    </row>
    <row r="2444" spans="5:6" x14ac:dyDescent="0.25">
      <c r="E2444" s="710"/>
      <c r="F2444" s="731"/>
    </row>
    <row r="2445" spans="5:6" x14ac:dyDescent="0.25">
      <c r="E2445" s="710"/>
      <c r="F2445" s="731"/>
    </row>
    <row r="2446" spans="5:6" x14ac:dyDescent="0.25">
      <c r="E2446" s="710"/>
      <c r="F2446" s="731"/>
    </row>
    <row r="2447" spans="5:6" x14ac:dyDescent="0.25">
      <c r="E2447" s="710"/>
      <c r="F2447" s="731"/>
    </row>
    <row r="2448" spans="5:6" x14ac:dyDescent="0.25">
      <c r="E2448" s="710"/>
      <c r="F2448" s="731"/>
    </row>
    <row r="2449" spans="5:6" x14ac:dyDescent="0.25">
      <c r="E2449" s="710"/>
      <c r="F2449" s="731"/>
    </row>
    <row r="2450" spans="5:6" x14ac:dyDescent="0.25">
      <c r="E2450" s="710"/>
      <c r="F2450" s="731"/>
    </row>
    <row r="2451" spans="5:6" x14ac:dyDescent="0.25">
      <c r="E2451" s="710"/>
      <c r="F2451" s="731"/>
    </row>
    <row r="2452" spans="5:6" x14ac:dyDescent="0.25">
      <c r="E2452" s="710"/>
      <c r="F2452" s="731"/>
    </row>
    <row r="2453" spans="5:6" x14ac:dyDescent="0.25">
      <c r="E2453" s="710"/>
      <c r="F2453" s="731"/>
    </row>
    <row r="2454" spans="5:6" x14ac:dyDescent="0.25">
      <c r="E2454" s="710"/>
      <c r="F2454" s="731"/>
    </row>
    <row r="2455" spans="5:6" x14ac:dyDescent="0.25">
      <c r="E2455" s="710"/>
      <c r="F2455" s="731"/>
    </row>
    <row r="2456" spans="5:6" x14ac:dyDescent="0.25">
      <c r="E2456" s="710"/>
      <c r="F2456" s="731"/>
    </row>
    <row r="2457" spans="5:6" x14ac:dyDescent="0.25">
      <c r="E2457" s="710"/>
      <c r="F2457" s="731"/>
    </row>
    <row r="2458" spans="5:6" x14ac:dyDescent="0.25">
      <c r="E2458" s="710"/>
      <c r="F2458" s="731"/>
    </row>
    <row r="2459" spans="5:6" x14ac:dyDescent="0.25">
      <c r="E2459" s="710"/>
      <c r="F2459" s="731"/>
    </row>
    <row r="2460" spans="5:6" x14ac:dyDescent="0.25">
      <c r="E2460" s="710"/>
      <c r="F2460" s="731"/>
    </row>
    <row r="2461" spans="5:6" x14ac:dyDescent="0.25">
      <c r="E2461" s="710"/>
      <c r="F2461" s="731"/>
    </row>
    <row r="2462" spans="5:6" x14ac:dyDescent="0.25">
      <c r="E2462" s="710"/>
      <c r="F2462" s="731"/>
    </row>
    <row r="2463" spans="5:6" x14ac:dyDescent="0.25">
      <c r="E2463" s="710"/>
      <c r="F2463" s="731"/>
    </row>
    <row r="2464" spans="5:6" x14ac:dyDescent="0.25">
      <c r="E2464" s="710"/>
      <c r="F2464" s="731"/>
    </row>
    <row r="2465" spans="5:6" x14ac:dyDescent="0.25">
      <c r="E2465" s="710"/>
      <c r="F2465" s="731"/>
    </row>
    <row r="2466" spans="5:6" x14ac:dyDescent="0.25">
      <c r="E2466" s="710"/>
      <c r="F2466" s="731"/>
    </row>
    <row r="2467" spans="5:6" x14ac:dyDescent="0.25">
      <c r="E2467" s="710"/>
      <c r="F2467" s="731"/>
    </row>
    <row r="2468" spans="5:6" x14ac:dyDescent="0.25">
      <c r="E2468" s="710"/>
      <c r="F2468" s="731"/>
    </row>
    <row r="2469" spans="5:6" x14ac:dyDescent="0.25">
      <c r="E2469" s="710"/>
      <c r="F2469" s="731"/>
    </row>
    <row r="2470" spans="5:6" x14ac:dyDescent="0.25">
      <c r="E2470" s="710"/>
      <c r="F2470" s="731"/>
    </row>
    <row r="2471" spans="5:6" x14ac:dyDescent="0.25">
      <c r="E2471" s="710"/>
      <c r="F2471" s="731"/>
    </row>
    <row r="2472" spans="5:6" x14ac:dyDescent="0.25">
      <c r="E2472" s="710"/>
      <c r="F2472" s="731"/>
    </row>
    <row r="2473" spans="5:6" x14ac:dyDescent="0.25">
      <c r="E2473" s="710"/>
      <c r="F2473" s="731"/>
    </row>
    <row r="2474" spans="5:6" x14ac:dyDescent="0.25">
      <c r="E2474" s="710"/>
      <c r="F2474" s="731"/>
    </row>
    <row r="2475" spans="5:6" x14ac:dyDescent="0.25">
      <c r="E2475" s="710"/>
      <c r="F2475" s="731"/>
    </row>
    <row r="2476" spans="5:6" x14ac:dyDescent="0.25">
      <c r="E2476" s="710"/>
      <c r="F2476" s="731"/>
    </row>
    <row r="2477" spans="5:6" x14ac:dyDescent="0.25">
      <c r="E2477" s="710"/>
      <c r="F2477" s="731"/>
    </row>
    <row r="2478" spans="5:6" x14ac:dyDescent="0.25">
      <c r="E2478" s="710"/>
      <c r="F2478" s="731"/>
    </row>
    <row r="2479" spans="5:6" x14ac:dyDescent="0.25">
      <c r="E2479" s="710"/>
      <c r="F2479" s="731"/>
    </row>
    <row r="2480" spans="5:6" x14ac:dyDescent="0.25">
      <c r="E2480" s="710"/>
      <c r="F2480" s="731"/>
    </row>
    <row r="2481" spans="5:6" x14ac:dyDescent="0.25">
      <c r="E2481" s="710"/>
      <c r="F2481" s="731"/>
    </row>
    <row r="2482" spans="5:6" x14ac:dyDescent="0.25">
      <c r="E2482" s="710"/>
      <c r="F2482" s="731"/>
    </row>
    <row r="2483" spans="5:6" x14ac:dyDescent="0.25">
      <c r="E2483" s="710"/>
      <c r="F2483" s="731"/>
    </row>
    <row r="2484" spans="5:6" x14ac:dyDescent="0.25">
      <c r="E2484" s="710"/>
      <c r="F2484" s="731"/>
    </row>
    <row r="2485" spans="5:6" x14ac:dyDescent="0.25">
      <c r="E2485" s="710"/>
      <c r="F2485" s="731"/>
    </row>
    <row r="2486" spans="5:6" x14ac:dyDescent="0.25">
      <c r="E2486" s="710"/>
      <c r="F2486" s="731"/>
    </row>
    <row r="2487" spans="5:6" x14ac:dyDescent="0.25">
      <c r="E2487" s="710"/>
      <c r="F2487" s="731"/>
    </row>
    <row r="2488" spans="5:6" x14ac:dyDescent="0.25">
      <c r="E2488" s="710"/>
      <c r="F2488" s="731"/>
    </row>
    <row r="2489" spans="5:6" x14ac:dyDescent="0.25">
      <c r="E2489" s="710"/>
      <c r="F2489" s="731"/>
    </row>
    <row r="2490" spans="5:6" x14ac:dyDescent="0.25">
      <c r="E2490" s="710"/>
      <c r="F2490" s="731"/>
    </row>
    <row r="2491" spans="5:6" x14ac:dyDescent="0.25">
      <c r="E2491" s="710"/>
      <c r="F2491" s="731"/>
    </row>
    <row r="2492" spans="5:6" x14ac:dyDescent="0.25">
      <c r="E2492" s="710"/>
      <c r="F2492" s="731"/>
    </row>
    <row r="2493" spans="5:6" x14ac:dyDescent="0.25">
      <c r="E2493" s="710"/>
      <c r="F2493" s="731"/>
    </row>
    <row r="2494" spans="5:6" x14ac:dyDescent="0.25">
      <c r="E2494" s="710"/>
      <c r="F2494" s="731"/>
    </row>
    <row r="2495" spans="5:6" x14ac:dyDescent="0.25">
      <c r="E2495" s="710"/>
      <c r="F2495" s="731"/>
    </row>
    <row r="2496" spans="5:6" x14ac:dyDescent="0.25">
      <c r="E2496" s="710"/>
      <c r="F2496" s="731"/>
    </row>
    <row r="2497" spans="5:6" x14ac:dyDescent="0.25">
      <c r="E2497" s="710"/>
      <c r="F2497" s="731"/>
    </row>
    <row r="2498" spans="5:6" x14ac:dyDescent="0.25">
      <c r="E2498" s="710"/>
      <c r="F2498" s="731"/>
    </row>
    <row r="2499" spans="5:6" x14ac:dyDescent="0.25">
      <c r="E2499" s="710"/>
      <c r="F2499" s="731"/>
    </row>
    <row r="2500" spans="5:6" x14ac:dyDescent="0.25">
      <c r="E2500" s="710"/>
      <c r="F2500" s="731"/>
    </row>
    <row r="2501" spans="5:6" x14ac:dyDescent="0.25">
      <c r="E2501" s="710"/>
      <c r="F2501" s="731"/>
    </row>
    <row r="2502" spans="5:6" x14ac:dyDescent="0.25">
      <c r="E2502" s="710"/>
      <c r="F2502" s="731"/>
    </row>
    <row r="2503" spans="5:6" x14ac:dyDescent="0.25">
      <c r="E2503" s="710"/>
      <c r="F2503" s="731"/>
    </row>
    <row r="2504" spans="5:6" x14ac:dyDescent="0.25">
      <c r="E2504" s="710"/>
      <c r="F2504" s="731"/>
    </row>
    <row r="2505" spans="5:6" x14ac:dyDescent="0.25">
      <c r="E2505" s="710"/>
      <c r="F2505" s="731"/>
    </row>
    <row r="2506" spans="5:6" x14ac:dyDescent="0.25">
      <c r="E2506" s="710"/>
      <c r="F2506" s="731"/>
    </row>
    <row r="2507" spans="5:6" x14ac:dyDescent="0.25">
      <c r="E2507" s="710"/>
      <c r="F2507" s="731"/>
    </row>
    <row r="2508" spans="5:6" x14ac:dyDescent="0.25">
      <c r="E2508" s="710"/>
      <c r="F2508" s="731"/>
    </row>
    <row r="2509" spans="5:6" x14ac:dyDescent="0.25">
      <c r="E2509" s="710"/>
      <c r="F2509" s="731"/>
    </row>
    <row r="2510" spans="5:6" x14ac:dyDescent="0.25">
      <c r="E2510" s="710"/>
      <c r="F2510" s="731"/>
    </row>
    <row r="2511" spans="5:6" x14ac:dyDescent="0.25">
      <c r="E2511" s="710"/>
      <c r="F2511" s="731"/>
    </row>
    <row r="2512" spans="5:6" x14ac:dyDescent="0.25">
      <c r="E2512" s="710"/>
      <c r="F2512" s="731"/>
    </row>
    <row r="2513" spans="5:6" x14ac:dyDescent="0.25">
      <c r="E2513" s="710"/>
      <c r="F2513" s="731"/>
    </row>
    <row r="2514" spans="5:6" x14ac:dyDescent="0.25">
      <c r="E2514" s="710"/>
      <c r="F2514" s="731"/>
    </row>
    <row r="2515" spans="5:6" x14ac:dyDescent="0.25">
      <c r="E2515" s="710"/>
      <c r="F2515" s="731"/>
    </row>
    <row r="2516" spans="5:6" x14ac:dyDescent="0.25">
      <c r="E2516" s="710"/>
      <c r="F2516" s="731"/>
    </row>
  </sheetData>
  <mergeCells count="8">
    <mergeCell ref="G156:G157"/>
    <mergeCell ref="A172:E172"/>
    <mergeCell ref="A274:E274"/>
    <mergeCell ref="A1:F1"/>
    <mergeCell ref="A2:F2"/>
    <mergeCell ref="A4:B4"/>
    <mergeCell ref="A116:E116"/>
    <mergeCell ref="A3:F3"/>
  </mergeCells>
  <phoneticPr fontId="66" type="noConversion"/>
  <pageMargins left="0.74803149606299213" right="0.35433070866141736" top="0.98425196850393704" bottom="0.98425196850393704" header="0.51181102362204722" footer="0.51181102362204722"/>
  <pageSetup paperSize="9" scale="78" fitToHeight="0" orientation="portrait" r:id="rId1"/>
  <headerFooter alignWithMargins="0">
    <oddFooter>&amp;A&amp;RPage &amp;P</oddFooter>
  </headerFooter>
  <rowBreaks count="4" manualBreakCount="4">
    <brk id="58" max="5" man="1"/>
    <brk id="116" max="5" man="1"/>
    <brk id="172" max="5" man="1"/>
    <brk id="217"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2345"/>
  <sheetViews>
    <sheetView defaultGridColor="0" view="pageBreakPreview" colorId="22" zoomScale="90" zoomScaleNormal="75" zoomScaleSheetLayoutView="90" workbookViewId="0">
      <pane ySplit="5" topLeftCell="A6" activePane="bottomLeft" state="frozen"/>
      <selection activeCell="A5" sqref="A5:F5"/>
      <selection pane="bottomLeft" activeCell="F153" sqref="F153"/>
    </sheetView>
  </sheetViews>
  <sheetFormatPr defaultColWidth="9.1796875" defaultRowHeight="12.5" x14ac:dyDescent="0.25"/>
  <cols>
    <col min="1" max="1" width="8.7265625" style="150" customWidth="1"/>
    <col min="2" max="2" width="66.81640625" style="538" customWidth="1"/>
    <col min="3" max="3" width="7.54296875" style="150" customWidth="1"/>
    <col min="4" max="4" width="9.453125" style="608" customWidth="1"/>
    <col min="5" max="5" width="12.1796875" style="876" customWidth="1"/>
    <col min="6" max="6" width="15" style="876" bestFit="1" customWidth="1"/>
    <col min="7" max="7" width="17" style="610" customWidth="1"/>
    <col min="8" max="8" width="15.54296875" style="564" customWidth="1"/>
    <col min="9" max="9" width="14.453125" style="563" customWidth="1"/>
    <col min="10" max="16384" width="9.1796875" style="111"/>
  </cols>
  <sheetData>
    <row r="1" spans="1:8" ht="13" x14ac:dyDescent="0.25">
      <c r="A1" s="1067" t="s">
        <v>0</v>
      </c>
      <c r="B1" s="1067"/>
      <c r="C1" s="1067"/>
      <c r="D1" s="1067"/>
      <c r="E1" s="1067"/>
      <c r="F1" s="1067"/>
      <c r="G1" s="270"/>
      <c r="H1" s="563"/>
    </row>
    <row r="2" spans="1:8" ht="13" x14ac:dyDescent="0.25">
      <c r="A2" s="1067" t="s">
        <v>1477</v>
      </c>
      <c r="B2" s="1067"/>
      <c r="C2" s="1067"/>
      <c r="D2" s="1067"/>
      <c r="E2" s="1067"/>
      <c r="F2" s="1067"/>
      <c r="G2" s="270"/>
    </row>
    <row r="3" spans="1:8" ht="13" x14ac:dyDescent="0.25">
      <c r="A3" s="1080" t="s">
        <v>1244</v>
      </c>
      <c r="B3" s="1080"/>
      <c r="C3" s="1080"/>
      <c r="D3" s="1080"/>
      <c r="E3" s="1080"/>
      <c r="F3" s="1080"/>
      <c r="G3" s="270"/>
    </row>
    <row r="4" spans="1:8" ht="13.9" customHeight="1" x14ac:dyDescent="0.25">
      <c r="A4" s="1092" t="s">
        <v>1456</v>
      </c>
      <c r="B4" s="1092"/>
      <c r="C4" s="111"/>
      <c r="D4" s="565"/>
      <c r="E4" s="864"/>
      <c r="F4" s="713"/>
      <c r="G4" s="567"/>
      <c r="H4" s="568"/>
    </row>
    <row r="5" spans="1:8" ht="13" x14ac:dyDescent="0.25">
      <c r="A5" s="275" t="s">
        <v>307</v>
      </c>
      <c r="B5" s="275" t="s">
        <v>308</v>
      </c>
      <c r="C5" s="275" t="s">
        <v>309</v>
      </c>
      <c r="D5" s="275" t="s">
        <v>310</v>
      </c>
      <c r="E5" s="714" t="s">
        <v>311</v>
      </c>
      <c r="F5" s="714" t="s">
        <v>312</v>
      </c>
      <c r="G5" s="567"/>
      <c r="H5" s="568"/>
    </row>
    <row r="6" spans="1:8" ht="13" x14ac:dyDescent="0.25">
      <c r="A6" s="189"/>
      <c r="B6" s="188"/>
      <c r="C6" s="189"/>
      <c r="D6" s="189"/>
      <c r="E6" s="865"/>
      <c r="F6" s="866"/>
      <c r="G6" s="642"/>
      <c r="H6" s="568"/>
    </row>
    <row r="7" spans="1:8" ht="13.15" customHeight="1" x14ac:dyDescent="0.25">
      <c r="A7" s="120"/>
      <c r="B7" s="570" t="s">
        <v>161</v>
      </c>
      <c r="C7" s="120"/>
      <c r="D7" s="571"/>
      <c r="E7" s="576"/>
      <c r="F7" s="576"/>
      <c r="G7" s="148"/>
    </row>
    <row r="8" spans="1:8" ht="13.15" customHeight="1" x14ac:dyDescent="0.25">
      <c r="A8" s="120"/>
      <c r="B8" s="183"/>
      <c r="C8" s="120"/>
      <c r="D8" s="571"/>
      <c r="E8" s="576"/>
      <c r="F8" s="576"/>
      <c r="G8" s="148"/>
    </row>
    <row r="9" spans="1:8" ht="13.15" customHeight="1" x14ac:dyDescent="0.25">
      <c r="A9" s="120"/>
      <c r="B9" s="570" t="s">
        <v>140</v>
      </c>
      <c r="C9" s="120"/>
      <c r="D9" s="571"/>
      <c r="E9" s="576"/>
      <c r="F9" s="576"/>
      <c r="G9" s="148"/>
    </row>
    <row r="10" spans="1:8" ht="13.15" customHeight="1" x14ac:dyDescent="0.25">
      <c r="A10" s="120" t="s">
        <v>141</v>
      </c>
      <c r="B10" s="183" t="s">
        <v>320</v>
      </c>
      <c r="C10" s="120" t="s">
        <v>321</v>
      </c>
      <c r="D10" s="572">
        <v>1.1000000000000001</v>
      </c>
      <c r="E10" s="577"/>
      <c r="F10" s="722">
        <f>D10*E10</f>
        <v>0</v>
      </c>
      <c r="G10" s="553"/>
    </row>
    <row r="11" spans="1:8" ht="13.15" customHeight="1" x14ac:dyDescent="0.25">
      <c r="A11" s="120"/>
      <c r="B11" s="183"/>
      <c r="C11" s="120"/>
      <c r="D11" s="571"/>
      <c r="E11" s="577"/>
      <c r="F11" s="577"/>
      <c r="G11" s="149"/>
    </row>
    <row r="12" spans="1:8" ht="13.15" customHeight="1" x14ac:dyDescent="0.25">
      <c r="A12" s="120"/>
      <c r="B12" s="570" t="s">
        <v>142</v>
      </c>
      <c r="C12" s="120"/>
      <c r="D12" s="571"/>
      <c r="E12" s="577"/>
      <c r="F12" s="577"/>
      <c r="G12" s="149"/>
    </row>
    <row r="13" spans="1:8" ht="13.15" customHeight="1" x14ac:dyDescent="0.25">
      <c r="A13" s="120" t="s">
        <v>143</v>
      </c>
      <c r="B13" s="113" t="s">
        <v>144</v>
      </c>
      <c r="C13" s="120" t="s">
        <v>16</v>
      </c>
      <c r="D13" s="179">
        <v>7</v>
      </c>
      <c r="E13" s="577"/>
      <c r="F13" s="722">
        <f>D13*E13</f>
        <v>0</v>
      </c>
      <c r="G13" s="553"/>
    </row>
    <row r="14" spans="1:8" ht="13.15" customHeight="1" x14ac:dyDescent="0.25">
      <c r="A14" s="120"/>
      <c r="B14" s="113"/>
      <c r="C14" s="120"/>
      <c r="D14" s="179"/>
      <c r="E14" s="577"/>
      <c r="F14" s="577"/>
      <c r="G14" s="149"/>
    </row>
    <row r="15" spans="1:8" ht="13.15" customHeight="1" x14ac:dyDescent="0.25">
      <c r="A15" s="120"/>
      <c r="B15" s="570" t="s">
        <v>145</v>
      </c>
      <c r="C15" s="120"/>
      <c r="D15" s="179"/>
      <c r="E15" s="577"/>
      <c r="F15" s="577"/>
      <c r="G15" s="149"/>
    </row>
    <row r="16" spans="1:8" ht="13.15" customHeight="1" x14ac:dyDescent="0.25">
      <c r="A16" s="120" t="s">
        <v>147</v>
      </c>
      <c r="B16" s="113" t="s">
        <v>148</v>
      </c>
      <c r="C16" s="120" t="s">
        <v>16</v>
      </c>
      <c r="D16" s="179">
        <v>4</v>
      </c>
      <c r="E16" s="577"/>
      <c r="F16" s="722">
        <f>D16*E16</f>
        <v>0</v>
      </c>
      <c r="G16" s="553"/>
    </row>
    <row r="17" spans="1:9" ht="13.15" customHeight="1" x14ac:dyDescent="0.25">
      <c r="A17" s="120"/>
      <c r="B17" s="573"/>
      <c r="C17" s="120"/>
      <c r="D17" s="179"/>
      <c r="E17" s="577"/>
      <c r="F17" s="577"/>
      <c r="G17" s="149"/>
    </row>
    <row r="18" spans="1:9" ht="13.15" customHeight="1" x14ac:dyDescent="0.25">
      <c r="A18" s="120"/>
      <c r="B18" s="113"/>
      <c r="C18" s="120"/>
      <c r="D18" s="179"/>
      <c r="E18" s="577"/>
      <c r="F18" s="577"/>
      <c r="G18" s="149"/>
    </row>
    <row r="19" spans="1:9" ht="13.15" customHeight="1" x14ac:dyDescent="0.25">
      <c r="A19" s="120"/>
      <c r="B19" s="185" t="s">
        <v>168</v>
      </c>
      <c r="C19" s="120"/>
      <c r="D19" s="179"/>
      <c r="E19" s="577"/>
      <c r="F19" s="577"/>
      <c r="G19" s="149"/>
    </row>
    <row r="20" spans="1:9" x14ac:dyDescent="0.25">
      <c r="A20" s="120"/>
      <c r="B20" s="113"/>
      <c r="C20" s="120"/>
      <c r="D20" s="179"/>
      <c r="E20" s="577"/>
      <c r="F20" s="577"/>
      <c r="G20" s="149"/>
    </row>
    <row r="21" spans="1:9" ht="13" x14ac:dyDescent="0.25">
      <c r="A21" s="120"/>
      <c r="B21" s="574" t="s">
        <v>1181</v>
      </c>
      <c r="C21" s="120"/>
      <c r="D21" s="179"/>
      <c r="E21" s="867"/>
      <c r="F21" s="577"/>
      <c r="G21" s="149"/>
    </row>
    <row r="22" spans="1:9" ht="13" x14ac:dyDescent="0.25">
      <c r="A22" s="120"/>
      <c r="B22" s="575" t="s">
        <v>322</v>
      </c>
      <c r="C22" s="120"/>
      <c r="D22" s="179"/>
      <c r="E22" s="867"/>
      <c r="F22" s="577"/>
      <c r="G22" s="149"/>
    </row>
    <row r="23" spans="1:9" ht="18.75" customHeight="1" x14ac:dyDescent="0.25">
      <c r="A23" s="120" t="s">
        <v>323</v>
      </c>
      <c r="B23" s="105" t="s">
        <v>324</v>
      </c>
      <c r="C23" s="120" t="s">
        <v>114</v>
      </c>
      <c r="D23" s="179" t="s">
        <v>275</v>
      </c>
      <c r="E23" s="867"/>
      <c r="F23" s="577"/>
      <c r="G23" s="149"/>
      <c r="H23" s="778"/>
      <c r="I23" s="778"/>
    </row>
    <row r="24" spans="1:9" x14ac:dyDescent="0.25">
      <c r="A24" s="120" t="s">
        <v>325</v>
      </c>
      <c r="B24" s="105" t="s">
        <v>1022</v>
      </c>
      <c r="C24" s="120" t="s">
        <v>114</v>
      </c>
      <c r="D24" s="179" t="s">
        <v>275</v>
      </c>
      <c r="E24" s="867"/>
      <c r="F24" s="577"/>
      <c r="G24" s="149"/>
      <c r="H24" s="778"/>
      <c r="I24" s="778"/>
    </row>
    <row r="25" spans="1:9" x14ac:dyDescent="0.25">
      <c r="A25" s="120"/>
      <c r="B25" s="105"/>
      <c r="C25" s="120"/>
      <c r="D25" s="179"/>
      <c r="E25" s="867"/>
      <c r="F25" s="577"/>
      <c r="G25" s="149"/>
      <c r="H25" s="778"/>
      <c r="I25" s="778"/>
    </row>
    <row r="26" spans="1:9" ht="13" x14ac:dyDescent="0.25">
      <c r="A26" s="120"/>
      <c r="B26" s="575" t="s">
        <v>326</v>
      </c>
      <c r="C26" s="120"/>
      <c r="D26" s="179"/>
      <c r="E26" s="867"/>
      <c r="F26" s="577"/>
      <c r="G26" s="149"/>
      <c r="H26" s="778"/>
      <c r="I26" s="778"/>
    </row>
    <row r="27" spans="1:9" ht="18" customHeight="1" x14ac:dyDescent="0.25">
      <c r="A27" s="120" t="s">
        <v>1060</v>
      </c>
      <c r="B27" s="113" t="s">
        <v>327</v>
      </c>
      <c r="C27" s="120" t="s">
        <v>114</v>
      </c>
      <c r="D27" s="179" t="s">
        <v>275</v>
      </c>
      <c r="E27" s="722"/>
      <c r="F27" s="722"/>
      <c r="G27" s="553"/>
      <c r="H27" s="778"/>
      <c r="I27" s="778"/>
    </row>
    <row r="28" spans="1:9" ht="18" customHeight="1" x14ac:dyDescent="0.25">
      <c r="A28" s="120" t="s">
        <v>1183</v>
      </c>
      <c r="B28" s="113" t="s">
        <v>328</v>
      </c>
      <c r="C28" s="120" t="s">
        <v>114</v>
      </c>
      <c r="D28" s="179" t="s">
        <v>275</v>
      </c>
      <c r="E28" s="722"/>
      <c r="F28" s="722"/>
      <c r="G28" s="553"/>
      <c r="H28" s="778"/>
      <c r="I28" s="778"/>
    </row>
    <row r="29" spans="1:9" ht="18" customHeight="1" x14ac:dyDescent="0.25">
      <c r="A29" s="120" t="s">
        <v>1061</v>
      </c>
      <c r="B29" s="113" t="s">
        <v>1182</v>
      </c>
      <c r="C29" s="120" t="s">
        <v>114</v>
      </c>
      <c r="D29" s="179" t="s">
        <v>275</v>
      </c>
      <c r="E29" s="722"/>
      <c r="F29" s="722"/>
      <c r="G29" s="553"/>
      <c r="H29" s="778"/>
      <c r="I29" s="778"/>
    </row>
    <row r="30" spans="1:9" ht="18" customHeight="1" x14ac:dyDescent="0.25">
      <c r="A30" s="120" t="s">
        <v>1184</v>
      </c>
      <c r="B30" s="113" t="s">
        <v>1063</v>
      </c>
      <c r="C30" s="120" t="s">
        <v>114</v>
      </c>
      <c r="D30" s="179" t="s">
        <v>275</v>
      </c>
      <c r="E30" s="722"/>
      <c r="F30" s="722"/>
      <c r="G30" s="553"/>
      <c r="H30" s="778"/>
      <c r="I30" s="778"/>
    </row>
    <row r="31" spans="1:9" ht="18" customHeight="1" x14ac:dyDescent="0.25">
      <c r="A31" s="120" t="s">
        <v>1184</v>
      </c>
      <c r="B31" s="113" t="s">
        <v>1064</v>
      </c>
      <c r="C31" s="120" t="s">
        <v>114</v>
      </c>
      <c r="D31" s="179" t="s">
        <v>275</v>
      </c>
      <c r="E31" s="722"/>
      <c r="F31" s="722"/>
      <c r="G31" s="553"/>
      <c r="H31" s="778"/>
      <c r="I31" s="778"/>
    </row>
    <row r="32" spans="1:9" ht="18" customHeight="1" x14ac:dyDescent="0.25">
      <c r="A32" s="120" t="s">
        <v>1185</v>
      </c>
      <c r="B32" s="113" t="s">
        <v>1065</v>
      </c>
      <c r="C32" s="120" t="s">
        <v>114</v>
      </c>
      <c r="D32" s="576">
        <v>11160</v>
      </c>
      <c r="E32" s="722"/>
      <c r="F32" s="722">
        <f t="shared" ref="F32" si="0">D32*E32</f>
        <v>0</v>
      </c>
      <c r="G32" s="553"/>
      <c r="H32" s="778"/>
      <c r="I32" s="778"/>
    </row>
    <row r="33" spans="1:10" ht="18" customHeight="1" x14ac:dyDescent="0.25">
      <c r="A33" s="120" t="s">
        <v>1186</v>
      </c>
      <c r="B33" s="113" t="s">
        <v>1187</v>
      </c>
      <c r="C33" s="120" t="s">
        <v>114</v>
      </c>
      <c r="D33" s="179" t="s">
        <v>275</v>
      </c>
      <c r="E33" s="722"/>
      <c r="F33" s="722"/>
      <c r="G33" s="553"/>
      <c r="H33" s="778"/>
      <c r="I33" s="778"/>
    </row>
    <row r="34" spans="1:10" ht="13.15" customHeight="1" x14ac:dyDescent="0.25">
      <c r="A34" s="120"/>
      <c r="B34" s="105"/>
      <c r="C34" s="120"/>
      <c r="D34" s="576"/>
      <c r="E34" s="725"/>
      <c r="F34" s="722"/>
      <c r="G34" s="553"/>
      <c r="H34" s="641"/>
      <c r="I34" s="641"/>
    </row>
    <row r="35" spans="1:10" ht="26" x14ac:dyDescent="0.25">
      <c r="A35" s="120"/>
      <c r="B35" s="165" t="s">
        <v>329</v>
      </c>
      <c r="C35" s="120"/>
      <c r="D35" s="576"/>
      <c r="E35" s="725"/>
      <c r="F35" s="722"/>
      <c r="G35" s="553"/>
      <c r="H35" s="641"/>
      <c r="I35" s="779"/>
    </row>
    <row r="36" spans="1:10" ht="18.75" customHeight="1" x14ac:dyDescent="0.25">
      <c r="A36" s="120" t="s">
        <v>331</v>
      </c>
      <c r="B36" s="113" t="s">
        <v>1192</v>
      </c>
      <c r="C36" s="120" t="s">
        <v>114</v>
      </c>
      <c r="D36" s="179" t="s">
        <v>275</v>
      </c>
      <c r="E36" s="725"/>
      <c r="F36" s="722"/>
      <c r="G36" s="553"/>
      <c r="H36" s="641"/>
      <c r="I36" s="779"/>
    </row>
    <row r="37" spans="1:10" ht="18.75" customHeight="1" x14ac:dyDescent="0.25">
      <c r="A37" s="120" t="s">
        <v>332</v>
      </c>
      <c r="B37" s="113" t="s">
        <v>1189</v>
      </c>
      <c r="C37" s="120" t="s">
        <v>114</v>
      </c>
      <c r="D37" s="179" t="s">
        <v>275</v>
      </c>
      <c r="E37" s="722"/>
      <c r="F37" s="722"/>
      <c r="G37" s="553"/>
      <c r="H37" s="641"/>
      <c r="I37" s="779"/>
    </row>
    <row r="38" spans="1:10" ht="18.75" customHeight="1" x14ac:dyDescent="0.25">
      <c r="A38" s="120" t="s">
        <v>1188</v>
      </c>
      <c r="B38" s="113" t="s">
        <v>1190</v>
      </c>
      <c r="C38" s="120" t="s">
        <v>114</v>
      </c>
      <c r="D38" s="179" t="s">
        <v>275</v>
      </c>
      <c r="E38" s="722"/>
      <c r="F38" s="722"/>
      <c r="G38" s="553"/>
      <c r="H38" s="641"/>
      <c r="I38" s="641"/>
    </row>
    <row r="39" spans="1:10" ht="18.75" customHeight="1" x14ac:dyDescent="0.25">
      <c r="A39" s="120" t="s">
        <v>1193</v>
      </c>
      <c r="B39" s="113" t="s">
        <v>1191</v>
      </c>
      <c r="C39" s="120"/>
      <c r="D39" s="576"/>
      <c r="E39" s="722"/>
      <c r="F39" s="722"/>
      <c r="G39" s="553"/>
      <c r="H39" s="641"/>
      <c r="I39" s="641"/>
    </row>
    <row r="40" spans="1:10" ht="13.15" customHeight="1" x14ac:dyDescent="0.25">
      <c r="A40" s="120"/>
      <c r="B40" s="113"/>
      <c r="C40" s="120"/>
      <c r="D40" s="576"/>
      <c r="E40" s="722"/>
      <c r="F40" s="722"/>
      <c r="G40" s="553"/>
      <c r="H40" s="641"/>
      <c r="I40" s="641"/>
    </row>
    <row r="41" spans="1:10" ht="39" x14ac:dyDescent="0.25">
      <c r="A41" s="120"/>
      <c r="B41" s="180" t="s">
        <v>995</v>
      </c>
      <c r="C41" s="120"/>
      <c r="D41" s="576"/>
      <c r="E41" s="722"/>
      <c r="F41" s="722"/>
      <c r="G41" s="553"/>
      <c r="H41" s="641"/>
      <c r="I41" s="641"/>
    </row>
    <row r="42" spans="1:10" ht="18" customHeight="1" x14ac:dyDescent="0.25">
      <c r="A42" s="181" t="s">
        <v>844</v>
      </c>
      <c r="B42" s="113" t="s">
        <v>1122</v>
      </c>
      <c r="C42" s="120" t="s">
        <v>114</v>
      </c>
      <c r="D42" s="179" t="s">
        <v>275</v>
      </c>
      <c r="E42" s="722"/>
      <c r="F42" s="722"/>
      <c r="G42" s="553"/>
      <c r="H42" s="641"/>
      <c r="I42" s="641"/>
    </row>
    <row r="43" spans="1:10" ht="18" customHeight="1" x14ac:dyDescent="0.25">
      <c r="A43" s="181" t="s">
        <v>845</v>
      </c>
      <c r="B43" s="113" t="s">
        <v>1069</v>
      </c>
      <c r="C43" s="120" t="s">
        <v>114</v>
      </c>
      <c r="D43" s="179" t="s">
        <v>275</v>
      </c>
      <c r="E43" s="722"/>
      <c r="F43" s="722"/>
      <c r="G43" s="553"/>
    </row>
    <row r="44" spans="1:10" ht="18" customHeight="1" x14ac:dyDescent="0.25">
      <c r="A44" s="181" t="s">
        <v>846</v>
      </c>
      <c r="B44" s="113" t="s">
        <v>1070</v>
      </c>
      <c r="C44" s="120" t="s">
        <v>114</v>
      </c>
      <c r="D44" s="179" t="s">
        <v>275</v>
      </c>
      <c r="E44" s="722"/>
      <c r="F44" s="722"/>
      <c r="G44" s="553"/>
    </row>
    <row r="45" spans="1:10" ht="13.15" customHeight="1" x14ac:dyDescent="0.25">
      <c r="A45" s="120"/>
      <c r="B45" s="573"/>
      <c r="C45" s="120"/>
      <c r="D45" s="576"/>
      <c r="E45" s="722"/>
      <c r="F45" s="722"/>
      <c r="G45" s="553"/>
    </row>
    <row r="46" spans="1:10" ht="13.15" customHeight="1" x14ac:dyDescent="0.25">
      <c r="A46" s="120"/>
      <c r="B46" s="113"/>
      <c r="C46" s="120"/>
      <c r="D46" s="577"/>
      <c r="E46" s="722"/>
      <c r="F46" s="722"/>
      <c r="G46" s="553"/>
    </row>
    <row r="47" spans="1:10" ht="13.15" customHeight="1" x14ac:dyDescent="0.25">
      <c r="A47" s="120"/>
      <c r="B47" s="570" t="s">
        <v>127</v>
      </c>
      <c r="C47" s="120"/>
      <c r="D47" s="179"/>
      <c r="E47" s="722"/>
      <c r="F47" s="577"/>
      <c r="G47" s="149"/>
    </row>
    <row r="48" spans="1:10" s="266" customFormat="1" x14ac:dyDescent="0.25">
      <c r="A48" s="120"/>
      <c r="B48" s="538"/>
      <c r="C48" s="120"/>
      <c r="D48" s="179"/>
      <c r="E48" s="725"/>
      <c r="F48" s="577"/>
      <c r="G48" s="149"/>
      <c r="H48" s="564"/>
      <c r="I48" s="622"/>
      <c r="J48" s="578"/>
    </row>
    <row r="49" spans="1:10" s="266" customFormat="1" ht="13" x14ac:dyDescent="0.25">
      <c r="A49" s="120"/>
      <c r="B49" s="556" t="s">
        <v>1023</v>
      </c>
      <c r="C49" s="120"/>
      <c r="D49" s="179"/>
      <c r="E49" s="577"/>
      <c r="F49" s="577"/>
      <c r="G49" s="149"/>
      <c r="H49" s="564"/>
      <c r="I49" s="622"/>
      <c r="J49" s="578"/>
    </row>
    <row r="50" spans="1:10" s="266" customFormat="1" ht="13" x14ac:dyDescent="0.25">
      <c r="A50" s="120"/>
      <c r="B50" s="579"/>
      <c r="C50" s="120"/>
      <c r="D50" s="179"/>
      <c r="E50" s="577"/>
      <c r="F50" s="577"/>
      <c r="G50" s="149"/>
      <c r="H50" s="564"/>
      <c r="I50" s="622"/>
      <c r="J50" s="578"/>
    </row>
    <row r="51" spans="1:10" s="266" customFormat="1" ht="13" x14ac:dyDescent="0.25">
      <c r="A51" s="557"/>
      <c r="B51" s="580" t="s">
        <v>153</v>
      </c>
      <c r="C51" s="557"/>
      <c r="D51" s="581"/>
      <c r="E51" s="722"/>
      <c r="F51" s="722"/>
      <c r="G51" s="553"/>
      <c r="H51" s="582"/>
      <c r="I51" s="622"/>
    </row>
    <row r="52" spans="1:10" ht="14.5" x14ac:dyDescent="0.25">
      <c r="A52" s="557" t="s">
        <v>173</v>
      </c>
      <c r="B52" s="583" t="s">
        <v>1024</v>
      </c>
      <c r="C52" s="557" t="s">
        <v>16</v>
      </c>
      <c r="D52" s="558">
        <v>4</v>
      </c>
      <c r="E52" s="722"/>
      <c r="F52" s="722">
        <f>D52*E52</f>
        <v>0</v>
      </c>
      <c r="G52" s="643"/>
      <c r="H52" s="621"/>
      <c r="I52" s="622"/>
      <c r="J52" s="584"/>
    </row>
    <row r="53" spans="1:10" ht="13" x14ac:dyDescent="0.3">
      <c r="A53" s="557"/>
      <c r="B53" s="585" t="s">
        <v>333</v>
      </c>
      <c r="C53" s="557"/>
      <c r="D53" s="558"/>
      <c r="E53" s="722"/>
      <c r="F53" s="722"/>
      <c r="G53" s="643"/>
      <c r="H53" s="621"/>
      <c r="I53" s="622"/>
      <c r="J53" s="584"/>
    </row>
    <row r="54" spans="1:10" ht="19.5" customHeight="1" x14ac:dyDescent="0.25">
      <c r="A54" s="557" t="s">
        <v>175</v>
      </c>
      <c r="B54" s="583" t="s">
        <v>334</v>
      </c>
      <c r="C54" s="557" t="s">
        <v>16</v>
      </c>
      <c r="D54" s="179" t="s">
        <v>275</v>
      </c>
      <c r="E54" s="722"/>
      <c r="F54" s="722"/>
      <c r="G54" s="643"/>
      <c r="H54" s="621"/>
      <c r="I54" s="622"/>
      <c r="J54" s="584"/>
    </row>
    <row r="55" spans="1:10" s="266" customFormat="1" ht="19.5" customHeight="1" x14ac:dyDescent="0.25">
      <c r="A55" s="557" t="s">
        <v>177</v>
      </c>
      <c r="B55" s="583" t="s">
        <v>335</v>
      </c>
      <c r="C55" s="557" t="s">
        <v>16</v>
      </c>
      <c r="D55" s="179" t="s">
        <v>275</v>
      </c>
      <c r="E55" s="722"/>
      <c r="F55" s="722"/>
      <c r="G55" s="643"/>
      <c r="H55" s="621"/>
      <c r="I55" s="622"/>
      <c r="J55" s="578"/>
    </row>
    <row r="56" spans="1:10" s="266" customFormat="1" ht="19.5" customHeight="1" x14ac:dyDescent="0.25">
      <c r="A56" s="557" t="s">
        <v>154</v>
      </c>
      <c r="B56" s="583" t="s">
        <v>336</v>
      </c>
      <c r="C56" s="557" t="s">
        <v>337</v>
      </c>
      <c r="D56" s="179" t="s">
        <v>275</v>
      </c>
      <c r="E56" s="722"/>
      <c r="F56" s="722"/>
      <c r="G56" s="643"/>
      <c r="H56" s="621"/>
      <c r="I56" s="622"/>
      <c r="J56" s="578"/>
    </row>
    <row r="57" spans="1:10" s="266" customFormat="1" ht="19.5" customHeight="1" x14ac:dyDescent="0.25">
      <c r="A57" s="557" t="s">
        <v>1071</v>
      </c>
      <c r="B57" s="583" t="s">
        <v>1025</v>
      </c>
      <c r="C57" s="557" t="s">
        <v>337</v>
      </c>
      <c r="D57" s="179" t="s">
        <v>275</v>
      </c>
      <c r="E57" s="722"/>
      <c r="F57" s="722"/>
      <c r="G57" s="643"/>
      <c r="H57" s="621"/>
      <c r="I57" s="622"/>
      <c r="J57" s="578"/>
    </row>
    <row r="58" spans="1:10" s="266" customFormat="1" ht="19.5" customHeight="1" x14ac:dyDescent="0.25">
      <c r="A58" s="181" t="s">
        <v>194</v>
      </c>
      <c r="B58" s="586" t="s">
        <v>1194</v>
      </c>
      <c r="C58" s="109" t="s">
        <v>16</v>
      </c>
      <c r="D58" s="179" t="s">
        <v>275</v>
      </c>
      <c r="E58" s="577"/>
      <c r="F58" s="722"/>
      <c r="G58" s="643"/>
      <c r="H58" s="621"/>
      <c r="I58" s="622"/>
      <c r="J58" s="578"/>
    </row>
    <row r="59" spans="1:10" s="266" customFormat="1" ht="13" thickBot="1" x14ac:dyDescent="0.3">
      <c r="A59" s="181"/>
      <c r="B59" s="586"/>
      <c r="C59" s="109"/>
      <c r="D59" s="150"/>
      <c r="E59" s="577"/>
      <c r="F59" s="722"/>
      <c r="G59" s="643"/>
      <c r="H59" s="621"/>
      <c r="I59" s="622"/>
      <c r="J59" s="578"/>
    </row>
    <row r="60" spans="1:10" s="266" customFormat="1" ht="13.5" thickTop="1" x14ac:dyDescent="0.25">
      <c r="A60" s="1110" t="s">
        <v>99</v>
      </c>
      <c r="B60" s="1110"/>
      <c r="C60" s="1110"/>
      <c r="D60" s="1110"/>
      <c r="E60" s="1110"/>
      <c r="F60" s="878">
        <f>SUM(F8:F58)</f>
        <v>0</v>
      </c>
      <c r="G60" s="643"/>
      <c r="H60" s="621"/>
      <c r="I60" s="622"/>
      <c r="J60" s="578"/>
    </row>
    <row r="61" spans="1:10" s="266" customFormat="1" ht="19.5" customHeight="1" x14ac:dyDescent="0.25">
      <c r="A61" s="181" t="s">
        <v>196</v>
      </c>
      <c r="B61" s="586" t="s">
        <v>1198</v>
      </c>
      <c r="C61" s="109" t="s">
        <v>16</v>
      </c>
      <c r="D61" s="150">
        <v>2</v>
      </c>
      <c r="E61" s="577"/>
      <c r="F61" s="722">
        <f t="shared" ref="F61:F63" si="1">D61*E61</f>
        <v>0</v>
      </c>
      <c r="G61" s="643"/>
      <c r="H61" s="621"/>
      <c r="I61" s="622"/>
      <c r="J61" s="578"/>
    </row>
    <row r="62" spans="1:10" s="266" customFormat="1" ht="19.5" customHeight="1" x14ac:dyDescent="0.25">
      <c r="A62" s="181" t="s">
        <v>212</v>
      </c>
      <c r="B62" s="586" t="s">
        <v>1199</v>
      </c>
      <c r="C62" s="109" t="s">
        <v>16</v>
      </c>
      <c r="D62" s="150">
        <v>2</v>
      </c>
      <c r="E62" s="577"/>
      <c r="F62" s="722">
        <f t="shared" si="1"/>
        <v>0</v>
      </c>
      <c r="G62" s="643"/>
      <c r="H62" s="621"/>
      <c r="I62" s="622"/>
      <c r="J62" s="578"/>
    </row>
    <row r="63" spans="1:10" s="266" customFormat="1" ht="19.5" customHeight="1" x14ac:dyDescent="0.25">
      <c r="A63" s="181" t="s">
        <v>262</v>
      </c>
      <c r="B63" s="586" t="s">
        <v>1200</v>
      </c>
      <c r="C63" s="109" t="s">
        <v>16</v>
      </c>
      <c r="D63" s="150">
        <v>1</v>
      </c>
      <c r="E63" s="577"/>
      <c r="F63" s="722">
        <f t="shared" si="1"/>
        <v>0</v>
      </c>
      <c r="G63" s="643"/>
      <c r="H63" s="621"/>
      <c r="I63" s="622"/>
      <c r="J63" s="578"/>
    </row>
    <row r="64" spans="1:10" s="266" customFormat="1" ht="19.5" customHeight="1" x14ac:dyDescent="0.25">
      <c r="A64" s="181" t="s">
        <v>1075</v>
      </c>
      <c r="B64" s="586" t="s">
        <v>1072</v>
      </c>
      <c r="C64" s="109" t="s">
        <v>16</v>
      </c>
      <c r="D64" s="179" t="s">
        <v>275</v>
      </c>
      <c r="E64" s="577"/>
      <c r="F64" s="722"/>
      <c r="G64" s="643"/>
      <c r="H64" s="621"/>
      <c r="I64" s="622"/>
      <c r="J64" s="578"/>
    </row>
    <row r="65" spans="1:10" s="266" customFormat="1" ht="19.5" customHeight="1" x14ac:dyDescent="0.25">
      <c r="A65" s="181" t="s">
        <v>1076</v>
      </c>
      <c r="B65" s="586" t="s">
        <v>1073</v>
      </c>
      <c r="C65" s="109" t="s">
        <v>16</v>
      </c>
      <c r="D65" s="179" t="s">
        <v>275</v>
      </c>
      <c r="E65" s="577"/>
      <c r="F65" s="722"/>
      <c r="G65" s="643"/>
      <c r="H65" s="621"/>
      <c r="I65" s="622"/>
      <c r="J65" s="578"/>
    </row>
    <row r="66" spans="1:10" s="266" customFormat="1" ht="14.5" x14ac:dyDescent="0.25">
      <c r="A66" s="181" t="s">
        <v>1077</v>
      </c>
      <c r="B66" s="586" t="s">
        <v>1074</v>
      </c>
      <c r="C66" s="109" t="s">
        <v>16</v>
      </c>
      <c r="D66" s="179" t="s">
        <v>275</v>
      </c>
      <c r="E66" s="577"/>
      <c r="F66" s="722"/>
      <c r="G66" s="643"/>
      <c r="H66" s="621"/>
      <c r="I66" s="622"/>
      <c r="J66" s="578"/>
    </row>
    <row r="67" spans="1:10" s="266" customFormat="1" x14ac:dyDescent="0.25">
      <c r="A67" s="557"/>
      <c r="B67" s="586"/>
      <c r="C67" s="109"/>
      <c r="D67" s="150"/>
      <c r="E67" s="867"/>
      <c r="F67" s="722"/>
      <c r="G67" s="643"/>
      <c r="H67" s="621"/>
      <c r="I67" s="622"/>
      <c r="J67" s="578"/>
    </row>
    <row r="68" spans="1:10" s="266" customFormat="1" ht="13" x14ac:dyDescent="0.25">
      <c r="A68" s="557"/>
      <c r="B68" s="587" t="s">
        <v>338</v>
      </c>
      <c r="C68" s="557"/>
      <c r="D68" s="558"/>
      <c r="E68" s="722"/>
      <c r="F68" s="722"/>
      <c r="G68" s="643"/>
      <c r="H68" s="621"/>
      <c r="I68" s="622"/>
      <c r="J68" s="578"/>
    </row>
    <row r="69" spans="1:10" s="266" customFormat="1" ht="15.75" customHeight="1" x14ac:dyDescent="0.25">
      <c r="A69" s="557" t="s">
        <v>179</v>
      </c>
      <c r="B69" s="403" t="s">
        <v>1078</v>
      </c>
      <c r="C69" s="557" t="s">
        <v>337</v>
      </c>
      <c r="D69" s="179" t="s">
        <v>275</v>
      </c>
      <c r="E69" s="722"/>
      <c r="F69" s="722"/>
      <c r="G69" s="643"/>
      <c r="H69" s="621"/>
      <c r="I69" s="622"/>
      <c r="J69" s="578"/>
    </row>
    <row r="70" spans="1:10" s="266" customFormat="1" ht="15.75" customHeight="1" x14ac:dyDescent="0.25">
      <c r="A70" s="557" t="s">
        <v>180</v>
      </c>
      <c r="B70" s="403" t="s">
        <v>1079</v>
      </c>
      <c r="C70" s="557" t="s">
        <v>337</v>
      </c>
      <c r="D70" s="179" t="s">
        <v>275</v>
      </c>
      <c r="E70" s="722"/>
      <c r="F70" s="722"/>
      <c r="G70" s="643"/>
      <c r="H70" s="621"/>
      <c r="I70" s="622"/>
      <c r="J70" s="578"/>
    </row>
    <row r="71" spans="1:10" s="266" customFormat="1" ht="15.75" customHeight="1" x14ac:dyDescent="0.25">
      <c r="A71" s="557" t="s">
        <v>181</v>
      </c>
      <c r="B71" s="403" t="s">
        <v>1080</v>
      </c>
      <c r="C71" s="557" t="s">
        <v>337</v>
      </c>
      <c r="D71" s="179" t="s">
        <v>275</v>
      </c>
      <c r="E71" s="722"/>
      <c r="F71" s="722"/>
      <c r="G71" s="643"/>
      <c r="H71" s="621"/>
      <c r="I71" s="622"/>
      <c r="J71" s="578"/>
    </row>
    <row r="72" spans="1:10" s="266" customFormat="1" x14ac:dyDescent="0.25">
      <c r="A72" s="557" t="s">
        <v>1081</v>
      </c>
      <c r="B72" s="403" t="s">
        <v>1201</v>
      </c>
      <c r="C72" s="557" t="s">
        <v>337</v>
      </c>
      <c r="D72" s="558">
        <v>1</v>
      </c>
      <c r="E72" s="722"/>
      <c r="F72" s="722">
        <f>D72*E72</f>
        <v>0</v>
      </c>
      <c r="G72" s="643"/>
      <c r="H72" s="621"/>
      <c r="I72" s="622"/>
      <c r="J72" s="578"/>
    </row>
    <row r="73" spans="1:10" s="266" customFormat="1" x14ac:dyDescent="0.25">
      <c r="A73" s="557"/>
      <c r="B73" s="403"/>
      <c r="C73" s="557"/>
      <c r="D73" s="558"/>
      <c r="E73" s="722"/>
      <c r="F73" s="722"/>
      <c r="G73" s="643"/>
      <c r="H73" s="621"/>
      <c r="I73" s="622"/>
      <c r="J73" s="578"/>
    </row>
    <row r="74" spans="1:10" s="266" customFormat="1" ht="13" x14ac:dyDescent="0.25">
      <c r="A74" s="557"/>
      <c r="B74" s="587" t="s">
        <v>340</v>
      </c>
      <c r="C74" s="557"/>
      <c r="D74" s="558"/>
      <c r="E74" s="722"/>
      <c r="F74" s="722"/>
      <c r="G74" s="643"/>
      <c r="H74" s="621"/>
      <c r="I74" s="622"/>
    </row>
    <row r="75" spans="1:10" ht="18.75" customHeight="1" x14ac:dyDescent="0.25">
      <c r="A75" s="557" t="s">
        <v>1082</v>
      </c>
      <c r="B75" s="403" t="s">
        <v>1083</v>
      </c>
      <c r="C75" s="557" t="s">
        <v>16</v>
      </c>
      <c r="D75" s="179" t="s">
        <v>275</v>
      </c>
      <c r="E75" s="722"/>
      <c r="F75" s="722"/>
      <c r="G75" s="643"/>
      <c r="H75" s="621"/>
      <c r="I75" s="564"/>
    </row>
    <row r="76" spans="1:10" ht="18.75" customHeight="1" x14ac:dyDescent="0.25">
      <c r="A76" s="557" t="s">
        <v>1084</v>
      </c>
      <c r="B76" s="403" t="s">
        <v>1085</v>
      </c>
      <c r="C76" s="557" t="s">
        <v>16</v>
      </c>
      <c r="D76" s="179" t="s">
        <v>275</v>
      </c>
      <c r="E76" s="722"/>
      <c r="F76" s="722"/>
      <c r="G76" s="643"/>
      <c r="H76" s="621"/>
      <c r="I76" s="564"/>
    </row>
    <row r="77" spans="1:10" ht="18.75" customHeight="1" x14ac:dyDescent="0.25">
      <c r="A77" s="557" t="s">
        <v>1086</v>
      </c>
      <c r="B77" s="403" t="s">
        <v>1087</v>
      </c>
      <c r="C77" s="557" t="s">
        <v>16</v>
      </c>
      <c r="D77" s="179" t="s">
        <v>275</v>
      </c>
      <c r="E77" s="722"/>
      <c r="F77" s="722"/>
      <c r="G77" s="643"/>
      <c r="H77" s="621"/>
      <c r="I77" s="564"/>
    </row>
    <row r="78" spans="1:10" x14ac:dyDescent="0.25">
      <c r="A78" s="557" t="s">
        <v>1086</v>
      </c>
      <c r="B78" s="403" t="s">
        <v>1088</v>
      </c>
      <c r="C78" s="557" t="s">
        <v>16</v>
      </c>
      <c r="D78" s="179" t="s">
        <v>275</v>
      </c>
      <c r="E78" s="722"/>
      <c r="F78" s="722"/>
      <c r="G78" s="643"/>
      <c r="H78" s="621"/>
      <c r="I78" s="564"/>
    </row>
    <row r="79" spans="1:10" x14ac:dyDescent="0.25">
      <c r="A79" s="559"/>
      <c r="B79" s="562"/>
      <c r="C79" s="557"/>
      <c r="D79" s="558"/>
      <c r="E79" s="722"/>
      <c r="F79" s="722"/>
      <c r="G79" s="643"/>
      <c r="H79" s="621"/>
      <c r="I79" s="582"/>
      <c r="J79" s="584"/>
    </row>
    <row r="80" spans="1:10" ht="13.15" customHeight="1" x14ac:dyDescent="0.25">
      <c r="A80" s="120"/>
      <c r="B80" s="570" t="s">
        <v>127</v>
      </c>
      <c r="C80" s="120"/>
      <c r="D80" s="179"/>
      <c r="E80" s="722"/>
      <c r="F80" s="577"/>
      <c r="G80" s="149"/>
    </row>
    <row r="81" spans="1:13" s="150" customFormat="1" x14ac:dyDescent="0.25">
      <c r="A81" s="120"/>
      <c r="B81" s="183"/>
      <c r="C81" s="120"/>
      <c r="D81" s="179"/>
      <c r="E81" s="722"/>
      <c r="F81" s="577"/>
      <c r="G81" s="149"/>
      <c r="H81" s="564"/>
      <c r="I81" s="594"/>
    </row>
    <row r="82" spans="1:13" ht="13.15" customHeight="1" x14ac:dyDescent="0.25">
      <c r="A82" s="120"/>
      <c r="B82" s="570" t="s">
        <v>134</v>
      </c>
      <c r="C82" s="120"/>
      <c r="D82" s="179"/>
      <c r="E82" s="577"/>
      <c r="F82" s="577"/>
      <c r="G82" s="149"/>
      <c r="I82" s="594"/>
      <c r="J82" s="150"/>
      <c r="K82" s="150"/>
      <c r="L82" s="150"/>
    </row>
    <row r="83" spans="1:13" ht="26" x14ac:dyDescent="0.25">
      <c r="A83" s="120"/>
      <c r="B83" s="588" t="s">
        <v>345</v>
      </c>
      <c r="C83" s="120"/>
      <c r="D83" s="179"/>
      <c r="E83" s="577"/>
      <c r="F83" s="577"/>
      <c r="G83" s="149"/>
      <c r="I83" s="594"/>
      <c r="J83" s="150"/>
      <c r="K83" s="150"/>
      <c r="L83" s="150"/>
    </row>
    <row r="84" spans="1:13" ht="13.15" customHeight="1" x14ac:dyDescent="0.25">
      <c r="A84" s="559" t="s">
        <v>157</v>
      </c>
      <c r="B84" s="560" t="s">
        <v>346</v>
      </c>
      <c r="C84" s="559" t="s">
        <v>16</v>
      </c>
      <c r="D84" s="581">
        <v>1</v>
      </c>
      <c r="E84" s="722"/>
      <c r="F84" s="722">
        <f>D84*E84</f>
        <v>0</v>
      </c>
      <c r="G84" s="553"/>
      <c r="I84" s="594"/>
      <c r="J84" s="150"/>
      <c r="K84" s="150"/>
      <c r="L84" s="150"/>
    </row>
    <row r="85" spans="1:13" s="150" customFormat="1" x14ac:dyDescent="0.25">
      <c r="A85" s="559"/>
      <c r="B85" s="562"/>
      <c r="C85" s="559"/>
      <c r="D85" s="581"/>
      <c r="E85" s="722"/>
      <c r="F85" s="722"/>
      <c r="G85" s="553"/>
      <c r="H85" s="564"/>
      <c r="I85" s="594"/>
    </row>
    <row r="86" spans="1:13" s="150" customFormat="1" ht="26" x14ac:dyDescent="0.25">
      <c r="A86" s="559"/>
      <c r="B86" s="589" t="s">
        <v>347</v>
      </c>
      <c r="C86" s="559"/>
      <c r="D86" s="581"/>
      <c r="E86" s="722"/>
      <c r="F86" s="722"/>
      <c r="G86" s="553"/>
      <c r="H86" s="564"/>
      <c r="I86" s="594"/>
    </row>
    <row r="87" spans="1:13" s="150" customFormat="1" ht="17.25" customHeight="1" x14ac:dyDescent="0.25">
      <c r="A87" s="559" t="s">
        <v>1026</v>
      </c>
      <c r="B87" s="562" t="s">
        <v>344</v>
      </c>
      <c r="C87" s="559" t="s">
        <v>16</v>
      </c>
      <c r="D87" s="179" t="s">
        <v>275</v>
      </c>
      <c r="E87" s="722"/>
      <c r="F87" s="722"/>
      <c r="G87" s="553"/>
      <c r="H87" s="564"/>
      <c r="I87" s="594"/>
    </row>
    <row r="88" spans="1:13" s="150" customFormat="1" x14ac:dyDescent="0.25">
      <c r="A88" s="559" t="s">
        <v>1089</v>
      </c>
      <c r="B88" s="562" t="s">
        <v>1202</v>
      </c>
      <c r="C88" s="559" t="s">
        <v>16</v>
      </c>
      <c r="D88" s="179" t="s">
        <v>275</v>
      </c>
      <c r="E88" s="722"/>
      <c r="F88" s="722"/>
      <c r="G88" s="553"/>
      <c r="H88" s="564"/>
      <c r="I88" s="594"/>
    </row>
    <row r="89" spans="1:13" s="150" customFormat="1" x14ac:dyDescent="0.25">
      <c r="A89" s="559"/>
      <c r="B89" s="562"/>
      <c r="C89" s="559"/>
      <c r="D89" s="581"/>
      <c r="E89" s="722"/>
      <c r="F89" s="722"/>
      <c r="G89" s="553"/>
      <c r="H89" s="564"/>
      <c r="I89" s="594"/>
    </row>
    <row r="90" spans="1:13" s="150" customFormat="1" ht="25.5" x14ac:dyDescent="0.25">
      <c r="A90" s="590" t="s">
        <v>348</v>
      </c>
      <c r="B90" s="560" t="s">
        <v>349</v>
      </c>
      <c r="C90" s="591" t="s">
        <v>16</v>
      </c>
      <c r="D90" s="592">
        <v>1</v>
      </c>
      <c r="E90" s="868"/>
      <c r="F90" s="868">
        <f>D90*E90</f>
        <v>0</v>
      </c>
      <c r="G90" s="645"/>
      <c r="H90" s="594"/>
      <c r="I90" s="623"/>
      <c r="J90" s="122"/>
      <c r="K90" s="122"/>
      <c r="L90" s="122"/>
      <c r="M90" s="122"/>
    </row>
    <row r="91" spans="1:13" s="150" customFormat="1" x14ac:dyDescent="0.25">
      <c r="A91" s="590"/>
      <c r="B91" s="560"/>
      <c r="C91" s="591"/>
      <c r="D91" s="592"/>
      <c r="E91" s="868"/>
      <c r="F91" s="868"/>
      <c r="G91" s="645"/>
      <c r="H91" s="594"/>
      <c r="I91" s="623"/>
      <c r="J91" s="122"/>
      <c r="K91" s="122"/>
      <c r="L91" s="122"/>
      <c r="M91" s="122"/>
    </row>
    <row r="92" spans="1:13" s="150" customFormat="1" x14ac:dyDescent="0.25">
      <c r="A92" s="774" t="s">
        <v>1145</v>
      </c>
      <c r="B92" s="775" t="s">
        <v>1147</v>
      </c>
      <c r="C92" s="774" t="s">
        <v>16</v>
      </c>
      <c r="D92" s="179" t="s">
        <v>275</v>
      </c>
      <c r="E92" s="869"/>
      <c r="F92" s="869"/>
      <c r="G92" s="553"/>
      <c r="H92" s="564"/>
      <c r="I92" s="594"/>
    </row>
    <row r="93" spans="1:13" s="150" customFormat="1" x14ac:dyDescent="0.25">
      <c r="A93" s="774"/>
      <c r="B93" s="775"/>
      <c r="C93" s="774"/>
      <c r="D93" s="776"/>
      <c r="E93" s="869"/>
      <c r="F93" s="869"/>
      <c r="G93" s="553"/>
      <c r="H93" s="564"/>
      <c r="I93" s="594"/>
    </row>
    <row r="94" spans="1:13" s="150" customFormat="1" x14ac:dyDescent="0.25">
      <c r="A94" s="559" t="s">
        <v>350</v>
      </c>
      <c r="B94" s="560" t="s">
        <v>351</v>
      </c>
      <c r="C94" s="559" t="s">
        <v>16</v>
      </c>
      <c r="D94" s="581">
        <v>1</v>
      </c>
      <c r="E94" s="722"/>
      <c r="F94" s="722">
        <f>D94*E94</f>
        <v>0</v>
      </c>
      <c r="G94" s="553"/>
      <c r="H94" s="594"/>
      <c r="I94" s="623"/>
      <c r="J94" s="122"/>
      <c r="K94" s="122"/>
      <c r="L94" s="122"/>
      <c r="M94" s="122"/>
    </row>
    <row r="95" spans="1:13" x14ac:dyDescent="0.25">
      <c r="A95" s="559"/>
      <c r="B95" s="595"/>
      <c r="C95" s="559"/>
      <c r="D95" s="581"/>
      <c r="E95" s="722"/>
      <c r="F95" s="722"/>
      <c r="G95" s="553"/>
      <c r="H95" s="594"/>
    </row>
    <row r="96" spans="1:13" s="150" customFormat="1" ht="13" x14ac:dyDescent="0.25">
      <c r="A96" s="120"/>
      <c r="B96" s="596" t="s">
        <v>187</v>
      </c>
      <c r="C96" s="120"/>
      <c r="D96" s="179"/>
      <c r="E96" s="577"/>
      <c r="F96" s="577"/>
      <c r="G96" s="149"/>
      <c r="H96" s="594"/>
      <c r="I96" s="601"/>
      <c r="J96" s="565"/>
      <c r="K96" s="565"/>
      <c r="L96" s="565"/>
      <c r="M96" s="565"/>
    </row>
    <row r="97" spans="1:256" s="565" customFormat="1" ht="13" x14ac:dyDescent="0.25">
      <c r="A97" s="559"/>
      <c r="B97" s="579" t="s">
        <v>352</v>
      </c>
      <c r="C97" s="559"/>
      <c r="D97" s="581"/>
      <c r="E97" s="722"/>
      <c r="F97" s="722"/>
      <c r="G97" s="553"/>
      <c r="H97" s="773"/>
      <c r="I97" s="594"/>
      <c r="J97" s="150"/>
      <c r="K97" s="150"/>
      <c r="L97" s="150"/>
      <c r="M97" s="150"/>
    </row>
    <row r="98" spans="1:256" s="565" customFormat="1" ht="15.75" customHeight="1" x14ac:dyDescent="0.25">
      <c r="A98" s="557" t="s">
        <v>158</v>
      </c>
      <c r="B98" s="403" t="s">
        <v>353</v>
      </c>
      <c r="C98" s="591" t="s">
        <v>16</v>
      </c>
      <c r="D98" s="592">
        <v>1</v>
      </c>
      <c r="E98" s="868"/>
      <c r="F98" s="868">
        <f>D98*E98</f>
        <v>0</v>
      </c>
      <c r="G98" s="645"/>
      <c r="H98" s="773"/>
      <c r="I98" s="594"/>
      <c r="J98" s="150"/>
      <c r="K98" s="150"/>
      <c r="L98" s="150"/>
      <c r="M98" s="150"/>
    </row>
    <row r="99" spans="1:256" s="565" customFormat="1" ht="15.75" customHeight="1" x14ac:dyDescent="0.25">
      <c r="A99" s="557" t="s">
        <v>354</v>
      </c>
      <c r="B99" s="472" t="s">
        <v>355</v>
      </c>
      <c r="C99" s="557" t="s">
        <v>16</v>
      </c>
      <c r="D99" s="558">
        <v>1</v>
      </c>
      <c r="E99" s="722"/>
      <c r="F99" s="722">
        <f>D99*E99</f>
        <v>0</v>
      </c>
      <c r="G99" s="553"/>
      <c r="H99" s="564"/>
      <c r="I99" s="594"/>
      <c r="J99" s="150"/>
      <c r="K99" s="150"/>
      <c r="L99" s="150"/>
      <c r="M99" s="150"/>
    </row>
    <row r="100" spans="1:256" s="565" customFormat="1" ht="13" x14ac:dyDescent="0.25">
      <c r="A100" s="559"/>
      <c r="B100" s="562"/>
      <c r="C100" s="559"/>
      <c r="D100" s="581"/>
      <c r="E100" s="722"/>
      <c r="F100" s="722"/>
      <c r="G100" s="553"/>
      <c r="H100" s="594"/>
      <c r="I100" s="594"/>
      <c r="J100" s="150"/>
      <c r="K100" s="150"/>
      <c r="L100" s="150"/>
      <c r="M100" s="150"/>
    </row>
    <row r="101" spans="1:256" s="150" customFormat="1" ht="13" x14ac:dyDescent="0.25">
      <c r="A101" s="590"/>
      <c r="B101" s="579" t="s">
        <v>356</v>
      </c>
      <c r="C101" s="559"/>
      <c r="D101" s="581"/>
      <c r="E101" s="722"/>
      <c r="F101" s="722"/>
      <c r="G101" s="553"/>
      <c r="H101" s="597"/>
      <c r="I101" s="594"/>
    </row>
    <row r="102" spans="1:256" s="150" customFormat="1" ht="18.75" customHeight="1" x14ac:dyDescent="0.25">
      <c r="A102" s="559" t="s">
        <v>317</v>
      </c>
      <c r="B102" s="560" t="s">
        <v>357</v>
      </c>
      <c r="C102" s="559" t="s">
        <v>114</v>
      </c>
      <c r="D102" s="581">
        <v>6</v>
      </c>
      <c r="E102" s="722"/>
      <c r="F102" s="722">
        <f>D102*E102</f>
        <v>0</v>
      </c>
      <c r="G102" s="553"/>
      <c r="H102" s="594"/>
      <c r="I102" s="594"/>
    </row>
    <row r="103" spans="1:256" s="150" customFormat="1" ht="18.75" customHeight="1" x14ac:dyDescent="0.25">
      <c r="A103" s="559" t="s">
        <v>318</v>
      </c>
      <c r="B103" s="560" t="s">
        <v>358</v>
      </c>
      <c r="C103" s="559" t="s">
        <v>114</v>
      </c>
      <c r="D103" s="581">
        <v>3</v>
      </c>
      <c r="E103" s="722"/>
      <c r="F103" s="722">
        <f>D103*E103</f>
        <v>0</v>
      </c>
      <c r="G103" s="553"/>
      <c r="H103" s="594"/>
      <c r="I103" s="772"/>
    </row>
    <row r="104" spans="1:256" s="150" customFormat="1" x14ac:dyDescent="0.25">
      <c r="A104" s="559"/>
      <c r="B104" s="560"/>
      <c r="C104" s="559"/>
      <c r="D104" s="581"/>
      <c r="E104" s="722"/>
      <c r="F104" s="722"/>
      <c r="G104" s="553"/>
      <c r="H104" s="597"/>
      <c r="I104" s="563"/>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M104" s="111"/>
      <c r="EN104" s="111"/>
      <c r="EO104" s="111"/>
      <c r="EP104" s="111"/>
      <c r="EQ104" s="111"/>
      <c r="ER104" s="111"/>
      <c r="ES104" s="111"/>
      <c r="ET104" s="111"/>
      <c r="EU104" s="111"/>
      <c r="EV104" s="111"/>
      <c r="EW104" s="111"/>
      <c r="EX104" s="111"/>
      <c r="EY104" s="111"/>
      <c r="EZ104" s="111"/>
      <c r="FA104" s="111"/>
      <c r="FB104" s="111"/>
      <c r="FC104" s="111"/>
      <c r="FD104" s="111"/>
      <c r="FE104" s="111"/>
      <c r="FF104" s="111"/>
      <c r="FG104" s="111"/>
      <c r="FH104" s="111"/>
      <c r="FI104" s="111"/>
      <c r="FJ104" s="111"/>
      <c r="FK104" s="111"/>
      <c r="FL104" s="111"/>
      <c r="FM104" s="111"/>
      <c r="FN104" s="111"/>
      <c r="FO104" s="111"/>
      <c r="FP104" s="111"/>
      <c r="FQ104" s="111"/>
      <c r="FR104" s="111"/>
      <c r="FS104" s="111"/>
      <c r="FT104" s="111"/>
      <c r="FU104" s="111"/>
      <c r="FV104" s="111"/>
      <c r="FW104" s="111"/>
      <c r="FX104" s="111"/>
      <c r="FY104" s="111"/>
      <c r="FZ104" s="111"/>
      <c r="GA104" s="111"/>
      <c r="GB104" s="111"/>
      <c r="GC104" s="111"/>
      <c r="GD104" s="111"/>
      <c r="GE104" s="111"/>
      <c r="GF104" s="111"/>
      <c r="GG104" s="111"/>
      <c r="GH104" s="111"/>
      <c r="GI104" s="111"/>
      <c r="GJ104" s="111"/>
      <c r="GK104" s="111"/>
      <c r="GL104" s="111"/>
      <c r="GM104" s="111"/>
      <c r="GN104" s="111"/>
      <c r="GO104" s="111"/>
      <c r="GP104" s="111"/>
      <c r="GQ104" s="111"/>
      <c r="GR104" s="111"/>
      <c r="GS104" s="111"/>
      <c r="GT104" s="111"/>
      <c r="GU104" s="111"/>
      <c r="GV104" s="111"/>
      <c r="GW104" s="111"/>
      <c r="GX104" s="111"/>
      <c r="GY104" s="111"/>
      <c r="GZ104" s="111"/>
      <c r="HA104" s="111"/>
      <c r="HB104" s="111"/>
      <c r="HC104" s="111"/>
      <c r="HD104" s="111"/>
      <c r="HE104" s="111"/>
      <c r="HF104" s="111"/>
      <c r="HG104" s="111"/>
      <c r="HH104" s="111"/>
      <c r="HI104" s="111"/>
      <c r="HJ104" s="111"/>
      <c r="HK104" s="111"/>
      <c r="HL104" s="111"/>
      <c r="HM104" s="111"/>
      <c r="HN104" s="111"/>
      <c r="HO104" s="111"/>
      <c r="HP104" s="111"/>
      <c r="HQ104" s="111"/>
      <c r="HR104" s="111"/>
      <c r="HS104" s="111"/>
      <c r="HT104" s="111"/>
      <c r="HU104" s="111"/>
      <c r="HV104" s="111"/>
      <c r="HW104" s="111"/>
      <c r="HX104" s="111"/>
      <c r="HY104" s="111"/>
      <c r="HZ104" s="111"/>
      <c r="IA104" s="111"/>
      <c r="IB104" s="111"/>
      <c r="IC104" s="111"/>
      <c r="ID104" s="111"/>
      <c r="IE104" s="111"/>
      <c r="IF104" s="111"/>
      <c r="IG104" s="111"/>
      <c r="IH104" s="111"/>
      <c r="II104" s="111"/>
      <c r="IJ104" s="111"/>
      <c r="IK104" s="111"/>
      <c r="IL104" s="111"/>
      <c r="IM104" s="111"/>
      <c r="IN104" s="111"/>
      <c r="IO104" s="111"/>
      <c r="IP104" s="111"/>
      <c r="IQ104" s="111"/>
      <c r="IR104" s="111"/>
      <c r="IS104" s="111"/>
      <c r="IT104" s="111"/>
      <c r="IU104" s="111"/>
      <c r="IV104" s="111"/>
    </row>
    <row r="105" spans="1:256" s="150" customFormat="1" ht="13" x14ac:dyDescent="0.25">
      <c r="A105" s="598"/>
      <c r="B105" s="599" t="s">
        <v>1208</v>
      </c>
      <c r="C105" s="559"/>
      <c r="D105" s="559"/>
      <c r="E105" s="870"/>
      <c r="F105" s="721"/>
      <c r="G105" s="646"/>
      <c r="H105" s="601"/>
      <c r="I105" s="563"/>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M105" s="111"/>
      <c r="EN105" s="111"/>
      <c r="EO105" s="111"/>
      <c r="EP105" s="111"/>
      <c r="EQ105" s="111"/>
      <c r="ER105" s="111"/>
      <c r="ES105" s="111"/>
      <c r="ET105" s="111"/>
      <c r="EU105" s="111"/>
      <c r="EV105" s="111"/>
      <c r="EW105" s="111"/>
      <c r="EX105" s="111"/>
      <c r="EY105" s="111"/>
      <c r="EZ105" s="111"/>
      <c r="FA105" s="111"/>
      <c r="FB105" s="111"/>
      <c r="FC105" s="111"/>
      <c r="FD105" s="111"/>
      <c r="FE105" s="111"/>
      <c r="FF105" s="111"/>
      <c r="FG105" s="111"/>
      <c r="FH105" s="111"/>
      <c r="FI105" s="111"/>
      <c r="FJ105" s="111"/>
      <c r="FK105" s="111"/>
      <c r="FL105" s="111"/>
      <c r="FM105" s="111"/>
      <c r="FN105" s="111"/>
      <c r="FO105" s="111"/>
      <c r="FP105" s="111"/>
      <c r="FQ105" s="111"/>
      <c r="FR105" s="111"/>
      <c r="FS105" s="111"/>
      <c r="FT105" s="111"/>
      <c r="FU105" s="111"/>
      <c r="FV105" s="111"/>
      <c r="FW105" s="111"/>
      <c r="FX105" s="111"/>
      <c r="FY105" s="111"/>
      <c r="FZ105" s="111"/>
      <c r="GA105" s="111"/>
      <c r="GB105" s="111"/>
      <c r="GC105" s="111"/>
      <c r="GD105" s="111"/>
      <c r="GE105" s="111"/>
      <c r="GF105" s="111"/>
      <c r="GG105" s="111"/>
      <c r="GH105" s="111"/>
      <c r="GI105" s="111"/>
      <c r="GJ105" s="111"/>
      <c r="GK105" s="111"/>
      <c r="GL105" s="111"/>
      <c r="GM105" s="111"/>
      <c r="GN105" s="111"/>
      <c r="GO105" s="111"/>
      <c r="GP105" s="111"/>
      <c r="GQ105" s="111"/>
      <c r="GR105" s="111"/>
      <c r="GS105" s="111"/>
      <c r="GT105" s="111"/>
      <c r="GU105" s="111"/>
      <c r="GV105" s="111"/>
      <c r="GW105" s="111"/>
      <c r="GX105" s="111"/>
      <c r="GY105" s="111"/>
      <c r="GZ105" s="111"/>
      <c r="HA105" s="111"/>
      <c r="HB105" s="111"/>
      <c r="HC105" s="111"/>
      <c r="HD105" s="111"/>
      <c r="HE105" s="111"/>
      <c r="HF105" s="111"/>
      <c r="HG105" s="111"/>
      <c r="HH105" s="111"/>
      <c r="HI105" s="111"/>
      <c r="HJ105" s="111"/>
      <c r="HK105" s="111"/>
      <c r="HL105" s="111"/>
      <c r="HM105" s="111"/>
      <c r="HN105" s="111"/>
      <c r="HO105" s="111"/>
      <c r="HP105" s="111"/>
      <c r="HQ105" s="111"/>
      <c r="HR105" s="111"/>
      <c r="HS105" s="111"/>
      <c r="HT105" s="111"/>
      <c r="HU105" s="111"/>
      <c r="HV105" s="111"/>
      <c r="HW105" s="111"/>
      <c r="HX105" s="111"/>
      <c r="HY105" s="111"/>
      <c r="HZ105" s="111"/>
      <c r="IA105" s="111"/>
      <c r="IB105" s="111"/>
      <c r="IC105" s="111"/>
      <c r="ID105" s="111"/>
      <c r="IE105" s="111"/>
      <c r="IF105" s="111"/>
      <c r="IG105" s="111"/>
      <c r="IH105" s="111"/>
      <c r="II105" s="111"/>
      <c r="IJ105" s="111"/>
      <c r="IK105" s="111"/>
      <c r="IL105" s="111"/>
      <c r="IM105" s="111"/>
      <c r="IN105" s="111"/>
      <c r="IO105" s="111"/>
      <c r="IP105" s="111"/>
      <c r="IQ105" s="111"/>
      <c r="IR105" s="111"/>
      <c r="IS105" s="111"/>
      <c r="IT105" s="111"/>
      <c r="IU105" s="111"/>
      <c r="IV105" s="111"/>
    </row>
    <row r="106" spans="1:256" s="150" customFormat="1" ht="18" customHeight="1" x14ac:dyDescent="0.25">
      <c r="A106" s="559" t="s">
        <v>359</v>
      </c>
      <c r="B106" s="560" t="s">
        <v>360</v>
      </c>
      <c r="C106" s="559" t="s">
        <v>16</v>
      </c>
      <c r="D106" s="559">
        <v>1</v>
      </c>
      <c r="E106" s="722"/>
      <c r="F106" s="722">
        <f>E106*D106</f>
        <v>0</v>
      </c>
      <c r="G106" s="553"/>
      <c r="H106" s="601"/>
      <c r="I106" s="563"/>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M106" s="111"/>
      <c r="EN106" s="111"/>
      <c r="EO106" s="111"/>
      <c r="EP106" s="111"/>
      <c r="EQ106" s="111"/>
      <c r="ER106" s="111"/>
      <c r="ES106" s="111"/>
      <c r="ET106" s="111"/>
      <c r="EU106" s="111"/>
      <c r="EV106" s="111"/>
      <c r="EW106" s="111"/>
      <c r="EX106" s="111"/>
      <c r="EY106" s="111"/>
      <c r="EZ106" s="111"/>
      <c r="FA106" s="111"/>
      <c r="FB106" s="111"/>
      <c r="FC106" s="111"/>
      <c r="FD106" s="111"/>
      <c r="FE106" s="111"/>
      <c r="FF106" s="111"/>
      <c r="FG106" s="111"/>
      <c r="FH106" s="111"/>
      <c r="FI106" s="111"/>
      <c r="FJ106" s="111"/>
      <c r="FK106" s="111"/>
      <c r="FL106" s="111"/>
      <c r="FM106" s="111"/>
      <c r="FN106" s="111"/>
      <c r="FO106" s="111"/>
      <c r="FP106" s="111"/>
      <c r="FQ106" s="111"/>
      <c r="FR106" s="111"/>
      <c r="FS106" s="111"/>
      <c r="FT106" s="111"/>
      <c r="FU106" s="111"/>
      <c r="FV106" s="111"/>
      <c r="FW106" s="111"/>
      <c r="FX106" s="111"/>
      <c r="FY106" s="111"/>
      <c r="FZ106" s="111"/>
      <c r="GA106" s="111"/>
      <c r="GB106" s="111"/>
      <c r="GC106" s="111"/>
      <c r="GD106" s="111"/>
      <c r="GE106" s="111"/>
      <c r="GF106" s="111"/>
      <c r="GG106" s="111"/>
      <c r="GH106" s="111"/>
      <c r="GI106" s="111"/>
      <c r="GJ106" s="111"/>
      <c r="GK106" s="111"/>
      <c r="GL106" s="111"/>
      <c r="GM106" s="111"/>
      <c r="GN106" s="111"/>
      <c r="GO106" s="111"/>
      <c r="GP106" s="111"/>
      <c r="GQ106" s="111"/>
      <c r="GR106" s="111"/>
      <c r="GS106" s="111"/>
      <c r="GT106" s="111"/>
      <c r="GU106" s="111"/>
      <c r="GV106" s="111"/>
      <c r="GW106" s="111"/>
      <c r="GX106" s="111"/>
      <c r="GY106" s="111"/>
      <c r="GZ106" s="111"/>
      <c r="HA106" s="111"/>
      <c r="HB106" s="111"/>
      <c r="HC106" s="111"/>
      <c r="HD106" s="111"/>
      <c r="HE106" s="111"/>
      <c r="HF106" s="111"/>
      <c r="HG106" s="111"/>
      <c r="HH106" s="111"/>
      <c r="HI106" s="111"/>
      <c r="HJ106" s="111"/>
      <c r="HK106" s="111"/>
      <c r="HL106" s="111"/>
      <c r="HM106" s="111"/>
      <c r="HN106" s="111"/>
      <c r="HO106" s="111"/>
      <c r="HP106" s="111"/>
      <c r="HQ106" s="111"/>
      <c r="HR106" s="111"/>
      <c r="HS106" s="111"/>
      <c r="HT106" s="111"/>
      <c r="HU106" s="111"/>
      <c r="HV106" s="111"/>
      <c r="HW106" s="111"/>
      <c r="HX106" s="111"/>
      <c r="HY106" s="111"/>
      <c r="HZ106" s="111"/>
      <c r="IA106" s="111"/>
      <c r="IB106" s="111"/>
      <c r="IC106" s="111"/>
      <c r="ID106" s="111"/>
      <c r="IE106" s="111"/>
      <c r="IF106" s="111"/>
      <c r="IG106" s="111"/>
      <c r="IH106" s="111"/>
      <c r="II106" s="111"/>
      <c r="IJ106" s="111"/>
      <c r="IK106" s="111"/>
      <c r="IL106" s="111"/>
      <c r="IM106" s="111"/>
      <c r="IN106" s="111"/>
      <c r="IO106" s="111"/>
      <c r="IP106" s="111"/>
      <c r="IQ106" s="111"/>
      <c r="IR106" s="111"/>
      <c r="IS106" s="111"/>
      <c r="IT106" s="111"/>
      <c r="IU106" s="111"/>
      <c r="IV106" s="111"/>
    </row>
    <row r="107" spans="1:256" s="150" customFormat="1" ht="18" customHeight="1" x14ac:dyDescent="0.25">
      <c r="A107" s="559" t="s">
        <v>361</v>
      </c>
      <c r="B107" s="560" t="s">
        <v>362</v>
      </c>
      <c r="C107" s="559" t="s">
        <v>16</v>
      </c>
      <c r="D107" s="559">
        <v>1</v>
      </c>
      <c r="E107" s="722"/>
      <c r="F107" s="722">
        <f>E107*D107</f>
        <v>0</v>
      </c>
      <c r="G107" s="553"/>
      <c r="H107" s="601"/>
      <c r="I107" s="563"/>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M107" s="111"/>
      <c r="EN107" s="111"/>
      <c r="EO107" s="111"/>
      <c r="EP107" s="111"/>
      <c r="EQ107" s="111"/>
      <c r="ER107" s="111"/>
      <c r="ES107" s="111"/>
      <c r="ET107" s="111"/>
      <c r="EU107" s="111"/>
      <c r="EV107" s="111"/>
      <c r="EW107" s="111"/>
      <c r="EX107" s="111"/>
      <c r="EY107" s="111"/>
      <c r="EZ107" s="111"/>
      <c r="FA107" s="111"/>
      <c r="FB107" s="111"/>
      <c r="FC107" s="111"/>
      <c r="FD107" s="111"/>
      <c r="FE107" s="111"/>
      <c r="FF107" s="111"/>
      <c r="FG107" s="111"/>
      <c r="FH107" s="111"/>
      <c r="FI107" s="111"/>
      <c r="FJ107" s="111"/>
      <c r="FK107" s="111"/>
      <c r="FL107" s="111"/>
      <c r="FM107" s="111"/>
      <c r="FN107" s="111"/>
      <c r="FO107" s="111"/>
      <c r="FP107" s="111"/>
      <c r="FQ107" s="111"/>
      <c r="FR107" s="111"/>
      <c r="FS107" s="111"/>
      <c r="FT107" s="111"/>
      <c r="FU107" s="111"/>
      <c r="FV107" s="111"/>
      <c r="FW107" s="111"/>
      <c r="FX107" s="111"/>
      <c r="FY107" s="111"/>
      <c r="FZ107" s="111"/>
      <c r="GA107" s="111"/>
      <c r="GB107" s="111"/>
      <c r="GC107" s="111"/>
      <c r="GD107" s="111"/>
      <c r="GE107" s="111"/>
      <c r="GF107" s="111"/>
      <c r="GG107" s="111"/>
      <c r="GH107" s="111"/>
      <c r="GI107" s="111"/>
      <c r="GJ107" s="111"/>
      <c r="GK107" s="111"/>
      <c r="GL107" s="111"/>
      <c r="GM107" s="111"/>
      <c r="GN107" s="111"/>
      <c r="GO107" s="111"/>
      <c r="GP107" s="111"/>
      <c r="GQ107" s="111"/>
      <c r="GR107" s="111"/>
      <c r="GS107" s="111"/>
      <c r="GT107" s="111"/>
      <c r="GU107" s="111"/>
      <c r="GV107" s="111"/>
      <c r="GW107" s="111"/>
      <c r="GX107" s="111"/>
      <c r="GY107" s="111"/>
      <c r="GZ107" s="111"/>
      <c r="HA107" s="111"/>
      <c r="HB107" s="111"/>
      <c r="HC107" s="111"/>
      <c r="HD107" s="111"/>
      <c r="HE107" s="111"/>
      <c r="HF107" s="111"/>
      <c r="HG107" s="111"/>
      <c r="HH107" s="111"/>
      <c r="HI107" s="111"/>
      <c r="HJ107" s="111"/>
      <c r="HK107" s="111"/>
      <c r="HL107" s="111"/>
      <c r="HM107" s="111"/>
      <c r="HN107" s="111"/>
      <c r="HO107" s="111"/>
      <c r="HP107" s="111"/>
      <c r="HQ107" s="111"/>
      <c r="HR107" s="111"/>
      <c r="HS107" s="111"/>
      <c r="HT107" s="111"/>
      <c r="HU107" s="111"/>
      <c r="HV107" s="111"/>
      <c r="HW107" s="111"/>
      <c r="HX107" s="111"/>
      <c r="HY107" s="111"/>
      <c r="HZ107" s="111"/>
      <c r="IA107" s="111"/>
      <c r="IB107" s="111"/>
      <c r="IC107" s="111"/>
      <c r="ID107" s="111"/>
      <c r="IE107" s="111"/>
      <c r="IF107" s="111"/>
      <c r="IG107" s="111"/>
      <c r="IH107" s="111"/>
      <c r="II107" s="111"/>
      <c r="IJ107" s="111"/>
      <c r="IK107" s="111"/>
      <c r="IL107" s="111"/>
      <c r="IM107" s="111"/>
      <c r="IN107" s="111"/>
      <c r="IO107" s="111"/>
      <c r="IP107" s="111"/>
      <c r="IQ107" s="111"/>
      <c r="IR107" s="111"/>
      <c r="IS107" s="111"/>
      <c r="IT107" s="111"/>
      <c r="IU107" s="111"/>
      <c r="IV107" s="111"/>
    </row>
    <row r="108" spans="1:256" s="266" customFormat="1" x14ac:dyDescent="0.25">
      <c r="A108" s="559"/>
      <c r="B108" s="560"/>
      <c r="C108" s="559"/>
      <c r="D108" s="559"/>
      <c r="E108" s="870"/>
      <c r="F108" s="721"/>
      <c r="G108" s="646"/>
      <c r="H108" s="601"/>
      <c r="I108" s="582"/>
    </row>
    <row r="109" spans="1:256" s="266" customFormat="1" ht="26" x14ac:dyDescent="0.25">
      <c r="A109" s="559"/>
      <c r="B109" s="599" t="s">
        <v>363</v>
      </c>
      <c r="C109" s="559"/>
      <c r="D109" s="559"/>
      <c r="E109" s="870"/>
      <c r="F109" s="721"/>
      <c r="G109" s="646"/>
      <c r="H109" s="601"/>
      <c r="I109" s="582"/>
    </row>
    <row r="110" spans="1:256" s="266" customFormat="1" ht="18" customHeight="1" x14ac:dyDescent="0.25">
      <c r="A110" s="590" t="s">
        <v>364</v>
      </c>
      <c r="B110" s="560" t="s">
        <v>1027</v>
      </c>
      <c r="C110" s="559" t="s">
        <v>114</v>
      </c>
      <c r="D110" s="581">
        <v>14</v>
      </c>
      <c r="E110" s="722"/>
      <c r="F110" s="722">
        <f>D110*E110</f>
        <v>0</v>
      </c>
      <c r="G110" s="553"/>
      <c r="H110" s="582"/>
      <c r="I110" s="582"/>
    </row>
    <row r="111" spans="1:256" s="266" customFormat="1" ht="18" customHeight="1" x14ac:dyDescent="0.25">
      <c r="A111" s="590" t="s">
        <v>365</v>
      </c>
      <c r="B111" s="560" t="s">
        <v>1028</v>
      </c>
      <c r="C111" s="559" t="s">
        <v>114</v>
      </c>
      <c r="D111" s="179" t="s">
        <v>275</v>
      </c>
      <c r="E111" s="725"/>
      <c r="F111" s="722"/>
      <c r="G111" s="553"/>
      <c r="H111" s="582"/>
      <c r="I111" s="582"/>
    </row>
    <row r="112" spans="1:256" s="266" customFormat="1" x14ac:dyDescent="0.25">
      <c r="A112" s="590"/>
      <c r="B112" s="560"/>
      <c r="C112" s="559"/>
      <c r="D112" s="581"/>
      <c r="E112" s="871"/>
      <c r="F112" s="722"/>
      <c r="G112" s="553"/>
      <c r="H112" s="582"/>
      <c r="I112" s="582"/>
    </row>
    <row r="113" spans="1:9" s="266" customFormat="1" x14ac:dyDescent="0.25">
      <c r="A113" s="559" t="s">
        <v>366</v>
      </c>
      <c r="B113" s="560" t="s">
        <v>367</v>
      </c>
      <c r="C113" s="559" t="s">
        <v>114</v>
      </c>
      <c r="D113" s="559">
        <v>5</v>
      </c>
      <c r="E113" s="722"/>
      <c r="F113" s="722">
        <f>D113*E113</f>
        <v>0</v>
      </c>
      <c r="G113" s="553"/>
      <c r="H113" s="582"/>
      <c r="I113" s="582"/>
    </row>
    <row r="114" spans="1:9" s="266" customFormat="1" ht="13" thickBot="1" x14ac:dyDescent="0.3">
      <c r="A114" s="559"/>
      <c r="B114" s="560"/>
      <c r="C114" s="559"/>
      <c r="D114" s="559"/>
      <c r="E114" s="722"/>
      <c r="F114" s="722"/>
      <c r="G114" s="553"/>
      <c r="H114" s="582"/>
      <c r="I114" s="582"/>
    </row>
    <row r="115" spans="1:9" s="266" customFormat="1" ht="13.5" thickTop="1" x14ac:dyDescent="0.25">
      <c r="A115" s="1110" t="s">
        <v>99</v>
      </c>
      <c r="B115" s="1110"/>
      <c r="C115" s="1110"/>
      <c r="D115" s="1110"/>
      <c r="E115" s="1110"/>
      <c r="F115" s="878">
        <f>SUM(F61:F114)</f>
        <v>0</v>
      </c>
      <c r="G115" s="553"/>
      <c r="H115" s="582"/>
      <c r="I115" s="582"/>
    </row>
    <row r="116" spans="1:9" s="150" customFormat="1" x14ac:dyDescent="0.25">
      <c r="A116" s="559"/>
      <c r="B116" s="560"/>
      <c r="C116" s="559"/>
      <c r="D116" s="559"/>
      <c r="E116" s="870"/>
      <c r="F116" s="722"/>
      <c r="G116" s="553"/>
      <c r="H116" s="582"/>
      <c r="I116" s="594"/>
    </row>
    <row r="117" spans="1:9" s="150" customFormat="1" ht="13" x14ac:dyDescent="0.25">
      <c r="A117" s="598"/>
      <c r="B117" s="602" t="s">
        <v>368</v>
      </c>
      <c r="C117" s="559"/>
      <c r="D117" s="559"/>
      <c r="E117" s="870"/>
      <c r="F117" s="722"/>
      <c r="G117" s="553"/>
      <c r="H117" s="582"/>
      <c r="I117" s="594"/>
    </row>
    <row r="118" spans="1:9" s="150" customFormat="1" ht="17.25" customHeight="1" x14ac:dyDescent="0.25">
      <c r="A118" s="559" t="s">
        <v>369</v>
      </c>
      <c r="B118" s="560" t="s">
        <v>370</v>
      </c>
      <c r="C118" s="559" t="s">
        <v>114</v>
      </c>
      <c r="D118" s="581">
        <v>9</v>
      </c>
      <c r="E118" s="722"/>
      <c r="F118" s="722">
        <f>D118*E118</f>
        <v>0</v>
      </c>
      <c r="G118" s="553"/>
      <c r="H118" s="594"/>
      <c r="I118" s="594"/>
    </row>
    <row r="119" spans="1:9" s="150" customFormat="1" ht="17.25" customHeight="1" x14ac:dyDescent="0.25">
      <c r="A119" s="559" t="s">
        <v>371</v>
      </c>
      <c r="B119" s="560" t="s">
        <v>372</v>
      </c>
      <c r="C119" s="559" t="s">
        <v>16</v>
      </c>
      <c r="D119" s="559">
        <v>1</v>
      </c>
      <c r="E119" s="722"/>
      <c r="F119" s="722">
        <f>D119*E119</f>
        <v>0</v>
      </c>
      <c r="G119" s="553"/>
      <c r="H119" s="594"/>
      <c r="I119" s="594"/>
    </row>
    <row r="120" spans="1:9" s="150" customFormat="1" x14ac:dyDescent="0.25">
      <c r="A120" s="598"/>
      <c r="B120" s="560"/>
      <c r="C120" s="559"/>
      <c r="D120" s="559"/>
      <c r="E120" s="722"/>
      <c r="F120" s="722"/>
      <c r="G120" s="553"/>
      <c r="H120" s="594"/>
      <c r="I120" s="594"/>
    </row>
    <row r="121" spans="1:9" s="150" customFormat="1" x14ac:dyDescent="0.25">
      <c r="A121" s="559" t="s">
        <v>374</v>
      </c>
      <c r="B121" s="560" t="s">
        <v>375</v>
      </c>
      <c r="C121" s="559" t="s">
        <v>114</v>
      </c>
      <c r="D121" s="179" t="s">
        <v>275</v>
      </c>
      <c r="E121" s="722"/>
      <c r="F121" s="722">
        <f>D121*E121</f>
        <v>0</v>
      </c>
      <c r="G121" s="553"/>
      <c r="H121" s="594"/>
      <c r="I121" s="594"/>
    </row>
    <row r="122" spans="1:9" s="150" customFormat="1" ht="13" x14ac:dyDescent="0.25">
      <c r="A122" s="559"/>
      <c r="B122" s="579"/>
      <c r="C122" s="559"/>
      <c r="D122" s="581"/>
      <c r="E122" s="722"/>
      <c r="F122" s="722"/>
      <c r="G122" s="553"/>
      <c r="H122" s="594"/>
      <c r="I122" s="594"/>
    </row>
    <row r="123" spans="1:9" s="150" customFormat="1" ht="13" x14ac:dyDescent="0.25">
      <c r="A123" s="598"/>
      <c r="B123" s="603" t="s">
        <v>1203</v>
      </c>
      <c r="C123" s="559"/>
      <c r="D123" s="559"/>
      <c r="E123" s="870"/>
      <c r="F123" s="721"/>
      <c r="G123" s="646"/>
      <c r="H123" s="594"/>
      <c r="I123" s="594"/>
    </row>
    <row r="124" spans="1:9" s="150" customFormat="1" ht="17.25" customHeight="1" x14ac:dyDescent="0.25">
      <c r="A124" s="559" t="s">
        <v>376</v>
      </c>
      <c r="B124" s="560" t="s">
        <v>377</v>
      </c>
      <c r="C124" s="559" t="s">
        <v>16</v>
      </c>
      <c r="D124" s="559">
        <v>2</v>
      </c>
      <c r="E124" s="722"/>
      <c r="F124" s="721">
        <f>E124*D124</f>
        <v>0</v>
      </c>
      <c r="G124" s="646"/>
      <c r="H124" s="594"/>
      <c r="I124" s="594"/>
    </row>
    <row r="125" spans="1:9" s="150" customFormat="1" ht="17.25" customHeight="1" x14ac:dyDescent="0.25">
      <c r="A125" s="559" t="s">
        <v>378</v>
      </c>
      <c r="B125" s="560" t="s">
        <v>379</v>
      </c>
      <c r="C125" s="559" t="s">
        <v>16</v>
      </c>
      <c r="D125" s="559">
        <v>3</v>
      </c>
      <c r="E125" s="722"/>
      <c r="F125" s="721">
        <f>E125*D125</f>
        <v>0</v>
      </c>
      <c r="G125" s="646"/>
      <c r="H125" s="594"/>
      <c r="I125" s="594"/>
    </row>
    <row r="126" spans="1:9" s="266" customFormat="1" x14ac:dyDescent="0.25">
      <c r="A126" s="598"/>
      <c r="B126" s="604"/>
      <c r="C126" s="559"/>
      <c r="D126" s="559"/>
      <c r="E126" s="870"/>
      <c r="F126" s="721"/>
      <c r="G126" s="646"/>
      <c r="H126" s="594"/>
      <c r="I126" s="582"/>
    </row>
    <row r="127" spans="1:9" s="266" customFormat="1" x14ac:dyDescent="0.25">
      <c r="A127" s="559" t="s">
        <v>380</v>
      </c>
      <c r="B127" s="560" t="s">
        <v>851</v>
      </c>
      <c r="C127" s="559" t="s">
        <v>16</v>
      </c>
      <c r="D127" s="559">
        <v>1</v>
      </c>
      <c r="E127" s="722"/>
      <c r="F127" s="721">
        <f>E127*D127</f>
        <v>0</v>
      </c>
      <c r="G127" s="646"/>
      <c r="H127" s="582"/>
      <c r="I127" s="582"/>
    </row>
    <row r="128" spans="1:9" s="266" customFormat="1" x14ac:dyDescent="0.25">
      <c r="A128" s="559"/>
      <c r="B128" s="595"/>
      <c r="C128" s="559"/>
      <c r="D128" s="559"/>
      <c r="E128" s="870"/>
      <c r="F128" s="721"/>
      <c r="G128" s="646"/>
      <c r="H128" s="582"/>
      <c r="I128" s="582"/>
    </row>
    <row r="129" spans="1:9" s="266" customFormat="1" x14ac:dyDescent="0.25">
      <c r="A129" s="559"/>
      <c r="B129" s="560"/>
      <c r="C129" s="559"/>
      <c r="D129" s="559"/>
      <c r="E129" s="870"/>
      <c r="F129" s="721"/>
      <c r="G129" s="646"/>
      <c r="H129" s="582"/>
      <c r="I129" s="582"/>
    </row>
    <row r="130" spans="1:9" s="266" customFormat="1" ht="26" x14ac:dyDescent="0.25">
      <c r="A130" s="598"/>
      <c r="B130" s="579" t="s">
        <v>381</v>
      </c>
      <c r="C130" s="559"/>
      <c r="D130" s="559"/>
      <c r="E130" s="870"/>
      <c r="F130" s="721"/>
      <c r="G130" s="646"/>
      <c r="H130" s="582"/>
      <c r="I130" s="582"/>
    </row>
    <row r="131" spans="1:9" s="266" customFormat="1" x14ac:dyDescent="0.25">
      <c r="A131" s="598"/>
      <c r="B131" s="560"/>
      <c r="C131" s="559"/>
      <c r="D131" s="559"/>
      <c r="E131" s="870"/>
      <c r="F131" s="721"/>
      <c r="G131" s="646"/>
      <c r="H131" s="582"/>
      <c r="I131" s="582"/>
    </row>
    <row r="132" spans="1:9" s="266" customFormat="1" ht="13" x14ac:dyDescent="0.25">
      <c r="A132" s="598"/>
      <c r="B132" s="579" t="s">
        <v>382</v>
      </c>
      <c r="C132" s="559"/>
      <c r="D132" s="559"/>
      <c r="E132" s="870"/>
      <c r="F132" s="721"/>
      <c r="G132" s="646"/>
      <c r="H132" s="582"/>
      <c r="I132" s="582"/>
    </row>
    <row r="133" spans="1:9" s="266" customFormat="1" ht="18.75" customHeight="1" x14ac:dyDescent="0.25">
      <c r="A133" s="559" t="s">
        <v>160</v>
      </c>
      <c r="B133" s="560" t="s">
        <v>383</v>
      </c>
      <c r="C133" s="559" t="s">
        <v>384</v>
      </c>
      <c r="D133" s="559">
        <v>1</v>
      </c>
      <c r="E133" s="722"/>
      <c r="F133" s="721">
        <f>E133*D133</f>
        <v>0</v>
      </c>
      <c r="G133" s="646"/>
      <c r="H133" s="582"/>
      <c r="I133" s="582"/>
    </row>
    <row r="134" spans="1:9" s="266" customFormat="1" ht="18.75" customHeight="1" x14ac:dyDescent="0.25">
      <c r="A134" s="559" t="s">
        <v>385</v>
      </c>
      <c r="B134" s="560" t="s">
        <v>386</v>
      </c>
      <c r="C134" s="559" t="s">
        <v>384</v>
      </c>
      <c r="D134" s="559">
        <v>1</v>
      </c>
      <c r="E134" s="722"/>
      <c r="F134" s="721">
        <f>E134*D134</f>
        <v>0</v>
      </c>
      <c r="G134" s="646"/>
      <c r="H134" s="582"/>
      <c r="I134" s="582"/>
    </row>
    <row r="135" spans="1:9" s="266" customFormat="1" x14ac:dyDescent="0.25">
      <c r="A135" s="559"/>
      <c r="B135" s="560"/>
      <c r="C135" s="559"/>
      <c r="D135" s="559"/>
      <c r="E135" s="722"/>
      <c r="F135" s="721"/>
      <c r="G135" s="646"/>
      <c r="H135" s="582"/>
      <c r="I135" s="582"/>
    </row>
    <row r="136" spans="1:9" s="266" customFormat="1" ht="13" x14ac:dyDescent="0.25">
      <c r="B136" s="579" t="s">
        <v>1138</v>
      </c>
      <c r="C136" s="559"/>
      <c r="D136" s="559"/>
      <c r="E136" s="722"/>
      <c r="F136" s="721"/>
      <c r="G136" s="646"/>
      <c r="H136" s="582"/>
      <c r="I136" s="582"/>
    </row>
    <row r="137" spans="1:9" s="266" customFormat="1" x14ac:dyDescent="0.25">
      <c r="A137" s="559" t="s">
        <v>1136</v>
      </c>
      <c r="B137" s="560" t="s">
        <v>1137</v>
      </c>
      <c r="C137" s="559" t="s">
        <v>114</v>
      </c>
      <c r="D137" s="179" t="s">
        <v>275</v>
      </c>
      <c r="E137" s="722"/>
      <c r="F137" s="721">
        <f>E137*D137</f>
        <v>0</v>
      </c>
      <c r="G137" s="646"/>
      <c r="H137" s="582"/>
      <c r="I137" s="582"/>
    </row>
    <row r="138" spans="1:9" s="266" customFormat="1" x14ac:dyDescent="0.25">
      <c r="A138" s="559"/>
      <c r="B138" s="560"/>
      <c r="C138" s="559"/>
      <c r="D138" s="559"/>
      <c r="E138" s="722"/>
      <c r="F138" s="721"/>
      <c r="G138" s="646"/>
      <c r="H138" s="582"/>
      <c r="I138" s="582"/>
    </row>
    <row r="139" spans="1:9" s="266" customFormat="1" ht="13" x14ac:dyDescent="0.25">
      <c r="A139" s="598"/>
      <c r="B139" s="579" t="s">
        <v>852</v>
      </c>
      <c r="C139" s="559"/>
      <c r="D139" s="559"/>
      <c r="E139" s="870"/>
      <c r="F139" s="721"/>
      <c r="G139" s="646"/>
      <c r="H139" s="582"/>
      <c r="I139" s="582"/>
    </row>
    <row r="140" spans="1:9" s="266" customFormat="1" x14ac:dyDescent="0.25">
      <c r="A140" s="559" t="s">
        <v>387</v>
      </c>
      <c r="B140" s="560" t="s">
        <v>388</v>
      </c>
      <c r="C140" s="559" t="s">
        <v>114</v>
      </c>
      <c r="D140" s="559">
        <v>11</v>
      </c>
      <c r="E140" s="722"/>
      <c r="F140" s="721">
        <f>E140*D140</f>
        <v>0</v>
      </c>
      <c r="G140" s="646"/>
      <c r="H140" s="564"/>
      <c r="I140" s="582"/>
    </row>
    <row r="141" spans="1:9" s="266" customFormat="1" x14ac:dyDescent="0.25">
      <c r="A141" s="559"/>
      <c r="B141" s="560"/>
      <c r="C141" s="559"/>
      <c r="D141" s="559"/>
      <c r="E141" s="722"/>
      <c r="F141" s="872"/>
      <c r="G141" s="646"/>
      <c r="H141" s="582"/>
      <c r="I141" s="582"/>
    </row>
    <row r="142" spans="1:9" s="266" customFormat="1" ht="13" x14ac:dyDescent="0.25">
      <c r="A142" s="559"/>
      <c r="B142" s="579" t="s">
        <v>389</v>
      </c>
      <c r="C142" s="559"/>
      <c r="D142" s="559"/>
      <c r="E142" s="722"/>
      <c r="F142" s="721"/>
      <c r="G142" s="646"/>
      <c r="H142" s="582"/>
      <c r="I142" s="582"/>
    </row>
    <row r="143" spans="1:9" s="266" customFormat="1" ht="18.75" customHeight="1" x14ac:dyDescent="0.25">
      <c r="A143" s="559" t="s">
        <v>390</v>
      </c>
      <c r="B143" s="560" t="s">
        <v>391</v>
      </c>
      <c r="C143" s="559" t="s">
        <v>16</v>
      </c>
      <c r="D143" s="559">
        <v>1</v>
      </c>
      <c r="E143" s="722"/>
      <c r="F143" s="721">
        <f>E143*D143</f>
        <v>0</v>
      </c>
      <c r="G143" s="646"/>
      <c r="H143" s="582"/>
      <c r="I143" s="582"/>
    </row>
    <row r="144" spans="1:9" s="266" customFormat="1" ht="18.75" customHeight="1" x14ac:dyDescent="0.25">
      <c r="A144" s="559" t="s">
        <v>392</v>
      </c>
      <c r="B144" s="560" t="s">
        <v>393</v>
      </c>
      <c r="C144" s="559" t="s">
        <v>16</v>
      </c>
      <c r="D144" s="559">
        <v>2</v>
      </c>
      <c r="E144" s="722"/>
      <c r="F144" s="721">
        <f>E144*D144</f>
        <v>0</v>
      </c>
      <c r="G144" s="646"/>
      <c r="H144" s="582"/>
      <c r="I144" s="582"/>
    </row>
    <row r="145" spans="1:10" s="266" customFormat="1" ht="18.75" customHeight="1" x14ac:dyDescent="0.25">
      <c r="A145" s="559" t="s">
        <v>394</v>
      </c>
      <c r="B145" s="560" t="s">
        <v>395</v>
      </c>
      <c r="C145" s="559" t="s">
        <v>16</v>
      </c>
      <c r="D145" s="558">
        <v>1</v>
      </c>
      <c r="E145" s="722"/>
      <c r="F145" s="722">
        <f>D145*E145</f>
        <v>0</v>
      </c>
      <c r="G145" s="553"/>
      <c r="H145" s="582"/>
      <c r="I145" s="582"/>
      <c r="J145" s="605"/>
    </row>
    <row r="146" spans="1:10" s="266" customFormat="1" x14ac:dyDescent="0.25">
      <c r="A146" s="559"/>
      <c r="B146" s="560"/>
      <c r="C146" s="559"/>
      <c r="D146" s="606"/>
      <c r="E146" s="722"/>
      <c r="F146" s="721"/>
      <c r="G146" s="646"/>
      <c r="H146" s="582"/>
      <c r="I146" s="582"/>
      <c r="J146" s="605"/>
    </row>
    <row r="147" spans="1:10" s="266" customFormat="1" ht="13" x14ac:dyDescent="0.25">
      <c r="A147" s="559"/>
      <c r="B147" s="579" t="s">
        <v>1204</v>
      </c>
      <c r="C147" s="559"/>
      <c r="D147" s="559"/>
      <c r="E147" s="722"/>
      <c r="F147" s="721"/>
      <c r="G147" s="646"/>
      <c r="H147" s="582"/>
      <c r="I147" s="582"/>
    </row>
    <row r="148" spans="1:10" s="266" customFormat="1" x14ac:dyDescent="0.25">
      <c r="A148" s="559"/>
      <c r="B148" s="560"/>
      <c r="C148" s="559"/>
      <c r="D148" s="558"/>
      <c r="E148" s="722"/>
      <c r="F148" s="722"/>
      <c r="G148" s="646"/>
      <c r="H148" s="582"/>
      <c r="I148" s="582"/>
    </row>
    <row r="149" spans="1:10" s="266" customFormat="1" ht="37.5" x14ac:dyDescent="0.25">
      <c r="A149" s="559"/>
      <c r="B149" s="560" t="s">
        <v>1062</v>
      </c>
      <c r="C149" s="559"/>
      <c r="D149" s="559"/>
      <c r="E149" s="722"/>
      <c r="F149" s="721"/>
      <c r="G149" s="646"/>
      <c r="H149" s="582"/>
      <c r="I149" s="582"/>
    </row>
    <row r="150" spans="1:10" s="266" customFormat="1" x14ac:dyDescent="0.25">
      <c r="A150" s="559"/>
      <c r="B150" s="560"/>
      <c r="C150" s="559"/>
      <c r="D150" s="559"/>
      <c r="E150" s="722"/>
      <c r="F150" s="721"/>
      <c r="G150" s="646"/>
      <c r="H150" s="582"/>
      <c r="I150" s="582"/>
    </row>
    <row r="151" spans="1:10" s="266" customFormat="1" ht="17.25" customHeight="1" x14ac:dyDescent="0.25">
      <c r="A151" s="559" t="s">
        <v>803</v>
      </c>
      <c r="B151" s="560" t="s">
        <v>804</v>
      </c>
      <c r="C151" s="559" t="s">
        <v>16</v>
      </c>
      <c r="D151" s="559">
        <v>2</v>
      </c>
      <c r="E151" s="722"/>
      <c r="F151" s="721">
        <f>D151*E152</f>
        <v>0</v>
      </c>
      <c r="G151" s="646"/>
      <c r="H151" s="582"/>
      <c r="I151" s="582"/>
    </row>
    <row r="152" spans="1:10" s="266" customFormat="1" ht="17.25" customHeight="1" x14ac:dyDescent="0.25">
      <c r="A152" s="559" t="s">
        <v>805</v>
      </c>
      <c r="B152" s="560" t="s">
        <v>807</v>
      </c>
      <c r="C152" s="559" t="s">
        <v>16</v>
      </c>
      <c r="D152" s="179" t="s">
        <v>275</v>
      </c>
      <c r="E152" s="722"/>
      <c r="F152" s="721"/>
      <c r="G152" s="646"/>
      <c r="H152" s="582"/>
      <c r="I152" s="582"/>
    </row>
    <row r="153" spans="1:10" s="266" customFormat="1" ht="17.25" customHeight="1" x14ac:dyDescent="0.25">
      <c r="A153" s="559" t="s">
        <v>806</v>
      </c>
      <c r="B153" s="560" t="s">
        <v>808</v>
      </c>
      <c r="C153" s="559" t="s">
        <v>16</v>
      </c>
      <c r="D153" s="179" t="s">
        <v>275</v>
      </c>
      <c r="E153" s="722"/>
      <c r="F153" s="721"/>
      <c r="G153" s="646"/>
      <c r="H153" s="582"/>
      <c r="I153" s="582"/>
    </row>
    <row r="154" spans="1:10" s="266" customFormat="1" x14ac:dyDescent="0.25">
      <c r="A154" s="559"/>
      <c r="B154" s="560"/>
      <c r="C154" s="559"/>
      <c r="D154" s="559"/>
      <c r="E154" s="722"/>
      <c r="F154" s="721"/>
      <c r="G154" s="646"/>
      <c r="H154" s="582"/>
      <c r="I154" s="582"/>
    </row>
    <row r="155" spans="1:10" s="266" customFormat="1" ht="13" x14ac:dyDescent="0.25">
      <c r="A155" s="559"/>
      <c r="B155" s="579" t="s">
        <v>1112</v>
      </c>
      <c r="C155" s="559"/>
      <c r="D155" s="559"/>
      <c r="E155" s="722"/>
      <c r="F155" s="721"/>
      <c r="G155" s="646"/>
      <c r="H155" s="582"/>
      <c r="I155" s="582"/>
    </row>
    <row r="156" spans="1:10" s="266" customFormat="1" x14ac:dyDescent="0.25">
      <c r="A156" s="559"/>
      <c r="B156" s="560"/>
      <c r="C156" s="559"/>
      <c r="D156" s="559"/>
      <c r="E156" s="722"/>
      <c r="F156" s="722"/>
      <c r="G156" s="646"/>
      <c r="H156" s="582"/>
      <c r="I156" s="582"/>
    </row>
    <row r="157" spans="1:10" s="266" customFormat="1" ht="37.5" x14ac:dyDescent="0.25">
      <c r="A157" s="559"/>
      <c r="B157" s="560" t="s">
        <v>1113</v>
      </c>
      <c r="C157" s="559"/>
      <c r="D157" s="559"/>
      <c r="E157" s="722"/>
      <c r="F157" s="721"/>
      <c r="G157" s="646"/>
      <c r="H157" s="582"/>
      <c r="I157" s="582"/>
    </row>
    <row r="158" spans="1:10" s="266" customFormat="1" x14ac:dyDescent="0.25">
      <c r="A158" s="559"/>
      <c r="B158" s="560"/>
      <c r="C158" s="559"/>
      <c r="D158" s="559"/>
      <c r="E158" s="722"/>
      <c r="F158" s="721"/>
      <c r="G158" s="646"/>
      <c r="H158" s="582"/>
      <c r="I158" s="582"/>
    </row>
    <row r="159" spans="1:10" s="266" customFormat="1" ht="18.75" customHeight="1" x14ac:dyDescent="0.25">
      <c r="A159" s="559" t="s">
        <v>1114</v>
      </c>
      <c r="B159" s="560" t="s">
        <v>1115</v>
      </c>
      <c r="C159" s="559" t="s">
        <v>16</v>
      </c>
      <c r="D159" s="179" t="s">
        <v>275</v>
      </c>
      <c r="E159" s="722"/>
      <c r="F159" s="722"/>
      <c r="G159" s="646"/>
      <c r="H159" s="582"/>
      <c r="I159" s="582"/>
    </row>
    <row r="160" spans="1:10" s="266" customFormat="1" ht="18.75" customHeight="1" x14ac:dyDescent="0.25">
      <c r="A160" s="559" t="s">
        <v>1116</v>
      </c>
      <c r="B160" s="560" t="s">
        <v>1117</v>
      </c>
      <c r="C160" s="559" t="s">
        <v>16</v>
      </c>
      <c r="D160" s="179" t="s">
        <v>275</v>
      </c>
      <c r="E160" s="722"/>
      <c r="F160" s="721"/>
      <c r="G160" s="646"/>
      <c r="H160" s="582"/>
      <c r="I160" s="582"/>
    </row>
    <row r="161" spans="1:256" s="266" customFormat="1" ht="18.75" customHeight="1" x14ac:dyDescent="0.25">
      <c r="A161" s="559" t="s">
        <v>1118</v>
      </c>
      <c r="B161" s="560" t="s">
        <v>1119</v>
      </c>
      <c r="C161" s="559" t="s">
        <v>16</v>
      </c>
      <c r="D161" s="179" t="s">
        <v>275</v>
      </c>
      <c r="E161" s="722"/>
      <c r="F161" s="721"/>
      <c r="G161" s="646"/>
      <c r="H161" s="582"/>
      <c r="I161" s="582"/>
    </row>
    <row r="162" spans="1:256" s="266" customFormat="1" ht="18.75" customHeight="1" x14ac:dyDescent="0.25">
      <c r="A162" s="559" t="s">
        <v>1120</v>
      </c>
      <c r="B162" s="560" t="s">
        <v>1121</v>
      </c>
      <c r="C162" s="559" t="s">
        <v>16</v>
      </c>
      <c r="D162" s="179" t="s">
        <v>275</v>
      </c>
      <c r="E162" s="722"/>
      <c r="F162" s="722"/>
      <c r="G162" s="646"/>
      <c r="H162" s="582"/>
      <c r="I162" s="582"/>
    </row>
    <row r="163" spans="1:256" s="266" customFormat="1" x14ac:dyDescent="0.25">
      <c r="A163" s="559"/>
      <c r="B163" s="560"/>
      <c r="C163" s="559"/>
      <c r="D163" s="606"/>
      <c r="E163" s="722"/>
      <c r="F163" s="722"/>
      <c r="G163" s="646"/>
      <c r="H163" s="582"/>
      <c r="I163" s="582"/>
    </row>
    <row r="164" spans="1:256" s="266" customFormat="1" x14ac:dyDescent="0.25">
      <c r="A164" s="559"/>
      <c r="B164" s="560"/>
      <c r="C164" s="559"/>
      <c r="D164" s="606"/>
      <c r="E164" s="722"/>
      <c r="F164" s="722"/>
      <c r="G164" s="646"/>
      <c r="H164" s="582"/>
      <c r="I164" s="582"/>
    </row>
    <row r="165" spans="1:256" s="266" customFormat="1" x14ac:dyDescent="0.25">
      <c r="A165" s="559"/>
      <c r="B165" s="560"/>
      <c r="C165" s="559"/>
      <c r="D165" s="606"/>
      <c r="E165" s="722"/>
      <c r="F165" s="722"/>
      <c r="G165" s="646"/>
      <c r="H165" s="582"/>
      <c r="I165" s="582"/>
    </row>
    <row r="166" spans="1:256" s="266" customFormat="1" x14ac:dyDescent="0.25">
      <c r="A166" s="559"/>
      <c r="B166" s="560"/>
      <c r="C166" s="559"/>
      <c r="D166" s="606"/>
      <c r="E166" s="722"/>
      <c r="F166" s="722"/>
      <c r="G166" s="646"/>
      <c r="H166" s="582"/>
      <c r="I166" s="582"/>
    </row>
    <row r="167" spans="1:256" s="266" customFormat="1" x14ac:dyDescent="0.25">
      <c r="A167" s="559"/>
      <c r="B167" s="560"/>
      <c r="C167" s="559"/>
      <c r="D167" s="559"/>
      <c r="E167" s="722"/>
      <c r="F167" s="721"/>
      <c r="G167" s="646"/>
      <c r="H167" s="582"/>
      <c r="I167" s="582"/>
    </row>
    <row r="168" spans="1:256" s="266" customFormat="1" ht="13" thickBot="1" x14ac:dyDescent="0.3">
      <c r="A168" s="559"/>
      <c r="B168" s="560"/>
      <c r="C168" s="591"/>
      <c r="D168" s="591"/>
      <c r="E168" s="868"/>
      <c r="F168" s="873"/>
      <c r="G168" s="202"/>
      <c r="H168" s="582"/>
      <c r="I168" s="582"/>
    </row>
    <row r="169" spans="1:256" s="266" customFormat="1" ht="19.149999999999999" customHeight="1" thickTop="1" x14ac:dyDescent="0.25">
      <c r="A169" s="1110" t="s">
        <v>99</v>
      </c>
      <c r="B169" s="1110"/>
      <c r="C169" s="1110"/>
      <c r="D169" s="1110"/>
      <c r="E169" s="1110"/>
      <c r="F169" s="878">
        <f>SUM(F118:F168)</f>
        <v>0</v>
      </c>
      <c r="G169" s="644"/>
      <c r="H169" s="582"/>
      <c r="I169" s="582"/>
    </row>
    <row r="170" spans="1:256" ht="13" x14ac:dyDescent="0.25">
      <c r="A170" s="120"/>
      <c r="B170" s="596"/>
      <c r="C170" s="120"/>
      <c r="D170" s="179"/>
      <c r="E170" s="577"/>
      <c r="F170" s="577"/>
      <c r="G170" s="149"/>
      <c r="H170" s="582"/>
      <c r="I170" s="582"/>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c r="DM170" s="266"/>
      <c r="DN170" s="266"/>
      <c r="DO170" s="266"/>
      <c r="DP170" s="266"/>
      <c r="DQ170" s="266"/>
      <c r="DR170" s="266"/>
      <c r="DS170" s="266"/>
      <c r="DT170" s="266"/>
      <c r="DU170" s="266"/>
      <c r="DV170" s="266"/>
      <c r="DW170" s="266"/>
      <c r="DX170" s="266"/>
      <c r="DY170" s="266"/>
      <c r="DZ170" s="266"/>
      <c r="EA170" s="266"/>
      <c r="EB170" s="266"/>
      <c r="EC170" s="266"/>
      <c r="ED170" s="266"/>
      <c r="EE170" s="266"/>
      <c r="EF170" s="266"/>
      <c r="EG170" s="266"/>
      <c r="EH170" s="266"/>
      <c r="EI170" s="266"/>
      <c r="EJ170" s="266"/>
      <c r="EK170" s="266"/>
      <c r="EL170" s="266"/>
      <c r="EM170" s="266"/>
      <c r="EN170" s="266"/>
      <c r="EO170" s="266"/>
      <c r="EP170" s="266"/>
      <c r="EQ170" s="266"/>
      <c r="ER170" s="266"/>
      <c r="ES170" s="266"/>
      <c r="ET170" s="266"/>
      <c r="EU170" s="266"/>
      <c r="EV170" s="266"/>
      <c r="EW170" s="266"/>
      <c r="EX170" s="266"/>
      <c r="EY170" s="266"/>
      <c r="EZ170" s="266"/>
      <c r="FA170" s="266"/>
      <c r="FB170" s="266"/>
      <c r="FC170" s="266"/>
      <c r="FD170" s="266"/>
      <c r="FE170" s="266"/>
      <c r="FF170" s="266"/>
      <c r="FG170" s="266"/>
      <c r="FH170" s="266"/>
      <c r="FI170" s="266"/>
      <c r="FJ170" s="266"/>
      <c r="FK170" s="266"/>
      <c r="FL170" s="266"/>
      <c r="FM170" s="266"/>
      <c r="FN170" s="266"/>
      <c r="FO170" s="266"/>
      <c r="FP170" s="266"/>
      <c r="FQ170" s="266"/>
      <c r="FR170" s="266"/>
      <c r="FS170" s="266"/>
      <c r="FT170" s="266"/>
      <c r="FU170" s="266"/>
      <c r="FV170" s="266"/>
      <c r="FW170" s="266"/>
      <c r="FX170" s="266"/>
      <c r="FY170" s="266"/>
      <c r="FZ170" s="266"/>
      <c r="GA170" s="266"/>
      <c r="GB170" s="266"/>
      <c r="GC170" s="266"/>
      <c r="GD170" s="266"/>
      <c r="GE170" s="266"/>
      <c r="GF170" s="266"/>
      <c r="GG170" s="266"/>
      <c r="GH170" s="266"/>
      <c r="GI170" s="266"/>
      <c r="GJ170" s="266"/>
      <c r="GK170" s="266"/>
      <c r="GL170" s="266"/>
      <c r="GM170" s="266"/>
      <c r="GN170" s="266"/>
      <c r="GO170" s="266"/>
      <c r="GP170" s="266"/>
      <c r="GQ170" s="266"/>
      <c r="GR170" s="266"/>
      <c r="GS170" s="266"/>
      <c r="GT170" s="266"/>
      <c r="GU170" s="266"/>
      <c r="GV170" s="266"/>
      <c r="GW170" s="266"/>
      <c r="GX170" s="266"/>
      <c r="GY170" s="266"/>
      <c r="GZ170" s="266"/>
      <c r="HA170" s="266"/>
      <c r="HB170" s="266"/>
      <c r="HC170" s="266"/>
      <c r="HD170" s="266"/>
      <c r="HE170" s="266"/>
      <c r="HF170" s="266"/>
      <c r="HG170" s="266"/>
      <c r="HH170" s="266"/>
      <c r="HI170" s="266"/>
      <c r="HJ170" s="266"/>
      <c r="HK170" s="266"/>
      <c r="HL170" s="266"/>
      <c r="HM170" s="266"/>
      <c r="HN170" s="266"/>
      <c r="HO170" s="266"/>
      <c r="HP170" s="266"/>
      <c r="HQ170" s="266"/>
      <c r="HR170" s="266"/>
      <c r="HS170" s="266"/>
      <c r="HT170" s="266"/>
      <c r="HU170" s="266"/>
      <c r="HV170" s="266"/>
      <c r="HW170" s="266"/>
      <c r="HX170" s="266"/>
      <c r="HY170" s="266"/>
      <c r="HZ170" s="266"/>
      <c r="IA170" s="266"/>
      <c r="IB170" s="266"/>
      <c r="IC170" s="266"/>
      <c r="ID170" s="266"/>
      <c r="IE170" s="266"/>
      <c r="IF170" s="266"/>
      <c r="IG170" s="266"/>
      <c r="IH170" s="266"/>
      <c r="II170" s="266"/>
      <c r="IJ170" s="266"/>
      <c r="IK170" s="266"/>
      <c r="IL170" s="266"/>
      <c r="IM170" s="266"/>
      <c r="IN170" s="266"/>
      <c r="IO170" s="266"/>
      <c r="IP170" s="266"/>
      <c r="IQ170" s="266"/>
      <c r="IR170" s="266"/>
      <c r="IS170" s="266"/>
      <c r="IT170" s="266"/>
      <c r="IU170" s="266"/>
      <c r="IV170" s="266"/>
    </row>
    <row r="171" spans="1:256" ht="25.15" customHeight="1" x14ac:dyDescent="0.25">
      <c r="A171" s="120"/>
      <c r="B171" s="183"/>
      <c r="C171" s="120"/>
      <c r="D171" s="179"/>
      <c r="E171" s="577"/>
      <c r="F171" s="577"/>
      <c r="G171" s="149"/>
      <c r="H171" s="582"/>
      <c r="I171" s="582"/>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c r="DM171" s="266"/>
      <c r="DN171" s="266"/>
      <c r="DO171" s="266"/>
      <c r="DP171" s="266"/>
      <c r="DQ171" s="266"/>
      <c r="DR171" s="266"/>
      <c r="DS171" s="266"/>
      <c r="DT171" s="266"/>
      <c r="DU171" s="266"/>
      <c r="DV171" s="266"/>
      <c r="DW171" s="266"/>
      <c r="DX171" s="266"/>
      <c r="DY171" s="266"/>
      <c r="DZ171" s="266"/>
      <c r="EA171" s="266"/>
      <c r="EB171" s="266"/>
      <c r="EC171" s="266"/>
      <c r="ED171" s="266"/>
      <c r="EE171" s="266"/>
      <c r="EF171" s="266"/>
      <c r="EG171" s="266"/>
      <c r="EH171" s="266"/>
      <c r="EI171" s="266"/>
      <c r="EJ171" s="266"/>
      <c r="EK171" s="266"/>
      <c r="EL171" s="266"/>
      <c r="EM171" s="266"/>
      <c r="EN171" s="266"/>
      <c r="EO171" s="266"/>
      <c r="EP171" s="266"/>
      <c r="EQ171" s="266"/>
      <c r="ER171" s="266"/>
      <c r="ES171" s="266"/>
      <c r="ET171" s="266"/>
      <c r="EU171" s="266"/>
      <c r="EV171" s="266"/>
      <c r="EW171" s="266"/>
      <c r="EX171" s="266"/>
      <c r="EY171" s="266"/>
      <c r="EZ171" s="266"/>
      <c r="FA171" s="266"/>
      <c r="FB171" s="266"/>
      <c r="FC171" s="266"/>
      <c r="FD171" s="266"/>
      <c r="FE171" s="266"/>
      <c r="FF171" s="266"/>
      <c r="FG171" s="266"/>
      <c r="FH171" s="266"/>
      <c r="FI171" s="266"/>
      <c r="FJ171" s="266"/>
      <c r="FK171" s="266"/>
      <c r="FL171" s="266"/>
      <c r="FM171" s="266"/>
      <c r="FN171" s="266"/>
      <c r="FO171" s="266"/>
      <c r="FP171" s="266"/>
      <c r="FQ171" s="266"/>
      <c r="FR171" s="266"/>
      <c r="FS171" s="266"/>
      <c r="FT171" s="266"/>
      <c r="FU171" s="266"/>
      <c r="FV171" s="266"/>
      <c r="FW171" s="266"/>
      <c r="FX171" s="266"/>
      <c r="FY171" s="266"/>
      <c r="FZ171" s="266"/>
      <c r="GA171" s="266"/>
      <c r="GB171" s="266"/>
      <c r="GC171" s="266"/>
      <c r="GD171" s="266"/>
      <c r="GE171" s="266"/>
      <c r="GF171" s="266"/>
      <c r="GG171" s="266"/>
      <c r="GH171" s="266"/>
      <c r="GI171" s="266"/>
      <c r="GJ171" s="266"/>
      <c r="GK171" s="266"/>
      <c r="GL171" s="266"/>
      <c r="GM171" s="266"/>
      <c r="GN171" s="266"/>
      <c r="GO171" s="266"/>
      <c r="GP171" s="266"/>
      <c r="GQ171" s="266"/>
      <c r="GR171" s="266"/>
      <c r="GS171" s="266"/>
      <c r="GT171" s="266"/>
      <c r="GU171" s="266"/>
      <c r="GV171" s="266"/>
      <c r="GW171" s="266"/>
      <c r="GX171" s="266"/>
      <c r="GY171" s="266"/>
      <c r="GZ171" s="266"/>
      <c r="HA171" s="266"/>
      <c r="HB171" s="266"/>
      <c r="HC171" s="266"/>
      <c r="HD171" s="266"/>
      <c r="HE171" s="266"/>
      <c r="HF171" s="266"/>
      <c r="HG171" s="266"/>
      <c r="HH171" s="266"/>
      <c r="HI171" s="266"/>
      <c r="HJ171" s="266"/>
      <c r="HK171" s="266"/>
      <c r="HL171" s="266"/>
      <c r="HM171" s="266"/>
      <c r="HN171" s="266"/>
      <c r="HO171" s="266"/>
      <c r="HP171" s="266"/>
      <c r="HQ171" s="266"/>
      <c r="HR171" s="266"/>
      <c r="HS171" s="266"/>
      <c r="HT171" s="266"/>
      <c r="HU171" s="266"/>
      <c r="HV171" s="266"/>
      <c r="HW171" s="266"/>
      <c r="HX171" s="266"/>
      <c r="HY171" s="266"/>
      <c r="HZ171" s="266"/>
      <c r="IA171" s="266"/>
      <c r="IB171" s="266"/>
      <c r="IC171" s="266"/>
      <c r="ID171" s="266"/>
      <c r="IE171" s="266"/>
      <c r="IF171" s="266"/>
      <c r="IG171" s="266"/>
      <c r="IH171" s="266"/>
      <c r="II171" s="266"/>
      <c r="IJ171" s="266"/>
      <c r="IK171" s="266"/>
      <c r="IL171" s="266"/>
      <c r="IM171" s="266"/>
      <c r="IN171" s="266"/>
      <c r="IO171" s="266"/>
      <c r="IP171" s="266"/>
      <c r="IQ171" s="266"/>
      <c r="IR171" s="266"/>
      <c r="IS171" s="266"/>
      <c r="IT171" s="266"/>
      <c r="IU171" s="266"/>
      <c r="IV171" s="266"/>
    </row>
    <row r="172" spans="1:256" ht="13" x14ac:dyDescent="0.25">
      <c r="A172" s="120"/>
      <c r="B172" s="188" t="s">
        <v>1396</v>
      </c>
      <c r="C172" s="120"/>
      <c r="D172" s="607"/>
      <c r="E172" s="874"/>
      <c r="F172" s="874"/>
      <c r="G172" s="647"/>
      <c r="H172" s="582"/>
      <c r="I172" s="582"/>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c r="DM172" s="266"/>
      <c r="DN172" s="266"/>
      <c r="DO172" s="266"/>
      <c r="DP172" s="266"/>
      <c r="DQ172" s="266"/>
      <c r="DR172" s="266"/>
      <c r="DS172" s="266"/>
      <c r="DT172" s="266"/>
      <c r="DU172" s="266"/>
      <c r="DV172" s="266"/>
      <c r="DW172" s="266"/>
      <c r="DX172" s="266"/>
      <c r="DY172" s="266"/>
      <c r="DZ172" s="266"/>
      <c r="EA172" s="266"/>
      <c r="EB172" s="266"/>
      <c r="EC172" s="266"/>
      <c r="ED172" s="266"/>
      <c r="EE172" s="266"/>
      <c r="EF172" s="266"/>
      <c r="EG172" s="266"/>
      <c r="EH172" s="266"/>
      <c r="EI172" s="266"/>
      <c r="EJ172" s="266"/>
      <c r="EK172" s="266"/>
      <c r="EL172" s="266"/>
      <c r="EM172" s="266"/>
      <c r="EN172" s="266"/>
      <c r="EO172" s="266"/>
      <c r="EP172" s="266"/>
      <c r="EQ172" s="266"/>
      <c r="ER172" s="266"/>
      <c r="ES172" s="266"/>
      <c r="ET172" s="266"/>
      <c r="EU172" s="266"/>
      <c r="EV172" s="266"/>
      <c r="EW172" s="266"/>
      <c r="EX172" s="266"/>
      <c r="EY172" s="266"/>
      <c r="EZ172" s="266"/>
      <c r="FA172" s="266"/>
      <c r="FB172" s="266"/>
      <c r="FC172" s="266"/>
      <c r="FD172" s="266"/>
      <c r="FE172" s="266"/>
      <c r="FF172" s="266"/>
      <c r="FG172" s="266"/>
      <c r="FH172" s="266"/>
      <c r="FI172" s="266"/>
      <c r="FJ172" s="266"/>
      <c r="FK172" s="266"/>
      <c r="FL172" s="266"/>
      <c r="FM172" s="266"/>
      <c r="FN172" s="266"/>
      <c r="FO172" s="266"/>
      <c r="FP172" s="266"/>
      <c r="FQ172" s="266"/>
      <c r="FR172" s="266"/>
      <c r="FS172" s="266"/>
      <c r="FT172" s="266"/>
      <c r="FU172" s="266"/>
      <c r="FV172" s="266"/>
      <c r="FW172" s="266"/>
      <c r="FX172" s="266"/>
      <c r="FY172" s="266"/>
      <c r="FZ172" s="266"/>
      <c r="GA172" s="266"/>
      <c r="GB172" s="266"/>
      <c r="GC172" s="266"/>
      <c r="GD172" s="266"/>
      <c r="GE172" s="266"/>
      <c r="GF172" s="266"/>
      <c r="GG172" s="266"/>
      <c r="GH172" s="266"/>
      <c r="GI172" s="266"/>
      <c r="GJ172" s="266"/>
      <c r="GK172" s="266"/>
      <c r="GL172" s="266"/>
      <c r="GM172" s="266"/>
      <c r="GN172" s="266"/>
      <c r="GO172" s="266"/>
      <c r="GP172" s="266"/>
      <c r="GQ172" s="266"/>
      <c r="GR172" s="266"/>
      <c r="GS172" s="266"/>
      <c r="GT172" s="266"/>
      <c r="GU172" s="266"/>
      <c r="GV172" s="266"/>
      <c r="GW172" s="266"/>
      <c r="GX172" s="266"/>
      <c r="GY172" s="266"/>
      <c r="GZ172" s="266"/>
      <c r="HA172" s="266"/>
      <c r="HB172" s="266"/>
      <c r="HC172" s="266"/>
      <c r="HD172" s="266"/>
      <c r="HE172" s="266"/>
      <c r="HF172" s="266"/>
      <c r="HG172" s="266"/>
      <c r="HH172" s="266"/>
      <c r="HI172" s="266"/>
      <c r="HJ172" s="266"/>
      <c r="HK172" s="266"/>
      <c r="HL172" s="266"/>
      <c r="HM172" s="266"/>
      <c r="HN172" s="266"/>
      <c r="HO172" s="266"/>
      <c r="HP172" s="266"/>
      <c r="HQ172" s="266"/>
      <c r="HR172" s="266"/>
      <c r="HS172" s="266"/>
      <c r="HT172" s="266"/>
      <c r="HU172" s="266"/>
      <c r="HV172" s="266"/>
      <c r="HW172" s="266"/>
      <c r="HX172" s="266"/>
      <c r="HY172" s="266"/>
      <c r="HZ172" s="266"/>
      <c r="IA172" s="266"/>
      <c r="IB172" s="266"/>
      <c r="IC172" s="266"/>
      <c r="ID172" s="266"/>
      <c r="IE172" s="266"/>
      <c r="IF172" s="266"/>
      <c r="IG172" s="266"/>
      <c r="IH172" s="266"/>
      <c r="II172" s="266"/>
      <c r="IJ172" s="266"/>
      <c r="IK172" s="266"/>
      <c r="IL172" s="266"/>
      <c r="IM172" s="266"/>
      <c r="IN172" s="266"/>
      <c r="IO172" s="266"/>
      <c r="IP172" s="266"/>
      <c r="IQ172" s="266"/>
      <c r="IR172" s="266"/>
      <c r="IS172" s="266"/>
      <c r="IT172" s="266"/>
      <c r="IU172" s="266"/>
      <c r="IV172" s="266"/>
    </row>
    <row r="173" spans="1:256" ht="25.15" customHeight="1" x14ac:dyDescent="0.25">
      <c r="A173" s="120"/>
      <c r="B173" s="188"/>
      <c r="C173" s="120"/>
      <c r="D173" s="607"/>
      <c r="E173" s="874"/>
      <c r="F173" s="874"/>
      <c r="G173" s="647"/>
      <c r="H173" s="582"/>
    </row>
    <row r="174" spans="1:256" ht="13" x14ac:dyDescent="0.25">
      <c r="A174" s="120"/>
      <c r="B174" s="188" t="s">
        <v>319</v>
      </c>
      <c r="C174" s="120"/>
      <c r="D174" s="607"/>
      <c r="E174" s="874"/>
      <c r="F174" s="874"/>
      <c r="G174" s="647"/>
      <c r="H174" s="582"/>
    </row>
    <row r="175" spans="1:256" x14ac:dyDescent="0.25">
      <c r="A175" s="120"/>
      <c r="B175" s="183"/>
      <c r="C175" s="120"/>
      <c r="D175" s="607"/>
      <c r="E175" s="874"/>
      <c r="F175" s="874"/>
      <c r="G175" s="647"/>
    </row>
    <row r="176" spans="1:256" x14ac:dyDescent="0.25">
      <c r="A176" s="120"/>
      <c r="B176" s="192" t="s">
        <v>396</v>
      </c>
      <c r="C176" s="120"/>
      <c r="D176" s="607"/>
      <c r="E176" s="874"/>
      <c r="F176" s="874">
        <f>F60</f>
        <v>0</v>
      </c>
      <c r="G176" s="647"/>
    </row>
    <row r="177" spans="1:7" x14ac:dyDescent="0.25">
      <c r="A177" s="120"/>
      <c r="B177" s="192"/>
      <c r="C177" s="120"/>
      <c r="D177" s="607"/>
      <c r="E177" s="874"/>
      <c r="F177" s="874"/>
      <c r="G177" s="647"/>
    </row>
    <row r="178" spans="1:7" x14ac:dyDescent="0.25">
      <c r="A178" s="120"/>
      <c r="B178" s="192" t="s">
        <v>397</v>
      </c>
      <c r="C178" s="120"/>
      <c r="D178" s="607"/>
      <c r="E178" s="874"/>
      <c r="F178" s="874">
        <f>F169</f>
        <v>0</v>
      </c>
      <c r="G178" s="647"/>
    </row>
    <row r="179" spans="1:7" x14ac:dyDescent="0.25">
      <c r="A179" s="120"/>
      <c r="B179" s="192"/>
      <c r="C179" s="120"/>
      <c r="D179" s="607"/>
      <c r="E179" s="874"/>
      <c r="F179" s="874"/>
      <c r="G179" s="647"/>
    </row>
    <row r="180" spans="1:7" x14ac:dyDescent="0.25">
      <c r="A180" s="120"/>
      <c r="B180" s="192"/>
      <c r="C180" s="120"/>
      <c r="D180" s="607"/>
      <c r="E180" s="874"/>
      <c r="F180" s="874"/>
      <c r="G180" s="647"/>
    </row>
    <row r="181" spans="1:7" x14ac:dyDescent="0.25">
      <c r="A181" s="120"/>
      <c r="B181" s="192"/>
      <c r="C181" s="120"/>
      <c r="D181" s="607"/>
      <c r="E181" s="874"/>
      <c r="F181" s="874"/>
      <c r="G181" s="647"/>
    </row>
    <row r="182" spans="1:7" x14ac:dyDescent="0.25">
      <c r="A182" s="120"/>
      <c r="B182" s="192"/>
      <c r="C182" s="120"/>
      <c r="D182" s="607"/>
      <c r="E182" s="874"/>
      <c r="F182" s="874"/>
      <c r="G182" s="647"/>
    </row>
    <row r="183" spans="1:7" x14ac:dyDescent="0.25">
      <c r="A183" s="120"/>
      <c r="B183" s="183"/>
      <c r="C183" s="120"/>
      <c r="D183" s="179"/>
      <c r="E183" s="577"/>
      <c r="F183" s="577"/>
      <c r="G183" s="149"/>
    </row>
    <row r="184" spans="1:7" x14ac:dyDescent="0.25">
      <c r="A184" s="120"/>
      <c r="B184" s="183"/>
      <c r="C184" s="120"/>
      <c r="D184" s="179"/>
      <c r="E184" s="577"/>
      <c r="F184" s="577"/>
      <c r="G184" s="149"/>
    </row>
    <row r="185" spans="1:7" x14ac:dyDescent="0.25">
      <c r="A185" s="120"/>
      <c r="B185" s="183"/>
      <c r="C185" s="120"/>
      <c r="D185" s="179"/>
      <c r="E185" s="577"/>
      <c r="F185" s="577"/>
      <c r="G185" s="149"/>
    </row>
    <row r="186" spans="1:7" x14ac:dyDescent="0.25">
      <c r="A186" s="120"/>
      <c r="B186" s="183"/>
      <c r="C186" s="120"/>
      <c r="D186" s="179"/>
      <c r="E186" s="577"/>
      <c r="F186" s="577"/>
      <c r="G186" s="149"/>
    </row>
    <row r="187" spans="1:7" x14ac:dyDescent="0.25">
      <c r="A187" s="120"/>
      <c r="B187" s="183"/>
      <c r="C187" s="120"/>
      <c r="D187" s="179"/>
      <c r="E187" s="577"/>
      <c r="F187" s="577"/>
      <c r="G187" s="149"/>
    </row>
    <row r="188" spans="1:7" x14ac:dyDescent="0.25">
      <c r="A188" s="120"/>
      <c r="B188" s="183"/>
      <c r="C188" s="120"/>
      <c r="D188" s="179"/>
      <c r="E188" s="577"/>
      <c r="F188" s="577"/>
      <c r="G188" s="149"/>
    </row>
    <row r="189" spans="1:7" x14ac:dyDescent="0.25">
      <c r="A189" s="120"/>
      <c r="B189" s="183"/>
      <c r="C189" s="120"/>
      <c r="D189" s="179"/>
      <c r="E189" s="577"/>
      <c r="F189" s="577"/>
      <c r="G189" s="149"/>
    </row>
    <row r="190" spans="1:7" x14ac:dyDescent="0.25">
      <c r="A190" s="120"/>
      <c r="B190" s="183"/>
      <c r="C190" s="120"/>
      <c r="D190" s="179"/>
      <c r="E190" s="577"/>
      <c r="F190" s="577"/>
      <c r="G190" s="149"/>
    </row>
    <row r="191" spans="1:7" x14ac:dyDescent="0.25">
      <c r="A191" s="120"/>
      <c r="B191" s="183"/>
      <c r="C191" s="120"/>
      <c r="D191" s="179"/>
      <c r="E191" s="577"/>
      <c r="F191" s="577"/>
      <c r="G191" s="149"/>
    </row>
    <row r="192" spans="1:7" x14ac:dyDescent="0.25">
      <c r="A192" s="120"/>
      <c r="B192" s="183"/>
      <c r="C192" s="120"/>
      <c r="D192" s="179"/>
      <c r="E192" s="577"/>
      <c r="F192" s="577"/>
      <c r="G192" s="149"/>
    </row>
    <row r="193" spans="1:7" x14ac:dyDescent="0.25">
      <c r="A193" s="120"/>
      <c r="B193" s="183"/>
      <c r="C193" s="120"/>
      <c r="D193" s="179"/>
      <c r="E193" s="577"/>
      <c r="F193" s="577"/>
      <c r="G193" s="149"/>
    </row>
    <row r="194" spans="1:7" x14ac:dyDescent="0.25">
      <c r="A194" s="120"/>
      <c r="B194" s="183"/>
      <c r="C194" s="120"/>
      <c r="D194" s="179"/>
      <c r="E194" s="577"/>
      <c r="F194" s="577"/>
      <c r="G194" s="149"/>
    </row>
    <row r="195" spans="1:7" x14ac:dyDescent="0.25">
      <c r="A195" s="120"/>
      <c r="B195" s="183"/>
      <c r="C195" s="120"/>
      <c r="D195" s="179"/>
      <c r="E195" s="577"/>
      <c r="F195" s="577"/>
      <c r="G195" s="149"/>
    </row>
    <row r="196" spans="1:7" x14ac:dyDescent="0.25">
      <c r="A196" s="120"/>
      <c r="B196" s="183"/>
      <c r="C196" s="120"/>
      <c r="D196" s="179"/>
      <c r="E196" s="577"/>
      <c r="F196" s="577"/>
      <c r="G196" s="149"/>
    </row>
    <row r="197" spans="1:7" x14ac:dyDescent="0.25">
      <c r="A197" s="120"/>
      <c r="B197" s="183"/>
      <c r="C197" s="120"/>
      <c r="D197" s="179"/>
      <c r="E197" s="577"/>
      <c r="F197" s="577"/>
      <c r="G197" s="149"/>
    </row>
    <row r="198" spans="1:7" x14ac:dyDescent="0.25">
      <c r="A198" s="120"/>
      <c r="B198" s="183"/>
      <c r="C198" s="120"/>
      <c r="D198" s="179"/>
      <c r="E198" s="577"/>
      <c r="F198" s="577"/>
      <c r="G198" s="149"/>
    </row>
    <row r="199" spans="1:7" x14ac:dyDescent="0.25">
      <c r="A199" s="120"/>
      <c r="B199" s="183"/>
      <c r="C199" s="120"/>
      <c r="D199" s="179"/>
      <c r="E199" s="577"/>
      <c r="F199" s="577"/>
      <c r="G199" s="149"/>
    </row>
    <row r="200" spans="1:7" x14ac:dyDescent="0.25">
      <c r="A200" s="120"/>
      <c r="B200" s="183"/>
      <c r="C200" s="120"/>
      <c r="D200" s="179"/>
      <c r="E200" s="577"/>
      <c r="F200" s="577"/>
      <c r="G200" s="149"/>
    </row>
    <row r="201" spans="1:7" x14ac:dyDescent="0.25">
      <c r="A201" s="120"/>
      <c r="B201" s="113"/>
      <c r="C201" s="120"/>
      <c r="D201" s="120"/>
      <c r="E201" s="875"/>
      <c r="F201" s="875"/>
      <c r="G201" s="648"/>
    </row>
    <row r="202" spans="1:7" x14ac:dyDescent="0.25">
      <c r="A202" s="120"/>
      <c r="B202" s="113"/>
      <c r="C202" s="120"/>
      <c r="D202" s="120"/>
      <c r="E202" s="875"/>
      <c r="F202" s="875"/>
      <c r="G202" s="648"/>
    </row>
    <row r="203" spans="1:7" x14ac:dyDescent="0.25">
      <c r="A203" s="120"/>
      <c r="B203" s="113"/>
      <c r="C203" s="120"/>
      <c r="D203" s="120"/>
      <c r="E203" s="875"/>
      <c r="F203" s="875"/>
      <c r="G203" s="648"/>
    </row>
    <row r="204" spans="1:7" x14ac:dyDescent="0.25">
      <c r="A204" s="120"/>
      <c r="B204" s="113"/>
      <c r="C204" s="120"/>
      <c r="D204" s="120"/>
      <c r="E204" s="875"/>
      <c r="F204" s="875"/>
      <c r="G204" s="648"/>
    </row>
    <row r="205" spans="1:7" x14ac:dyDescent="0.25">
      <c r="A205" s="120"/>
      <c r="B205" s="113"/>
      <c r="C205" s="120"/>
      <c r="D205" s="120"/>
      <c r="E205" s="875"/>
      <c r="F205" s="875"/>
      <c r="G205" s="648"/>
    </row>
    <row r="206" spans="1:7" x14ac:dyDescent="0.25">
      <c r="A206" s="120"/>
      <c r="B206" s="113"/>
      <c r="C206" s="120"/>
      <c r="D206" s="120"/>
      <c r="E206" s="875"/>
      <c r="F206" s="875"/>
      <c r="G206" s="648"/>
    </row>
    <row r="207" spans="1:7" x14ac:dyDescent="0.25">
      <c r="A207" s="120"/>
      <c r="B207" s="113"/>
      <c r="C207" s="120"/>
      <c r="D207" s="120"/>
      <c r="E207" s="875"/>
      <c r="F207" s="875"/>
      <c r="G207" s="648"/>
    </row>
    <row r="208" spans="1:7" x14ac:dyDescent="0.25">
      <c r="A208" s="120"/>
      <c r="B208" s="113"/>
      <c r="C208" s="120"/>
      <c r="D208" s="120"/>
      <c r="E208" s="875"/>
      <c r="F208" s="875"/>
      <c r="G208" s="648"/>
    </row>
    <row r="209" spans="1:7" x14ac:dyDescent="0.25">
      <c r="A209" s="120"/>
      <c r="B209" s="113"/>
      <c r="C209" s="120"/>
      <c r="D209" s="120"/>
      <c r="E209" s="875"/>
      <c r="F209" s="875"/>
      <c r="G209" s="648"/>
    </row>
    <row r="210" spans="1:7" x14ac:dyDescent="0.25">
      <c r="A210" s="120"/>
      <c r="B210" s="113"/>
      <c r="C210" s="120"/>
      <c r="D210" s="120"/>
      <c r="E210" s="875"/>
      <c r="F210" s="875"/>
      <c r="G210" s="648"/>
    </row>
    <row r="211" spans="1:7" x14ac:dyDescent="0.25">
      <c r="A211" s="120"/>
      <c r="B211" s="113"/>
      <c r="C211" s="120"/>
      <c r="D211" s="120"/>
      <c r="E211" s="875"/>
      <c r="F211" s="875"/>
      <c r="G211" s="648"/>
    </row>
    <row r="212" spans="1:7" x14ac:dyDescent="0.25">
      <c r="A212" s="120"/>
      <c r="B212" s="113"/>
      <c r="C212" s="120"/>
      <c r="D212" s="120"/>
      <c r="E212" s="875"/>
      <c r="F212" s="875"/>
      <c r="G212" s="648"/>
    </row>
    <row r="213" spans="1:7" x14ac:dyDescent="0.25">
      <c r="A213" s="120"/>
      <c r="B213" s="113"/>
      <c r="C213" s="120"/>
      <c r="D213" s="120"/>
      <c r="E213" s="875"/>
      <c r="F213" s="875"/>
      <c r="G213" s="648"/>
    </row>
    <row r="214" spans="1:7" x14ac:dyDescent="0.25">
      <c r="A214" s="120"/>
      <c r="B214" s="113"/>
      <c r="C214" s="120"/>
      <c r="D214" s="120"/>
      <c r="E214" s="875"/>
      <c r="F214" s="875"/>
      <c r="G214" s="648"/>
    </row>
    <row r="215" spans="1:7" x14ac:dyDescent="0.25">
      <c r="A215" s="120"/>
      <c r="B215" s="113"/>
      <c r="C215" s="120"/>
      <c r="D215" s="120"/>
      <c r="E215" s="875"/>
      <c r="F215" s="875"/>
      <c r="G215" s="648"/>
    </row>
    <row r="216" spans="1:7" x14ac:dyDescent="0.25">
      <c r="A216" s="120"/>
      <c r="B216" s="113"/>
      <c r="C216" s="120"/>
      <c r="D216" s="120"/>
      <c r="E216" s="875"/>
      <c r="F216" s="875"/>
      <c r="G216" s="648"/>
    </row>
    <row r="217" spans="1:7" x14ac:dyDescent="0.25">
      <c r="A217" s="120"/>
      <c r="B217" s="113"/>
      <c r="C217" s="120"/>
      <c r="D217" s="120"/>
      <c r="E217" s="875"/>
      <c r="F217" s="875"/>
      <c r="G217" s="648"/>
    </row>
    <row r="218" spans="1:7" x14ac:dyDescent="0.25">
      <c r="A218" s="120"/>
      <c r="B218" s="113"/>
      <c r="C218" s="120"/>
      <c r="D218" s="120"/>
      <c r="E218" s="875"/>
      <c r="F218" s="875"/>
      <c r="G218" s="648"/>
    </row>
    <row r="219" spans="1:7" x14ac:dyDescent="0.25">
      <c r="A219" s="120"/>
      <c r="B219" s="113"/>
      <c r="C219" s="120"/>
      <c r="D219" s="120"/>
      <c r="E219" s="875"/>
      <c r="F219" s="875"/>
      <c r="G219" s="648"/>
    </row>
    <row r="220" spans="1:7" x14ac:dyDescent="0.25">
      <c r="A220" s="120"/>
      <c r="B220" s="113"/>
      <c r="C220" s="120"/>
      <c r="D220" s="120"/>
      <c r="E220" s="875"/>
      <c r="F220" s="875"/>
      <c r="G220" s="648"/>
    </row>
    <row r="221" spans="1:7" x14ac:dyDescent="0.25">
      <c r="A221" s="120"/>
      <c r="B221" s="113"/>
      <c r="C221" s="120"/>
      <c r="D221" s="120"/>
      <c r="E221" s="875"/>
      <c r="F221" s="875"/>
      <c r="G221" s="648"/>
    </row>
    <row r="222" spans="1:7" x14ac:dyDescent="0.25">
      <c r="A222" s="120"/>
      <c r="B222" s="113"/>
      <c r="C222" s="120"/>
      <c r="D222" s="120"/>
      <c r="E222" s="875"/>
      <c r="F222" s="875"/>
      <c r="G222" s="648"/>
    </row>
    <row r="223" spans="1:7" x14ac:dyDescent="0.25">
      <c r="A223" s="120"/>
      <c r="B223" s="113"/>
      <c r="C223" s="120"/>
      <c r="D223" s="120"/>
      <c r="E223" s="875"/>
      <c r="F223" s="875"/>
      <c r="G223" s="648"/>
    </row>
    <row r="224" spans="1:7" x14ac:dyDescent="0.25">
      <c r="A224" s="120"/>
      <c r="B224" s="113"/>
      <c r="C224" s="120"/>
      <c r="D224" s="120"/>
      <c r="E224" s="875"/>
      <c r="F224" s="875"/>
      <c r="G224" s="648"/>
    </row>
    <row r="225" spans="1:7" x14ac:dyDescent="0.25">
      <c r="A225" s="120"/>
      <c r="B225" s="113"/>
      <c r="C225" s="120"/>
      <c r="D225" s="120"/>
      <c r="E225" s="875"/>
      <c r="F225" s="875"/>
      <c r="G225" s="648"/>
    </row>
    <row r="226" spans="1:7" x14ac:dyDescent="0.25">
      <c r="A226" s="120"/>
      <c r="B226" s="113"/>
      <c r="C226" s="120"/>
      <c r="D226" s="120"/>
      <c r="E226" s="875"/>
      <c r="F226" s="875"/>
      <c r="G226" s="648"/>
    </row>
    <row r="227" spans="1:7" x14ac:dyDescent="0.25">
      <c r="A227" s="120"/>
      <c r="B227" s="113"/>
      <c r="C227" s="120"/>
      <c r="D227" s="120"/>
      <c r="E227" s="875"/>
      <c r="F227" s="875"/>
      <c r="G227" s="648"/>
    </row>
    <row r="228" spans="1:7" x14ac:dyDescent="0.25">
      <c r="A228" s="120"/>
      <c r="B228" s="113"/>
      <c r="C228" s="120"/>
      <c r="D228" s="120"/>
      <c r="E228" s="875"/>
      <c r="F228" s="875"/>
      <c r="G228" s="648"/>
    </row>
    <row r="229" spans="1:7" x14ac:dyDescent="0.25">
      <c r="A229" s="120"/>
      <c r="B229" s="113"/>
      <c r="C229" s="120"/>
      <c r="D229" s="120"/>
      <c r="E229" s="875"/>
      <c r="F229" s="875"/>
      <c r="G229" s="648"/>
    </row>
    <row r="230" spans="1:7" x14ac:dyDescent="0.25">
      <c r="A230" s="120"/>
      <c r="B230" s="113"/>
      <c r="C230" s="120"/>
      <c r="D230" s="120"/>
      <c r="E230" s="875"/>
      <c r="F230" s="875"/>
      <c r="G230" s="648"/>
    </row>
    <row r="231" spans="1:7" x14ac:dyDescent="0.25">
      <c r="A231" s="120"/>
      <c r="B231" s="113"/>
      <c r="C231" s="120"/>
      <c r="D231" s="120"/>
      <c r="E231" s="875"/>
      <c r="F231" s="875"/>
      <c r="G231" s="648"/>
    </row>
    <row r="232" spans="1:7" ht="13" thickBot="1" x14ac:dyDescent="0.3">
      <c r="A232" s="120"/>
      <c r="B232" s="113"/>
      <c r="C232" s="120"/>
      <c r="D232" s="120"/>
      <c r="E232" s="875"/>
      <c r="F232" s="875"/>
      <c r="G232" s="648"/>
    </row>
    <row r="233" spans="1:7" ht="26.25" customHeight="1" thickTop="1" x14ac:dyDescent="0.25">
      <c r="A233" s="1109" t="s">
        <v>260</v>
      </c>
      <c r="B233" s="1109"/>
      <c r="C233" s="1109"/>
      <c r="D233" s="1109"/>
      <c r="E233" s="1109"/>
      <c r="F233" s="880">
        <f>SUM(F175:F181)</f>
        <v>0</v>
      </c>
      <c r="G233" s="649"/>
    </row>
    <row r="234" spans="1:7" x14ac:dyDescent="0.25">
      <c r="G234" s="609"/>
    </row>
    <row r="235" spans="1:7" x14ac:dyDescent="0.25">
      <c r="G235" s="609"/>
    </row>
    <row r="236" spans="1:7" x14ac:dyDescent="0.25">
      <c r="G236" s="609"/>
    </row>
    <row r="237" spans="1:7" ht="25.15" customHeight="1" x14ac:dyDescent="0.25">
      <c r="G237" s="609"/>
    </row>
    <row r="238" spans="1:7" x14ac:dyDescent="0.25">
      <c r="G238" s="609"/>
    </row>
    <row r="239" spans="1:7" x14ac:dyDescent="0.25">
      <c r="G239" s="609"/>
    </row>
    <row r="240" spans="1:7" x14ac:dyDescent="0.25">
      <c r="G240" s="609"/>
    </row>
    <row r="241" spans="7:7" x14ac:dyDescent="0.25">
      <c r="G241" s="609"/>
    </row>
    <row r="242" spans="7:7" x14ac:dyDescent="0.25">
      <c r="G242" s="609"/>
    </row>
    <row r="243" spans="7:7" x14ac:dyDescent="0.25">
      <c r="G243" s="609"/>
    </row>
    <row r="244" spans="7:7" x14ac:dyDescent="0.25">
      <c r="G244" s="609"/>
    </row>
    <row r="245" spans="7:7" x14ac:dyDescent="0.25">
      <c r="G245" s="609"/>
    </row>
    <row r="246" spans="7:7" x14ac:dyDescent="0.25">
      <c r="G246" s="609"/>
    </row>
    <row r="247" spans="7:7" x14ac:dyDescent="0.25">
      <c r="G247" s="609"/>
    </row>
    <row r="248" spans="7:7" x14ac:dyDescent="0.25">
      <c r="G248" s="609"/>
    </row>
    <row r="249" spans="7:7" x14ac:dyDescent="0.25">
      <c r="G249" s="609"/>
    </row>
    <row r="250" spans="7:7" x14ac:dyDescent="0.25">
      <c r="G250" s="609"/>
    </row>
    <row r="251" spans="7:7" x14ac:dyDescent="0.25">
      <c r="G251" s="609"/>
    </row>
    <row r="252" spans="7:7" x14ac:dyDescent="0.25">
      <c r="G252" s="609"/>
    </row>
    <row r="253" spans="7:7" x14ac:dyDescent="0.25">
      <c r="G253" s="609"/>
    </row>
    <row r="254" spans="7:7" x14ac:dyDescent="0.25">
      <c r="G254" s="609"/>
    </row>
    <row r="255" spans="7:7" x14ac:dyDescent="0.25">
      <c r="G255" s="609"/>
    </row>
    <row r="256" spans="7:7" x14ac:dyDescent="0.25">
      <c r="G256" s="609"/>
    </row>
    <row r="257" spans="7:7" x14ac:dyDescent="0.25">
      <c r="G257" s="609"/>
    </row>
    <row r="258" spans="7:7" x14ac:dyDescent="0.25">
      <c r="G258" s="609"/>
    </row>
    <row r="259" spans="7:7" x14ac:dyDescent="0.25">
      <c r="G259" s="609"/>
    </row>
    <row r="260" spans="7:7" x14ac:dyDescent="0.25">
      <c r="G260" s="609"/>
    </row>
    <row r="261" spans="7:7" x14ac:dyDescent="0.25">
      <c r="G261" s="609"/>
    </row>
    <row r="262" spans="7:7" x14ac:dyDescent="0.25">
      <c r="G262" s="609"/>
    </row>
    <row r="263" spans="7:7" x14ac:dyDescent="0.25">
      <c r="G263" s="609"/>
    </row>
    <row r="264" spans="7:7" x14ac:dyDescent="0.25">
      <c r="G264" s="609"/>
    </row>
    <row r="265" spans="7:7" x14ac:dyDescent="0.25">
      <c r="G265" s="609"/>
    </row>
    <row r="266" spans="7:7" x14ac:dyDescent="0.25">
      <c r="G266" s="609"/>
    </row>
    <row r="267" spans="7:7" x14ac:dyDescent="0.25">
      <c r="G267" s="609"/>
    </row>
    <row r="268" spans="7:7" x14ac:dyDescent="0.25">
      <c r="G268" s="609"/>
    </row>
    <row r="269" spans="7:7" x14ac:dyDescent="0.25">
      <c r="G269" s="609"/>
    </row>
    <row r="270" spans="7:7" x14ac:dyDescent="0.25">
      <c r="G270" s="609"/>
    </row>
    <row r="271" spans="7:7" x14ac:dyDescent="0.25">
      <c r="G271" s="609"/>
    </row>
    <row r="272" spans="7:7" x14ac:dyDescent="0.25">
      <c r="G272" s="609"/>
    </row>
    <row r="273" spans="7:7" x14ac:dyDescent="0.25">
      <c r="G273" s="609"/>
    </row>
    <row r="274" spans="7:7" x14ac:dyDescent="0.25">
      <c r="G274" s="609"/>
    </row>
    <row r="275" spans="7:7" x14ac:dyDescent="0.25">
      <c r="G275" s="609"/>
    </row>
    <row r="276" spans="7:7" x14ac:dyDescent="0.25">
      <c r="G276" s="609"/>
    </row>
    <row r="277" spans="7:7" x14ac:dyDescent="0.25">
      <c r="G277" s="609"/>
    </row>
    <row r="278" spans="7:7" x14ac:dyDescent="0.25">
      <c r="G278" s="609"/>
    </row>
    <row r="279" spans="7:7" x14ac:dyDescent="0.25">
      <c r="G279" s="609"/>
    </row>
    <row r="280" spans="7:7" x14ac:dyDescent="0.25">
      <c r="G280" s="609"/>
    </row>
    <row r="281" spans="7:7" x14ac:dyDescent="0.25">
      <c r="G281" s="609"/>
    </row>
    <row r="282" spans="7:7" x14ac:dyDescent="0.25">
      <c r="G282" s="609"/>
    </row>
    <row r="283" spans="7:7" x14ac:dyDescent="0.25">
      <c r="G283" s="609"/>
    </row>
    <row r="284" spans="7:7" x14ac:dyDescent="0.25">
      <c r="G284" s="609"/>
    </row>
    <row r="285" spans="7:7" x14ac:dyDescent="0.25">
      <c r="G285" s="609"/>
    </row>
    <row r="286" spans="7:7" x14ac:dyDescent="0.25">
      <c r="G286" s="609"/>
    </row>
    <row r="287" spans="7:7" x14ac:dyDescent="0.25">
      <c r="G287" s="609"/>
    </row>
    <row r="288" spans="7:7" x14ac:dyDescent="0.25">
      <c r="G288" s="609"/>
    </row>
    <row r="289" spans="7:7" x14ac:dyDescent="0.25">
      <c r="G289" s="609"/>
    </row>
    <row r="290" spans="7:7" x14ac:dyDescent="0.25">
      <c r="G290" s="609"/>
    </row>
    <row r="291" spans="7:7" x14ac:dyDescent="0.25">
      <c r="G291" s="609"/>
    </row>
    <row r="292" spans="7:7" x14ac:dyDescent="0.25">
      <c r="G292" s="609"/>
    </row>
    <row r="293" spans="7:7" x14ac:dyDescent="0.25">
      <c r="G293" s="609"/>
    </row>
    <row r="294" spans="7:7" x14ac:dyDescent="0.25">
      <c r="G294" s="609"/>
    </row>
    <row r="295" spans="7:7" x14ac:dyDescent="0.25">
      <c r="G295" s="609"/>
    </row>
    <row r="296" spans="7:7" x14ac:dyDescent="0.25">
      <c r="G296" s="609"/>
    </row>
    <row r="297" spans="7:7" x14ac:dyDescent="0.25">
      <c r="G297" s="609"/>
    </row>
    <row r="298" spans="7:7" x14ac:dyDescent="0.25">
      <c r="G298" s="609"/>
    </row>
    <row r="299" spans="7:7" x14ac:dyDescent="0.25">
      <c r="G299" s="609"/>
    </row>
    <row r="300" spans="7:7" x14ac:dyDescent="0.25">
      <c r="G300" s="609"/>
    </row>
    <row r="301" spans="7:7" x14ac:dyDescent="0.25">
      <c r="G301" s="609"/>
    </row>
    <row r="302" spans="7:7" x14ac:dyDescent="0.25">
      <c r="G302" s="609"/>
    </row>
    <row r="303" spans="7:7" x14ac:dyDescent="0.25">
      <c r="G303" s="609"/>
    </row>
    <row r="304" spans="7:7" x14ac:dyDescent="0.25">
      <c r="G304" s="609"/>
    </row>
    <row r="305" spans="7:7" x14ac:dyDescent="0.25">
      <c r="G305" s="609"/>
    </row>
    <row r="306" spans="7:7" x14ac:dyDescent="0.25">
      <c r="G306" s="609"/>
    </row>
    <row r="307" spans="7:7" x14ac:dyDescent="0.25">
      <c r="G307" s="609"/>
    </row>
    <row r="308" spans="7:7" x14ac:dyDescent="0.25">
      <c r="G308" s="609"/>
    </row>
    <row r="309" spans="7:7" x14ac:dyDescent="0.25">
      <c r="G309" s="609"/>
    </row>
    <row r="310" spans="7:7" x14ac:dyDescent="0.25">
      <c r="G310" s="609"/>
    </row>
    <row r="311" spans="7:7" x14ac:dyDescent="0.25">
      <c r="G311" s="609"/>
    </row>
    <row r="312" spans="7:7" x14ac:dyDescent="0.25">
      <c r="G312" s="609"/>
    </row>
    <row r="313" spans="7:7" x14ac:dyDescent="0.25">
      <c r="G313" s="609"/>
    </row>
    <row r="314" spans="7:7" x14ac:dyDescent="0.25">
      <c r="G314" s="609"/>
    </row>
    <row r="315" spans="7:7" x14ac:dyDescent="0.25">
      <c r="G315" s="609"/>
    </row>
    <row r="316" spans="7:7" x14ac:dyDescent="0.25">
      <c r="G316" s="609"/>
    </row>
    <row r="317" spans="7:7" x14ac:dyDescent="0.25">
      <c r="G317" s="609"/>
    </row>
    <row r="318" spans="7:7" x14ac:dyDescent="0.25">
      <c r="G318" s="609"/>
    </row>
    <row r="319" spans="7:7" x14ac:dyDescent="0.25">
      <c r="G319" s="609"/>
    </row>
    <row r="320" spans="7:7" x14ac:dyDescent="0.25">
      <c r="G320" s="609"/>
    </row>
    <row r="321" spans="7:7" x14ac:dyDescent="0.25">
      <c r="G321" s="609"/>
    </row>
    <row r="322" spans="7:7" x14ac:dyDescent="0.25">
      <c r="G322" s="609"/>
    </row>
    <row r="323" spans="7:7" x14ac:dyDescent="0.25">
      <c r="G323" s="609"/>
    </row>
    <row r="324" spans="7:7" x14ac:dyDescent="0.25">
      <c r="G324" s="609"/>
    </row>
    <row r="325" spans="7:7" x14ac:dyDescent="0.25">
      <c r="G325" s="609"/>
    </row>
    <row r="326" spans="7:7" x14ac:dyDescent="0.25">
      <c r="G326" s="609"/>
    </row>
    <row r="327" spans="7:7" x14ac:dyDescent="0.25">
      <c r="G327" s="609"/>
    </row>
    <row r="328" spans="7:7" x14ac:dyDescent="0.25">
      <c r="G328" s="609"/>
    </row>
    <row r="329" spans="7:7" x14ac:dyDescent="0.25">
      <c r="G329" s="609"/>
    </row>
    <row r="330" spans="7:7" x14ac:dyDescent="0.25">
      <c r="G330" s="609"/>
    </row>
    <row r="331" spans="7:7" x14ac:dyDescent="0.25">
      <c r="G331" s="609"/>
    </row>
    <row r="332" spans="7:7" x14ac:dyDescent="0.25">
      <c r="G332" s="609"/>
    </row>
    <row r="333" spans="7:7" x14ac:dyDescent="0.25">
      <c r="G333" s="609"/>
    </row>
    <row r="334" spans="7:7" x14ac:dyDescent="0.25">
      <c r="G334" s="609"/>
    </row>
    <row r="335" spans="7:7" x14ac:dyDescent="0.25">
      <c r="G335" s="609"/>
    </row>
    <row r="336" spans="7:7" x14ac:dyDescent="0.25">
      <c r="G336" s="609"/>
    </row>
    <row r="337" spans="7:7" x14ac:dyDescent="0.25">
      <c r="G337" s="609"/>
    </row>
    <row r="338" spans="7:7" x14ac:dyDescent="0.25">
      <c r="G338" s="609"/>
    </row>
    <row r="339" spans="7:7" x14ac:dyDescent="0.25">
      <c r="G339" s="609"/>
    </row>
    <row r="340" spans="7:7" x14ac:dyDescent="0.25">
      <c r="G340" s="609"/>
    </row>
    <row r="341" spans="7:7" x14ac:dyDescent="0.25">
      <c r="G341" s="609"/>
    </row>
    <row r="342" spans="7:7" x14ac:dyDescent="0.25">
      <c r="G342" s="609"/>
    </row>
    <row r="343" spans="7:7" x14ac:dyDescent="0.25">
      <c r="G343" s="609"/>
    </row>
    <row r="344" spans="7:7" x14ac:dyDescent="0.25">
      <c r="G344" s="609"/>
    </row>
    <row r="345" spans="7:7" x14ac:dyDescent="0.25">
      <c r="G345" s="609"/>
    </row>
    <row r="346" spans="7:7" x14ac:dyDescent="0.25">
      <c r="G346" s="609"/>
    </row>
    <row r="347" spans="7:7" x14ac:dyDescent="0.25">
      <c r="G347" s="609"/>
    </row>
    <row r="348" spans="7:7" x14ac:dyDescent="0.25">
      <c r="G348" s="609"/>
    </row>
    <row r="349" spans="7:7" x14ac:dyDescent="0.25">
      <c r="G349" s="609"/>
    </row>
    <row r="350" spans="7:7" x14ac:dyDescent="0.25">
      <c r="G350" s="609"/>
    </row>
    <row r="351" spans="7:7" x14ac:dyDescent="0.25">
      <c r="G351" s="609"/>
    </row>
    <row r="352" spans="7:7" x14ac:dyDescent="0.25">
      <c r="G352" s="609"/>
    </row>
    <row r="353" spans="7:7" x14ac:dyDescent="0.25">
      <c r="G353" s="609"/>
    </row>
    <row r="354" spans="7:7" x14ac:dyDescent="0.25">
      <c r="G354" s="609"/>
    </row>
    <row r="355" spans="7:7" x14ac:dyDescent="0.25">
      <c r="G355" s="609"/>
    </row>
    <row r="356" spans="7:7" x14ac:dyDescent="0.25">
      <c r="G356" s="609"/>
    </row>
    <row r="357" spans="7:7" x14ac:dyDescent="0.25">
      <c r="G357" s="609"/>
    </row>
    <row r="358" spans="7:7" x14ac:dyDescent="0.25">
      <c r="G358" s="609"/>
    </row>
    <row r="359" spans="7:7" x14ac:dyDescent="0.25">
      <c r="G359" s="609"/>
    </row>
    <row r="360" spans="7:7" x14ac:dyDescent="0.25">
      <c r="G360" s="609"/>
    </row>
    <row r="361" spans="7:7" x14ac:dyDescent="0.25">
      <c r="G361" s="609"/>
    </row>
    <row r="362" spans="7:7" x14ac:dyDescent="0.25">
      <c r="G362" s="609"/>
    </row>
    <row r="363" spans="7:7" x14ac:dyDescent="0.25">
      <c r="G363" s="609"/>
    </row>
    <row r="364" spans="7:7" x14ac:dyDescent="0.25">
      <c r="G364" s="609"/>
    </row>
    <row r="365" spans="7:7" x14ac:dyDescent="0.25">
      <c r="G365" s="609"/>
    </row>
    <row r="366" spans="7:7" x14ac:dyDescent="0.25">
      <c r="G366" s="609"/>
    </row>
    <row r="367" spans="7:7" x14ac:dyDescent="0.25">
      <c r="G367" s="609"/>
    </row>
    <row r="368" spans="7:7" x14ac:dyDescent="0.25">
      <c r="G368" s="609"/>
    </row>
    <row r="369" spans="7:7" x14ac:dyDescent="0.25">
      <c r="G369" s="609"/>
    </row>
    <row r="370" spans="7:7" x14ac:dyDescent="0.25">
      <c r="G370" s="609"/>
    </row>
    <row r="371" spans="7:7" x14ac:dyDescent="0.25">
      <c r="G371" s="609"/>
    </row>
    <row r="372" spans="7:7" x14ac:dyDescent="0.25">
      <c r="G372" s="609"/>
    </row>
    <row r="373" spans="7:7" x14ac:dyDescent="0.25">
      <c r="G373" s="609"/>
    </row>
    <row r="374" spans="7:7" x14ac:dyDescent="0.25">
      <c r="G374" s="609"/>
    </row>
    <row r="375" spans="7:7" x14ac:dyDescent="0.25">
      <c r="G375" s="609"/>
    </row>
    <row r="376" spans="7:7" x14ac:dyDescent="0.25">
      <c r="G376" s="609"/>
    </row>
    <row r="377" spans="7:7" x14ac:dyDescent="0.25">
      <c r="G377" s="609"/>
    </row>
    <row r="378" spans="7:7" x14ac:dyDescent="0.25">
      <c r="G378" s="609"/>
    </row>
    <row r="379" spans="7:7" x14ac:dyDescent="0.25">
      <c r="G379" s="609"/>
    </row>
    <row r="380" spans="7:7" x14ac:dyDescent="0.25">
      <c r="G380" s="609"/>
    </row>
    <row r="381" spans="7:7" x14ac:dyDescent="0.25">
      <c r="G381" s="609"/>
    </row>
    <row r="382" spans="7:7" x14ac:dyDescent="0.25">
      <c r="G382" s="609"/>
    </row>
    <row r="383" spans="7:7" x14ac:dyDescent="0.25">
      <c r="G383" s="609"/>
    </row>
    <row r="384" spans="7:7" x14ac:dyDescent="0.25">
      <c r="G384" s="609"/>
    </row>
    <row r="385" spans="7:7" x14ac:dyDescent="0.25">
      <c r="G385" s="609"/>
    </row>
    <row r="386" spans="7:7" x14ac:dyDescent="0.25">
      <c r="G386" s="609"/>
    </row>
    <row r="387" spans="7:7" x14ac:dyDescent="0.25">
      <c r="G387" s="609"/>
    </row>
    <row r="388" spans="7:7" x14ac:dyDescent="0.25">
      <c r="G388" s="609"/>
    </row>
    <row r="389" spans="7:7" x14ac:dyDescent="0.25">
      <c r="G389" s="609"/>
    </row>
    <row r="390" spans="7:7" x14ac:dyDescent="0.25">
      <c r="G390" s="609"/>
    </row>
    <row r="391" spans="7:7" x14ac:dyDescent="0.25">
      <c r="G391" s="609"/>
    </row>
    <row r="392" spans="7:7" x14ac:dyDescent="0.25">
      <c r="G392" s="609"/>
    </row>
    <row r="393" spans="7:7" x14ac:dyDescent="0.25">
      <c r="G393" s="609"/>
    </row>
    <row r="394" spans="7:7" x14ac:dyDescent="0.25">
      <c r="G394" s="609"/>
    </row>
    <row r="395" spans="7:7" x14ac:dyDescent="0.25">
      <c r="G395" s="609"/>
    </row>
    <row r="396" spans="7:7" x14ac:dyDescent="0.25">
      <c r="G396" s="609"/>
    </row>
    <row r="397" spans="7:7" x14ac:dyDescent="0.25">
      <c r="G397" s="609"/>
    </row>
    <row r="398" spans="7:7" x14ac:dyDescent="0.25">
      <c r="G398" s="609"/>
    </row>
    <row r="399" spans="7:7" x14ac:dyDescent="0.25">
      <c r="G399" s="609"/>
    </row>
    <row r="400" spans="7:7" x14ac:dyDescent="0.25">
      <c r="G400" s="609"/>
    </row>
    <row r="401" spans="7:7" x14ac:dyDescent="0.25">
      <c r="G401" s="609"/>
    </row>
    <row r="402" spans="7:7" x14ac:dyDescent="0.25">
      <c r="G402" s="609"/>
    </row>
    <row r="403" spans="7:7" x14ac:dyDescent="0.25">
      <c r="G403" s="609"/>
    </row>
    <row r="404" spans="7:7" x14ac:dyDescent="0.25">
      <c r="G404" s="609"/>
    </row>
    <row r="405" spans="7:7" x14ac:dyDescent="0.25">
      <c r="G405" s="609"/>
    </row>
    <row r="406" spans="7:7" x14ac:dyDescent="0.25">
      <c r="G406" s="609"/>
    </row>
    <row r="407" spans="7:7" x14ac:dyDescent="0.25">
      <c r="G407" s="609"/>
    </row>
    <row r="408" spans="7:7" x14ac:dyDescent="0.25">
      <c r="G408" s="609"/>
    </row>
    <row r="409" spans="7:7" x14ac:dyDescent="0.25">
      <c r="G409" s="609"/>
    </row>
    <row r="410" spans="7:7" x14ac:dyDescent="0.25">
      <c r="G410" s="609"/>
    </row>
    <row r="411" spans="7:7" x14ac:dyDescent="0.25">
      <c r="G411" s="609"/>
    </row>
    <row r="412" spans="7:7" x14ac:dyDescent="0.25">
      <c r="G412" s="609"/>
    </row>
    <row r="413" spans="7:7" x14ac:dyDescent="0.25">
      <c r="G413" s="609"/>
    </row>
    <row r="414" spans="7:7" x14ac:dyDescent="0.25">
      <c r="G414" s="609"/>
    </row>
    <row r="415" spans="7:7" x14ac:dyDescent="0.25">
      <c r="G415" s="609"/>
    </row>
    <row r="416" spans="7:7" x14ac:dyDescent="0.25">
      <c r="G416" s="609"/>
    </row>
    <row r="417" spans="7:7" x14ac:dyDescent="0.25">
      <c r="G417" s="609"/>
    </row>
    <row r="418" spans="7:7" x14ac:dyDescent="0.25">
      <c r="G418" s="609"/>
    </row>
    <row r="419" spans="7:7" x14ac:dyDescent="0.25">
      <c r="G419" s="609"/>
    </row>
    <row r="420" spans="7:7" x14ac:dyDescent="0.25">
      <c r="G420" s="609"/>
    </row>
    <row r="421" spans="7:7" x14ac:dyDescent="0.25">
      <c r="G421" s="609"/>
    </row>
    <row r="422" spans="7:7" x14ac:dyDescent="0.25">
      <c r="G422" s="609"/>
    </row>
    <row r="423" spans="7:7" x14ac:dyDescent="0.25">
      <c r="G423" s="609"/>
    </row>
    <row r="424" spans="7:7" x14ac:dyDescent="0.25">
      <c r="G424" s="609"/>
    </row>
    <row r="425" spans="7:7" x14ac:dyDescent="0.25">
      <c r="G425" s="609"/>
    </row>
    <row r="426" spans="7:7" x14ac:dyDescent="0.25">
      <c r="G426" s="609"/>
    </row>
    <row r="427" spans="7:7" x14ac:dyDescent="0.25">
      <c r="G427" s="609"/>
    </row>
    <row r="428" spans="7:7" x14ac:dyDescent="0.25">
      <c r="G428" s="609"/>
    </row>
    <row r="429" spans="7:7" x14ac:dyDescent="0.25">
      <c r="G429" s="609"/>
    </row>
    <row r="430" spans="7:7" x14ac:dyDescent="0.25">
      <c r="G430" s="609"/>
    </row>
    <row r="431" spans="7:7" x14ac:dyDescent="0.25">
      <c r="G431" s="609"/>
    </row>
    <row r="432" spans="7:7" x14ac:dyDescent="0.25">
      <c r="G432" s="609"/>
    </row>
    <row r="433" spans="7:7" x14ac:dyDescent="0.25">
      <c r="G433" s="609"/>
    </row>
    <row r="434" spans="7:7" x14ac:dyDescent="0.25">
      <c r="G434" s="609"/>
    </row>
    <row r="435" spans="7:7" x14ac:dyDescent="0.25">
      <c r="G435" s="609"/>
    </row>
    <row r="436" spans="7:7" x14ac:dyDescent="0.25">
      <c r="G436" s="609"/>
    </row>
    <row r="437" spans="7:7" x14ac:dyDescent="0.25">
      <c r="G437" s="609"/>
    </row>
    <row r="438" spans="7:7" x14ac:dyDescent="0.25">
      <c r="G438" s="609"/>
    </row>
    <row r="439" spans="7:7" x14ac:dyDescent="0.25">
      <c r="G439" s="609"/>
    </row>
    <row r="440" spans="7:7" x14ac:dyDescent="0.25">
      <c r="G440" s="609"/>
    </row>
    <row r="441" spans="7:7" x14ac:dyDescent="0.25">
      <c r="G441" s="609"/>
    </row>
    <row r="442" spans="7:7" x14ac:dyDescent="0.25">
      <c r="G442" s="609"/>
    </row>
    <row r="443" spans="7:7" x14ac:dyDescent="0.25">
      <c r="G443" s="609"/>
    </row>
    <row r="444" spans="7:7" x14ac:dyDescent="0.25">
      <c r="G444" s="609"/>
    </row>
    <row r="445" spans="7:7" x14ac:dyDescent="0.25">
      <c r="G445" s="609"/>
    </row>
    <row r="446" spans="7:7" x14ac:dyDescent="0.25">
      <c r="G446" s="609"/>
    </row>
    <row r="447" spans="7:7" x14ac:dyDescent="0.25">
      <c r="G447" s="609"/>
    </row>
    <row r="448" spans="7:7" x14ac:dyDescent="0.25">
      <c r="G448" s="609"/>
    </row>
    <row r="449" spans="7:7" x14ac:dyDescent="0.25">
      <c r="G449" s="609"/>
    </row>
    <row r="450" spans="7:7" x14ac:dyDescent="0.25">
      <c r="G450" s="609"/>
    </row>
    <row r="451" spans="7:7" x14ac:dyDescent="0.25">
      <c r="G451" s="609"/>
    </row>
    <row r="452" spans="7:7" x14ac:dyDescent="0.25">
      <c r="G452" s="609"/>
    </row>
    <row r="453" spans="7:7" x14ac:dyDescent="0.25">
      <c r="G453" s="609"/>
    </row>
    <row r="454" spans="7:7" x14ac:dyDescent="0.25">
      <c r="G454" s="609"/>
    </row>
    <row r="455" spans="7:7" x14ac:dyDescent="0.25">
      <c r="G455" s="609"/>
    </row>
    <row r="456" spans="7:7" x14ac:dyDescent="0.25">
      <c r="G456" s="609"/>
    </row>
    <row r="457" spans="7:7" x14ac:dyDescent="0.25">
      <c r="G457" s="609"/>
    </row>
    <row r="458" spans="7:7" x14ac:dyDescent="0.25">
      <c r="G458" s="609"/>
    </row>
    <row r="459" spans="7:7" x14ac:dyDescent="0.25">
      <c r="G459" s="609"/>
    </row>
    <row r="460" spans="7:7" x14ac:dyDescent="0.25">
      <c r="G460" s="609"/>
    </row>
    <row r="461" spans="7:7" x14ac:dyDescent="0.25">
      <c r="G461" s="609"/>
    </row>
    <row r="462" spans="7:7" x14ac:dyDescent="0.25">
      <c r="G462" s="609"/>
    </row>
    <row r="463" spans="7:7" x14ac:dyDescent="0.25">
      <c r="G463" s="609"/>
    </row>
    <row r="464" spans="7:7" x14ac:dyDescent="0.25">
      <c r="G464" s="609"/>
    </row>
    <row r="465" spans="7:7" x14ac:dyDescent="0.25">
      <c r="G465" s="609"/>
    </row>
    <row r="466" spans="7:7" x14ac:dyDescent="0.25">
      <c r="G466" s="609"/>
    </row>
    <row r="467" spans="7:7" x14ac:dyDescent="0.25">
      <c r="G467" s="609"/>
    </row>
    <row r="468" spans="7:7" x14ac:dyDescent="0.25">
      <c r="G468" s="609"/>
    </row>
    <row r="469" spans="7:7" x14ac:dyDescent="0.25">
      <c r="G469" s="609"/>
    </row>
    <row r="470" spans="7:7" x14ac:dyDescent="0.25">
      <c r="G470" s="609"/>
    </row>
    <row r="471" spans="7:7" x14ac:dyDescent="0.25">
      <c r="G471" s="609"/>
    </row>
    <row r="472" spans="7:7" x14ac:dyDescent="0.25">
      <c r="G472" s="609"/>
    </row>
    <row r="473" spans="7:7" x14ac:dyDescent="0.25">
      <c r="G473" s="609"/>
    </row>
    <row r="474" spans="7:7" x14ac:dyDescent="0.25">
      <c r="G474" s="609"/>
    </row>
    <row r="475" spans="7:7" x14ac:dyDescent="0.25">
      <c r="G475" s="609"/>
    </row>
    <row r="476" spans="7:7" x14ac:dyDescent="0.25">
      <c r="G476" s="609"/>
    </row>
    <row r="477" spans="7:7" x14ac:dyDescent="0.25">
      <c r="G477" s="609"/>
    </row>
    <row r="478" spans="7:7" x14ac:dyDescent="0.25">
      <c r="G478" s="609"/>
    </row>
    <row r="479" spans="7:7" x14ac:dyDescent="0.25">
      <c r="G479" s="609"/>
    </row>
    <row r="480" spans="7:7" x14ac:dyDescent="0.25">
      <c r="G480" s="609"/>
    </row>
    <row r="481" spans="7:7" x14ac:dyDescent="0.25">
      <c r="G481" s="609"/>
    </row>
    <row r="482" spans="7:7" x14ac:dyDescent="0.25">
      <c r="G482" s="609"/>
    </row>
    <row r="483" spans="7:7" x14ac:dyDescent="0.25">
      <c r="G483" s="609"/>
    </row>
    <row r="484" spans="7:7" x14ac:dyDescent="0.25">
      <c r="G484" s="609"/>
    </row>
    <row r="485" spans="7:7" x14ac:dyDescent="0.25">
      <c r="G485" s="609"/>
    </row>
    <row r="486" spans="7:7" x14ac:dyDescent="0.25">
      <c r="G486" s="609"/>
    </row>
    <row r="487" spans="7:7" x14ac:dyDescent="0.25">
      <c r="G487" s="609"/>
    </row>
    <row r="488" spans="7:7" x14ac:dyDescent="0.25">
      <c r="G488" s="609"/>
    </row>
    <row r="489" spans="7:7" x14ac:dyDescent="0.25">
      <c r="G489" s="609"/>
    </row>
    <row r="490" spans="7:7" x14ac:dyDescent="0.25">
      <c r="G490" s="609"/>
    </row>
    <row r="491" spans="7:7" x14ac:dyDescent="0.25">
      <c r="G491" s="609"/>
    </row>
    <row r="492" spans="7:7" x14ac:dyDescent="0.25">
      <c r="G492" s="609"/>
    </row>
    <row r="493" spans="7:7" x14ac:dyDescent="0.25">
      <c r="G493" s="609"/>
    </row>
    <row r="494" spans="7:7" x14ac:dyDescent="0.25">
      <c r="G494" s="609"/>
    </row>
    <row r="495" spans="7:7" x14ac:dyDescent="0.25">
      <c r="G495" s="609"/>
    </row>
    <row r="496" spans="7:7" x14ac:dyDescent="0.25">
      <c r="G496" s="609"/>
    </row>
    <row r="497" spans="7:7" x14ac:dyDescent="0.25">
      <c r="G497" s="609"/>
    </row>
    <row r="498" spans="7:7" x14ac:dyDescent="0.25">
      <c r="G498" s="609"/>
    </row>
    <row r="499" spans="7:7" x14ac:dyDescent="0.25">
      <c r="G499" s="609"/>
    </row>
    <row r="500" spans="7:7" x14ac:dyDescent="0.25">
      <c r="G500" s="609"/>
    </row>
    <row r="501" spans="7:7" x14ac:dyDescent="0.25">
      <c r="G501" s="609"/>
    </row>
    <row r="502" spans="7:7" x14ac:dyDescent="0.25">
      <c r="G502" s="609"/>
    </row>
    <row r="503" spans="7:7" x14ac:dyDescent="0.25">
      <c r="G503" s="609"/>
    </row>
    <row r="504" spans="7:7" x14ac:dyDescent="0.25">
      <c r="G504" s="609"/>
    </row>
    <row r="505" spans="7:7" x14ac:dyDescent="0.25">
      <c r="G505" s="609"/>
    </row>
    <row r="506" spans="7:7" x14ac:dyDescent="0.25">
      <c r="G506" s="609"/>
    </row>
    <row r="507" spans="7:7" x14ac:dyDescent="0.25">
      <c r="G507" s="609"/>
    </row>
    <row r="508" spans="7:7" x14ac:dyDescent="0.25">
      <c r="G508" s="609"/>
    </row>
    <row r="509" spans="7:7" x14ac:dyDescent="0.25">
      <c r="G509" s="609"/>
    </row>
    <row r="510" spans="7:7" x14ac:dyDescent="0.25">
      <c r="G510" s="609"/>
    </row>
    <row r="511" spans="7:7" x14ac:dyDescent="0.25">
      <c r="G511" s="609"/>
    </row>
    <row r="512" spans="7:7" x14ac:dyDescent="0.25">
      <c r="G512" s="609"/>
    </row>
    <row r="513" spans="7:7" x14ac:dyDescent="0.25">
      <c r="G513" s="609"/>
    </row>
    <row r="514" spans="7:7" x14ac:dyDescent="0.25">
      <c r="G514" s="609"/>
    </row>
    <row r="515" spans="7:7" x14ac:dyDescent="0.25">
      <c r="G515" s="609"/>
    </row>
    <row r="516" spans="7:7" x14ac:dyDescent="0.25">
      <c r="G516" s="609"/>
    </row>
    <row r="517" spans="7:7" x14ac:dyDescent="0.25">
      <c r="G517" s="609"/>
    </row>
    <row r="518" spans="7:7" x14ac:dyDescent="0.25">
      <c r="G518" s="609"/>
    </row>
    <row r="519" spans="7:7" x14ac:dyDescent="0.25">
      <c r="G519" s="609"/>
    </row>
    <row r="520" spans="7:7" x14ac:dyDescent="0.25">
      <c r="G520" s="609"/>
    </row>
    <row r="521" spans="7:7" x14ac:dyDescent="0.25">
      <c r="G521" s="609"/>
    </row>
    <row r="522" spans="7:7" x14ac:dyDescent="0.25">
      <c r="G522" s="609"/>
    </row>
    <row r="523" spans="7:7" x14ac:dyDescent="0.25">
      <c r="G523" s="609"/>
    </row>
    <row r="524" spans="7:7" x14ac:dyDescent="0.25">
      <c r="G524" s="609"/>
    </row>
    <row r="525" spans="7:7" x14ac:dyDescent="0.25">
      <c r="G525" s="609"/>
    </row>
    <row r="526" spans="7:7" x14ac:dyDescent="0.25">
      <c r="G526" s="609"/>
    </row>
    <row r="527" spans="7:7" x14ac:dyDescent="0.25">
      <c r="G527" s="609"/>
    </row>
    <row r="528" spans="7:7" x14ac:dyDescent="0.25">
      <c r="G528" s="609"/>
    </row>
    <row r="529" spans="7:7" x14ac:dyDescent="0.25">
      <c r="G529" s="609"/>
    </row>
    <row r="530" spans="7:7" x14ac:dyDescent="0.25">
      <c r="G530" s="609"/>
    </row>
    <row r="531" spans="7:7" x14ac:dyDescent="0.25">
      <c r="G531" s="609"/>
    </row>
    <row r="532" spans="7:7" x14ac:dyDescent="0.25">
      <c r="G532" s="609"/>
    </row>
    <row r="533" spans="7:7" x14ac:dyDescent="0.25">
      <c r="G533" s="609"/>
    </row>
    <row r="534" spans="7:7" x14ac:dyDescent="0.25">
      <c r="G534" s="609"/>
    </row>
    <row r="535" spans="7:7" x14ac:dyDescent="0.25">
      <c r="G535" s="609"/>
    </row>
    <row r="536" spans="7:7" x14ac:dyDescent="0.25">
      <c r="G536" s="609"/>
    </row>
    <row r="537" spans="7:7" x14ac:dyDescent="0.25">
      <c r="G537" s="609"/>
    </row>
    <row r="538" spans="7:7" x14ac:dyDescent="0.25">
      <c r="G538" s="609"/>
    </row>
    <row r="539" spans="7:7" x14ac:dyDescent="0.25">
      <c r="G539" s="609"/>
    </row>
    <row r="540" spans="7:7" x14ac:dyDescent="0.25">
      <c r="G540" s="609"/>
    </row>
    <row r="541" spans="7:7" x14ac:dyDescent="0.25">
      <c r="G541" s="609"/>
    </row>
    <row r="542" spans="7:7" x14ac:dyDescent="0.25">
      <c r="G542" s="609"/>
    </row>
    <row r="543" spans="7:7" x14ac:dyDescent="0.25">
      <c r="G543" s="609"/>
    </row>
    <row r="544" spans="7:7" x14ac:dyDescent="0.25">
      <c r="G544" s="609"/>
    </row>
    <row r="545" spans="7:7" x14ac:dyDescent="0.25">
      <c r="G545" s="609"/>
    </row>
    <row r="546" spans="7:7" x14ac:dyDescent="0.25">
      <c r="G546" s="609"/>
    </row>
    <row r="547" spans="7:7" x14ac:dyDescent="0.25">
      <c r="G547" s="609"/>
    </row>
    <row r="548" spans="7:7" x14ac:dyDescent="0.25">
      <c r="G548" s="609"/>
    </row>
    <row r="549" spans="7:7" x14ac:dyDescent="0.25">
      <c r="G549" s="609"/>
    </row>
    <row r="550" spans="7:7" x14ac:dyDescent="0.25">
      <c r="G550" s="609"/>
    </row>
    <row r="551" spans="7:7" x14ac:dyDescent="0.25">
      <c r="G551" s="609"/>
    </row>
    <row r="552" spans="7:7" x14ac:dyDescent="0.25">
      <c r="G552" s="609"/>
    </row>
    <row r="553" spans="7:7" x14ac:dyDescent="0.25">
      <c r="G553" s="609"/>
    </row>
    <row r="554" spans="7:7" x14ac:dyDescent="0.25">
      <c r="G554" s="609"/>
    </row>
    <row r="555" spans="7:7" x14ac:dyDescent="0.25">
      <c r="G555" s="609"/>
    </row>
    <row r="556" spans="7:7" x14ac:dyDescent="0.25">
      <c r="G556" s="609"/>
    </row>
    <row r="557" spans="7:7" x14ac:dyDescent="0.25">
      <c r="G557" s="609"/>
    </row>
    <row r="558" spans="7:7" x14ac:dyDescent="0.25">
      <c r="G558" s="609"/>
    </row>
    <row r="559" spans="7:7" x14ac:dyDescent="0.25">
      <c r="G559" s="609"/>
    </row>
    <row r="560" spans="7:7" x14ac:dyDescent="0.25">
      <c r="G560" s="609"/>
    </row>
    <row r="561" spans="7:7" x14ac:dyDescent="0.25">
      <c r="G561" s="609"/>
    </row>
    <row r="562" spans="7:7" x14ac:dyDescent="0.25">
      <c r="G562" s="609"/>
    </row>
    <row r="563" spans="7:7" x14ac:dyDescent="0.25">
      <c r="G563" s="609"/>
    </row>
    <row r="564" spans="7:7" x14ac:dyDescent="0.25">
      <c r="G564" s="609"/>
    </row>
    <row r="565" spans="7:7" x14ac:dyDescent="0.25">
      <c r="G565" s="609"/>
    </row>
    <row r="566" spans="7:7" x14ac:dyDescent="0.25">
      <c r="G566" s="609"/>
    </row>
    <row r="567" spans="7:7" x14ac:dyDescent="0.25">
      <c r="G567" s="609"/>
    </row>
    <row r="568" spans="7:7" x14ac:dyDescent="0.25">
      <c r="G568" s="609"/>
    </row>
    <row r="569" spans="7:7" x14ac:dyDescent="0.25">
      <c r="G569" s="609"/>
    </row>
    <row r="570" spans="7:7" x14ac:dyDescent="0.25">
      <c r="G570" s="609"/>
    </row>
    <row r="571" spans="7:7" x14ac:dyDescent="0.25">
      <c r="G571" s="609"/>
    </row>
    <row r="572" spans="7:7" x14ac:dyDescent="0.25">
      <c r="G572" s="609"/>
    </row>
    <row r="573" spans="7:7" x14ac:dyDescent="0.25">
      <c r="G573" s="609"/>
    </row>
    <row r="574" spans="7:7" x14ac:dyDescent="0.25">
      <c r="G574" s="609"/>
    </row>
    <row r="575" spans="7:7" x14ac:dyDescent="0.25">
      <c r="G575" s="609"/>
    </row>
    <row r="576" spans="7:7" x14ac:dyDescent="0.25">
      <c r="G576" s="609"/>
    </row>
    <row r="577" spans="7:8" x14ac:dyDescent="0.25">
      <c r="G577" s="609"/>
    </row>
    <row r="578" spans="7:8" x14ac:dyDescent="0.25">
      <c r="G578" s="609"/>
    </row>
    <row r="579" spans="7:8" x14ac:dyDescent="0.25">
      <c r="G579" s="609"/>
    </row>
    <row r="580" spans="7:8" x14ac:dyDescent="0.25">
      <c r="G580" s="609"/>
    </row>
    <row r="581" spans="7:8" x14ac:dyDescent="0.25">
      <c r="G581" s="609"/>
      <c r="H581" s="563"/>
    </row>
    <row r="582" spans="7:8" x14ac:dyDescent="0.25">
      <c r="G582" s="609"/>
    </row>
    <row r="583" spans="7:8" x14ac:dyDescent="0.25">
      <c r="G583" s="609"/>
    </row>
    <row r="584" spans="7:8" x14ac:dyDescent="0.25">
      <c r="G584" s="609"/>
    </row>
    <row r="585" spans="7:8" x14ac:dyDescent="0.25">
      <c r="G585" s="609"/>
    </row>
    <row r="586" spans="7:8" x14ac:dyDescent="0.25">
      <c r="G586" s="609"/>
    </row>
    <row r="587" spans="7:8" x14ac:dyDescent="0.25">
      <c r="G587" s="609"/>
    </row>
    <row r="588" spans="7:8" x14ac:dyDescent="0.25">
      <c r="G588" s="609"/>
    </row>
    <row r="589" spans="7:8" x14ac:dyDescent="0.25">
      <c r="G589" s="609"/>
    </row>
    <row r="590" spans="7:8" x14ac:dyDescent="0.25">
      <c r="G590" s="609"/>
    </row>
    <row r="591" spans="7:8" x14ac:dyDescent="0.25">
      <c r="G591" s="609"/>
    </row>
    <row r="592" spans="7:8" x14ac:dyDescent="0.25">
      <c r="G592" s="609"/>
    </row>
    <row r="593" spans="7:7" x14ac:dyDescent="0.25">
      <c r="G593" s="609"/>
    </row>
    <row r="594" spans="7:7" x14ac:dyDescent="0.25">
      <c r="G594" s="609"/>
    </row>
    <row r="595" spans="7:7" x14ac:dyDescent="0.25">
      <c r="G595" s="609"/>
    </row>
    <row r="596" spans="7:7" x14ac:dyDescent="0.25">
      <c r="G596" s="609"/>
    </row>
    <row r="597" spans="7:7" x14ac:dyDescent="0.25">
      <c r="G597" s="609"/>
    </row>
    <row r="598" spans="7:7" x14ac:dyDescent="0.25">
      <c r="G598" s="609"/>
    </row>
    <row r="599" spans="7:7" x14ac:dyDescent="0.25">
      <c r="G599" s="609"/>
    </row>
    <row r="600" spans="7:7" x14ac:dyDescent="0.25">
      <c r="G600" s="609"/>
    </row>
    <row r="601" spans="7:7" x14ac:dyDescent="0.25">
      <c r="G601" s="609"/>
    </row>
    <row r="602" spans="7:7" x14ac:dyDescent="0.25">
      <c r="G602" s="609"/>
    </row>
    <row r="603" spans="7:7" x14ac:dyDescent="0.25">
      <c r="G603" s="609"/>
    </row>
    <row r="604" spans="7:7" x14ac:dyDescent="0.25">
      <c r="G604" s="609"/>
    </row>
    <row r="605" spans="7:7" x14ac:dyDescent="0.25">
      <c r="G605" s="609"/>
    </row>
    <row r="606" spans="7:7" x14ac:dyDescent="0.25">
      <c r="G606" s="609"/>
    </row>
    <row r="607" spans="7:7" x14ac:dyDescent="0.25">
      <c r="G607" s="609"/>
    </row>
    <row r="608" spans="7:7" x14ac:dyDescent="0.25">
      <c r="G608" s="609"/>
    </row>
    <row r="609" spans="7:7" x14ac:dyDescent="0.25">
      <c r="G609" s="609"/>
    </row>
    <row r="610" spans="7:7" x14ac:dyDescent="0.25">
      <c r="G610" s="609"/>
    </row>
    <row r="611" spans="7:7" x14ac:dyDescent="0.25">
      <c r="G611" s="609"/>
    </row>
    <row r="612" spans="7:7" x14ac:dyDescent="0.25">
      <c r="G612" s="609"/>
    </row>
    <row r="613" spans="7:7" x14ac:dyDescent="0.25">
      <c r="G613" s="609"/>
    </row>
    <row r="614" spans="7:7" x14ac:dyDescent="0.25">
      <c r="G614" s="609"/>
    </row>
    <row r="615" spans="7:7" x14ac:dyDescent="0.25">
      <c r="G615" s="609"/>
    </row>
    <row r="616" spans="7:7" x14ac:dyDescent="0.25">
      <c r="G616" s="609"/>
    </row>
    <row r="617" spans="7:7" x14ac:dyDescent="0.25">
      <c r="G617" s="609"/>
    </row>
    <row r="618" spans="7:7" x14ac:dyDescent="0.25">
      <c r="G618" s="609"/>
    </row>
    <row r="619" spans="7:7" x14ac:dyDescent="0.25">
      <c r="G619" s="609"/>
    </row>
    <row r="620" spans="7:7" x14ac:dyDescent="0.25">
      <c r="G620" s="609"/>
    </row>
    <row r="621" spans="7:7" x14ac:dyDescent="0.25">
      <c r="G621" s="609"/>
    </row>
    <row r="622" spans="7:7" x14ac:dyDescent="0.25">
      <c r="G622" s="609"/>
    </row>
    <row r="623" spans="7:7" x14ac:dyDescent="0.25">
      <c r="G623" s="609"/>
    </row>
    <row r="624" spans="7:7" x14ac:dyDescent="0.25">
      <c r="G624" s="609"/>
    </row>
    <row r="625" spans="7:7" x14ac:dyDescent="0.25">
      <c r="G625" s="609"/>
    </row>
    <row r="626" spans="7:7" x14ac:dyDescent="0.25">
      <c r="G626" s="609"/>
    </row>
    <row r="627" spans="7:7" x14ac:dyDescent="0.25">
      <c r="G627" s="609"/>
    </row>
    <row r="628" spans="7:7" x14ac:dyDescent="0.25">
      <c r="G628" s="609"/>
    </row>
    <row r="629" spans="7:7" x14ac:dyDescent="0.25">
      <c r="G629" s="609"/>
    </row>
    <row r="630" spans="7:7" x14ac:dyDescent="0.25">
      <c r="G630" s="609"/>
    </row>
    <row r="631" spans="7:7" x14ac:dyDescent="0.25">
      <c r="G631" s="609"/>
    </row>
    <row r="632" spans="7:7" x14ac:dyDescent="0.25">
      <c r="G632" s="609"/>
    </row>
    <row r="633" spans="7:7" x14ac:dyDescent="0.25">
      <c r="G633" s="609"/>
    </row>
    <row r="634" spans="7:7" x14ac:dyDescent="0.25">
      <c r="G634" s="609"/>
    </row>
    <row r="635" spans="7:7" x14ac:dyDescent="0.25">
      <c r="G635" s="609"/>
    </row>
    <row r="636" spans="7:7" x14ac:dyDescent="0.25">
      <c r="G636" s="609"/>
    </row>
    <row r="637" spans="7:7" x14ac:dyDescent="0.25">
      <c r="G637" s="609"/>
    </row>
    <row r="638" spans="7:7" x14ac:dyDescent="0.25">
      <c r="G638" s="609"/>
    </row>
    <row r="639" spans="7:7" x14ac:dyDescent="0.25">
      <c r="G639" s="609"/>
    </row>
    <row r="640" spans="7:7" x14ac:dyDescent="0.25">
      <c r="G640" s="609"/>
    </row>
    <row r="641" spans="7:7" x14ac:dyDescent="0.25">
      <c r="G641" s="609"/>
    </row>
    <row r="642" spans="7:7" x14ac:dyDescent="0.25">
      <c r="G642" s="609"/>
    </row>
    <row r="643" spans="7:7" x14ac:dyDescent="0.25">
      <c r="G643" s="609"/>
    </row>
    <row r="644" spans="7:7" x14ac:dyDescent="0.25">
      <c r="G644" s="609"/>
    </row>
    <row r="645" spans="7:7" x14ac:dyDescent="0.25">
      <c r="G645" s="609"/>
    </row>
    <row r="646" spans="7:7" x14ac:dyDescent="0.25">
      <c r="G646" s="609"/>
    </row>
    <row r="647" spans="7:7" x14ac:dyDescent="0.25">
      <c r="G647" s="609"/>
    </row>
    <row r="648" spans="7:7" x14ac:dyDescent="0.25">
      <c r="G648" s="609"/>
    </row>
    <row r="649" spans="7:7" x14ac:dyDescent="0.25">
      <c r="G649" s="609"/>
    </row>
    <row r="650" spans="7:7" x14ac:dyDescent="0.25">
      <c r="G650" s="609"/>
    </row>
    <row r="651" spans="7:7" x14ac:dyDescent="0.25">
      <c r="G651" s="609"/>
    </row>
    <row r="652" spans="7:7" x14ac:dyDescent="0.25">
      <c r="G652" s="609"/>
    </row>
    <row r="653" spans="7:7" x14ac:dyDescent="0.25">
      <c r="G653" s="609"/>
    </row>
    <row r="654" spans="7:7" x14ac:dyDescent="0.25">
      <c r="G654" s="609"/>
    </row>
    <row r="655" spans="7:7" x14ac:dyDescent="0.25">
      <c r="G655" s="609"/>
    </row>
    <row r="656" spans="7:7" x14ac:dyDescent="0.25">
      <c r="G656" s="609"/>
    </row>
    <row r="657" spans="7:7" x14ac:dyDescent="0.25">
      <c r="G657" s="609"/>
    </row>
    <row r="658" spans="7:7" x14ac:dyDescent="0.25">
      <c r="G658" s="609"/>
    </row>
    <row r="659" spans="7:7" x14ac:dyDescent="0.25">
      <c r="G659" s="609"/>
    </row>
    <row r="660" spans="7:7" x14ac:dyDescent="0.25">
      <c r="G660" s="609"/>
    </row>
    <row r="661" spans="7:7" x14ac:dyDescent="0.25">
      <c r="G661" s="609"/>
    </row>
    <row r="662" spans="7:7" x14ac:dyDescent="0.25">
      <c r="G662" s="609"/>
    </row>
    <row r="663" spans="7:7" x14ac:dyDescent="0.25">
      <c r="G663" s="609"/>
    </row>
    <row r="664" spans="7:7" x14ac:dyDescent="0.25">
      <c r="G664" s="609"/>
    </row>
    <row r="665" spans="7:7" x14ac:dyDescent="0.25">
      <c r="G665" s="609"/>
    </row>
    <row r="666" spans="7:7" x14ac:dyDescent="0.25">
      <c r="G666" s="609"/>
    </row>
    <row r="667" spans="7:7" x14ac:dyDescent="0.25">
      <c r="G667" s="609"/>
    </row>
    <row r="668" spans="7:7" x14ac:dyDescent="0.25">
      <c r="G668" s="609"/>
    </row>
    <row r="669" spans="7:7" x14ac:dyDescent="0.25">
      <c r="G669" s="609"/>
    </row>
    <row r="670" spans="7:7" x14ac:dyDescent="0.25">
      <c r="G670" s="609"/>
    </row>
    <row r="671" spans="7:7" x14ac:dyDescent="0.25">
      <c r="G671" s="609"/>
    </row>
    <row r="672" spans="7:7" x14ac:dyDescent="0.25">
      <c r="G672" s="609"/>
    </row>
    <row r="673" spans="7:7" x14ac:dyDescent="0.25">
      <c r="G673" s="609"/>
    </row>
    <row r="674" spans="7:7" x14ac:dyDescent="0.25">
      <c r="G674" s="609"/>
    </row>
    <row r="675" spans="7:7" x14ac:dyDescent="0.25">
      <c r="G675" s="609"/>
    </row>
    <row r="676" spans="7:7" x14ac:dyDescent="0.25">
      <c r="G676" s="609"/>
    </row>
    <row r="677" spans="7:7" x14ac:dyDescent="0.25">
      <c r="G677" s="609"/>
    </row>
    <row r="678" spans="7:7" x14ac:dyDescent="0.25">
      <c r="G678" s="609"/>
    </row>
    <row r="679" spans="7:7" x14ac:dyDescent="0.25">
      <c r="G679" s="609"/>
    </row>
    <row r="680" spans="7:7" x14ac:dyDescent="0.25">
      <c r="G680" s="609"/>
    </row>
    <row r="681" spans="7:7" x14ac:dyDescent="0.25">
      <c r="G681" s="609"/>
    </row>
    <row r="682" spans="7:7" x14ac:dyDescent="0.25">
      <c r="G682" s="609"/>
    </row>
    <row r="683" spans="7:7" x14ac:dyDescent="0.25">
      <c r="G683" s="609"/>
    </row>
    <row r="684" spans="7:7" x14ac:dyDescent="0.25">
      <c r="G684" s="609"/>
    </row>
    <row r="685" spans="7:7" x14ac:dyDescent="0.25">
      <c r="G685" s="609"/>
    </row>
    <row r="686" spans="7:7" x14ac:dyDescent="0.25">
      <c r="G686" s="609"/>
    </row>
    <row r="687" spans="7:7" x14ac:dyDescent="0.25">
      <c r="G687" s="609"/>
    </row>
    <row r="688" spans="7:7" x14ac:dyDescent="0.25">
      <c r="G688" s="609"/>
    </row>
    <row r="689" spans="7:7" x14ac:dyDescent="0.25">
      <c r="G689" s="609"/>
    </row>
    <row r="690" spans="7:7" x14ac:dyDescent="0.25">
      <c r="G690" s="609"/>
    </row>
    <row r="691" spans="7:7" x14ac:dyDescent="0.25">
      <c r="G691" s="609"/>
    </row>
    <row r="692" spans="7:7" x14ac:dyDescent="0.25">
      <c r="G692" s="609"/>
    </row>
    <row r="693" spans="7:7" x14ac:dyDescent="0.25">
      <c r="G693" s="609"/>
    </row>
    <row r="694" spans="7:7" x14ac:dyDescent="0.25">
      <c r="G694" s="609"/>
    </row>
    <row r="695" spans="7:7" x14ac:dyDescent="0.25">
      <c r="G695" s="609"/>
    </row>
    <row r="696" spans="7:7" x14ac:dyDescent="0.25">
      <c r="G696" s="609"/>
    </row>
    <row r="697" spans="7:7" x14ac:dyDescent="0.25">
      <c r="G697" s="609"/>
    </row>
    <row r="698" spans="7:7" x14ac:dyDescent="0.25">
      <c r="G698" s="609"/>
    </row>
    <row r="699" spans="7:7" x14ac:dyDescent="0.25">
      <c r="G699" s="609"/>
    </row>
    <row r="700" spans="7:7" x14ac:dyDescent="0.25">
      <c r="G700" s="609"/>
    </row>
    <row r="701" spans="7:7" x14ac:dyDescent="0.25">
      <c r="G701" s="609"/>
    </row>
    <row r="702" spans="7:7" x14ac:dyDescent="0.25">
      <c r="G702" s="609"/>
    </row>
    <row r="703" spans="7:7" x14ac:dyDescent="0.25">
      <c r="G703" s="609"/>
    </row>
    <row r="704" spans="7:7" x14ac:dyDescent="0.25">
      <c r="G704" s="609"/>
    </row>
    <row r="705" spans="7:7" x14ac:dyDescent="0.25">
      <c r="G705" s="609"/>
    </row>
    <row r="706" spans="7:7" x14ac:dyDescent="0.25">
      <c r="G706" s="609"/>
    </row>
    <row r="707" spans="7:7" x14ac:dyDescent="0.25">
      <c r="G707" s="609"/>
    </row>
    <row r="708" spans="7:7" x14ac:dyDescent="0.25">
      <c r="G708" s="609"/>
    </row>
    <row r="709" spans="7:7" x14ac:dyDescent="0.25">
      <c r="G709" s="609"/>
    </row>
    <row r="710" spans="7:7" x14ac:dyDescent="0.25">
      <c r="G710" s="609"/>
    </row>
    <row r="711" spans="7:7" x14ac:dyDescent="0.25">
      <c r="G711" s="609"/>
    </row>
    <row r="712" spans="7:7" x14ac:dyDescent="0.25">
      <c r="G712" s="609"/>
    </row>
    <row r="713" spans="7:7" x14ac:dyDescent="0.25">
      <c r="G713" s="609"/>
    </row>
    <row r="714" spans="7:7" x14ac:dyDescent="0.25">
      <c r="G714" s="609"/>
    </row>
    <row r="715" spans="7:7" x14ac:dyDescent="0.25">
      <c r="G715" s="609"/>
    </row>
    <row r="716" spans="7:7" x14ac:dyDescent="0.25">
      <c r="G716" s="609"/>
    </row>
    <row r="717" spans="7:7" x14ac:dyDescent="0.25">
      <c r="G717" s="609"/>
    </row>
    <row r="718" spans="7:7" x14ac:dyDescent="0.25">
      <c r="G718" s="609"/>
    </row>
    <row r="719" spans="7:7" x14ac:dyDescent="0.25">
      <c r="G719" s="609"/>
    </row>
    <row r="720" spans="7:7" x14ac:dyDescent="0.25">
      <c r="G720" s="609"/>
    </row>
    <row r="721" spans="7:7" x14ac:dyDescent="0.25">
      <c r="G721" s="609"/>
    </row>
    <row r="722" spans="7:7" x14ac:dyDescent="0.25">
      <c r="G722" s="609"/>
    </row>
    <row r="723" spans="7:7" x14ac:dyDescent="0.25">
      <c r="G723" s="609"/>
    </row>
    <row r="724" spans="7:7" x14ac:dyDescent="0.25">
      <c r="G724" s="609"/>
    </row>
    <row r="725" spans="7:7" x14ac:dyDescent="0.25">
      <c r="G725" s="609"/>
    </row>
    <row r="726" spans="7:7" x14ac:dyDescent="0.25">
      <c r="G726" s="609"/>
    </row>
    <row r="727" spans="7:7" x14ac:dyDescent="0.25">
      <c r="G727" s="609"/>
    </row>
    <row r="728" spans="7:7" x14ac:dyDescent="0.25">
      <c r="G728" s="609"/>
    </row>
    <row r="729" spans="7:7" x14ac:dyDescent="0.25">
      <c r="G729" s="609"/>
    </row>
    <row r="730" spans="7:7" x14ac:dyDescent="0.25">
      <c r="G730" s="609"/>
    </row>
    <row r="731" spans="7:7" x14ac:dyDescent="0.25">
      <c r="G731" s="609"/>
    </row>
    <row r="732" spans="7:7" x14ac:dyDescent="0.25">
      <c r="G732" s="609"/>
    </row>
    <row r="733" spans="7:7" x14ac:dyDescent="0.25">
      <c r="G733" s="609"/>
    </row>
    <row r="734" spans="7:7" x14ac:dyDescent="0.25">
      <c r="G734" s="609"/>
    </row>
    <row r="735" spans="7:7" x14ac:dyDescent="0.25">
      <c r="G735" s="609"/>
    </row>
    <row r="736" spans="7:7" x14ac:dyDescent="0.25">
      <c r="G736" s="609"/>
    </row>
    <row r="737" spans="7:7" x14ac:dyDescent="0.25">
      <c r="G737" s="609"/>
    </row>
    <row r="738" spans="7:7" x14ac:dyDescent="0.25">
      <c r="G738" s="609"/>
    </row>
    <row r="739" spans="7:7" x14ac:dyDescent="0.25">
      <c r="G739" s="609"/>
    </row>
    <row r="740" spans="7:7" x14ac:dyDescent="0.25">
      <c r="G740" s="609"/>
    </row>
    <row r="741" spans="7:7" x14ac:dyDescent="0.25">
      <c r="G741" s="609"/>
    </row>
    <row r="742" spans="7:7" x14ac:dyDescent="0.25">
      <c r="G742" s="609"/>
    </row>
    <row r="743" spans="7:7" x14ac:dyDescent="0.25">
      <c r="G743" s="609"/>
    </row>
    <row r="744" spans="7:7" x14ac:dyDescent="0.25">
      <c r="G744" s="609"/>
    </row>
    <row r="745" spans="7:7" x14ac:dyDescent="0.25">
      <c r="G745" s="609"/>
    </row>
    <row r="746" spans="7:7" x14ac:dyDescent="0.25">
      <c r="G746" s="609"/>
    </row>
    <row r="747" spans="7:7" x14ac:dyDescent="0.25">
      <c r="G747" s="609"/>
    </row>
    <row r="748" spans="7:7" x14ac:dyDescent="0.25">
      <c r="G748" s="609"/>
    </row>
    <row r="749" spans="7:7" x14ac:dyDescent="0.25">
      <c r="G749" s="609"/>
    </row>
    <row r="750" spans="7:7" x14ac:dyDescent="0.25">
      <c r="G750" s="609"/>
    </row>
    <row r="751" spans="7:7" x14ac:dyDescent="0.25">
      <c r="G751" s="609"/>
    </row>
    <row r="752" spans="7:7" x14ac:dyDescent="0.25">
      <c r="G752" s="609"/>
    </row>
    <row r="753" spans="7:7" x14ac:dyDescent="0.25">
      <c r="G753" s="609"/>
    </row>
    <row r="754" spans="7:7" x14ac:dyDescent="0.25">
      <c r="G754" s="609"/>
    </row>
    <row r="755" spans="7:7" x14ac:dyDescent="0.25">
      <c r="G755" s="609"/>
    </row>
    <row r="756" spans="7:7" x14ac:dyDescent="0.25">
      <c r="G756" s="609"/>
    </row>
    <row r="757" spans="7:7" x14ac:dyDescent="0.25">
      <c r="G757" s="609"/>
    </row>
    <row r="758" spans="7:7" x14ac:dyDescent="0.25">
      <c r="G758" s="609"/>
    </row>
    <row r="759" spans="7:7" x14ac:dyDescent="0.25">
      <c r="G759" s="609"/>
    </row>
    <row r="760" spans="7:7" x14ac:dyDescent="0.25">
      <c r="G760" s="609"/>
    </row>
    <row r="761" spans="7:7" x14ac:dyDescent="0.25">
      <c r="G761" s="609"/>
    </row>
    <row r="762" spans="7:7" x14ac:dyDescent="0.25">
      <c r="G762" s="609"/>
    </row>
    <row r="763" spans="7:7" x14ac:dyDescent="0.25">
      <c r="G763" s="609"/>
    </row>
    <row r="764" spans="7:7" x14ac:dyDescent="0.25">
      <c r="G764" s="609"/>
    </row>
    <row r="765" spans="7:7" x14ac:dyDescent="0.25">
      <c r="G765" s="609"/>
    </row>
    <row r="766" spans="7:7" x14ac:dyDescent="0.25">
      <c r="G766" s="609"/>
    </row>
    <row r="767" spans="7:7" x14ac:dyDescent="0.25">
      <c r="G767" s="609"/>
    </row>
    <row r="768" spans="7:7" x14ac:dyDescent="0.25">
      <c r="G768" s="609"/>
    </row>
    <row r="769" spans="7:7" x14ac:dyDescent="0.25">
      <c r="G769" s="609"/>
    </row>
    <row r="770" spans="7:7" x14ac:dyDescent="0.25">
      <c r="G770" s="609"/>
    </row>
    <row r="771" spans="7:7" x14ac:dyDescent="0.25">
      <c r="G771" s="609"/>
    </row>
    <row r="772" spans="7:7" x14ac:dyDescent="0.25">
      <c r="G772" s="609"/>
    </row>
    <row r="773" spans="7:7" x14ac:dyDescent="0.25">
      <c r="G773" s="609"/>
    </row>
    <row r="774" spans="7:7" x14ac:dyDescent="0.25">
      <c r="G774" s="609"/>
    </row>
    <row r="775" spans="7:7" x14ac:dyDescent="0.25">
      <c r="G775" s="609"/>
    </row>
    <row r="776" spans="7:7" x14ac:dyDescent="0.25">
      <c r="G776" s="609"/>
    </row>
    <row r="777" spans="7:7" x14ac:dyDescent="0.25">
      <c r="G777" s="609"/>
    </row>
    <row r="778" spans="7:7" x14ac:dyDescent="0.25">
      <c r="G778" s="609"/>
    </row>
    <row r="779" spans="7:7" x14ac:dyDescent="0.25">
      <c r="G779" s="609"/>
    </row>
    <row r="780" spans="7:7" x14ac:dyDescent="0.25">
      <c r="G780" s="609"/>
    </row>
    <row r="781" spans="7:7" x14ac:dyDescent="0.25">
      <c r="G781" s="609"/>
    </row>
    <row r="782" spans="7:7" x14ac:dyDescent="0.25">
      <c r="G782" s="609"/>
    </row>
    <row r="783" spans="7:7" x14ac:dyDescent="0.25">
      <c r="G783" s="609"/>
    </row>
    <row r="784" spans="7:7" x14ac:dyDescent="0.25">
      <c r="G784" s="609"/>
    </row>
    <row r="785" spans="7:7" x14ac:dyDescent="0.25">
      <c r="G785" s="609"/>
    </row>
    <row r="786" spans="7:7" x14ac:dyDescent="0.25">
      <c r="G786" s="609"/>
    </row>
    <row r="787" spans="7:7" x14ac:dyDescent="0.25">
      <c r="G787" s="609"/>
    </row>
    <row r="788" spans="7:7" x14ac:dyDescent="0.25">
      <c r="G788" s="609"/>
    </row>
    <row r="789" spans="7:7" x14ac:dyDescent="0.25">
      <c r="G789" s="609"/>
    </row>
    <row r="790" spans="7:7" x14ac:dyDescent="0.25">
      <c r="G790" s="609"/>
    </row>
    <row r="791" spans="7:7" x14ac:dyDescent="0.25">
      <c r="G791" s="609"/>
    </row>
    <row r="792" spans="7:7" x14ac:dyDescent="0.25">
      <c r="G792" s="609"/>
    </row>
    <row r="793" spans="7:7" x14ac:dyDescent="0.25">
      <c r="G793" s="609"/>
    </row>
    <row r="794" spans="7:7" x14ac:dyDescent="0.25">
      <c r="G794" s="609"/>
    </row>
    <row r="795" spans="7:7" x14ac:dyDescent="0.25">
      <c r="G795" s="609"/>
    </row>
    <row r="796" spans="7:7" x14ac:dyDescent="0.25">
      <c r="G796" s="609"/>
    </row>
    <row r="797" spans="7:7" x14ac:dyDescent="0.25">
      <c r="G797" s="609"/>
    </row>
    <row r="798" spans="7:7" x14ac:dyDescent="0.25">
      <c r="G798" s="609"/>
    </row>
    <row r="799" spans="7:7" x14ac:dyDescent="0.25">
      <c r="G799" s="609"/>
    </row>
    <row r="800" spans="7:7" x14ac:dyDescent="0.25">
      <c r="G800" s="609"/>
    </row>
    <row r="801" spans="7:7" x14ac:dyDescent="0.25">
      <c r="G801" s="609"/>
    </row>
    <row r="802" spans="7:7" x14ac:dyDescent="0.25">
      <c r="G802" s="609"/>
    </row>
    <row r="803" spans="7:7" x14ac:dyDescent="0.25">
      <c r="G803" s="609"/>
    </row>
    <row r="804" spans="7:7" x14ac:dyDescent="0.25">
      <c r="G804" s="609"/>
    </row>
    <row r="805" spans="7:7" x14ac:dyDescent="0.25">
      <c r="G805" s="609"/>
    </row>
    <row r="806" spans="7:7" x14ac:dyDescent="0.25">
      <c r="G806" s="609"/>
    </row>
    <row r="807" spans="7:7" x14ac:dyDescent="0.25">
      <c r="G807" s="609"/>
    </row>
    <row r="808" spans="7:7" x14ac:dyDescent="0.25">
      <c r="G808" s="609"/>
    </row>
    <row r="809" spans="7:7" x14ac:dyDescent="0.25">
      <c r="G809" s="609"/>
    </row>
    <row r="810" spans="7:7" x14ac:dyDescent="0.25">
      <c r="G810" s="609"/>
    </row>
    <row r="811" spans="7:7" x14ac:dyDescent="0.25">
      <c r="G811" s="609"/>
    </row>
    <row r="812" spans="7:7" x14ac:dyDescent="0.25">
      <c r="G812" s="609"/>
    </row>
    <row r="813" spans="7:7" x14ac:dyDescent="0.25">
      <c r="G813" s="609"/>
    </row>
    <row r="814" spans="7:7" x14ac:dyDescent="0.25">
      <c r="G814" s="609"/>
    </row>
    <row r="815" spans="7:7" x14ac:dyDescent="0.25">
      <c r="G815" s="609"/>
    </row>
    <row r="816" spans="7:7" x14ac:dyDescent="0.25">
      <c r="G816" s="609"/>
    </row>
    <row r="817" spans="7:7" x14ac:dyDescent="0.25">
      <c r="G817" s="609"/>
    </row>
    <row r="818" spans="7:7" x14ac:dyDescent="0.25">
      <c r="G818" s="609"/>
    </row>
    <row r="819" spans="7:7" x14ac:dyDescent="0.25">
      <c r="G819" s="609"/>
    </row>
    <row r="820" spans="7:7" x14ac:dyDescent="0.25">
      <c r="G820" s="609"/>
    </row>
    <row r="821" spans="7:7" x14ac:dyDescent="0.25">
      <c r="G821" s="609"/>
    </row>
    <row r="822" spans="7:7" x14ac:dyDescent="0.25">
      <c r="G822" s="609"/>
    </row>
    <row r="823" spans="7:7" x14ac:dyDescent="0.25">
      <c r="G823" s="609"/>
    </row>
    <row r="824" spans="7:7" x14ac:dyDescent="0.25">
      <c r="G824" s="609"/>
    </row>
    <row r="825" spans="7:7" x14ac:dyDescent="0.25">
      <c r="G825" s="609"/>
    </row>
    <row r="826" spans="7:7" x14ac:dyDescent="0.25">
      <c r="G826" s="609"/>
    </row>
    <row r="827" spans="7:7" x14ac:dyDescent="0.25">
      <c r="G827" s="609"/>
    </row>
    <row r="828" spans="7:7" x14ac:dyDescent="0.25">
      <c r="G828" s="609"/>
    </row>
    <row r="829" spans="7:7" x14ac:dyDescent="0.25">
      <c r="G829" s="609"/>
    </row>
    <row r="830" spans="7:7" x14ac:dyDescent="0.25">
      <c r="G830" s="609"/>
    </row>
    <row r="831" spans="7:7" x14ac:dyDescent="0.25">
      <c r="G831" s="609"/>
    </row>
    <row r="832" spans="7:7" x14ac:dyDescent="0.25">
      <c r="G832" s="609"/>
    </row>
    <row r="833" spans="7:7" x14ac:dyDescent="0.25">
      <c r="G833" s="609"/>
    </row>
    <row r="834" spans="7:7" x14ac:dyDescent="0.25">
      <c r="G834" s="609"/>
    </row>
    <row r="835" spans="7:7" x14ac:dyDescent="0.25">
      <c r="G835" s="609"/>
    </row>
    <row r="836" spans="7:7" x14ac:dyDescent="0.25">
      <c r="G836" s="609"/>
    </row>
    <row r="837" spans="7:7" x14ac:dyDescent="0.25">
      <c r="G837" s="609"/>
    </row>
    <row r="838" spans="7:7" x14ac:dyDescent="0.25">
      <c r="G838" s="609"/>
    </row>
    <row r="839" spans="7:7" x14ac:dyDescent="0.25">
      <c r="G839" s="609"/>
    </row>
    <row r="840" spans="7:7" x14ac:dyDescent="0.25">
      <c r="G840" s="609"/>
    </row>
    <row r="841" spans="7:7" x14ac:dyDescent="0.25">
      <c r="G841" s="609"/>
    </row>
    <row r="842" spans="7:7" x14ac:dyDescent="0.25">
      <c r="G842" s="609"/>
    </row>
    <row r="843" spans="7:7" x14ac:dyDescent="0.25">
      <c r="G843" s="609"/>
    </row>
    <row r="844" spans="7:7" x14ac:dyDescent="0.25">
      <c r="G844" s="609"/>
    </row>
    <row r="845" spans="7:7" x14ac:dyDescent="0.25">
      <c r="G845" s="609"/>
    </row>
    <row r="846" spans="7:7" x14ac:dyDescent="0.25">
      <c r="G846" s="609"/>
    </row>
    <row r="847" spans="7:7" x14ac:dyDescent="0.25">
      <c r="G847" s="609"/>
    </row>
    <row r="848" spans="7:7" x14ac:dyDescent="0.25">
      <c r="G848" s="609"/>
    </row>
    <row r="849" spans="7:7" x14ac:dyDescent="0.25">
      <c r="G849" s="609"/>
    </row>
    <row r="850" spans="7:7" x14ac:dyDescent="0.25">
      <c r="G850" s="609"/>
    </row>
    <row r="851" spans="7:7" x14ac:dyDescent="0.25">
      <c r="G851" s="609"/>
    </row>
    <row r="852" spans="7:7" x14ac:dyDescent="0.25">
      <c r="G852" s="609"/>
    </row>
    <row r="853" spans="7:7" x14ac:dyDescent="0.25">
      <c r="G853" s="609"/>
    </row>
    <row r="854" spans="7:7" x14ac:dyDescent="0.25">
      <c r="G854" s="609"/>
    </row>
    <row r="855" spans="7:7" x14ac:dyDescent="0.25">
      <c r="G855" s="609"/>
    </row>
    <row r="856" spans="7:7" x14ac:dyDescent="0.25">
      <c r="G856" s="609"/>
    </row>
    <row r="857" spans="7:7" x14ac:dyDescent="0.25">
      <c r="G857" s="609"/>
    </row>
    <row r="858" spans="7:7" x14ac:dyDescent="0.25">
      <c r="G858" s="609"/>
    </row>
    <row r="859" spans="7:7" x14ac:dyDescent="0.25">
      <c r="G859" s="609"/>
    </row>
    <row r="860" spans="7:7" x14ac:dyDescent="0.25">
      <c r="G860" s="609"/>
    </row>
    <row r="861" spans="7:7" x14ac:dyDescent="0.25">
      <c r="G861" s="609"/>
    </row>
    <row r="862" spans="7:7" x14ac:dyDescent="0.25">
      <c r="G862" s="609"/>
    </row>
    <row r="863" spans="7:7" x14ac:dyDescent="0.25">
      <c r="G863" s="609"/>
    </row>
    <row r="864" spans="7:7" x14ac:dyDescent="0.25">
      <c r="G864" s="609"/>
    </row>
    <row r="865" spans="7:7" x14ac:dyDescent="0.25">
      <c r="G865" s="609"/>
    </row>
    <row r="866" spans="7:7" x14ac:dyDescent="0.25">
      <c r="G866" s="609"/>
    </row>
    <row r="867" spans="7:7" x14ac:dyDescent="0.25">
      <c r="G867" s="609"/>
    </row>
    <row r="868" spans="7:7" x14ac:dyDescent="0.25">
      <c r="G868" s="609"/>
    </row>
    <row r="869" spans="7:7" x14ac:dyDescent="0.25">
      <c r="G869" s="609"/>
    </row>
    <row r="870" spans="7:7" x14ac:dyDescent="0.25">
      <c r="G870" s="609"/>
    </row>
    <row r="871" spans="7:7" x14ac:dyDescent="0.25">
      <c r="G871" s="609"/>
    </row>
    <row r="872" spans="7:7" x14ac:dyDescent="0.25">
      <c r="G872" s="609"/>
    </row>
    <row r="873" spans="7:7" x14ac:dyDescent="0.25">
      <c r="G873" s="609"/>
    </row>
    <row r="874" spans="7:7" x14ac:dyDescent="0.25">
      <c r="G874" s="609"/>
    </row>
    <row r="875" spans="7:7" x14ac:dyDescent="0.25">
      <c r="G875" s="609"/>
    </row>
    <row r="876" spans="7:7" x14ac:dyDescent="0.25">
      <c r="G876" s="609"/>
    </row>
    <row r="877" spans="7:7" x14ac:dyDescent="0.25">
      <c r="G877" s="609"/>
    </row>
    <row r="878" spans="7:7" x14ac:dyDescent="0.25">
      <c r="G878" s="609"/>
    </row>
    <row r="879" spans="7:7" x14ac:dyDescent="0.25">
      <c r="G879" s="609"/>
    </row>
    <row r="880" spans="7:7" x14ac:dyDescent="0.25">
      <c r="G880" s="609"/>
    </row>
    <row r="881" spans="7:7" x14ac:dyDescent="0.25">
      <c r="G881" s="609"/>
    </row>
    <row r="882" spans="7:7" x14ac:dyDescent="0.25">
      <c r="G882" s="609"/>
    </row>
    <row r="883" spans="7:7" x14ac:dyDescent="0.25">
      <c r="G883" s="609"/>
    </row>
    <row r="884" spans="7:7" x14ac:dyDescent="0.25">
      <c r="G884" s="609"/>
    </row>
    <row r="885" spans="7:7" x14ac:dyDescent="0.25">
      <c r="G885" s="609"/>
    </row>
    <row r="886" spans="7:7" x14ac:dyDescent="0.25">
      <c r="G886" s="609"/>
    </row>
    <row r="887" spans="7:7" x14ac:dyDescent="0.25">
      <c r="G887" s="609"/>
    </row>
    <row r="888" spans="7:7" x14ac:dyDescent="0.25">
      <c r="G888" s="609"/>
    </row>
    <row r="889" spans="7:7" x14ac:dyDescent="0.25">
      <c r="G889" s="609"/>
    </row>
    <row r="890" spans="7:7" x14ac:dyDescent="0.25">
      <c r="G890" s="609"/>
    </row>
    <row r="891" spans="7:7" x14ac:dyDescent="0.25">
      <c r="G891" s="609"/>
    </row>
    <row r="892" spans="7:7" x14ac:dyDescent="0.25">
      <c r="G892" s="609"/>
    </row>
    <row r="893" spans="7:7" x14ac:dyDescent="0.25">
      <c r="G893" s="609"/>
    </row>
    <row r="894" spans="7:7" x14ac:dyDescent="0.25">
      <c r="G894" s="609"/>
    </row>
    <row r="895" spans="7:7" x14ac:dyDescent="0.25">
      <c r="G895" s="609"/>
    </row>
    <row r="896" spans="7:7" x14ac:dyDescent="0.25">
      <c r="G896" s="609"/>
    </row>
    <row r="897" spans="7:7" x14ac:dyDescent="0.25">
      <c r="G897" s="609"/>
    </row>
    <row r="898" spans="7:7" x14ac:dyDescent="0.25">
      <c r="G898" s="609"/>
    </row>
    <row r="899" spans="7:7" x14ac:dyDescent="0.25">
      <c r="G899" s="609"/>
    </row>
    <row r="900" spans="7:7" x14ac:dyDescent="0.25">
      <c r="G900" s="609"/>
    </row>
    <row r="901" spans="7:7" x14ac:dyDescent="0.25">
      <c r="G901" s="609"/>
    </row>
    <row r="902" spans="7:7" x14ac:dyDescent="0.25">
      <c r="G902" s="609"/>
    </row>
    <row r="903" spans="7:7" x14ac:dyDescent="0.25">
      <c r="G903" s="609"/>
    </row>
    <row r="904" spans="7:7" x14ac:dyDescent="0.25">
      <c r="G904" s="609"/>
    </row>
    <row r="905" spans="7:7" x14ac:dyDescent="0.25">
      <c r="G905" s="609"/>
    </row>
    <row r="906" spans="7:7" x14ac:dyDescent="0.25">
      <c r="G906" s="609"/>
    </row>
    <row r="907" spans="7:7" x14ac:dyDescent="0.25">
      <c r="G907" s="609"/>
    </row>
    <row r="908" spans="7:7" x14ac:dyDescent="0.25">
      <c r="G908" s="609"/>
    </row>
    <row r="909" spans="7:7" x14ac:dyDescent="0.25">
      <c r="G909" s="609"/>
    </row>
    <row r="910" spans="7:7" x14ac:dyDescent="0.25">
      <c r="G910" s="609"/>
    </row>
    <row r="911" spans="7:7" x14ac:dyDescent="0.25">
      <c r="G911" s="609"/>
    </row>
    <row r="912" spans="7:7" x14ac:dyDescent="0.25">
      <c r="G912" s="609"/>
    </row>
    <row r="913" spans="7:7" x14ac:dyDescent="0.25">
      <c r="G913" s="609"/>
    </row>
    <row r="914" spans="7:7" x14ac:dyDescent="0.25">
      <c r="G914" s="609"/>
    </row>
    <row r="915" spans="7:7" x14ac:dyDescent="0.25">
      <c r="G915" s="609"/>
    </row>
    <row r="916" spans="7:7" x14ac:dyDescent="0.25">
      <c r="G916" s="609"/>
    </row>
    <row r="917" spans="7:7" x14ac:dyDescent="0.25">
      <c r="G917" s="609"/>
    </row>
    <row r="918" spans="7:7" x14ac:dyDescent="0.25">
      <c r="G918" s="609"/>
    </row>
    <row r="919" spans="7:7" x14ac:dyDescent="0.25">
      <c r="G919" s="609"/>
    </row>
    <row r="920" spans="7:7" x14ac:dyDescent="0.25">
      <c r="G920" s="609"/>
    </row>
    <row r="921" spans="7:7" x14ac:dyDescent="0.25">
      <c r="G921" s="609"/>
    </row>
    <row r="922" spans="7:7" x14ac:dyDescent="0.25">
      <c r="G922" s="609"/>
    </row>
    <row r="923" spans="7:7" x14ac:dyDescent="0.25">
      <c r="G923" s="609"/>
    </row>
    <row r="924" spans="7:7" x14ac:dyDescent="0.25">
      <c r="G924" s="609"/>
    </row>
    <row r="925" spans="7:7" x14ac:dyDescent="0.25">
      <c r="G925" s="609"/>
    </row>
    <row r="926" spans="7:7" x14ac:dyDescent="0.25">
      <c r="G926" s="609"/>
    </row>
    <row r="927" spans="7:7" x14ac:dyDescent="0.25">
      <c r="G927" s="609"/>
    </row>
    <row r="928" spans="7:7" x14ac:dyDescent="0.25">
      <c r="G928" s="609"/>
    </row>
    <row r="929" spans="7:7" x14ac:dyDescent="0.25">
      <c r="G929" s="609"/>
    </row>
    <row r="930" spans="7:7" x14ac:dyDescent="0.25">
      <c r="G930" s="609"/>
    </row>
    <row r="931" spans="7:7" x14ac:dyDescent="0.25">
      <c r="G931" s="609"/>
    </row>
    <row r="932" spans="7:7" x14ac:dyDescent="0.25">
      <c r="G932" s="609"/>
    </row>
    <row r="933" spans="7:7" x14ac:dyDescent="0.25">
      <c r="G933" s="609"/>
    </row>
    <row r="934" spans="7:7" x14ac:dyDescent="0.25">
      <c r="G934" s="609"/>
    </row>
    <row r="935" spans="7:7" x14ac:dyDescent="0.25">
      <c r="G935" s="609"/>
    </row>
    <row r="936" spans="7:7" x14ac:dyDescent="0.25">
      <c r="G936" s="609"/>
    </row>
    <row r="937" spans="7:7" x14ac:dyDescent="0.25">
      <c r="G937" s="609"/>
    </row>
    <row r="938" spans="7:7" x14ac:dyDescent="0.25">
      <c r="G938" s="609"/>
    </row>
    <row r="939" spans="7:7" x14ac:dyDescent="0.25">
      <c r="G939" s="609"/>
    </row>
    <row r="940" spans="7:7" x14ac:dyDescent="0.25">
      <c r="G940" s="609"/>
    </row>
    <row r="941" spans="7:7" x14ac:dyDescent="0.25">
      <c r="G941" s="609"/>
    </row>
    <row r="942" spans="7:7" x14ac:dyDescent="0.25">
      <c r="G942" s="609"/>
    </row>
    <row r="943" spans="7:7" x14ac:dyDescent="0.25">
      <c r="G943" s="609"/>
    </row>
    <row r="944" spans="7:7" x14ac:dyDescent="0.25">
      <c r="G944" s="609"/>
    </row>
    <row r="945" spans="7:7" x14ac:dyDescent="0.25">
      <c r="G945" s="609"/>
    </row>
    <row r="946" spans="7:7" x14ac:dyDescent="0.25">
      <c r="G946" s="609"/>
    </row>
    <row r="947" spans="7:7" x14ac:dyDescent="0.25">
      <c r="G947" s="609"/>
    </row>
    <row r="948" spans="7:7" x14ac:dyDescent="0.25">
      <c r="G948" s="609"/>
    </row>
    <row r="949" spans="7:7" x14ac:dyDescent="0.25">
      <c r="G949" s="609"/>
    </row>
    <row r="950" spans="7:7" x14ac:dyDescent="0.25">
      <c r="G950" s="609"/>
    </row>
    <row r="951" spans="7:7" x14ac:dyDescent="0.25">
      <c r="G951" s="609"/>
    </row>
    <row r="952" spans="7:7" x14ac:dyDescent="0.25">
      <c r="G952" s="609"/>
    </row>
    <row r="953" spans="7:7" x14ac:dyDescent="0.25">
      <c r="G953" s="609"/>
    </row>
    <row r="954" spans="7:7" x14ac:dyDescent="0.25">
      <c r="G954" s="609"/>
    </row>
    <row r="955" spans="7:7" x14ac:dyDescent="0.25">
      <c r="G955" s="609"/>
    </row>
    <row r="956" spans="7:7" x14ac:dyDescent="0.25">
      <c r="G956" s="609"/>
    </row>
    <row r="957" spans="7:7" x14ac:dyDescent="0.25">
      <c r="G957" s="609"/>
    </row>
    <row r="958" spans="7:7" x14ac:dyDescent="0.25">
      <c r="G958" s="609"/>
    </row>
    <row r="959" spans="7:7" x14ac:dyDescent="0.25">
      <c r="G959" s="609"/>
    </row>
    <row r="960" spans="7:7" x14ac:dyDescent="0.25">
      <c r="G960" s="609"/>
    </row>
    <row r="961" spans="7:7" x14ac:dyDescent="0.25">
      <c r="G961" s="609"/>
    </row>
    <row r="962" spans="7:7" x14ac:dyDescent="0.25">
      <c r="G962" s="609"/>
    </row>
    <row r="963" spans="7:7" x14ac:dyDescent="0.25">
      <c r="G963" s="609"/>
    </row>
    <row r="964" spans="7:7" x14ac:dyDescent="0.25">
      <c r="G964" s="609"/>
    </row>
    <row r="965" spans="7:7" x14ac:dyDescent="0.25">
      <c r="G965" s="609"/>
    </row>
    <row r="966" spans="7:7" x14ac:dyDescent="0.25">
      <c r="G966" s="609"/>
    </row>
    <row r="967" spans="7:7" x14ac:dyDescent="0.25">
      <c r="G967" s="609"/>
    </row>
    <row r="968" spans="7:7" x14ac:dyDescent="0.25">
      <c r="G968" s="609"/>
    </row>
    <row r="969" spans="7:7" x14ac:dyDescent="0.25">
      <c r="G969" s="609"/>
    </row>
    <row r="970" spans="7:7" x14ac:dyDescent="0.25">
      <c r="G970" s="609"/>
    </row>
    <row r="971" spans="7:7" x14ac:dyDescent="0.25">
      <c r="G971" s="609"/>
    </row>
    <row r="972" spans="7:7" x14ac:dyDescent="0.25">
      <c r="G972" s="609"/>
    </row>
    <row r="973" spans="7:7" x14ac:dyDescent="0.25">
      <c r="G973" s="609"/>
    </row>
    <row r="974" spans="7:7" x14ac:dyDescent="0.25">
      <c r="G974" s="609"/>
    </row>
    <row r="975" spans="7:7" x14ac:dyDescent="0.25">
      <c r="G975" s="609"/>
    </row>
    <row r="976" spans="7:7" x14ac:dyDescent="0.25">
      <c r="G976" s="609"/>
    </row>
    <row r="977" spans="7:7" x14ac:dyDescent="0.25">
      <c r="G977" s="609"/>
    </row>
    <row r="978" spans="7:7" x14ac:dyDescent="0.25">
      <c r="G978" s="609"/>
    </row>
    <row r="979" spans="7:7" x14ac:dyDescent="0.25">
      <c r="G979" s="609"/>
    </row>
    <row r="980" spans="7:7" x14ac:dyDescent="0.25">
      <c r="G980" s="609"/>
    </row>
    <row r="981" spans="7:7" x14ac:dyDescent="0.25">
      <c r="G981" s="609"/>
    </row>
    <row r="982" spans="7:7" x14ac:dyDescent="0.25">
      <c r="G982" s="609"/>
    </row>
    <row r="983" spans="7:7" x14ac:dyDescent="0.25">
      <c r="G983" s="609"/>
    </row>
    <row r="984" spans="7:7" x14ac:dyDescent="0.25">
      <c r="G984" s="609"/>
    </row>
    <row r="985" spans="7:7" x14ac:dyDescent="0.25">
      <c r="G985" s="609"/>
    </row>
    <row r="986" spans="7:7" x14ac:dyDescent="0.25">
      <c r="G986" s="609"/>
    </row>
    <row r="987" spans="7:7" x14ac:dyDescent="0.25">
      <c r="G987" s="609"/>
    </row>
    <row r="988" spans="7:7" x14ac:dyDescent="0.25">
      <c r="G988" s="609"/>
    </row>
    <row r="989" spans="7:7" x14ac:dyDescent="0.25">
      <c r="G989" s="609"/>
    </row>
    <row r="990" spans="7:7" x14ac:dyDescent="0.25">
      <c r="G990" s="609"/>
    </row>
    <row r="991" spans="7:7" x14ac:dyDescent="0.25">
      <c r="G991" s="609"/>
    </row>
    <row r="992" spans="7:7" x14ac:dyDescent="0.25">
      <c r="G992" s="609"/>
    </row>
    <row r="993" spans="7:7" x14ac:dyDescent="0.25">
      <c r="G993" s="609"/>
    </row>
    <row r="994" spans="7:7" x14ac:dyDescent="0.25">
      <c r="G994" s="609"/>
    </row>
    <row r="995" spans="7:7" x14ac:dyDescent="0.25">
      <c r="G995" s="609"/>
    </row>
    <row r="996" spans="7:7" x14ac:dyDescent="0.25">
      <c r="G996" s="609"/>
    </row>
    <row r="997" spans="7:7" x14ac:dyDescent="0.25">
      <c r="G997" s="609"/>
    </row>
    <row r="998" spans="7:7" x14ac:dyDescent="0.25">
      <c r="G998" s="609"/>
    </row>
    <row r="999" spans="7:7" x14ac:dyDescent="0.25">
      <c r="G999" s="609"/>
    </row>
    <row r="1000" spans="7:7" x14ac:dyDescent="0.25">
      <c r="G1000" s="609"/>
    </row>
    <row r="1001" spans="7:7" x14ac:dyDescent="0.25">
      <c r="G1001" s="609"/>
    </row>
    <row r="1002" spans="7:7" x14ac:dyDescent="0.25">
      <c r="G1002" s="609"/>
    </row>
    <row r="1003" spans="7:7" x14ac:dyDescent="0.25">
      <c r="G1003" s="609"/>
    </row>
    <row r="1004" spans="7:7" x14ac:dyDescent="0.25">
      <c r="G1004" s="609"/>
    </row>
    <row r="1005" spans="7:7" x14ac:dyDescent="0.25">
      <c r="G1005" s="609"/>
    </row>
    <row r="1006" spans="7:7" x14ac:dyDescent="0.25">
      <c r="G1006" s="609"/>
    </row>
    <row r="1007" spans="7:7" x14ac:dyDescent="0.25">
      <c r="G1007" s="609"/>
    </row>
    <row r="1008" spans="7:7" x14ac:dyDescent="0.25">
      <c r="G1008" s="609"/>
    </row>
    <row r="1009" spans="7:7" x14ac:dyDescent="0.25">
      <c r="G1009" s="609"/>
    </row>
    <row r="1010" spans="7:7" x14ac:dyDescent="0.25">
      <c r="G1010" s="609"/>
    </row>
    <row r="1011" spans="7:7" x14ac:dyDescent="0.25">
      <c r="G1011" s="609"/>
    </row>
    <row r="1012" spans="7:7" x14ac:dyDescent="0.25">
      <c r="G1012" s="609"/>
    </row>
    <row r="1013" spans="7:7" x14ac:dyDescent="0.25">
      <c r="G1013" s="609"/>
    </row>
    <row r="1014" spans="7:7" x14ac:dyDescent="0.25">
      <c r="G1014" s="609"/>
    </row>
    <row r="1015" spans="7:7" x14ac:dyDescent="0.25">
      <c r="G1015" s="609"/>
    </row>
    <row r="1016" spans="7:7" x14ac:dyDescent="0.25">
      <c r="G1016" s="609"/>
    </row>
    <row r="1017" spans="7:7" x14ac:dyDescent="0.25">
      <c r="G1017" s="609"/>
    </row>
    <row r="1018" spans="7:7" x14ac:dyDescent="0.25">
      <c r="G1018" s="609"/>
    </row>
    <row r="1019" spans="7:7" x14ac:dyDescent="0.25">
      <c r="G1019" s="609"/>
    </row>
    <row r="1020" spans="7:7" x14ac:dyDescent="0.25">
      <c r="G1020" s="609"/>
    </row>
    <row r="1021" spans="7:7" x14ac:dyDescent="0.25">
      <c r="G1021" s="609"/>
    </row>
    <row r="1022" spans="7:7" x14ac:dyDescent="0.25">
      <c r="G1022" s="609"/>
    </row>
    <row r="1023" spans="7:7" x14ac:dyDescent="0.25">
      <c r="G1023" s="609"/>
    </row>
    <row r="1024" spans="7:7" x14ac:dyDescent="0.25">
      <c r="G1024" s="609"/>
    </row>
    <row r="1025" spans="7:7" x14ac:dyDescent="0.25">
      <c r="G1025" s="609"/>
    </row>
    <row r="1026" spans="7:7" x14ac:dyDescent="0.25">
      <c r="G1026" s="609"/>
    </row>
    <row r="1027" spans="7:7" x14ac:dyDescent="0.25">
      <c r="G1027" s="609"/>
    </row>
    <row r="1028" spans="7:7" x14ac:dyDescent="0.25">
      <c r="G1028" s="609"/>
    </row>
    <row r="1029" spans="7:7" x14ac:dyDescent="0.25">
      <c r="G1029" s="609"/>
    </row>
    <row r="1030" spans="7:7" x14ac:dyDescent="0.25">
      <c r="G1030" s="609"/>
    </row>
    <row r="1031" spans="7:7" x14ac:dyDescent="0.25">
      <c r="G1031" s="609"/>
    </row>
    <row r="1032" spans="7:7" x14ac:dyDescent="0.25">
      <c r="G1032" s="609"/>
    </row>
    <row r="1033" spans="7:7" x14ac:dyDescent="0.25">
      <c r="G1033" s="609"/>
    </row>
    <row r="1034" spans="7:7" x14ac:dyDescent="0.25">
      <c r="G1034" s="609"/>
    </row>
    <row r="1035" spans="7:7" x14ac:dyDescent="0.25">
      <c r="G1035" s="609"/>
    </row>
    <row r="1036" spans="7:7" x14ac:dyDescent="0.25">
      <c r="G1036" s="609"/>
    </row>
    <row r="1037" spans="7:7" x14ac:dyDescent="0.25">
      <c r="G1037" s="609"/>
    </row>
    <row r="1038" spans="7:7" x14ac:dyDescent="0.25">
      <c r="G1038" s="609"/>
    </row>
    <row r="1039" spans="7:7" x14ac:dyDescent="0.25">
      <c r="G1039" s="609"/>
    </row>
    <row r="1040" spans="7:7" x14ac:dyDescent="0.25">
      <c r="G1040" s="609"/>
    </row>
    <row r="1041" spans="7:7" x14ac:dyDescent="0.25">
      <c r="G1041" s="609"/>
    </row>
    <row r="1042" spans="7:7" x14ac:dyDescent="0.25">
      <c r="G1042" s="609"/>
    </row>
    <row r="1043" spans="7:7" x14ac:dyDescent="0.25">
      <c r="G1043" s="609"/>
    </row>
    <row r="1044" spans="7:7" x14ac:dyDescent="0.25">
      <c r="G1044" s="609"/>
    </row>
    <row r="1045" spans="7:7" x14ac:dyDescent="0.25">
      <c r="G1045" s="609"/>
    </row>
    <row r="1046" spans="7:7" x14ac:dyDescent="0.25">
      <c r="G1046" s="609"/>
    </row>
    <row r="1047" spans="7:7" x14ac:dyDescent="0.25">
      <c r="G1047" s="609"/>
    </row>
    <row r="1048" spans="7:7" x14ac:dyDescent="0.25">
      <c r="G1048" s="609"/>
    </row>
    <row r="1049" spans="7:7" x14ac:dyDescent="0.25">
      <c r="G1049" s="609"/>
    </row>
    <row r="1050" spans="7:7" x14ac:dyDescent="0.25">
      <c r="G1050" s="609"/>
    </row>
    <row r="1051" spans="7:7" x14ac:dyDescent="0.25">
      <c r="G1051" s="609"/>
    </row>
    <row r="1052" spans="7:7" x14ac:dyDescent="0.25">
      <c r="G1052" s="609"/>
    </row>
    <row r="1053" spans="7:7" x14ac:dyDescent="0.25">
      <c r="G1053" s="609"/>
    </row>
    <row r="1054" spans="7:7" x14ac:dyDescent="0.25">
      <c r="G1054" s="609"/>
    </row>
    <row r="1055" spans="7:7" x14ac:dyDescent="0.25">
      <c r="G1055" s="609"/>
    </row>
    <row r="1056" spans="7:7" x14ac:dyDescent="0.25">
      <c r="G1056" s="609"/>
    </row>
    <row r="1057" spans="7:7" x14ac:dyDescent="0.25">
      <c r="G1057" s="609"/>
    </row>
    <row r="1058" spans="7:7" x14ac:dyDescent="0.25">
      <c r="G1058" s="609"/>
    </row>
    <row r="1059" spans="7:7" x14ac:dyDescent="0.25">
      <c r="G1059" s="609"/>
    </row>
    <row r="1060" spans="7:7" x14ac:dyDescent="0.25">
      <c r="G1060" s="609"/>
    </row>
    <row r="1061" spans="7:7" x14ac:dyDescent="0.25">
      <c r="G1061" s="609"/>
    </row>
    <row r="1062" spans="7:7" x14ac:dyDescent="0.25">
      <c r="G1062" s="609"/>
    </row>
    <row r="1063" spans="7:7" x14ac:dyDescent="0.25">
      <c r="G1063" s="609"/>
    </row>
    <row r="1064" spans="7:7" x14ac:dyDescent="0.25">
      <c r="G1064" s="609"/>
    </row>
    <row r="1065" spans="7:7" x14ac:dyDescent="0.25">
      <c r="G1065" s="609"/>
    </row>
    <row r="1066" spans="7:7" x14ac:dyDescent="0.25">
      <c r="G1066" s="609"/>
    </row>
    <row r="1067" spans="7:7" x14ac:dyDescent="0.25">
      <c r="G1067" s="609"/>
    </row>
    <row r="1068" spans="7:7" x14ac:dyDescent="0.25">
      <c r="G1068" s="609"/>
    </row>
    <row r="1069" spans="7:7" x14ac:dyDescent="0.25">
      <c r="G1069" s="609"/>
    </row>
    <row r="1070" spans="7:7" x14ac:dyDescent="0.25">
      <c r="G1070" s="609"/>
    </row>
    <row r="1071" spans="7:7" x14ac:dyDescent="0.25">
      <c r="G1071" s="609"/>
    </row>
    <row r="1072" spans="7:7" x14ac:dyDescent="0.25">
      <c r="G1072" s="609"/>
    </row>
    <row r="1073" spans="7:7" x14ac:dyDescent="0.25">
      <c r="G1073" s="609"/>
    </row>
    <row r="1074" spans="7:7" x14ac:dyDescent="0.25">
      <c r="G1074" s="609"/>
    </row>
    <row r="1075" spans="7:7" x14ac:dyDescent="0.25">
      <c r="G1075" s="609"/>
    </row>
    <row r="1076" spans="7:7" x14ac:dyDescent="0.25">
      <c r="G1076" s="609"/>
    </row>
    <row r="1077" spans="7:7" x14ac:dyDescent="0.25">
      <c r="G1077" s="609"/>
    </row>
    <row r="1078" spans="7:7" x14ac:dyDescent="0.25">
      <c r="G1078" s="609"/>
    </row>
    <row r="1079" spans="7:7" x14ac:dyDescent="0.25">
      <c r="G1079" s="609"/>
    </row>
    <row r="1080" spans="7:7" x14ac:dyDescent="0.25">
      <c r="G1080" s="609"/>
    </row>
    <row r="1081" spans="7:7" x14ac:dyDescent="0.25">
      <c r="G1081" s="609"/>
    </row>
    <row r="1082" spans="7:7" x14ac:dyDescent="0.25">
      <c r="G1082" s="609"/>
    </row>
    <row r="1083" spans="7:7" x14ac:dyDescent="0.25">
      <c r="G1083" s="609"/>
    </row>
    <row r="1084" spans="7:7" x14ac:dyDescent="0.25">
      <c r="G1084" s="609"/>
    </row>
    <row r="1085" spans="7:7" x14ac:dyDescent="0.25">
      <c r="G1085" s="609"/>
    </row>
    <row r="1086" spans="7:7" x14ac:dyDescent="0.25">
      <c r="G1086" s="609"/>
    </row>
    <row r="1087" spans="7:7" x14ac:dyDescent="0.25">
      <c r="G1087" s="609"/>
    </row>
    <row r="1088" spans="7:7" x14ac:dyDescent="0.25">
      <c r="G1088" s="609"/>
    </row>
    <row r="1089" spans="7:7" x14ac:dyDescent="0.25">
      <c r="G1089" s="609"/>
    </row>
    <row r="1090" spans="7:7" x14ac:dyDescent="0.25">
      <c r="G1090" s="609"/>
    </row>
    <row r="1091" spans="7:7" x14ac:dyDescent="0.25">
      <c r="G1091" s="609"/>
    </row>
    <row r="1092" spans="7:7" x14ac:dyDescent="0.25">
      <c r="G1092" s="609"/>
    </row>
    <row r="1093" spans="7:7" x14ac:dyDescent="0.25">
      <c r="G1093" s="609"/>
    </row>
    <row r="1094" spans="7:7" x14ac:dyDescent="0.25">
      <c r="G1094" s="609"/>
    </row>
    <row r="1095" spans="7:7" x14ac:dyDescent="0.25">
      <c r="G1095" s="609"/>
    </row>
    <row r="1096" spans="7:7" x14ac:dyDescent="0.25">
      <c r="G1096" s="609"/>
    </row>
    <row r="1097" spans="7:7" x14ac:dyDescent="0.25">
      <c r="G1097" s="609"/>
    </row>
    <row r="1098" spans="7:7" x14ac:dyDescent="0.25">
      <c r="G1098" s="609"/>
    </row>
    <row r="1099" spans="7:7" x14ac:dyDescent="0.25">
      <c r="G1099" s="609"/>
    </row>
    <row r="1100" spans="7:7" x14ac:dyDescent="0.25">
      <c r="G1100" s="609"/>
    </row>
    <row r="1101" spans="7:7" x14ac:dyDescent="0.25">
      <c r="G1101" s="609"/>
    </row>
    <row r="1102" spans="7:7" x14ac:dyDescent="0.25">
      <c r="G1102" s="609"/>
    </row>
    <row r="1103" spans="7:7" x14ac:dyDescent="0.25">
      <c r="G1103" s="609"/>
    </row>
    <row r="1104" spans="7:7" x14ac:dyDescent="0.25">
      <c r="G1104" s="609"/>
    </row>
    <row r="1105" spans="7:7" x14ac:dyDescent="0.25">
      <c r="G1105" s="609"/>
    </row>
    <row r="1106" spans="7:7" x14ac:dyDescent="0.25">
      <c r="G1106" s="609"/>
    </row>
    <row r="1107" spans="7:7" x14ac:dyDescent="0.25">
      <c r="G1107" s="609"/>
    </row>
    <row r="1108" spans="7:7" x14ac:dyDescent="0.25">
      <c r="G1108" s="609"/>
    </row>
    <row r="1109" spans="7:7" x14ac:dyDescent="0.25">
      <c r="G1109" s="609"/>
    </row>
    <row r="1110" spans="7:7" x14ac:dyDescent="0.25">
      <c r="G1110" s="609"/>
    </row>
    <row r="1111" spans="7:7" x14ac:dyDescent="0.25">
      <c r="G1111" s="609"/>
    </row>
    <row r="1112" spans="7:7" x14ac:dyDescent="0.25">
      <c r="G1112" s="609"/>
    </row>
    <row r="1113" spans="7:7" x14ac:dyDescent="0.25">
      <c r="G1113" s="609"/>
    </row>
    <row r="1114" spans="7:7" x14ac:dyDescent="0.25">
      <c r="G1114" s="609"/>
    </row>
    <row r="1115" spans="7:7" x14ac:dyDescent="0.25">
      <c r="G1115" s="609"/>
    </row>
    <row r="1116" spans="7:7" x14ac:dyDescent="0.25">
      <c r="G1116" s="609"/>
    </row>
    <row r="1117" spans="7:7" x14ac:dyDescent="0.25">
      <c r="G1117" s="609"/>
    </row>
    <row r="1118" spans="7:7" x14ac:dyDescent="0.25">
      <c r="G1118" s="609"/>
    </row>
    <row r="1119" spans="7:7" x14ac:dyDescent="0.25">
      <c r="G1119" s="609"/>
    </row>
    <row r="1120" spans="7:7" x14ac:dyDescent="0.25">
      <c r="G1120" s="609"/>
    </row>
    <row r="1121" spans="7:7" x14ac:dyDescent="0.25">
      <c r="G1121" s="609"/>
    </row>
    <row r="1122" spans="7:7" x14ac:dyDescent="0.25">
      <c r="G1122" s="609"/>
    </row>
    <row r="1123" spans="7:7" x14ac:dyDescent="0.25">
      <c r="G1123" s="609"/>
    </row>
    <row r="1124" spans="7:7" x14ac:dyDescent="0.25">
      <c r="G1124" s="609"/>
    </row>
    <row r="1125" spans="7:7" x14ac:dyDescent="0.25">
      <c r="G1125" s="609"/>
    </row>
    <row r="1126" spans="7:7" x14ac:dyDescent="0.25">
      <c r="G1126" s="609"/>
    </row>
    <row r="1127" spans="7:7" x14ac:dyDescent="0.25">
      <c r="G1127" s="609"/>
    </row>
    <row r="1128" spans="7:7" x14ac:dyDescent="0.25">
      <c r="G1128" s="609"/>
    </row>
    <row r="1129" spans="7:7" x14ac:dyDescent="0.25">
      <c r="G1129" s="609"/>
    </row>
    <row r="1130" spans="7:7" x14ac:dyDescent="0.25">
      <c r="G1130" s="609"/>
    </row>
    <row r="1131" spans="7:7" x14ac:dyDescent="0.25">
      <c r="G1131" s="609"/>
    </row>
    <row r="1132" spans="7:7" x14ac:dyDescent="0.25">
      <c r="G1132" s="609"/>
    </row>
    <row r="1133" spans="7:7" x14ac:dyDescent="0.25">
      <c r="G1133" s="609"/>
    </row>
    <row r="1134" spans="7:7" x14ac:dyDescent="0.25">
      <c r="G1134" s="609"/>
    </row>
    <row r="1135" spans="7:7" x14ac:dyDescent="0.25">
      <c r="G1135" s="609"/>
    </row>
    <row r="1136" spans="7:7" x14ac:dyDescent="0.25">
      <c r="G1136" s="609"/>
    </row>
    <row r="1137" spans="7:7" x14ac:dyDescent="0.25">
      <c r="G1137" s="609"/>
    </row>
    <row r="1138" spans="7:7" x14ac:dyDescent="0.25">
      <c r="G1138" s="609"/>
    </row>
    <row r="1139" spans="7:7" x14ac:dyDescent="0.25">
      <c r="G1139" s="609"/>
    </row>
    <row r="1140" spans="7:7" x14ac:dyDescent="0.25">
      <c r="G1140" s="609"/>
    </row>
    <row r="1141" spans="7:7" x14ac:dyDescent="0.25">
      <c r="G1141" s="609"/>
    </row>
    <row r="1142" spans="7:7" x14ac:dyDescent="0.25">
      <c r="G1142" s="609"/>
    </row>
    <row r="1143" spans="7:7" x14ac:dyDescent="0.25">
      <c r="G1143" s="609"/>
    </row>
    <row r="1144" spans="7:7" x14ac:dyDescent="0.25">
      <c r="G1144" s="609"/>
    </row>
    <row r="1145" spans="7:7" x14ac:dyDescent="0.25">
      <c r="G1145" s="609"/>
    </row>
    <row r="1146" spans="7:7" x14ac:dyDescent="0.25">
      <c r="G1146" s="609"/>
    </row>
    <row r="1147" spans="7:7" x14ac:dyDescent="0.25">
      <c r="G1147" s="609"/>
    </row>
    <row r="1148" spans="7:7" x14ac:dyDescent="0.25">
      <c r="G1148" s="609"/>
    </row>
    <row r="1149" spans="7:7" x14ac:dyDescent="0.25">
      <c r="G1149" s="609"/>
    </row>
    <row r="1150" spans="7:7" x14ac:dyDescent="0.25">
      <c r="G1150" s="609"/>
    </row>
    <row r="1151" spans="7:7" x14ac:dyDescent="0.25">
      <c r="G1151" s="609"/>
    </row>
    <row r="1152" spans="7:7" x14ac:dyDescent="0.25">
      <c r="G1152" s="609"/>
    </row>
    <row r="1153" spans="7:7" x14ac:dyDescent="0.25">
      <c r="G1153" s="609"/>
    </row>
    <row r="1154" spans="7:7" x14ac:dyDescent="0.25">
      <c r="G1154" s="609"/>
    </row>
    <row r="1155" spans="7:7" x14ac:dyDescent="0.25">
      <c r="G1155" s="609"/>
    </row>
    <row r="1156" spans="7:7" x14ac:dyDescent="0.25">
      <c r="G1156" s="609"/>
    </row>
    <row r="1157" spans="7:7" x14ac:dyDescent="0.25">
      <c r="G1157" s="609"/>
    </row>
    <row r="1158" spans="7:7" x14ac:dyDescent="0.25">
      <c r="G1158" s="609"/>
    </row>
    <row r="1159" spans="7:7" x14ac:dyDescent="0.25">
      <c r="G1159" s="609"/>
    </row>
    <row r="1160" spans="7:7" x14ac:dyDescent="0.25">
      <c r="G1160" s="609"/>
    </row>
    <row r="1161" spans="7:7" x14ac:dyDescent="0.25">
      <c r="G1161" s="609"/>
    </row>
    <row r="1162" spans="7:7" x14ac:dyDescent="0.25">
      <c r="G1162" s="609"/>
    </row>
    <row r="1163" spans="7:7" x14ac:dyDescent="0.25">
      <c r="G1163" s="609"/>
    </row>
    <row r="1164" spans="7:7" x14ac:dyDescent="0.25">
      <c r="G1164" s="609"/>
    </row>
    <row r="1165" spans="7:7" x14ac:dyDescent="0.25">
      <c r="G1165" s="609"/>
    </row>
    <row r="1166" spans="7:7" x14ac:dyDescent="0.25">
      <c r="G1166" s="609"/>
    </row>
    <row r="1167" spans="7:7" x14ac:dyDescent="0.25">
      <c r="G1167" s="609"/>
    </row>
    <row r="1168" spans="7:7" x14ac:dyDescent="0.25">
      <c r="G1168" s="609"/>
    </row>
    <row r="1169" spans="7:7" x14ac:dyDescent="0.25">
      <c r="G1169" s="609"/>
    </row>
    <row r="1170" spans="7:7" x14ac:dyDescent="0.25">
      <c r="G1170" s="609"/>
    </row>
    <row r="1171" spans="7:7" x14ac:dyDescent="0.25">
      <c r="G1171" s="609"/>
    </row>
    <row r="1172" spans="7:7" x14ac:dyDescent="0.25">
      <c r="G1172" s="609"/>
    </row>
    <row r="1173" spans="7:7" x14ac:dyDescent="0.25">
      <c r="G1173" s="609"/>
    </row>
    <row r="1174" spans="7:7" x14ac:dyDescent="0.25">
      <c r="G1174" s="609"/>
    </row>
    <row r="1175" spans="7:7" x14ac:dyDescent="0.25">
      <c r="G1175" s="609"/>
    </row>
    <row r="1176" spans="7:7" x14ac:dyDescent="0.25">
      <c r="G1176" s="609"/>
    </row>
    <row r="1177" spans="7:7" x14ac:dyDescent="0.25">
      <c r="G1177" s="609"/>
    </row>
    <row r="1178" spans="7:7" x14ac:dyDescent="0.25">
      <c r="G1178" s="609"/>
    </row>
    <row r="1179" spans="7:7" x14ac:dyDescent="0.25">
      <c r="G1179" s="609"/>
    </row>
    <row r="1180" spans="7:7" x14ac:dyDescent="0.25">
      <c r="G1180" s="609"/>
    </row>
    <row r="1181" spans="7:7" x14ac:dyDescent="0.25">
      <c r="G1181" s="609"/>
    </row>
    <row r="1182" spans="7:7" x14ac:dyDescent="0.25">
      <c r="G1182" s="609"/>
    </row>
    <row r="1183" spans="7:7" x14ac:dyDescent="0.25">
      <c r="G1183" s="609"/>
    </row>
    <row r="1184" spans="7:7" x14ac:dyDescent="0.25">
      <c r="G1184" s="609"/>
    </row>
    <row r="1185" spans="7:7" x14ac:dyDescent="0.25">
      <c r="G1185" s="609"/>
    </row>
    <row r="1186" spans="7:7" x14ac:dyDescent="0.25">
      <c r="G1186" s="609"/>
    </row>
    <row r="1187" spans="7:7" x14ac:dyDescent="0.25">
      <c r="G1187" s="609"/>
    </row>
    <row r="1188" spans="7:7" x14ac:dyDescent="0.25">
      <c r="G1188" s="609"/>
    </row>
    <row r="1189" spans="7:7" x14ac:dyDescent="0.25">
      <c r="G1189" s="609"/>
    </row>
    <row r="1190" spans="7:7" x14ac:dyDescent="0.25">
      <c r="G1190" s="609"/>
    </row>
    <row r="1191" spans="7:7" x14ac:dyDescent="0.25">
      <c r="G1191" s="609"/>
    </row>
    <row r="1192" spans="7:7" x14ac:dyDescent="0.25">
      <c r="G1192" s="609"/>
    </row>
    <row r="1193" spans="7:7" x14ac:dyDescent="0.25">
      <c r="G1193" s="609"/>
    </row>
    <row r="1194" spans="7:7" x14ac:dyDescent="0.25">
      <c r="G1194" s="609"/>
    </row>
    <row r="1195" spans="7:7" x14ac:dyDescent="0.25">
      <c r="G1195" s="609"/>
    </row>
    <row r="1196" spans="7:7" x14ac:dyDescent="0.25">
      <c r="G1196" s="609"/>
    </row>
    <row r="1197" spans="7:7" x14ac:dyDescent="0.25">
      <c r="G1197" s="609"/>
    </row>
    <row r="1198" spans="7:7" x14ac:dyDescent="0.25">
      <c r="G1198" s="609"/>
    </row>
    <row r="1199" spans="7:7" x14ac:dyDescent="0.25">
      <c r="G1199" s="609"/>
    </row>
    <row r="1200" spans="7:7" x14ac:dyDescent="0.25">
      <c r="G1200" s="609"/>
    </row>
    <row r="1201" spans="7:7" x14ac:dyDescent="0.25">
      <c r="G1201" s="609"/>
    </row>
    <row r="1202" spans="7:7" x14ac:dyDescent="0.25">
      <c r="G1202" s="609"/>
    </row>
    <row r="1203" spans="7:7" x14ac:dyDescent="0.25">
      <c r="G1203" s="609"/>
    </row>
    <row r="1204" spans="7:7" x14ac:dyDescent="0.25">
      <c r="G1204" s="609"/>
    </row>
    <row r="1205" spans="7:7" x14ac:dyDescent="0.25">
      <c r="G1205" s="609"/>
    </row>
    <row r="1206" spans="7:7" x14ac:dyDescent="0.25">
      <c r="G1206" s="609"/>
    </row>
    <row r="1207" spans="7:7" x14ac:dyDescent="0.25">
      <c r="G1207" s="609"/>
    </row>
    <row r="1208" spans="7:7" x14ac:dyDescent="0.25">
      <c r="G1208" s="609"/>
    </row>
    <row r="1209" spans="7:7" x14ac:dyDescent="0.25">
      <c r="G1209" s="609"/>
    </row>
    <row r="1210" spans="7:7" x14ac:dyDescent="0.25">
      <c r="G1210" s="609"/>
    </row>
    <row r="1211" spans="7:7" x14ac:dyDescent="0.25">
      <c r="G1211" s="609"/>
    </row>
    <row r="1212" spans="7:7" x14ac:dyDescent="0.25">
      <c r="G1212" s="609"/>
    </row>
    <row r="1213" spans="7:7" x14ac:dyDescent="0.25">
      <c r="G1213" s="609"/>
    </row>
    <row r="1214" spans="7:7" x14ac:dyDescent="0.25">
      <c r="G1214" s="609"/>
    </row>
    <row r="1215" spans="7:7" x14ac:dyDescent="0.25">
      <c r="G1215" s="609"/>
    </row>
    <row r="1216" spans="7:7" x14ac:dyDescent="0.25">
      <c r="G1216" s="609"/>
    </row>
    <row r="1217" spans="7:7" x14ac:dyDescent="0.25">
      <c r="G1217" s="609"/>
    </row>
    <row r="1218" spans="7:7" x14ac:dyDescent="0.25">
      <c r="G1218" s="609"/>
    </row>
    <row r="1219" spans="7:7" x14ac:dyDescent="0.25">
      <c r="G1219" s="609"/>
    </row>
    <row r="1220" spans="7:7" x14ac:dyDescent="0.25">
      <c r="G1220" s="609"/>
    </row>
    <row r="1221" spans="7:7" x14ac:dyDescent="0.25">
      <c r="G1221" s="609"/>
    </row>
    <row r="1222" spans="7:7" x14ac:dyDescent="0.25">
      <c r="G1222" s="609"/>
    </row>
    <row r="1223" spans="7:7" x14ac:dyDescent="0.25">
      <c r="G1223" s="609"/>
    </row>
    <row r="1224" spans="7:7" x14ac:dyDescent="0.25">
      <c r="G1224" s="609"/>
    </row>
    <row r="1225" spans="7:7" x14ac:dyDescent="0.25">
      <c r="G1225" s="609"/>
    </row>
    <row r="1226" spans="7:7" x14ac:dyDescent="0.25">
      <c r="G1226" s="609"/>
    </row>
    <row r="1227" spans="7:7" x14ac:dyDescent="0.25">
      <c r="G1227" s="609"/>
    </row>
    <row r="1228" spans="7:7" x14ac:dyDescent="0.25">
      <c r="G1228" s="609"/>
    </row>
    <row r="1229" spans="7:7" x14ac:dyDescent="0.25">
      <c r="G1229" s="609"/>
    </row>
    <row r="1230" spans="7:7" x14ac:dyDescent="0.25">
      <c r="G1230" s="609"/>
    </row>
    <row r="1231" spans="7:7" x14ac:dyDescent="0.25">
      <c r="G1231" s="609"/>
    </row>
    <row r="1232" spans="7:7" x14ac:dyDescent="0.25">
      <c r="G1232" s="609"/>
    </row>
    <row r="1233" spans="7:7" x14ac:dyDescent="0.25">
      <c r="G1233" s="609"/>
    </row>
    <row r="1234" spans="7:7" x14ac:dyDescent="0.25">
      <c r="G1234" s="609"/>
    </row>
    <row r="1235" spans="7:7" x14ac:dyDescent="0.25">
      <c r="G1235" s="609"/>
    </row>
    <row r="1236" spans="7:7" x14ac:dyDescent="0.25">
      <c r="G1236" s="609"/>
    </row>
    <row r="1237" spans="7:7" x14ac:dyDescent="0.25">
      <c r="G1237" s="609"/>
    </row>
    <row r="1238" spans="7:7" x14ac:dyDescent="0.25">
      <c r="G1238" s="609"/>
    </row>
    <row r="1239" spans="7:7" x14ac:dyDescent="0.25">
      <c r="G1239" s="609"/>
    </row>
    <row r="1240" spans="7:7" x14ac:dyDescent="0.25">
      <c r="G1240" s="609"/>
    </row>
    <row r="1241" spans="7:7" x14ac:dyDescent="0.25">
      <c r="G1241" s="609"/>
    </row>
    <row r="1242" spans="7:7" x14ac:dyDescent="0.25">
      <c r="G1242" s="609"/>
    </row>
    <row r="1243" spans="7:7" x14ac:dyDescent="0.25">
      <c r="G1243" s="609"/>
    </row>
    <row r="1244" spans="7:7" x14ac:dyDescent="0.25">
      <c r="G1244" s="609"/>
    </row>
    <row r="1245" spans="7:7" x14ac:dyDescent="0.25">
      <c r="G1245" s="609"/>
    </row>
    <row r="1246" spans="7:7" x14ac:dyDescent="0.25">
      <c r="G1246" s="609"/>
    </row>
    <row r="1247" spans="7:7" x14ac:dyDescent="0.25">
      <c r="G1247" s="609"/>
    </row>
    <row r="1248" spans="7:7" x14ac:dyDescent="0.25">
      <c r="G1248" s="609"/>
    </row>
    <row r="1249" spans="7:7" x14ac:dyDescent="0.25">
      <c r="G1249" s="609"/>
    </row>
    <row r="1250" spans="7:7" x14ac:dyDescent="0.25">
      <c r="G1250" s="609"/>
    </row>
    <row r="1251" spans="7:7" x14ac:dyDescent="0.25">
      <c r="G1251" s="609"/>
    </row>
    <row r="1252" spans="7:7" x14ac:dyDescent="0.25">
      <c r="G1252" s="609"/>
    </row>
    <row r="1253" spans="7:7" x14ac:dyDescent="0.25">
      <c r="G1253" s="609"/>
    </row>
    <row r="1254" spans="7:7" x14ac:dyDescent="0.25">
      <c r="G1254" s="609"/>
    </row>
    <row r="1255" spans="7:7" x14ac:dyDescent="0.25">
      <c r="G1255" s="609"/>
    </row>
    <row r="1256" spans="7:7" x14ac:dyDescent="0.25">
      <c r="G1256" s="609"/>
    </row>
    <row r="1257" spans="7:7" x14ac:dyDescent="0.25">
      <c r="G1257" s="609"/>
    </row>
    <row r="1258" spans="7:7" x14ac:dyDescent="0.25">
      <c r="G1258" s="609"/>
    </row>
    <row r="1259" spans="7:7" x14ac:dyDescent="0.25">
      <c r="G1259" s="609"/>
    </row>
    <row r="1260" spans="7:7" x14ac:dyDescent="0.25">
      <c r="G1260" s="609"/>
    </row>
    <row r="1261" spans="7:7" x14ac:dyDescent="0.25">
      <c r="G1261" s="609"/>
    </row>
    <row r="1262" spans="7:7" x14ac:dyDescent="0.25">
      <c r="G1262" s="609"/>
    </row>
    <row r="1263" spans="7:7" x14ac:dyDescent="0.25">
      <c r="G1263" s="609"/>
    </row>
    <row r="1264" spans="7:7" x14ac:dyDescent="0.25">
      <c r="G1264" s="609"/>
    </row>
    <row r="1265" spans="7:7" x14ac:dyDescent="0.25">
      <c r="G1265" s="609"/>
    </row>
    <row r="1266" spans="7:7" x14ac:dyDescent="0.25">
      <c r="G1266" s="609"/>
    </row>
    <row r="1267" spans="7:7" x14ac:dyDescent="0.25">
      <c r="G1267" s="609"/>
    </row>
    <row r="1268" spans="7:7" x14ac:dyDescent="0.25">
      <c r="G1268" s="609"/>
    </row>
    <row r="1269" spans="7:7" x14ac:dyDescent="0.25">
      <c r="G1269" s="609"/>
    </row>
    <row r="1270" spans="7:7" x14ac:dyDescent="0.25">
      <c r="G1270" s="609"/>
    </row>
    <row r="1271" spans="7:7" x14ac:dyDescent="0.25">
      <c r="G1271" s="609"/>
    </row>
    <row r="1272" spans="7:7" x14ac:dyDescent="0.25">
      <c r="G1272" s="609"/>
    </row>
    <row r="1273" spans="7:7" x14ac:dyDescent="0.25">
      <c r="G1273" s="609"/>
    </row>
    <row r="1274" spans="7:7" x14ac:dyDescent="0.25">
      <c r="G1274" s="609"/>
    </row>
    <row r="1275" spans="7:7" x14ac:dyDescent="0.25">
      <c r="G1275" s="609"/>
    </row>
    <row r="1276" spans="7:7" x14ac:dyDescent="0.25">
      <c r="G1276" s="609"/>
    </row>
    <row r="1277" spans="7:7" x14ac:dyDescent="0.25">
      <c r="G1277" s="609"/>
    </row>
    <row r="1278" spans="7:7" x14ac:dyDescent="0.25">
      <c r="G1278" s="609"/>
    </row>
    <row r="1279" spans="7:7" x14ac:dyDescent="0.25">
      <c r="G1279" s="609"/>
    </row>
    <row r="1280" spans="7:7" x14ac:dyDescent="0.25">
      <c r="G1280" s="609"/>
    </row>
    <row r="1281" spans="7:7" x14ac:dyDescent="0.25">
      <c r="G1281" s="609"/>
    </row>
    <row r="1282" spans="7:7" x14ac:dyDescent="0.25">
      <c r="G1282" s="609"/>
    </row>
    <row r="1283" spans="7:7" x14ac:dyDescent="0.25">
      <c r="G1283" s="609"/>
    </row>
    <row r="1284" spans="7:7" x14ac:dyDescent="0.25">
      <c r="G1284" s="609"/>
    </row>
    <row r="1285" spans="7:7" x14ac:dyDescent="0.25">
      <c r="G1285" s="609"/>
    </row>
    <row r="1286" spans="7:7" x14ac:dyDescent="0.25">
      <c r="G1286" s="609"/>
    </row>
    <row r="1287" spans="7:7" x14ac:dyDescent="0.25">
      <c r="G1287" s="609"/>
    </row>
    <row r="1288" spans="7:7" x14ac:dyDescent="0.25">
      <c r="G1288" s="609"/>
    </row>
    <row r="1289" spans="7:7" x14ac:dyDescent="0.25">
      <c r="G1289" s="609"/>
    </row>
    <row r="1290" spans="7:7" x14ac:dyDescent="0.25">
      <c r="G1290" s="609"/>
    </row>
    <row r="1291" spans="7:7" x14ac:dyDescent="0.25">
      <c r="G1291" s="609"/>
    </row>
    <row r="1292" spans="7:7" x14ac:dyDescent="0.25">
      <c r="G1292" s="609"/>
    </row>
    <row r="1293" spans="7:7" x14ac:dyDescent="0.25">
      <c r="G1293" s="609"/>
    </row>
    <row r="1294" spans="7:7" x14ac:dyDescent="0.25">
      <c r="G1294" s="609"/>
    </row>
    <row r="1295" spans="7:7" x14ac:dyDescent="0.25">
      <c r="G1295" s="609"/>
    </row>
    <row r="1296" spans="7:7" x14ac:dyDescent="0.25">
      <c r="G1296" s="609"/>
    </row>
    <row r="1297" spans="7:7" x14ac:dyDescent="0.25">
      <c r="G1297" s="609"/>
    </row>
    <row r="1298" spans="7:7" x14ac:dyDescent="0.25">
      <c r="G1298" s="609"/>
    </row>
    <row r="1299" spans="7:7" x14ac:dyDescent="0.25">
      <c r="G1299" s="609"/>
    </row>
    <row r="1300" spans="7:7" x14ac:dyDescent="0.25">
      <c r="G1300" s="609"/>
    </row>
    <row r="1301" spans="7:7" x14ac:dyDescent="0.25">
      <c r="G1301" s="609"/>
    </row>
    <row r="1302" spans="7:7" x14ac:dyDescent="0.25">
      <c r="G1302" s="609"/>
    </row>
    <row r="1303" spans="7:7" x14ac:dyDescent="0.25">
      <c r="G1303" s="609"/>
    </row>
    <row r="1304" spans="7:7" x14ac:dyDescent="0.25">
      <c r="G1304" s="609"/>
    </row>
    <row r="1305" spans="7:7" x14ac:dyDescent="0.25">
      <c r="G1305" s="609"/>
    </row>
    <row r="1306" spans="7:7" x14ac:dyDescent="0.25">
      <c r="G1306" s="609"/>
    </row>
    <row r="1307" spans="7:7" x14ac:dyDescent="0.25">
      <c r="G1307" s="609"/>
    </row>
    <row r="1308" spans="7:7" x14ac:dyDescent="0.25">
      <c r="G1308" s="609"/>
    </row>
    <row r="1309" spans="7:7" x14ac:dyDescent="0.25">
      <c r="G1309" s="609"/>
    </row>
    <row r="1310" spans="7:7" x14ac:dyDescent="0.25">
      <c r="G1310" s="609"/>
    </row>
    <row r="1311" spans="7:7" x14ac:dyDescent="0.25">
      <c r="G1311" s="609"/>
    </row>
    <row r="1312" spans="7:7" x14ac:dyDescent="0.25">
      <c r="G1312" s="609"/>
    </row>
    <row r="1313" spans="7:7" x14ac:dyDescent="0.25">
      <c r="G1313" s="609"/>
    </row>
    <row r="1314" spans="7:7" x14ac:dyDescent="0.25">
      <c r="G1314" s="609"/>
    </row>
    <row r="1315" spans="7:7" x14ac:dyDescent="0.25">
      <c r="G1315" s="609"/>
    </row>
    <row r="1316" spans="7:7" x14ac:dyDescent="0.25">
      <c r="G1316" s="609"/>
    </row>
    <row r="1317" spans="7:7" x14ac:dyDescent="0.25">
      <c r="G1317" s="609"/>
    </row>
    <row r="1318" spans="7:7" x14ac:dyDescent="0.25">
      <c r="G1318" s="609"/>
    </row>
    <row r="1319" spans="7:7" x14ac:dyDescent="0.25">
      <c r="G1319" s="609"/>
    </row>
    <row r="1320" spans="7:7" x14ac:dyDescent="0.25">
      <c r="G1320" s="609"/>
    </row>
    <row r="1321" spans="7:7" x14ac:dyDescent="0.25">
      <c r="G1321" s="609"/>
    </row>
    <row r="1322" spans="7:7" x14ac:dyDescent="0.25">
      <c r="G1322" s="609"/>
    </row>
    <row r="1323" spans="7:7" x14ac:dyDescent="0.25">
      <c r="G1323" s="609"/>
    </row>
    <row r="1324" spans="7:7" x14ac:dyDescent="0.25">
      <c r="G1324" s="609"/>
    </row>
    <row r="1325" spans="7:7" x14ac:dyDescent="0.25">
      <c r="G1325" s="609"/>
    </row>
    <row r="1326" spans="7:7" x14ac:dyDescent="0.25">
      <c r="G1326" s="609"/>
    </row>
    <row r="1327" spans="7:7" x14ac:dyDescent="0.25">
      <c r="G1327" s="609"/>
    </row>
    <row r="1328" spans="7:7" x14ac:dyDescent="0.25">
      <c r="G1328" s="609"/>
    </row>
    <row r="1329" spans="7:7" x14ac:dyDescent="0.25">
      <c r="G1329" s="609"/>
    </row>
    <row r="1330" spans="7:7" x14ac:dyDescent="0.25">
      <c r="G1330" s="609"/>
    </row>
    <row r="1331" spans="7:7" x14ac:dyDescent="0.25">
      <c r="G1331" s="609"/>
    </row>
    <row r="1332" spans="7:7" x14ac:dyDescent="0.25">
      <c r="G1332" s="609"/>
    </row>
    <row r="1333" spans="7:7" x14ac:dyDescent="0.25">
      <c r="G1333" s="609"/>
    </row>
    <row r="1334" spans="7:7" x14ac:dyDescent="0.25">
      <c r="G1334" s="609"/>
    </row>
    <row r="1335" spans="7:7" x14ac:dyDescent="0.25">
      <c r="G1335" s="609"/>
    </row>
    <row r="1336" spans="7:7" x14ac:dyDescent="0.25">
      <c r="G1336" s="609"/>
    </row>
    <row r="1337" spans="7:7" x14ac:dyDescent="0.25">
      <c r="G1337" s="609"/>
    </row>
    <row r="1338" spans="7:7" x14ac:dyDescent="0.25">
      <c r="G1338" s="609"/>
    </row>
    <row r="1339" spans="7:7" x14ac:dyDescent="0.25">
      <c r="G1339" s="609"/>
    </row>
    <row r="1340" spans="7:7" x14ac:dyDescent="0.25">
      <c r="G1340" s="609"/>
    </row>
    <row r="1341" spans="7:7" x14ac:dyDescent="0.25">
      <c r="G1341" s="609"/>
    </row>
    <row r="1342" spans="7:7" x14ac:dyDescent="0.25">
      <c r="G1342" s="609"/>
    </row>
    <row r="1343" spans="7:7" x14ac:dyDescent="0.25">
      <c r="G1343" s="609"/>
    </row>
    <row r="1344" spans="7:7" x14ac:dyDescent="0.25">
      <c r="G1344" s="609"/>
    </row>
    <row r="1345" spans="7:7" x14ac:dyDescent="0.25">
      <c r="G1345" s="609"/>
    </row>
    <row r="1346" spans="7:7" x14ac:dyDescent="0.25">
      <c r="G1346" s="609"/>
    </row>
    <row r="1347" spans="7:7" x14ac:dyDescent="0.25">
      <c r="G1347" s="609"/>
    </row>
    <row r="1348" spans="7:7" x14ac:dyDescent="0.25">
      <c r="G1348" s="609"/>
    </row>
    <row r="1349" spans="7:7" x14ac:dyDescent="0.25">
      <c r="G1349" s="609"/>
    </row>
    <row r="1350" spans="7:7" x14ac:dyDescent="0.25">
      <c r="G1350" s="609"/>
    </row>
    <row r="1351" spans="7:7" x14ac:dyDescent="0.25">
      <c r="G1351" s="609"/>
    </row>
    <row r="1352" spans="7:7" x14ac:dyDescent="0.25">
      <c r="G1352" s="609"/>
    </row>
    <row r="1353" spans="7:7" x14ac:dyDescent="0.25">
      <c r="G1353" s="609"/>
    </row>
    <row r="1354" spans="7:7" x14ac:dyDescent="0.25">
      <c r="G1354" s="609"/>
    </row>
    <row r="1355" spans="7:7" x14ac:dyDescent="0.25">
      <c r="G1355" s="609"/>
    </row>
    <row r="1356" spans="7:7" x14ac:dyDescent="0.25">
      <c r="G1356" s="609"/>
    </row>
    <row r="1357" spans="7:7" x14ac:dyDescent="0.25">
      <c r="G1357" s="609"/>
    </row>
    <row r="1358" spans="7:7" x14ac:dyDescent="0.25">
      <c r="G1358" s="609"/>
    </row>
    <row r="1359" spans="7:7" x14ac:dyDescent="0.25">
      <c r="G1359" s="609"/>
    </row>
    <row r="1360" spans="7:7" x14ac:dyDescent="0.25">
      <c r="G1360" s="609"/>
    </row>
    <row r="1361" spans="7:7" x14ac:dyDescent="0.25">
      <c r="G1361" s="609"/>
    </row>
    <row r="1362" spans="7:7" x14ac:dyDescent="0.25">
      <c r="G1362" s="609"/>
    </row>
    <row r="1363" spans="7:7" x14ac:dyDescent="0.25">
      <c r="G1363" s="609"/>
    </row>
    <row r="1364" spans="7:7" x14ac:dyDescent="0.25">
      <c r="G1364" s="609"/>
    </row>
    <row r="1365" spans="7:7" x14ac:dyDescent="0.25">
      <c r="G1365" s="609"/>
    </row>
    <row r="1366" spans="7:7" x14ac:dyDescent="0.25">
      <c r="G1366" s="609"/>
    </row>
    <row r="1367" spans="7:7" x14ac:dyDescent="0.25">
      <c r="G1367" s="609"/>
    </row>
    <row r="1368" spans="7:7" x14ac:dyDescent="0.25">
      <c r="G1368" s="609"/>
    </row>
    <row r="1369" spans="7:7" x14ac:dyDescent="0.25">
      <c r="G1369" s="609"/>
    </row>
    <row r="1370" spans="7:7" x14ac:dyDescent="0.25">
      <c r="G1370" s="609"/>
    </row>
    <row r="1371" spans="7:7" x14ac:dyDescent="0.25">
      <c r="G1371" s="609"/>
    </row>
    <row r="1372" spans="7:7" x14ac:dyDescent="0.25">
      <c r="G1372" s="609"/>
    </row>
    <row r="1373" spans="7:7" x14ac:dyDescent="0.25">
      <c r="G1373" s="609"/>
    </row>
    <row r="1374" spans="7:7" x14ac:dyDescent="0.25">
      <c r="G1374" s="609"/>
    </row>
    <row r="1375" spans="7:7" x14ac:dyDescent="0.25">
      <c r="G1375" s="609"/>
    </row>
    <row r="1376" spans="7:7" x14ac:dyDescent="0.25">
      <c r="G1376" s="609"/>
    </row>
    <row r="1377" spans="7:7" x14ac:dyDescent="0.25">
      <c r="G1377" s="609"/>
    </row>
    <row r="1378" spans="7:7" x14ac:dyDescent="0.25">
      <c r="G1378" s="609"/>
    </row>
    <row r="1379" spans="7:7" x14ac:dyDescent="0.25">
      <c r="G1379" s="609"/>
    </row>
    <row r="1380" spans="7:7" x14ac:dyDescent="0.25">
      <c r="G1380" s="609"/>
    </row>
    <row r="1381" spans="7:7" x14ac:dyDescent="0.25">
      <c r="G1381" s="609"/>
    </row>
    <row r="1382" spans="7:7" x14ac:dyDescent="0.25">
      <c r="G1382" s="609"/>
    </row>
    <row r="1383" spans="7:7" x14ac:dyDescent="0.25">
      <c r="G1383" s="609"/>
    </row>
    <row r="1384" spans="7:7" x14ac:dyDescent="0.25">
      <c r="G1384" s="609"/>
    </row>
    <row r="1385" spans="7:7" x14ac:dyDescent="0.25">
      <c r="G1385" s="609"/>
    </row>
    <row r="1386" spans="7:7" x14ac:dyDescent="0.25">
      <c r="G1386" s="609"/>
    </row>
    <row r="1387" spans="7:7" x14ac:dyDescent="0.25">
      <c r="G1387" s="609"/>
    </row>
    <row r="1388" spans="7:7" x14ac:dyDescent="0.25">
      <c r="G1388" s="609"/>
    </row>
    <row r="1389" spans="7:7" x14ac:dyDescent="0.25">
      <c r="G1389" s="609"/>
    </row>
    <row r="1390" spans="7:7" x14ac:dyDescent="0.25">
      <c r="G1390" s="609"/>
    </row>
    <row r="1391" spans="7:7" x14ac:dyDescent="0.25">
      <c r="G1391" s="609"/>
    </row>
    <row r="1392" spans="7:7" x14ac:dyDescent="0.25">
      <c r="G1392" s="609"/>
    </row>
    <row r="1393" spans="7:7" x14ac:dyDescent="0.25">
      <c r="G1393" s="609"/>
    </row>
    <row r="1394" spans="7:7" x14ac:dyDescent="0.25">
      <c r="G1394" s="609"/>
    </row>
    <row r="1395" spans="7:7" x14ac:dyDescent="0.25">
      <c r="G1395" s="609"/>
    </row>
    <row r="1396" spans="7:7" x14ac:dyDescent="0.25">
      <c r="G1396" s="609"/>
    </row>
    <row r="1397" spans="7:7" x14ac:dyDescent="0.25">
      <c r="G1397" s="609"/>
    </row>
    <row r="1398" spans="7:7" x14ac:dyDescent="0.25">
      <c r="G1398" s="609"/>
    </row>
    <row r="1399" spans="7:7" x14ac:dyDescent="0.25">
      <c r="G1399" s="609"/>
    </row>
    <row r="1400" spans="7:7" x14ac:dyDescent="0.25">
      <c r="G1400" s="609"/>
    </row>
    <row r="1401" spans="7:7" x14ac:dyDescent="0.25">
      <c r="G1401" s="609"/>
    </row>
    <row r="1402" spans="7:7" x14ac:dyDescent="0.25">
      <c r="G1402" s="609"/>
    </row>
    <row r="1403" spans="7:7" x14ac:dyDescent="0.25">
      <c r="G1403" s="609"/>
    </row>
    <row r="1404" spans="7:7" x14ac:dyDescent="0.25">
      <c r="G1404" s="609"/>
    </row>
    <row r="1405" spans="7:7" x14ac:dyDescent="0.25">
      <c r="G1405" s="609"/>
    </row>
    <row r="1406" spans="7:7" x14ac:dyDescent="0.25">
      <c r="G1406" s="609"/>
    </row>
    <row r="1407" spans="7:7" x14ac:dyDescent="0.25">
      <c r="G1407" s="609"/>
    </row>
    <row r="1408" spans="7:7" x14ac:dyDescent="0.25">
      <c r="G1408" s="609"/>
    </row>
    <row r="1409" spans="7:7" x14ac:dyDescent="0.25">
      <c r="G1409" s="609"/>
    </row>
    <row r="1410" spans="7:7" x14ac:dyDescent="0.25">
      <c r="G1410" s="609"/>
    </row>
    <row r="1411" spans="7:7" x14ac:dyDescent="0.25">
      <c r="G1411" s="609"/>
    </row>
    <row r="1412" spans="7:7" x14ac:dyDescent="0.25">
      <c r="G1412" s="609"/>
    </row>
    <row r="1413" spans="7:7" x14ac:dyDescent="0.25">
      <c r="G1413" s="609"/>
    </row>
    <row r="1414" spans="7:7" x14ac:dyDescent="0.25">
      <c r="G1414" s="609"/>
    </row>
    <row r="1415" spans="7:7" x14ac:dyDescent="0.25">
      <c r="G1415" s="609"/>
    </row>
    <row r="1416" spans="7:7" x14ac:dyDescent="0.25">
      <c r="G1416" s="609"/>
    </row>
    <row r="1417" spans="7:7" x14ac:dyDescent="0.25">
      <c r="G1417" s="609"/>
    </row>
    <row r="1418" spans="7:7" x14ac:dyDescent="0.25">
      <c r="G1418" s="609"/>
    </row>
    <row r="1419" spans="7:7" x14ac:dyDescent="0.25">
      <c r="G1419" s="609"/>
    </row>
    <row r="1420" spans="7:7" x14ac:dyDescent="0.25">
      <c r="G1420" s="609"/>
    </row>
    <row r="1421" spans="7:7" x14ac:dyDescent="0.25">
      <c r="G1421" s="609"/>
    </row>
    <row r="1422" spans="7:7" x14ac:dyDescent="0.25">
      <c r="G1422" s="609"/>
    </row>
    <row r="1423" spans="7:7" x14ac:dyDescent="0.25">
      <c r="G1423" s="609"/>
    </row>
    <row r="1424" spans="7:7" x14ac:dyDescent="0.25">
      <c r="G1424" s="609"/>
    </row>
    <row r="1425" spans="7:7" x14ac:dyDescent="0.25">
      <c r="G1425" s="609"/>
    </row>
    <row r="1426" spans="7:7" x14ac:dyDescent="0.25">
      <c r="G1426" s="609"/>
    </row>
    <row r="1427" spans="7:7" x14ac:dyDescent="0.25">
      <c r="G1427" s="609"/>
    </row>
    <row r="1428" spans="7:7" x14ac:dyDescent="0.25">
      <c r="G1428" s="609"/>
    </row>
    <row r="1429" spans="7:7" x14ac:dyDescent="0.25">
      <c r="G1429" s="609"/>
    </row>
    <row r="1430" spans="7:7" x14ac:dyDescent="0.25">
      <c r="G1430" s="609"/>
    </row>
    <row r="1431" spans="7:7" x14ac:dyDescent="0.25">
      <c r="G1431" s="609"/>
    </row>
    <row r="1432" spans="7:7" x14ac:dyDescent="0.25">
      <c r="G1432" s="609"/>
    </row>
    <row r="1433" spans="7:7" x14ac:dyDescent="0.25">
      <c r="G1433" s="609"/>
    </row>
    <row r="1434" spans="7:7" x14ac:dyDescent="0.25">
      <c r="G1434" s="609"/>
    </row>
    <row r="1435" spans="7:7" x14ac:dyDescent="0.25">
      <c r="G1435" s="609"/>
    </row>
    <row r="1436" spans="7:7" x14ac:dyDescent="0.25">
      <c r="G1436" s="609"/>
    </row>
    <row r="1437" spans="7:7" x14ac:dyDescent="0.25">
      <c r="G1437" s="609"/>
    </row>
    <row r="1438" spans="7:7" x14ac:dyDescent="0.25">
      <c r="G1438" s="609"/>
    </row>
    <row r="1439" spans="7:7" x14ac:dyDescent="0.25">
      <c r="G1439" s="609"/>
    </row>
    <row r="1440" spans="7:7" x14ac:dyDescent="0.25">
      <c r="G1440" s="609"/>
    </row>
    <row r="1441" spans="7:7" x14ac:dyDescent="0.25">
      <c r="G1441" s="609"/>
    </row>
    <row r="1442" spans="7:7" x14ac:dyDescent="0.25">
      <c r="G1442" s="609"/>
    </row>
    <row r="1443" spans="7:7" x14ac:dyDescent="0.25">
      <c r="G1443" s="609"/>
    </row>
    <row r="1444" spans="7:7" x14ac:dyDescent="0.25">
      <c r="G1444" s="609"/>
    </row>
    <row r="1445" spans="7:7" x14ac:dyDescent="0.25">
      <c r="G1445" s="609"/>
    </row>
    <row r="1446" spans="7:7" x14ac:dyDescent="0.25">
      <c r="G1446" s="609"/>
    </row>
    <row r="1447" spans="7:7" x14ac:dyDescent="0.25">
      <c r="G1447" s="609"/>
    </row>
    <row r="1448" spans="7:7" x14ac:dyDescent="0.25">
      <c r="G1448" s="609"/>
    </row>
    <row r="1449" spans="7:7" x14ac:dyDescent="0.25">
      <c r="G1449" s="609"/>
    </row>
    <row r="1450" spans="7:7" x14ac:dyDescent="0.25">
      <c r="G1450" s="609"/>
    </row>
    <row r="1451" spans="7:7" x14ac:dyDescent="0.25">
      <c r="G1451" s="609"/>
    </row>
    <row r="1452" spans="7:7" x14ac:dyDescent="0.25">
      <c r="G1452" s="609"/>
    </row>
    <row r="1453" spans="7:7" x14ac:dyDescent="0.25">
      <c r="G1453" s="609"/>
    </row>
    <row r="1454" spans="7:7" x14ac:dyDescent="0.25">
      <c r="G1454" s="609"/>
    </row>
    <row r="1455" spans="7:7" x14ac:dyDescent="0.25">
      <c r="G1455" s="609"/>
    </row>
    <row r="1456" spans="7:7" x14ac:dyDescent="0.25">
      <c r="G1456" s="609"/>
    </row>
    <row r="1457" spans="7:7" x14ac:dyDescent="0.25">
      <c r="G1457" s="609"/>
    </row>
    <row r="1458" spans="7:7" x14ac:dyDescent="0.25">
      <c r="G1458" s="609"/>
    </row>
    <row r="1459" spans="7:7" x14ac:dyDescent="0.25">
      <c r="G1459" s="609"/>
    </row>
    <row r="1460" spans="7:7" x14ac:dyDescent="0.25">
      <c r="G1460" s="609"/>
    </row>
    <row r="1461" spans="7:7" x14ac:dyDescent="0.25">
      <c r="G1461" s="609"/>
    </row>
    <row r="1462" spans="7:7" x14ac:dyDescent="0.25">
      <c r="G1462" s="609"/>
    </row>
    <row r="1463" spans="7:7" x14ac:dyDescent="0.25">
      <c r="G1463" s="609"/>
    </row>
    <row r="1464" spans="7:7" x14ac:dyDescent="0.25">
      <c r="G1464" s="609"/>
    </row>
    <row r="1465" spans="7:7" x14ac:dyDescent="0.25">
      <c r="G1465" s="609"/>
    </row>
    <row r="1466" spans="7:7" x14ac:dyDescent="0.25">
      <c r="G1466" s="609"/>
    </row>
    <row r="1467" spans="7:7" x14ac:dyDescent="0.25">
      <c r="G1467" s="609"/>
    </row>
    <row r="1468" spans="7:7" x14ac:dyDescent="0.25">
      <c r="G1468" s="609"/>
    </row>
    <row r="1469" spans="7:7" x14ac:dyDescent="0.25">
      <c r="G1469" s="609"/>
    </row>
    <row r="1470" spans="7:7" x14ac:dyDescent="0.25">
      <c r="G1470" s="609"/>
    </row>
    <row r="1471" spans="7:7" x14ac:dyDescent="0.25">
      <c r="G1471" s="609"/>
    </row>
    <row r="1472" spans="7:7" x14ac:dyDescent="0.25">
      <c r="G1472" s="609"/>
    </row>
    <row r="1473" spans="7:7" x14ac:dyDescent="0.25">
      <c r="G1473" s="609"/>
    </row>
    <row r="1474" spans="7:7" x14ac:dyDescent="0.25">
      <c r="G1474" s="609"/>
    </row>
    <row r="1475" spans="7:7" x14ac:dyDescent="0.25">
      <c r="G1475" s="609"/>
    </row>
    <row r="1476" spans="7:7" x14ac:dyDescent="0.25">
      <c r="G1476" s="609"/>
    </row>
    <row r="1477" spans="7:7" x14ac:dyDescent="0.25">
      <c r="G1477" s="609"/>
    </row>
    <row r="1478" spans="7:7" x14ac:dyDescent="0.25">
      <c r="G1478" s="609"/>
    </row>
    <row r="1479" spans="7:7" x14ac:dyDescent="0.25">
      <c r="G1479" s="609"/>
    </row>
    <row r="1480" spans="7:7" x14ac:dyDescent="0.25">
      <c r="G1480" s="609"/>
    </row>
    <row r="1481" spans="7:7" x14ac:dyDescent="0.25">
      <c r="G1481" s="609"/>
    </row>
    <row r="1482" spans="7:7" x14ac:dyDescent="0.25">
      <c r="G1482" s="609"/>
    </row>
    <row r="1483" spans="7:7" x14ac:dyDescent="0.25">
      <c r="G1483" s="609"/>
    </row>
    <row r="1484" spans="7:7" x14ac:dyDescent="0.25">
      <c r="G1484" s="609"/>
    </row>
    <row r="1485" spans="7:7" x14ac:dyDescent="0.25">
      <c r="G1485" s="609"/>
    </row>
    <row r="1486" spans="7:7" x14ac:dyDescent="0.25">
      <c r="G1486" s="609"/>
    </row>
    <row r="1487" spans="7:7" x14ac:dyDescent="0.25">
      <c r="G1487" s="609"/>
    </row>
    <row r="1488" spans="7:7" x14ac:dyDescent="0.25">
      <c r="G1488" s="609"/>
    </row>
    <row r="1489" spans="7:7" x14ac:dyDescent="0.25">
      <c r="G1489" s="609"/>
    </row>
    <row r="1490" spans="7:7" x14ac:dyDescent="0.25">
      <c r="G1490" s="609"/>
    </row>
    <row r="1491" spans="7:7" x14ac:dyDescent="0.25">
      <c r="G1491" s="609"/>
    </row>
    <row r="1492" spans="7:7" x14ac:dyDescent="0.25">
      <c r="G1492" s="609"/>
    </row>
    <row r="1493" spans="7:7" x14ac:dyDescent="0.25">
      <c r="G1493" s="609"/>
    </row>
    <row r="1494" spans="7:7" x14ac:dyDescent="0.25">
      <c r="G1494" s="609"/>
    </row>
    <row r="1495" spans="7:7" x14ac:dyDescent="0.25">
      <c r="G1495" s="609"/>
    </row>
    <row r="1496" spans="7:7" x14ac:dyDescent="0.25">
      <c r="G1496" s="609"/>
    </row>
    <row r="1497" spans="7:7" x14ac:dyDescent="0.25">
      <c r="G1497" s="609"/>
    </row>
    <row r="1498" spans="7:7" x14ac:dyDescent="0.25">
      <c r="G1498" s="609"/>
    </row>
    <row r="1499" spans="7:7" x14ac:dyDescent="0.25">
      <c r="G1499" s="609"/>
    </row>
    <row r="1500" spans="7:7" x14ac:dyDescent="0.25">
      <c r="G1500" s="609"/>
    </row>
    <row r="1501" spans="7:7" x14ac:dyDescent="0.25">
      <c r="G1501" s="609"/>
    </row>
    <row r="1502" spans="7:7" x14ac:dyDescent="0.25">
      <c r="G1502" s="609"/>
    </row>
    <row r="1503" spans="7:7" x14ac:dyDescent="0.25">
      <c r="G1503" s="609"/>
    </row>
    <row r="1504" spans="7:7" x14ac:dyDescent="0.25">
      <c r="G1504" s="609"/>
    </row>
    <row r="1505" spans="7:7" x14ac:dyDescent="0.25">
      <c r="G1505" s="609"/>
    </row>
    <row r="1506" spans="7:7" x14ac:dyDescent="0.25">
      <c r="G1506" s="609"/>
    </row>
    <row r="1507" spans="7:7" x14ac:dyDescent="0.25">
      <c r="G1507" s="609"/>
    </row>
    <row r="1508" spans="7:7" x14ac:dyDescent="0.25">
      <c r="G1508" s="609"/>
    </row>
    <row r="1509" spans="7:7" x14ac:dyDescent="0.25">
      <c r="G1509" s="609"/>
    </row>
    <row r="1510" spans="7:7" x14ac:dyDescent="0.25">
      <c r="G1510" s="609"/>
    </row>
    <row r="1511" spans="7:7" x14ac:dyDescent="0.25">
      <c r="G1511" s="609"/>
    </row>
    <row r="1512" spans="7:7" x14ac:dyDescent="0.25">
      <c r="G1512" s="609"/>
    </row>
    <row r="1513" spans="7:7" x14ac:dyDescent="0.25">
      <c r="G1513" s="609"/>
    </row>
    <row r="1514" spans="7:7" x14ac:dyDescent="0.25">
      <c r="G1514" s="609"/>
    </row>
    <row r="1515" spans="7:7" x14ac:dyDescent="0.25">
      <c r="G1515" s="609"/>
    </row>
    <row r="1516" spans="7:7" x14ac:dyDescent="0.25">
      <c r="G1516" s="609"/>
    </row>
    <row r="1517" spans="7:7" x14ac:dyDescent="0.25">
      <c r="G1517" s="609"/>
    </row>
    <row r="1518" spans="7:7" x14ac:dyDescent="0.25">
      <c r="G1518" s="609"/>
    </row>
    <row r="1519" spans="7:7" x14ac:dyDescent="0.25">
      <c r="G1519" s="609"/>
    </row>
    <row r="1520" spans="7:7" x14ac:dyDescent="0.25">
      <c r="G1520" s="609"/>
    </row>
    <row r="1521" spans="7:7" x14ac:dyDescent="0.25">
      <c r="G1521" s="609"/>
    </row>
    <row r="1522" spans="7:7" x14ac:dyDescent="0.25">
      <c r="G1522" s="609"/>
    </row>
    <row r="1523" spans="7:7" x14ac:dyDescent="0.25">
      <c r="G1523" s="609"/>
    </row>
    <row r="1524" spans="7:7" x14ac:dyDescent="0.25">
      <c r="G1524" s="609"/>
    </row>
    <row r="1525" spans="7:7" x14ac:dyDescent="0.25">
      <c r="G1525" s="609"/>
    </row>
    <row r="1526" spans="7:7" x14ac:dyDescent="0.25">
      <c r="G1526" s="609"/>
    </row>
    <row r="1527" spans="7:7" x14ac:dyDescent="0.25">
      <c r="G1527" s="609"/>
    </row>
    <row r="1528" spans="7:7" x14ac:dyDescent="0.25">
      <c r="G1528" s="609"/>
    </row>
    <row r="1529" spans="7:7" x14ac:dyDescent="0.25">
      <c r="G1529" s="609"/>
    </row>
    <row r="1530" spans="7:7" x14ac:dyDescent="0.25">
      <c r="G1530" s="609"/>
    </row>
    <row r="1531" spans="7:7" x14ac:dyDescent="0.25">
      <c r="G1531" s="609"/>
    </row>
    <row r="1532" spans="7:7" x14ac:dyDescent="0.25">
      <c r="G1532" s="609"/>
    </row>
    <row r="1533" spans="7:7" x14ac:dyDescent="0.25">
      <c r="G1533" s="609"/>
    </row>
    <row r="1534" spans="7:7" x14ac:dyDescent="0.25">
      <c r="G1534" s="609"/>
    </row>
    <row r="1535" spans="7:7" x14ac:dyDescent="0.25">
      <c r="G1535" s="609"/>
    </row>
    <row r="1536" spans="7:7" x14ac:dyDescent="0.25">
      <c r="G1536" s="609"/>
    </row>
    <row r="1537" spans="7:7" x14ac:dyDescent="0.25">
      <c r="G1537" s="609"/>
    </row>
    <row r="1538" spans="7:7" x14ac:dyDescent="0.25">
      <c r="G1538" s="609"/>
    </row>
    <row r="1539" spans="7:7" x14ac:dyDescent="0.25">
      <c r="G1539" s="609"/>
    </row>
    <row r="1540" spans="7:7" x14ac:dyDescent="0.25">
      <c r="G1540" s="609"/>
    </row>
    <row r="1541" spans="7:7" x14ac:dyDescent="0.25">
      <c r="G1541" s="609"/>
    </row>
    <row r="1542" spans="7:7" x14ac:dyDescent="0.25">
      <c r="G1542" s="609"/>
    </row>
    <row r="1543" spans="7:7" x14ac:dyDescent="0.25">
      <c r="G1543" s="609"/>
    </row>
    <row r="1544" spans="7:7" x14ac:dyDescent="0.25">
      <c r="G1544" s="609"/>
    </row>
    <row r="1545" spans="7:7" x14ac:dyDescent="0.25">
      <c r="G1545" s="609"/>
    </row>
    <row r="1546" spans="7:7" x14ac:dyDescent="0.25">
      <c r="G1546" s="609"/>
    </row>
    <row r="1547" spans="7:7" x14ac:dyDescent="0.25">
      <c r="G1547" s="609"/>
    </row>
    <row r="1548" spans="7:7" x14ac:dyDescent="0.25">
      <c r="G1548" s="609"/>
    </row>
    <row r="1549" spans="7:7" x14ac:dyDescent="0.25">
      <c r="G1549" s="609"/>
    </row>
    <row r="1550" spans="7:7" x14ac:dyDescent="0.25">
      <c r="G1550" s="609"/>
    </row>
    <row r="1551" spans="7:7" x14ac:dyDescent="0.25">
      <c r="G1551" s="609"/>
    </row>
    <row r="1552" spans="7:7" x14ac:dyDescent="0.25">
      <c r="G1552" s="609"/>
    </row>
    <row r="1553" spans="7:7" x14ac:dyDescent="0.25">
      <c r="G1553" s="609"/>
    </row>
    <row r="1554" spans="7:7" x14ac:dyDescent="0.25">
      <c r="G1554" s="609"/>
    </row>
    <row r="1555" spans="7:7" x14ac:dyDescent="0.25">
      <c r="G1555" s="609"/>
    </row>
    <row r="1556" spans="7:7" x14ac:dyDescent="0.25">
      <c r="G1556" s="609"/>
    </row>
    <row r="1557" spans="7:7" x14ac:dyDescent="0.25">
      <c r="G1557" s="609"/>
    </row>
    <row r="1558" spans="7:7" x14ac:dyDescent="0.25">
      <c r="G1558" s="609"/>
    </row>
    <row r="1559" spans="7:7" x14ac:dyDescent="0.25">
      <c r="G1559" s="609"/>
    </row>
    <row r="1560" spans="7:7" x14ac:dyDescent="0.25">
      <c r="G1560" s="609"/>
    </row>
    <row r="1561" spans="7:7" x14ac:dyDescent="0.25">
      <c r="G1561" s="609"/>
    </row>
    <row r="1562" spans="7:7" x14ac:dyDescent="0.25">
      <c r="G1562" s="609"/>
    </row>
    <row r="1563" spans="7:7" x14ac:dyDescent="0.25">
      <c r="G1563" s="609"/>
    </row>
    <row r="1564" spans="7:7" x14ac:dyDescent="0.25">
      <c r="G1564" s="609"/>
    </row>
    <row r="1565" spans="7:7" x14ac:dyDescent="0.25">
      <c r="G1565" s="609"/>
    </row>
    <row r="1566" spans="7:7" x14ac:dyDescent="0.25">
      <c r="G1566" s="609"/>
    </row>
    <row r="1567" spans="7:7" x14ac:dyDescent="0.25">
      <c r="G1567" s="609"/>
    </row>
    <row r="1568" spans="7:7" x14ac:dyDescent="0.25">
      <c r="G1568" s="609"/>
    </row>
    <row r="1569" spans="7:7" x14ac:dyDescent="0.25">
      <c r="G1569" s="609"/>
    </row>
    <row r="1570" spans="7:7" x14ac:dyDescent="0.25">
      <c r="G1570" s="609"/>
    </row>
    <row r="1571" spans="7:7" x14ac:dyDescent="0.25">
      <c r="G1571" s="609"/>
    </row>
    <row r="1572" spans="7:7" x14ac:dyDescent="0.25">
      <c r="G1572" s="609"/>
    </row>
    <row r="1573" spans="7:7" x14ac:dyDescent="0.25">
      <c r="G1573" s="609"/>
    </row>
    <row r="1574" spans="7:7" x14ac:dyDescent="0.25">
      <c r="G1574" s="609"/>
    </row>
    <row r="1575" spans="7:7" x14ac:dyDescent="0.25">
      <c r="G1575" s="609"/>
    </row>
    <row r="1576" spans="7:7" x14ac:dyDescent="0.25">
      <c r="G1576" s="609"/>
    </row>
    <row r="1577" spans="7:7" x14ac:dyDescent="0.25">
      <c r="G1577" s="609"/>
    </row>
    <row r="1578" spans="7:7" x14ac:dyDescent="0.25">
      <c r="G1578" s="609"/>
    </row>
    <row r="1579" spans="7:7" x14ac:dyDescent="0.25">
      <c r="G1579" s="609"/>
    </row>
    <row r="1580" spans="7:7" x14ac:dyDescent="0.25">
      <c r="G1580" s="609"/>
    </row>
    <row r="1581" spans="7:7" x14ac:dyDescent="0.25">
      <c r="G1581" s="609"/>
    </row>
    <row r="1582" spans="7:7" x14ac:dyDescent="0.25">
      <c r="G1582" s="609"/>
    </row>
    <row r="1583" spans="7:7" x14ac:dyDescent="0.25">
      <c r="G1583" s="609"/>
    </row>
    <row r="1584" spans="7:7" x14ac:dyDescent="0.25">
      <c r="G1584" s="609"/>
    </row>
    <row r="1585" spans="7:7" x14ac:dyDescent="0.25">
      <c r="G1585" s="609"/>
    </row>
    <row r="1586" spans="7:7" x14ac:dyDescent="0.25">
      <c r="G1586" s="609"/>
    </row>
    <row r="1587" spans="7:7" x14ac:dyDescent="0.25">
      <c r="G1587" s="609"/>
    </row>
    <row r="1588" spans="7:7" x14ac:dyDescent="0.25">
      <c r="G1588" s="609"/>
    </row>
    <row r="1589" spans="7:7" x14ac:dyDescent="0.25">
      <c r="G1589" s="609"/>
    </row>
    <row r="1590" spans="7:7" x14ac:dyDescent="0.25">
      <c r="G1590" s="609"/>
    </row>
    <row r="1591" spans="7:7" x14ac:dyDescent="0.25">
      <c r="G1591" s="609"/>
    </row>
    <row r="1592" spans="7:7" x14ac:dyDescent="0.25">
      <c r="G1592" s="609"/>
    </row>
    <row r="1593" spans="7:7" x14ac:dyDescent="0.25">
      <c r="G1593" s="609"/>
    </row>
    <row r="1594" spans="7:7" x14ac:dyDescent="0.25">
      <c r="G1594" s="609"/>
    </row>
    <row r="1595" spans="7:7" x14ac:dyDescent="0.25">
      <c r="G1595" s="609"/>
    </row>
    <row r="1596" spans="7:7" x14ac:dyDescent="0.25">
      <c r="G1596" s="609"/>
    </row>
    <row r="1597" spans="7:7" x14ac:dyDescent="0.25">
      <c r="G1597" s="609"/>
    </row>
    <row r="1598" spans="7:7" x14ac:dyDescent="0.25">
      <c r="G1598" s="609"/>
    </row>
    <row r="1599" spans="7:7" x14ac:dyDescent="0.25">
      <c r="G1599" s="609"/>
    </row>
    <row r="1600" spans="7:7" x14ac:dyDescent="0.25">
      <c r="G1600" s="609"/>
    </row>
    <row r="1601" spans="7:7" x14ac:dyDescent="0.25">
      <c r="G1601" s="609"/>
    </row>
    <row r="1602" spans="7:7" x14ac:dyDescent="0.25">
      <c r="G1602" s="609"/>
    </row>
    <row r="1603" spans="7:7" x14ac:dyDescent="0.25">
      <c r="G1603" s="609"/>
    </row>
    <row r="1604" spans="7:7" x14ac:dyDescent="0.25">
      <c r="G1604" s="609"/>
    </row>
    <row r="1605" spans="7:7" x14ac:dyDescent="0.25">
      <c r="G1605" s="609"/>
    </row>
    <row r="1606" spans="7:7" x14ac:dyDescent="0.25">
      <c r="G1606" s="609"/>
    </row>
    <row r="1607" spans="7:7" x14ac:dyDescent="0.25">
      <c r="G1607" s="609"/>
    </row>
    <row r="1608" spans="7:7" x14ac:dyDescent="0.25">
      <c r="G1608" s="609"/>
    </row>
    <row r="1609" spans="7:7" x14ac:dyDescent="0.25">
      <c r="G1609" s="609"/>
    </row>
    <row r="1610" spans="7:7" x14ac:dyDescent="0.25">
      <c r="G1610" s="609"/>
    </row>
    <row r="1611" spans="7:7" x14ac:dyDescent="0.25">
      <c r="G1611" s="609"/>
    </row>
    <row r="1612" spans="7:7" x14ac:dyDescent="0.25">
      <c r="G1612" s="609"/>
    </row>
    <row r="1613" spans="7:7" x14ac:dyDescent="0.25">
      <c r="G1613" s="609"/>
    </row>
    <row r="1614" spans="7:7" x14ac:dyDescent="0.25">
      <c r="G1614" s="609"/>
    </row>
    <row r="1615" spans="7:7" x14ac:dyDescent="0.25">
      <c r="G1615" s="609"/>
    </row>
    <row r="1616" spans="7:7" x14ac:dyDescent="0.25">
      <c r="G1616" s="609"/>
    </row>
    <row r="1617" spans="7:7" x14ac:dyDescent="0.25">
      <c r="G1617" s="609"/>
    </row>
    <row r="1618" spans="7:7" x14ac:dyDescent="0.25">
      <c r="G1618" s="609"/>
    </row>
    <row r="1619" spans="7:7" x14ac:dyDescent="0.25">
      <c r="G1619" s="609"/>
    </row>
    <row r="1620" spans="7:7" x14ac:dyDescent="0.25">
      <c r="G1620" s="609"/>
    </row>
    <row r="1621" spans="7:7" x14ac:dyDescent="0.25">
      <c r="G1621" s="609"/>
    </row>
    <row r="1622" spans="7:7" x14ac:dyDescent="0.25">
      <c r="G1622" s="609"/>
    </row>
    <row r="1623" spans="7:7" x14ac:dyDescent="0.25">
      <c r="G1623" s="609"/>
    </row>
    <row r="1624" spans="7:7" x14ac:dyDescent="0.25">
      <c r="G1624" s="609"/>
    </row>
    <row r="1625" spans="7:7" x14ac:dyDescent="0.25">
      <c r="G1625" s="609"/>
    </row>
    <row r="1626" spans="7:7" x14ac:dyDescent="0.25">
      <c r="G1626" s="609"/>
    </row>
    <row r="1627" spans="7:7" x14ac:dyDescent="0.25">
      <c r="G1627" s="609"/>
    </row>
    <row r="1628" spans="7:7" x14ac:dyDescent="0.25">
      <c r="G1628" s="609"/>
    </row>
    <row r="1629" spans="7:7" x14ac:dyDescent="0.25">
      <c r="G1629" s="609"/>
    </row>
    <row r="1630" spans="7:7" x14ac:dyDescent="0.25">
      <c r="G1630" s="609"/>
    </row>
    <row r="1631" spans="7:7" x14ac:dyDescent="0.25">
      <c r="G1631" s="609"/>
    </row>
    <row r="1632" spans="7:7" x14ac:dyDescent="0.25">
      <c r="G1632" s="609"/>
    </row>
    <row r="1633" spans="7:7" x14ac:dyDescent="0.25">
      <c r="G1633" s="609"/>
    </row>
    <row r="1634" spans="7:7" x14ac:dyDescent="0.25">
      <c r="G1634" s="609"/>
    </row>
    <row r="1635" spans="7:7" x14ac:dyDescent="0.25">
      <c r="G1635" s="609"/>
    </row>
    <row r="1636" spans="7:7" x14ac:dyDescent="0.25">
      <c r="G1636" s="609"/>
    </row>
    <row r="1637" spans="7:7" x14ac:dyDescent="0.25">
      <c r="G1637" s="609"/>
    </row>
    <row r="1638" spans="7:7" x14ac:dyDescent="0.25">
      <c r="G1638" s="609"/>
    </row>
    <row r="1639" spans="7:7" x14ac:dyDescent="0.25">
      <c r="G1639" s="609"/>
    </row>
    <row r="1640" spans="7:7" x14ac:dyDescent="0.25">
      <c r="G1640" s="609"/>
    </row>
    <row r="1641" spans="7:7" x14ac:dyDescent="0.25">
      <c r="G1641" s="609"/>
    </row>
    <row r="1642" spans="7:7" x14ac:dyDescent="0.25">
      <c r="G1642" s="609"/>
    </row>
    <row r="1643" spans="7:7" x14ac:dyDescent="0.25">
      <c r="G1643" s="609"/>
    </row>
    <row r="1644" spans="7:7" x14ac:dyDescent="0.25">
      <c r="G1644" s="609"/>
    </row>
    <row r="1645" spans="7:7" x14ac:dyDescent="0.25">
      <c r="G1645" s="609"/>
    </row>
    <row r="1646" spans="7:7" x14ac:dyDescent="0.25">
      <c r="G1646" s="609"/>
    </row>
    <row r="1647" spans="7:7" x14ac:dyDescent="0.25">
      <c r="G1647" s="609"/>
    </row>
    <row r="1648" spans="7:7" x14ac:dyDescent="0.25">
      <c r="G1648" s="609"/>
    </row>
    <row r="1649" spans="7:7" x14ac:dyDescent="0.25">
      <c r="G1649" s="609"/>
    </row>
    <row r="1650" spans="7:7" x14ac:dyDescent="0.25">
      <c r="G1650" s="609"/>
    </row>
    <row r="1651" spans="7:7" x14ac:dyDescent="0.25">
      <c r="G1651" s="609"/>
    </row>
    <row r="1652" spans="7:7" x14ac:dyDescent="0.25">
      <c r="G1652" s="609"/>
    </row>
    <row r="1653" spans="7:7" x14ac:dyDescent="0.25">
      <c r="G1653" s="609"/>
    </row>
    <row r="1654" spans="7:7" x14ac:dyDescent="0.25">
      <c r="G1654" s="609"/>
    </row>
    <row r="1655" spans="7:7" x14ac:dyDescent="0.25">
      <c r="G1655" s="609"/>
    </row>
    <row r="1656" spans="7:7" x14ac:dyDescent="0.25">
      <c r="G1656" s="609"/>
    </row>
    <row r="1657" spans="7:7" x14ac:dyDescent="0.25">
      <c r="G1657" s="609"/>
    </row>
    <row r="1658" spans="7:7" x14ac:dyDescent="0.25">
      <c r="G1658" s="609"/>
    </row>
    <row r="1659" spans="7:7" x14ac:dyDescent="0.25">
      <c r="G1659" s="609"/>
    </row>
    <row r="1660" spans="7:7" x14ac:dyDescent="0.25">
      <c r="G1660" s="609"/>
    </row>
    <row r="1661" spans="7:7" x14ac:dyDescent="0.25">
      <c r="G1661" s="609"/>
    </row>
    <row r="1662" spans="7:7" x14ac:dyDescent="0.25">
      <c r="G1662" s="609"/>
    </row>
    <row r="1663" spans="7:7" x14ac:dyDescent="0.25">
      <c r="G1663" s="609"/>
    </row>
    <row r="1664" spans="7:7" x14ac:dyDescent="0.25">
      <c r="G1664" s="609"/>
    </row>
    <row r="1665" spans="7:7" x14ac:dyDescent="0.25">
      <c r="G1665" s="609"/>
    </row>
    <row r="1666" spans="7:7" x14ac:dyDescent="0.25">
      <c r="G1666" s="609"/>
    </row>
    <row r="1667" spans="7:7" x14ac:dyDescent="0.25">
      <c r="G1667" s="609"/>
    </row>
    <row r="1668" spans="7:7" x14ac:dyDescent="0.25">
      <c r="G1668" s="609"/>
    </row>
    <row r="1669" spans="7:7" x14ac:dyDescent="0.25">
      <c r="G1669" s="609"/>
    </row>
    <row r="1670" spans="7:7" x14ac:dyDescent="0.25">
      <c r="G1670" s="609"/>
    </row>
    <row r="1671" spans="7:7" x14ac:dyDescent="0.25">
      <c r="G1671" s="609"/>
    </row>
    <row r="1672" spans="7:7" x14ac:dyDescent="0.25">
      <c r="G1672" s="609"/>
    </row>
    <row r="1673" spans="7:7" x14ac:dyDescent="0.25">
      <c r="G1673" s="609"/>
    </row>
    <row r="1674" spans="7:7" x14ac:dyDescent="0.25">
      <c r="G1674" s="609"/>
    </row>
    <row r="1675" spans="7:7" x14ac:dyDescent="0.25">
      <c r="G1675" s="609"/>
    </row>
    <row r="1676" spans="7:7" x14ac:dyDescent="0.25">
      <c r="G1676" s="609"/>
    </row>
    <row r="1677" spans="7:7" x14ac:dyDescent="0.25">
      <c r="G1677" s="609"/>
    </row>
    <row r="1678" spans="7:7" x14ac:dyDescent="0.25">
      <c r="G1678" s="609"/>
    </row>
    <row r="1679" spans="7:7" x14ac:dyDescent="0.25">
      <c r="G1679" s="609"/>
    </row>
    <row r="1680" spans="7:7" x14ac:dyDescent="0.25">
      <c r="G1680" s="609"/>
    </row>
    <row r="1681" spans="7:7" x14ac:dyDescent="0.25">
      <c r="G1681" s="609"/>
    </row>
    <row r="1682" spans="7:7" x14ac:dyDescent="0.25">
      <c r="G1682" s="609"/>
    </row>
    <row r="1683" spans="7:7" x14ac:dyDescent="0.25">
      <c r="G1683" s="609"/>
    </row>
    <row r="1684" spans="7:7" x14ac:dyDescent="0.25">
      <c r="G1684" s="609"/>
    </row>
    <row r="1685" spans="7:7" x14ac:dyDescent="0.25">
      <c r="G1685" s="609"/>
    </row>
    <row r="1686" spans="7:7" x14ac:dyDescent="0.25">
      <c r="G1686" s="609"/>
    </row>
    <row r="1687" spans="7:7" x14ac:dyDescent="0.25">
      <c r="G1687" s="609"/>
    </row>
    <row r="1688" spans="7:7" x14ac:dyDescent="0.25">
      <c r="G1688" s="609"/>
    </row>
    <row r="1689" spans="7:7" x14ac:dyDescent="0.25">
      <c r="G1689" s="609"/>
    </row>
    <row r="1690" spans="7:7" x14ac:dyDescent="0.25">
      <c r="G1690" s="609"/>
    </row>
    <row r="1691" spans="7:7" x14ac:dyDescent="0.25">
      <c r="G1691" s="609"/>
    </row>
    <row r="1692" spans="7:7" x14ac:dyDescent="0.25">
      <c r="G1692" s="609"/>
    </row>
    <row r="1693" spans="7:7" x14ac:dyDescent="0.25">
      <c r="G1693" s="609"/>
    </row>
    <row r="1694" spans="7:7" x14ac:dyDescent="0.25">
      <c r="G1694" s="609"/>
    </row>
    <row r="1695" spans="7:7" x14ac:dyDescent="0.25">
      <c r="G1695" s="609"/>
    </row>
    <row r="1696" spans="7:7" x14ac:dyDescent="0.25">
      <c r="G1696" s="609"/>
    </row>
    <row r="1697" spans="7:7" x14ac:dyDescent="0.25">
      <c r="G1697" s="609"/>
    </row>
    <row r="1698" spans="7:7" x14ac:dyDescent="0.25">
      <c r="G1698" s="609"/>
    </row>
    <row r="1699" spans="7:7" x14ac:dyDescent="0.25">
      <c r="G1699" s="609"/>
    </row>
    <row r="1700" spans="7:7" x14ac:dyDescent="0.25">
      <c r="G1700" s="609"/>
    </row>
    <row r="1701" spans="7:7" x14ac:dyDescent="0.25">
      <c r="G1701" s="609"/>
    </row>
    <row r="1702" spans="7:7" x14ac:dyDescent="0.25">
      <c r="G1702" s="609"/>
    </row>
    <row r="1703" spans="7:7" x14ac:dyDescent="0.25">
      <c r="G1703" s="609"/>
    </row>
    <row r="1704" spans="7:7" x14ac:dyDescent="0.25">
      <c r="G1704" s="609"/>
    </row>
    <row r="1705" spans="7:7" x14ac:dyDescent="0.25">
      <c r="G1705" s="609"/>
    </row>
    <row r="1706" spans="7:7" x14ac:dyDescent="0.25">
      <c r="G1706" s="609"/>
    </row>
    <row r="1707" spans="7:7" x14ac:dyDescent="0.25">
      <c r="G1707" s="609"/>
    </row>
    <row r="1708" spans="7:7" x14ac:dyDescent="0.25">
      <c r="G1708" s="609"/>
    </row>
    <row r="1709" spans="7:7" x14ac:dyDescent="0.25">
      <c r="G1709" s="609"/>
    </row>
    <row r="1710" spans="7:7" x14ac:dyDescent="0.25">
      <c r="G1710" s="609"/>
    </row>
    <row r="1711" spans="7:7" x14ac:dyDescent="0.25">
      <c r="G1711" s="609"/>
    </row>
    <row r="1712" spans="7:7" x14ac:dyDescent="0.25">
      <c r="G1712" s="609"/>
    </row>
    <row r="1713" spans="7:7" x14ac:dyDescent="0.25">
      <c r="G1713" s="609"/>
    </row>
    <row r="1714" spans="7:7" x14ac:dyDescent="0.25">
      <c r="G1714" s="609"/>
    </row>
    <row r="1715" spans="7:7" x14ac:dyDescent="0.25">
      <c r="G1715" s="609"/>
    </row>
    <row r="1716" spans="7:7" x14ac:dyDescent="0.25">
      <c r="G1716" s="609"/>
    </row>
    <row r="1717" spans="7:7" x14ac:dyDescent="0.25">
      <c r="G1717" s="609"/>
    </row>
    <row r="1718" spans="7:7" x14ac:dyDescent="0.25">
      <c r="G1718" s="609"/>
    </row>
    <row r="1719" spans="7:7" x14ac:dyDescent="0.25">
      <c r="G1719" s="609"/>
    </row>
    <row r="1720" spans="7:7" x14ac:dyDescent="0.25">
      <c r="G1720" s="609"/>
    </row>
    <row r="1721" spans="7:7" x14ac:dyDescent="0.25">
      <c r="G1721" s="609"/>
    </row>
    <row r="1722" spans="7:7" x14ac:dyDescent="0.25">
      <c r="G1722" s="609"/>
    </row>
    <row r="1723" spans="7:7" x14ac:dyDescent="0.25">
      <c r="G1723" s="609"/>
    </row>
    <row r="1724" spans="7:7" x14ac:dyDescent="0.25">
      <c r="G1724" s="609"/>
    </row>
    <row r="1725" spans="7:7" x14ac:dyDescent="0.25">
      <c r="G1725" s="609"/>
    </row>
    <row r="1726" spans="7:7" x14ac:dyDescent="0.25">
      <c r="G1726" s="609"/>
    </row>
    <row r="1727" spans="7:7" x14ac:dyDescent="0.25">
      <c r="G1727" s="609"/>
    </row>
    <row r="1728" spans="7:7" x14ac:dyDescent="0.25">
      <c r="G1728" s="609"/>
    </row>
    <row r="1729" spans="7:7" x14ac:dyDescent="0.25">
      <c r="G1729" s="609"/>
    </row>
    <row r="1730" spans="7:7" x14ac:dyDescent="0.25">
      <c r="G1730" s="609"/>
    </row>
    <row r="1731" spans="7:7" x14ac:dyDescent="0.25">
      <c r="G1731" s="609"/>
    </row>
    <row r="1732" spans="7:7" x14ac:dyDescent="0.25">
      <c r="G1732" s="609"/>
    </row>
    <row r="1733" spans="7:7" x14ac:dyDescent="0.25">
      <c r="G1733" s="609"/>
    </row>
    <row r="1734" spans="7:7" x14ac:dyDescent="0.25">
      <c r="G1734" s="609"/>
    </row>
    <row r="1735" spans="7:7" x14ac:dyDescent="0.25">
      <c r="G1735" s="609"/>
    </row>
    <row r="1736" spans="7:7" x14ac:dyDescent="0.25">
      <c r="G1736" s="609"/>
    </row>
    <row r="1737" spans="7:7" x14ac:dyDescent="0.25">
      <c r="G1737" s="609"/>
    </row>
    <row r="1738" spans="7:7" x14ac:dyDescent="0.25">
      <c r="G1738" s="609"/>
    </row>
    <row r="1739" spans="7:7" x14ac:dyDescent="0.25">
      <c r="G1739" s="609"/>
    </row>
    <row r="1740" spans="7:7" x14ac:dyDescent="0.25">
      <c r="G1740" s="609"/>
    </row>
    <row r="1741" spans="7:7" x14ac:dyDescent="0.25">
      <c r="G1741" s="609"/>
    </row>
    <row r="1742" spans="7:7" x14ac:dyDescent="0.25">
      <c r="G1742" s="609"/>
    </row>
    <row r="1743" spans="7:7" x14ac:dyDescent="0.25">
      <c r="G1743" s="609"/>
    </row>
    <row r="1744" spans="7:7" x14ac:dyDescent="0.25">
      <c r="G1744" s="609"/>
    </row>
    <row r="1745" spans="7:7" x14ac:dyDescent="0.25">
      <c r="G1745" s="609"/>
    </row>
    <row r="1746" spans="7:7" x14ac:dyDescent="0.25">
      <c r="G1746" s="609"/>
    </row>
    <row r="1747" spans="7:7" x14ac:dyDescent="0.25">
      <c r="G1747" s="609"/>
    </row>
    <row r="1748" spans="7:7" x14ac:dyDescent="0.25">
      <c r="G1748" s="609"/>
    </row>
    <row r="1749" spans="7:7" x14ac:dyDescent="0.25">
      <c r="G1749" s="609"/>
    </row>
    <row r="1750" spans="7:7" x14ac:dyDescent="0.25">
      <c r="G1750" s="609"/>
    </row>
    <row r="1751" spans="7:7" x14ac:dyDescent="0.25">
      <c r="G1751" s="609"/>
    </row>
    <row r="1752" spans="7:7" x14ac:dyDescent="0.25">
      <c r="G1752" s="609"/>
    </row>
    <row r="1753" spans="7:7" x14ac:dyDescent="0.25">
      <c r="G1753" s="609"/>
    </row>
    <row r="1754" spans="7:7" x14ac:dyDescent="0.25">
      <c r="G1754" s="609"/>
    </row>
    <row r="1755" spans="7:7" x14ac:dyDescent="0.25">
      <c r="G1755" s="609"/>
    </row>
    <row r="1756" spans="7:7" x14ac:dyDescent="0.25">
      <c r="G1756" s="609"/>
    </row>
    <row r="1757" spans="7:7" x14ac:dyDescent="0.25">
      <c r="G1757" s="609"/>
    </row>
    <row r="1758" spans="7:7" x14ac:dyDescent="0.25">
      <c r="G1758" s="609"/>
    </row>
    <row r="1759" spans="7:7" x14ac:dyDescent="0.25">
      <c r="G1759" s="609"/>
    </row>
    <row r="1760" spans="7:7" x14ac:dyDescent="0.25">
      <c r="G1760" s="609"/>
    </row>
    <row r="1761" spans="7:7" x14ac:dyDescent="0.25">
      <c r="G1761" s="609"/>
    </row>
    <row r="1762" spans="7:7" x14ac:dyDescent="0.25">
      <c r="G1762" s="609"/>
    </row>
    <row r="1763" spans="7:7" x14ac:dyDescent="0.25">
      <c r="G1763" s="609"/>
    </row>
    <row r="1764" spans="7:7" x14ac:dyDescent="0.25">
      <c r="G1764" s="609"/>
    </row>
    <row r="1765" spans="7:7" x14ac:dyDescent="0.25">
      <c r="G1765" s="609"/>
    </row>
    <row r="1766" spans="7:7" x14ac:dyDescent="0.25">
      <c r="G1766" s="609"/>
    </row>
    <row r="1767" spans="7:7" x14ac:dyDescent="0.25">
      <c r="G1767" s="609"/>
    </row>
    <row r="1768" spans="7:7" x14ac:dyDescent="0.25">
      <c r="G1768" s="609"/>
    </row>
    <row r="1769" spans="7:7" x14ac:dyDescent="0.25">
      <c r="G1769" s="609"/>
    </row>
    <row r="1770" spans="7:7" x14ac:dyDescent="0.25">
      <c r="G1770" s="609"/>
    </row>
    <row r="1771" spans="7:7" x14ac:dyDescent="0.25">
      <c r="G1771" s="609"/>
    </row>
    <row r="1772" spans="7:7" x14ac:dyDescent="0.25">
      <c r="G1772" s="609"/>
    </row>
    <row r="1773" spans="7:7" x14ac:dyDescent="0.25">
      <c r="G1773" s="609"/>
    </row>
    <row r="1774" spans="7:7" x14ac:dyDescent="0.25">
      <c r="G1774" s="609"/>
    </row>
    <row r="1775" spans="7:7" x14ac:dyDescent="0.25">
      <c r="G1775" s="609"/>
    </row>
    <row r="1776" spans="7:7" x14ac:dyDescent="0.25">
      <c r="G1776" s="609"/>
    </row>
    <row r="1777" spans="7:7" x14ac:dyDescent="0.25">
      <c r="G1777" s="609"/>
    </row>
    <row r="1778" spans="7:7" x14ac:dyDescent="0.25">
      <c r="G1778" s="609"/>
    </row>
    <row r="1779" spans="7:7" x14ac:dyDescent="0.25">
      <c r="G1779" s="609"/>
    </row>
    <row r="1780" spans="7:7" x14ac:dyDescent="0.25">
      <c r="G1780" s="609"/>
    </row>
    <row r="1781" spans="7:7" x14ac:dyDescent="0.25">
      <c r="G1781" s="609"/>
    </row>
    <row r="1782" spans="7:7" x14ac:dyDescent="0.25">
      <c r="G1782" s="609"/>
    </row>
    <row r="1783" spans="7:7" x14ac:dyDescent="0.25">
      <c r="G1783" s="609"/>
    </row>
    <row r="1784" spans="7:7" x14ac:dyDescent="0.25">
      <c r="G1784" s="609"/>
    </row>
    <row r="1785" spans="7:7" x14ac:dyDescent="0.25">
      <c r="G1785" s="609"/>
    </row>
    <row r="1786" spans="7:7" x14ac:dyDescent="0.25">
      <c r="G1786" s="609"/>
    </row>
    <row r="1787" spans="7:7" x14ac:dyDescent="0.25">
      <c r="G1787" s="609"/>
    </row>
    <row r="1788" spans="7:7" x14ac:dyDescent="0.25">
      <c r="G1788" s="609"/>
    </row>
    <row r="1789" spans="7:7" x14ac:dyDescent="0.25">
      <c r="G1789" s="609"/>
    </row>
    <row r="1790" spans="7:7" x14ac:dyDescent="0.25">
      <c r="G1790" s="609"/>
    </row>
    <row r="1791" spans="7:7" x14ac:dyDescent="0.25">
      <c r="G1791" s="609"/>
    </row>
    <row r="1792" spans="7:7" x14ac:dyDescent="0.25">
      <c r="G1792" s="609"/>
    </row>
    <row r="1793" spans="7:7" x14ac:dyDescent="0.25">
      <c r="G1793" s="609"/>
    </row>
    <row r="1794" spans="7:7" x14ac:dyDescent="0.25">
      <c r="G1794" s="609"/>
    </row>
    <row r="1795" spans="7:7" x14ac:dyDescent="0.25">
      <c r="G1795" s="609"/>
    </row>
    <row r="1796" spans="7:7" x14ac:dyDescent="0.25">
      <c r="G1796" s="609"/>
    </row>
    <row r="1797" spans="7:7" x14ac:dyDescent="0.25">
      <c r="G1797" s="609"/>
    </row>
    <row r="1798" spans="7:7" x14ac:dyDescent="0.25">
      <c r="G1798" s="609"/>
    </row>
    <row r="1799" spans="7:7" x14ac:dyDescent="0.25">
      <c r="G1799" s="609"/>
    </row>
    <row r="1800" spans="7:7" x14ac:dyDescent="0.25">
      <c r="G1800" s="609"/>
    </row>
    <row r="1801" spans="7:7" x14ac:dyDescent="0.25">
      <c r="G1801" s="609"/>
    </row>
    <row r="1802" spans="7:7" x14ac:dyDescent="0.25">
      <c r="G1802" s="609"/>
    </row>
    <row r="1803" spans="7:7" x14ac:dyDescent="0.25">
      <c r="G1803" s="609"/>
    </row>
    <row r="1804" spans="7:7" x14ac:dyDescent="0.25">
      <c r="G1804" s="609"/>
    </row>
    <row r="1805" spans="7:7" x14ac:dyDescent="0.25">
      <c r="G1805" s="609"/>
    </row>
    <row r="1806" spans="7:7" x14ac:dyDescent="0.25">
      <c r="G1806" s="609"/>
    </row>
    <row r="1807" spans="7:7" x14ac:dyDescent="0.25">
      <c r="G1807" s="609"/>
    </row>
    <row r="1808" spans="7:7" x14ac:dyDescent="0.25">
      <c r="G1808" s="609"/>
    </row>
    <row r="1809" spans="7:7" x14ac:dyDescent="0.25">
      <c r="G1809" s="609"/>
    </row>
    <row r="1810" spans="7:7" x14ac:dyDescent="0.25">
      <c r="G1810" s="609"/>
    </row>
    <row r="1811" spans="7:7" x14ac:dyDescent="0.25">
      <c r="G1811" s="609"/>
    </row>
    <row r="1812" spans="7:7" x14ac:dyDescent="0.25">
      <c r="G1812" s="609"/>
    </row>
    <row r="1813" spans="7:7" x14ac:dyDescent="0.25">
      <c r="G1813" s="609"/>
    </row>
    <row r="1814" spans="7:7" x14ac:dyDescent="0.25">
      <c r="G1814" s="609"/>
    </row>
    <row r="1815" spans="7:7" x14ac:dyDescent="0.25">
      <c r="G1815" s="609"/>
    </row>
    <row r="1816" spans="7:7" x14ac:dyDescent="0.25">
      <c r="G1816" s="609"/>
    </row>
    <row r="1817" spans="7:7" x14ac:dyDescent="0.25">
      <c r="G1817" s="609"/>
    </row>
    <row r="1818" spans="7:7" x14ac:dyDescent="0.25">
      <c r="G1818" s="609"/>
    </row>
    <row r="1819" spans="7:7" x14ac:dyDescent="0.25">
      <c r="G1819" s="609"/>
    </row>
    <row r="1820" spans="7:7" x14ac:dyDescent="0.25">
      <c r="G1820" s="609"/>
    </row>
    <row r="1821" spans="7:7" x14ac:dyDescent="0.25">
      <c r="G1821" s="609"/>
    </row>
    <row r="1822" spans="7:7" x14ac:dyDescent="0.25">
      <c r="G1822" s="609"/>
    </row>
    <row r="1823" spans="7:7" x14ac:dyDescent="0.25">
      <c r="G1823" s="609"/>
    </row>
    <row r="1824" spans="7:7" x14ac:dyDescent="0.25">
      <c r="G1824" s="609"/>
    </row>
    <row r="1825" spans="7:7" x14ac:dyDescent="0.25">
      <c r="G1825" s="609"/>
    </row>
    <row r="1826" spans="7:7" x14ac:dyDescent="0.25">
      <c r="G1826" s="609"/>
    </row>
    <row r="1827" spans="7:7" x14ac:dyDescent="0.25">
      <c r="G1827" s="609"/>
    </row>
    <row r="1828" spans="7:7" x14ac:dyDescent="0.25">
      <c r="G1828" s="609"/>
    </row>
    <row r="1829" spans="7:7" x14ac:dyDescent="0.25">
      <c r="G1829" s="609"/>
    </row>
    <row r="1830" spans="7:7" x14ac:dyDescent="0.25">
      <c r="G1830" s="609"/>
    </row>
    <row r="1831" spans="7:7" x14ac:dyDescent="0.25">
      <c r="G1831" s="609"/>
    </row>
    <row r="1832" spans="7:7" x14ac:dyDescent="0.25">
      <c r="G1832" s="609"/>
    </row>
    <row r="1833" spans="7:7" x14ac:dyDescent="0.25">
      <c r="G1833" s="609"/>
    </row>
    <row r="1834" spans="7:7" x14ac:dyDescent="0.25">
      <c r="G1834" s="609"/>
    </row>
    <row r="1835" spans="7:7" x14ac:dyDescent="0.25">
      <c r="G1835" s="609"/>
    </row>
    <row r="1836" spans="7:7" x14ac:dyDescent="0.25">
      <c r="G1836" s="609"/>
    </row>
    <row r="1837" spans="7:7" x14ac:dyDescent="0.25">
      <c r="G1837" s="609"/>
    </row>
    <row r="1838" spans="7:7" x14ac:dyDescent="0.25">
      <c r="G1838" s="609"/>
    </row>
    <row r="1839" spans="7:7" x14ac:dyDescent="0.25">
      <c r="G1839" s="609"/>
    </row>
    <row r="1840" spans="7:7" x14ac:dyDescent="0.25">
      <c r="G1840" s="609"/>
    </row>
    <row r="1841" spans="7:7" x14ac:dyDescent="0.25">
      <c r="G1841" s="609"/>
    </row>
    <row r="1842" spans="7:7" x14ac:dyDescent="0.25">
      <c r="G1842" s="609"/>
    </row>
    <row r="1843" spans="7:7" x14ac:dyDescent="0.25">
      <c r="G1843" s="609"/>
    </row>
    <row r="1844" spans="7:7" x14ac:dyDescent="0.25">
      <c r="G1844" s="609"/>
    </row>
    <row r="1845" spans="7:7" x14ac:dyDescent="0.25">
      <c r="G1845" s="609"/>
    </row>
    <row r="1846" spans="7:7" x14ac:dyDescent="0.25">
      <c r="G1846" s="609"/>
    </row>
    <row r="1847" spans="7:7" x14ac:dyDescent="0.25">
      <c r="G1847" s="609"/>
    </row>
    <row r="1848" spans="7:7" x14ac:dyDescent="0.25">
      <c r="G1848" s="609"/>
    </row>
    <row r="1849" spans="7:7" x14ac:dyDescent="0.25">
      <c r="G1849" s="609"/>
    </row>
    <row r="1850" spans="7:7" x14ac:dyDescent="0.25">
      <c r="G1850" s="609"/>
    </row>
    <row r="1851" spans="7:7" x14ac:dyDescent="0.25">
      <c r="G1851" s="609"/>
    </row>
    <row r="1852" spans="7:7" x14ac:dyDescent="0.25">
      <c r="G1852" s="609"/>
    </row>
    <row r="1853" spans="7:7" x14ac:dyDescent="0.25">
      <c r="G1853" s="609"/>
    </row>
    <row r="1854" spans="7:7" x14ac:dyDescent="0.25">
      <c r="G1854" s="609"/>
    </row>
    <row r="1855" spans="7:7" x14ac:dyDescent="0.25">
      <c r="G1855" s="609"/>
    </row>
    <row r="1856" spans="7:7" x14ac:dyDescent="0.25">
      <c r="G1856" s="609"/>
    </row>
    <row r="1857" spans="7:7" x14ac:dyDescent="0.25">
      <c r="G1857" s="609"/>
    </row>
    <row r="1858" spans="7:7" x14ac:dyDescent="0.25">
      <c r="G1858" s="609"/>
    </row>
    <row r="1859" spans="7:7" x14ac:dyDescent="0.25">
      <c r="G1859" s="609"/>
    </row>
    <row r="1860" spans="7:7" x14ac:dyDescent="0.25">
      <c r="G1860" s="609"/>
    </row>
    <row r="1861" spans="7:7" x14ac:dyDescent="0.25">
      <c r="G1861" s="609"/>
    </row>
    <row r="1862" spans="7:7" x14ac:dyDescent="0.25">
      <c r="G1862" s="609"/>
    </row>
    <row r="1863" spans="7:7" x14ac:dyDescent="0.25">
      <c r="G1863" s="609"/>
    </row>
    <row r="1864" spans="7:7" x14ac:dyDescent="0.25">
      <c r="G1864" s="609"/>
    </row>
    <row r="1865" spans="7:7" x14ac:dyDescent="0.25">
      <c r="G1865" s="609"/>
    </row>
    <row r="1866" spans="7:7" x14ac:dyDescent="0.25">
      <c r="G1866" s="609"/>
    </row>
    <row r="1867" spans="7:7" x14ac:dyDescent="0.25">
      <c r="G1867" s="609"/>
    </row>
    <row r="1868" spans="7:7" x14ac:dyDescent="0.25">
      <c r="G1868" s="609"/>
    </row>
    <row r="1869" spans="7:7" x14ac:dyDescent="0.25">
      <c r="G1869" s="609"/>
    </row>
    <row r="1870" spans="7:7" x14ac:dyDescent="0.25">
      <c r="G1870" s="609"/>
    </row>
    <row r="1871" spans="7:7" x14ac:dyDescent="0.25">
      <c r="G1871" s="609"/>
    </row>
    <row r="1872" spans="7:7" x14ac:dyDescent="0.25">
      <c r="G1872" s="609"/>
    </row>
    <row r="1873" spans="7:7" x14ac:dyDescent="0.25">
      <c r="G1873" s="609"/>
    </row>
    <row r="1874" spans="7:7" x14ac:dyDescent="0.25">
      <c r="G1874" s="609"/>
    </row>
    <row r="1875" spans="7:7" x14ac:dyDescent="0.25">
      <c r="G1875" s="609"/>
    </row>
    <row r="1876" spans="7:7" x14ac:dyDescent="0.25">
      <c r="G1876" s="609"/>
    </row>
    <row r="1877" spans="7:7" x14ac:dyDescent="0.25">
      <c r="G1877" s="609"/>
    </row>
    <row r="1878" spans="7:7" x14ac:dyDescent="0.25">
      <c r="G1878" s="609"/>
    </row>
    <row r="1879" spans="7:7" x14ac:dyDescent="0.25">
      <c r="G1879" s="609"/>
    </row>
    <row r="1880" spans="7:7" x14ac:dyDescent="0.25">
      <c r="G1880" s="609"/>
    </row>
    <row r="1881" spans="7:7" x14ac:dyDescent="0.25">
      <c r="G1881" s="609"/>
    </row>
    <row r="1882" spans="7:7" x14ac:dyDescent="0.25">
      <c r="G1882" s="609"/>
    </row>
    <row r="1883" spans="7:7" x14ac:dyDescent="0.25">
      <c r="G1883" s="609"/>
    </row>
    <row r="1884" spans="7:7" x14ac:dyDescent="0.25">
      <c r="G1884" s="609"/>
    </row>
    <row r="1885" spans="7:7" x14ac:dyDescent="0.25">
      <c r="G1885" s="609"/>
    </row>
    <row r="1886" spans="7:7" x14ac:dyDescent="0.25">
      <c r="G1886" s="609"/>
    </row>
    <row r="1887" spans="7:7" x14ac:dyDescent="0.25">
      <c r="G1887" s="609"/>
    </row>
    <row r="1888" spans="7:7" x14ac:dyDescent="0.25">
      <c r="G1888" s="609"/>
    </row>
    <row r="1889" spans="7:7" x14ac:dyDescent="0.25">
      <c r="G1889" s="609"/>
    </row>
    <row r="1890" spans="7:7" x14ac:dyDescent="0.25">
      <c r="G1890" s="609"/>
    </row>
    <row r="1891" spans="7:7" x14ac:dyDescent="0.25">
      <c r="G1891" s="609"/>
    </row>
    <row r="1892" spans="7:7" x14ac:dyDescent="0.25">
      <c r="G1892" s="609"/>
    </row>
    <row r="1893" spans="7:7" x14ac:dyDescent="0.25">
      <c r="G1893" s="609"/>
    </row>
    <row r="1894" spans="7:7" x14ac:dyDescent="0.25">
      <c r="G1894" s="609"/>
    </row>
    <row r="1895" spans="7:7" x14ac:dyDescent="0.25">
      <c r="G1895" s="609"/>
    </row>
    <row r="1896" spans="7:7" x14ac:dyDescent="0.25">
      <c r="G1896" s="609"/>
    </row>
    <row r="1897" spans="7:7" x14ac:dyDescent="0.25">
      <c r="G1897" s="609"/>
    </row>
    <row r="1898" spans="7:7" x14ac:dyDescent="0.25">
      <c r="G1898" s="609"/>
    </row>
    <row r="1899" spans="7:7" x14ac:dyDescent="0.25">
      <c r="G1899" s="609"/>
    </row>
    <row r="1900" spans="7:7" x14ac:dyDescent="0.25">
      <c r="G1900" s="609"/>
    </row>
    <row r="1901" spans="7:7" x14ac:dyDescent="0.25">
      <c r="G1901" s="609"/>
    </row>
    <row r="1902" spans="7:7" x14ac:dyDescent="0.25">
      <c r="G1902" s="609"/>
    </row>
    <row r="1903" spans="7:7" x14ac:dyDescent="0.25">
      <c r="G1903" s="609"/>
    </row>
    <row r="1904" spans="7:7" x14ac:dyDescent="0.25">
      <c r="G1904" s="609"/>
    </row>
    <row r="1905" spans="7:7" x14ac:dyDescent="0.25">
      <c r="G1905" s="609"/>
    </row>
    <row r="1906" spans="7:7" x14ac:dyDescent="0.25">
      <c r="G1906" s="609"/>
    </row>
    <row r="1907" spans="7:7" x14ac:dyDescent="0.25">
      <c r="G1907" s="609"/>
    </row>
    <row r="1908" spans="7:7" x14ac:dyDescent="0.25">
      <c r="G1908" s="609"/>
    </row>
    <row r="1909" spans="7:7" x14ac:dyDescent="0.25">
      <c r="G1909" s="609"/>
    </row>
    <row r="1910" spans="7:7" x14ac:dyDescent="0.25">
      <c r="G1910" s="609"/>
    </row>
    <row r="1911" spans="7:7" x14ac:dyDescent="0.25">
      <c r="G1911" s="609"/>
    </row>
    <row r="1912" spans="7:7" x14ac:dyDescent="0.25">
      <c r="G1912" s="609"/>
    </row>
    <row r="1913" spans="7:7" x14ac:dyDescent="0.25">
      <c r="G1913" s="609"/>
    </row>
    <row r="1914" spans="7:7" x14ac:dyDescent="0.25">
      <c r="G1914" s="609"/>
    </row>
    <row r="1915" spans="7:7" x14ac:dyDescent="0.25">
      <c r="G1915" s="609"/>
    </row>
    <row r="1916" spans="7:7" x14ac:dyDescent="0.25">
      <c r="G1916" s="609"/>
    </row>
    <row r="1917" spans="7:7" x14ac:dyDescent="0.25">
      <c r="G1917" s="609"/>
    </row>
    <row r="1918" spans="7:7" x14ac:dyDescent="0.25">
      <c r="G1918" s="609"/>
    </row>
    <row r="1919" spans="7:7" x14ac:dyDescent="0.25">
      <c r="G1919" s="609"/>
    </row>
    <row r="1920" spans="7:7" x14ac:dyDescent="0.25">
      <c r="G1920" s="609"/>
    </row>
    <row r="1921" spans="7:7" x14ac:dyDescent="0.25">
      <c r="G1921" s="609"/>
    </row>
    <row r="1922" spans="7:7" x14ac:dyDescent="0.25">
      <c r="G1922" s="609"/>
    </row>
    <row r="1923" spans="7:7" x14ac:dyDescent="0.25">
      <c r="G1923" s="609"/>
    </row>
    <row r="1924" spans="7:7" x14ac:dyDescent="0.25">
      <c r="G1924" s="609"/>
    </row>
    <row r="1925" spans="7:7" x14ac:dyDescent="0.25">
      <c r="G1925" s="609"/>
    </row>
    <row r="1926" spans="7:7" x14ac:dyDescent="0.25">
      <c r="G1926" s="609"/>
    </row>
    <row r="1927" spans="7:7" x14ac:dyDescent="0.25">
      <c r="G1927" s="609"/>
    </row>
    <row r="1928" spans="7:7" x14ac:dyDescent="0.25">
      <c r="G1928" s="609"/>
    </row>
    <row r="1929" spans="7:7" x14ac:dyDescent="0.25">
      <c r="G1929" s="609"/>
    </row>
    <row r="1930" spans="7:7" x14ac:dyDescent="0.25">
      <c r="G1930" s="609"/>
    </row>
    <row r="1931" spans="7:7" x14ac:dyDescent="0.25">
      <c r="G1931" s="609"/>
    </row>
    <row r="1932" spans="7:7" x14ac:dyDescent="0.25">
      <c r="G1932" s="609"/>
    </row>
    <row r="1933" spans="7:7" x14ac:dyDescent="0.25">
      <c r="G1933" s="609"/>
    </row>
    <row r="1934" spans="7:7" x14ac:dyDescent="0.25">
      <c r="G1934" s="609"/>
    </row>
    <row r="1935" spans="7:7" x14ac:dyDescent="0.25">
      <c r="G1935" s="609"/>
    </row>
    <row r="1936" spans="7:7" x14ac:dyDescent="0.25">
      <c r="G1936" s="609"/>
    </row>
    <row r="1937" spans="7:7" x14ac:dyDescent="0.25">
      <c r="G1937" s="609"/>
    </row>
    <row r="1938" spans="7:7" x14ac:dyDescent="0.25">
      <c r="G1938" s="609"/>
    </row>
    <row r="1939" spans="7:7" x14ac:dyDescent="0.25">
      <c r="G1939" s="609"/>
    </row>
    <row r="1940" spans="7:7" x14ac:dyDescent="0.25">
      <c r="G1940" s="609"/>
    </row>
    <row r="1941" spans="7:7" x14ac:dyDescent="0.25">
      <c r="G1941" s="609"/>
    </row>
    <row r="1942" spans="7:7" x14ac:dyDescent="0.25">
      <c r="G1942" s="609"/>
    </row>
    <row r="1943" spans="7:7" x14ac:dyDescent="0.25">
      <c r="G1943" s="609"/>
    </row>
    <row r="1944" spans="7:7" x14ac:dyDescent="0.25">
      <c r="G1944" s="609"/>
    </row>
    <row r="1945" spans="7:7" x14ac:dyDescent="0.25">
      <c r="G1945" s="609"/>
    </row>
    <row r="1946" spans="7:7" x14ac:dyDescent="0.25">
      <c r="G1946" s="609"/>
    </row>
    <row r="1947" spans="7:7" x14ac:dyDescent="0.25">
      <c r="G1947" s="609"/>
    </row>
    <row r="1948" spans="7:7" x14ac:dyDescent="0.25">
      <c r="G1948" s="609"/>
    </row>
    <row r="1949" spans="7:7" x14ac:dyDescent="0.25">
      <c r="G1949" s="609"/>
    </row>
    <row r="1950" spans="7:7" x14ac:dyDescent="0.25">
      <c r="G1950" s="609"/>
    </row>
    <row r="1951" spans="7:7" x14ac:dyDescent="0.25">
      <c r="G1951" s="609"/>
    </row>
    <row r="1952" spans="7:7" x14ac:dyDescent="0.25">
      <c r="G1952" s="609"/>
    </row>
    <row r="1953" spans="7:7" x14ac:dyDescent="0.25">
      <c r="G1953" s="609"/>
    </row>
    <row r="1954" spans="7:7" x14ac:dyDescent="0.25">
      <c r="G1954" s="609"/>
    </row>
    <row r="1955" spans="7:7" x14ac:dyDescent="0.25">
      <c r="G1955" s="609"/>
    </row>
    <row r="1956" spans="7:7" x14ac:dyDescent="0.25">
      <c r="G1956" s="609"/>
    </row>
    <row r="1957" spans="7:7" x14ac:dyDescent="0.25">
      <c r="G1957" s="609"/>
    </row>
    <row r="1958" spans="7:7" x14ac:dyDescent="0.25">
      <c r="G1958" s="609"/>
    </row>
    <row r="1959" spans="7:7" x14ac:dyDescent="0.25">
      <c r="G1959" s="609"/>
    </row>
    <row r="1960" spans="7:7" x14ac:dyDescent="0.25">
      <c r="G1960" s="609"/>
    </row>
    <row r="1961" spans="7:7" x14ac:dyDescent="0.25">
      <c r="G1961" s="609"/>
    </row>
    <row r="1962" spans="7:7" x14ac:dyDescent="0.25">
      <c r="G1962" s="609"/>
    </row>
    <row r="1963" spans="7:7" x14ac:dyDescent="0.25">
      <c r="G1963" s="609"/>
    </row>
    <row r="1964" spans="7:7" x14ac:dyDescent="0.25">
      <c r="G1964" s="609"/>
    </row>
    <row r="1965" spans="7:7" x14ac:dyDescent="0.25">
      <c r="G1965" s="609"/>
    </row>
    <row r="1966" spans="7:7" x14ac:dyDescent="0.25">
      <c r="G1966" s="609"/>
    </row>
    <row r="1967" spans="7:7" x14ac:dyDescent="0.25">
      <c r="G1967" s="609"/>
    </row>
    <row r="1968" spans="7:7" x14ac:dyDescent="0.25">
      <c r="G1968" s="609"/>
    </row>
    <row r="1969" spans="7:7" x14ac:dyDescent="0.25">
      <c r="G1969" s="609"/>
    </row>
    <row r="1970" spans="7:7" x14ac:dyDescent="0.25">
      <c r="G1970" s="609"/>
    </row>
    <row r="1971" spans="7:7" x14ac:dyDescent="0.25">
      <c r="G1971" s="609"/>
    </row>
    <row r="1972" spans="7:7" x14ac:dyDescent="0.25">
      <c r="G1972" s="609"/>
    </row>
    <row r="1973" spans="7:7" x14ac:dyDescent="0.25">
      <c r="G1973" s="609"/>
    </row>
    <row r="1974" spans="7:7" x14ac:dyDescent="0.25">
      <c r="G1974" s="609"/>
    </row>
    <row r="1975" spans="7:7" x14ac:dyDescent="0.25">
      <c r="G1975" s="609"/>
    </row>
    <row r="1976" spans="7:7" x14ac:dyDescent="0.25">
      <c r="G1976" s="609"/>
    </row>
    <row r="1977" spans="7:7" x14ac:dyDescent="0.25">
      <c r="G1977" s="609"/>
    </row>
    <row r="1978" spans="7:7" x14ac:dyDescent="0.25">
      <c r="G1978" s="609"/>
    </row>
    <row r="1979" spans="7:7" x14ac:dyDescent="0.25">
      <c r="G1979" s="609"/>
    </row>
    <row r="1980" spans="7:7" x14ac:dyDescent="0.25">
      <c r="G1980" s="609"/>
    </row>
    <row r="1981" spans="7:7" x14ac:dyDescent="0.25">
      <c r="G1981" s="609"/>
    </row>
    <row r="1982" spans="7:7" x14ac:dyDescent="0.25">
      <c r="G1982" s="609"/>
    </row>
    <row r="1983" spans="7:7" x14ac:dyDescent="0.25">
      <c r="G1983" s="609"/>
    </row>
    <row r="1984" spans="7:7" x14ac:dyDescent="0.25">
      <c r="G1984" s="609"/>
    </row>
    <row r="1985" spans="7:7" x14ac:dyDescent="0.25">
      <c r="G1985" s="609"/>
    </row>
    <row r="1986" spans="7:7" x14ac:dyDescent="0.25">
      <c r="G1986" s="609"/>
    </row>
    <row r="1987" spans="7:7" x14ac:dyDescent="0.25">
      <c r="G1987" s="609"/>
    </row>
    <row r="1988" spans="7:7" x14ac:dyDescent="0.25">
      <c r="G1988" s="609"/>
    </row>
    <row r="1989" spans="7:7" x14ac:dyDescent="0.25">
      <c r="G1989" s="609"/>
    </row>
    <row r="1990" spans="7:7" x14ac:dyDescent="0.25">
      <c r="G1990" s="609"/>
    </row>
    <row r="1991" spans="7:7" x14ac:dyDescent="0.25">
      <c r="G1991" s="609"/>
    </row>
    <row r="1992" spans="7:7" x14ac:dyDescent="0.25">
      <c r="G1992" s="609"/>
    </row>
    <row r="1993" spans="7:7" x14ac:dyDescent="0.25">
      <c r="G1993" s="609"/>
    </row>
    <row r="1994" spans="7:7" x14ac:dyDescent="0.25">
      <c r="G1994" s="609"/>
    </row>
    <row r="1995" spans="7:7" x14ac:dyDescent="0.25">
      <c r="G1995" s="609"/>
    </row>
    <row r="1996" spans="7:7" x14ac:dyDescent="0.25">
      <c r="G1996" s="609"/>
    </row>
    <row r="1997" spans="7:7" x14ac:dyDescent="0.25">
      <c r="G1997" s="609"/>
    </row>
    <row r="1998" spans="7:7" x14ac:dyDescent="0.25">
      <c r="G1998" s="609"/>
    </row>
    <row r="1999" spans="7:7" x14ac:dyDescent="0.25">
      <c r="G1999" s="609"/>
    </row>
    <row r="2000" spans="7:7" x14ac:dyDescent="0.25">
      <c r="G2000" s="609"/>
    </row>
    <row r="2001" spans="7:7" x14ac:dyDescent="0.25">
      <c r="G2001" s="609"/>
    </row>
    <row r="2002" spans="7:7" x14ac:dyDescent="0.25">
      <c r="G2002" s="609"/>
    </row>
    <row r="2003" spans="7:7" x14ac:dyDescent="0.25">
      <c r="G2003" s="609"/>
    </row>
    <row r="2004" spans="7:7" x14ac:dyDescent="0.25">
      <c r="G2004" s="609"/>
    </row>
    <row r="2005" spans="7:7" x14ac:dyDescent="0.25">
      <c r="G2005" s="609"/>
    </row>
    <row r="2006" spans="7:7" x14ac:dyDescent="0.25">
      <c r="G2006" s="609"/>
    </row>
    <row r="2007" spans="7:7" x14ac:dyDescent="0.25">
      <c r="G2007" s="609"/>
    </row>
    <row r="2008" spans="7:7" x14ac:dyDescent="0.25">
      <c r="G2008" s="609"/>
    </row>
    <row r="2009" spans="7:7" x14ac:dyDescent="0.25">
      <c r="G2009" s="609"/>
    </row>
    <row r="2010" spans="7:7" x14ac:dyDescent="0.25">
      <c r="G2010" s="609"/>
    </row>
    <row r="2011" spans="7:7" x14ac:dyDescent="0.25">
      <c r="G2011" s="609"/>
    </row>
    <row r="2012" spans="7:7" x14ac:dyDescent="0.25">
      <c r="G2012" s="609"/>
    </row>
    <row r="2013" spans="7:7" x14ac:dyDescent="0.25">
      <c r="G2013" s="609"/>
    </row>
    <row r="2014" spans="7:7" x14ac:dyDescent="0.25">
      <c r="G2014" s="609"/>
    </row>
    <row r="2015" spans="7:7" x14ac:dyDescent="0.25">
      <c r="G2015" s="609"/>
    </row>
    <row r="2016" spans="7:7" x14ac:dyDescent="0.25">
      <c r="G2016" s="609"/>
    </row>
    <row r="2017" spans="7:7" x14ac:dyDescent="0.25">
      <c r="G2017" s="609"/>
    </row>
    <row r="2018" spans="7:7" x14ac:dyDescent="0.25">
      <c r="G2018" s="609"/>
    </row>
    <row r="2019" spans="7:7" x14ac:dyDescent="0.25">
      <c r="G2019" s="609"/>
    </row>
    <row r="2020" spans="7:7" x14ac:dyDescent="0.25">
      <c r="G2020" s="609"/>
    </row>
    <row r="2021" spans="7:7" x14ac:dyDescent="0.25">
      <c r="G2021" s="609"/>
    </row>
    <row r="2022" spans="7:7" x14ac:dyDescent="0.25">
      <c r="G2022" s="609"/>
    </row>
    <row r="2023" spans="7:7" x14ac:dyDescent="0.25">
      <c r="G2023" s="609"/>
    </row>
    <row r="2024" spans="7:7" x14ac:dyDescent="0.25">
      <c r="G2024" s="609"/>
    </row>
    <row r="2025" spans="7:7" x14ac:dyDescent="0.25">
      <c r="G2025" s="609"/>
    </row>
    <row r="2026" spans="7:7" x14ac:dyDescent="0.25">
      <c r="G2026" s="609"/>
    </row>
    <row r="2027" spans="7:7" x14ac:dyDescent="0.25">
      <c r="G2027" s="609"/>
    </row>
    <row r="2028" spans="7:7" x14ac:dyDescent="0.25">
      <c r="G2028" s="609"/>
    </row>
    <row r="2029" spans="7:7" x14ac:dyDescent="0.25">
      <c r="G2029" s="609"/>
    </row>
    <row r="2030" spans="7:7" x14ac:dyDescent="0.25">
      <c r="G2030" s="609"/>
    </row>
    <row r="2031" spans="7:7" x14ac:dyDescent="0.25">
      <c r="G2031" s="609"/>
    </row>
    <row r="2032" spans="7:7" x14ac:dyDescent="0.25">
      <c r="G2032" s="609"/>
    </row>
    <row r="2033" spans="7:7" x14ac:dyDescent="0.25">
      <c r="G2033" s="609"/>
    </row>
    <row r="2034" spans="7:7" x14ac:dyDescent="0.25">
      <c r="G2034" s="609"/>
    </row>
    <row r="2035" spans="7:7" x14ac:dyDescent="0.25">
      <c r="G2035" s="609"/>
    </row>
    <row r="2036" spans="7:7" x14ac:dyDescent="0.25">
      <c r="G2036" s="609"/>
    </row>
    <row r="2037" spans="7:7" x14ac:dyDescent="0.25">
      <c r="G2037" s="609"/>
    </row>
    <row r="2038" spans="7:7" x14ac:dyDescent="0.25">
      <c r="G2038" s="609"/>
    </row>
    <row r="2039" spans="7:7" x14ac:dyDescent="0.25">
      <c r="G2039" s="609"/>
    </row>
    <row r="2040" spans="7:7" x14ac:dyDescent="0.25">
      <c r="G2040" s="609"/>
    </row>
    <row r="2041" spans="7:7" x14ac:dyDescent="0.25">
      <c r="G2041" s="609"/>
    </row>
    <row r="2042" spans="7:7" x14ac:dyDescent="0.25">
      <c r="G2042" s="609"/>
    </row>
    <row r="2043" spans="7:7" x14ac:dyDescent="0.25">
      <c r="G2043" s="609"/>
    </row>
    <row r="2044" spans="7:7" x14ac:dyDescent="0.25">
      <c r="G2044" s="609"/>
    </row>
    <row r="2045" spans="7:7" x14ac:dyDescent="0.25">
      <c r="G2045" s="609"/>
    </row>
    <row r="2046" spans="7:7" x14ac:dyDescent="0.25">
      <c r="G2046" s="609"/>
    </row>
    <row r="2047" spans="7:7" x14ac:dyDescent="0.25">
      <c r="G2047" s="609"/>
    </row>
    <row r="2048" spans="7:7" x14ac:dyDescent="0.25">
      <c r="G2048" s="609"/>
    </row>
    <row r="2049" spans="7:7" x14ac:dyDescent="0.25">
      <c r="G2049" s="609"/>
    </row>
    <row r="2050" spans="7:7" x14ac:dyDescent="0.25">
      <c r="G2050" s="609"/>
    </row>
    <row r="2051" spans="7:7" x14ac:dyDescent="0.25">
      <c r="G2051" s="609"/>
    </row>
    <row r="2052" spans="7:7" x14ac:dyDescent="0.25">
      <c r="G2052" s="609"/>
    </row>
    <row r="2053" spans="7:7" x14ac:dyDescent="0.25">
      <c r="G2053" s="609"/>
    </row>
    <row r="2054" spans="7:7" x14ac:dyDescent="0.25">
      <c r="G2054" s="609"/>
    </row>
    <row r="2055" spans="7:7" x14ac:dyDescent="0.25">
      <c r="G2055" s="609"/>
    </row>
    <row r="2056" spans="7:7" x14ac:dyDescent="0.25">
      <c r="G2056" s="609"/>
    </row>
    <row r="2057" spans="7:7" x14ac:dyDescent="0.25">
      <c r="G2057" s="609"/>
    </row>
    <row r="2058" spans="7:7" x14ac:dyDescent="0.25">
      <c r="G2058" s="609"/>
    </row>
    <row r="2059" spans="7:7" x14ac:dyDescent="0.25">
      <c r="G2059" s="609"/>
    </row>
    <row r="2060" spans="7:7" x14ac:dyDescent="0.25">
      <c r="G2060" s="609"/>
    </row>
    <row r="2061" spans="7:7" x14ac:dyDescent="0.25">
      <c r="G2061" s="609"/>
    </row>
    <row r="2062" spans="7:7" x14ac:dyDescent="0.25">
      <c r="G2062" s="609"/>
    </row>
    <row r="2063" spans="7:7" x14ac:dyDescent="0.25">
      <c r="G2063" s="609"/>
    </row>
    <row r="2064" spans="7:7" x14ac:dyDescent="0.25">
      <c r="G2064" s="609"/>
    </row>
    <row r="2065" spans="7:7" x14ac:dyDescent="0.25">
      <c r="G2065" s="609"/>
    </row>
    <row r="2066" spans="7:7" x14ac:dyDescent="0.25">
      <c r="G2066" s="609"/>
    </row>
    <row r="2067" spans="7:7" x14ac:dyDescent="0.25">
      <c r="G2067" s="609"/>
    </row>
    <row r="2068" spans="7:7" x14ac:dyDescent="0.25">
      <c r="G2068" s="609"/>
    </row>
    <row r="2069" spans="7:7" x14ac:dyDescent="0.25">
      <c r="G2069" s="609"/>
    </row>
    <row r="2070" spans="7:7" x14ac:dyDescent="0.25">
      <c r="G2070" s="609"/>
    </row>
    <row r="2071" spans="7:7" x14ac:dyDescent="0.25">
      <c r="G2071" s="609"/>
    </row>
    <row r="2072" spans="7:7" x14ac:dyDescent="0.25">
      <c r="G2072" s="609"/>
    </row>
    <row r="2073" spans="7:7" x14ac:dyDescent="0.25">
      <c r="G2073" s="609"/>
    </row>
    <row r="2074" spans="7:7" x14ac:dyDescent="0.25">
      <c r="G2074" s="609"/>
    </row>
    <row r="2075" spans="7:7" x14ac:dyDescent="0.25">
      <c r="G2075" s="609"/>
    </row>
    <row r="2076" spans="7:7" x14ac:dyDescent="0.25">
      <c r="G2076" s="609"/>
    </row>
    <row r="2077" spans="7:7" x14ac:dyDescent="0.25">
      <c r="G2077" s="609"/>
    </row>
    <row r="2078" spans="7:7" x14ac:dyDescent="0.25">
      <c r="G2078" s="609"/>
    </row>
    <row r="2079" spans="7:7" x14ac:dyDescent="0.25">
      <c r="G2079" s="609"/>
    </row>
    <row r="2080" spans="7:7" x14ac:dyDescent="0.25">
      <c r="G2080" s="609"/>
    </row>
    <row r="2081" spans="7:7" x14ac:dyDescent="0.25">
      <c r="G2081" s="609"/>
    </row>
    <row r="2082" spans="7:7" x14ac:dyDescent="0.25">
      <c r="G2082" s="609"/>
    </row>
    <row r="2083" spans="7:7" x14ac:dyDescent="0.25">
      <c r="G2083" s="609"/>
    </row>
    <row r="2084" spans="7:7" x14ac:dyDescent="0.25">
      <c r="G2084" s="609"/>
    </row>
    <row r="2085" spans="7:7" x14ac:dyDescent="0.25">
      <c r="G2085" s="609"/>
    </row>
    <row r="2086" spans="7:7" x14ac:dyDescent="0.25">
      <c r="G2086" s="609"/>
    </row>
    <row r="2087" spans="7:7" x14ac:dyDescent="0.25">
      <c r="G2087" s="609"/>
    </row>
    <row r="2088" spans="7:7" x14ac:dyDescent="0.25">
      <c r="G2088" s="609"/>
    </row>
    <row r="2089" spans="7:7" x14ac:dyDescent="0.25">
      <c r="G2089" s="609"/>
    </row>
    <row r="2090" spans="7:7" x14ac:dyDescent="0.25">
      <c r="G2090" s="609"/>
    </row>
    <row r="2091" spans="7:7" x14ac:dyDescent="0.25">
      <c r="G2091" s="609"/>
    </row>
    <row r="2092" spans="7:7" x14ac:dyDescent="0.25">
      <c r="G2092" s="609"/>
    </row>
    <row r="2093" spans="7:7" x14ac:dyDescent="0.25">
      <c r="G2093" s="609"/>
    </row>
    <row r="2094" spans="7:7" x14ac:dyDescent="0.25">
      <c r="G2094" s="609"/>
    </row>
    <row r="2095" spans="7:7" x14ac:dyDescent="0.25">
      <c r="G2095" s="609"/>
    </row>
    <row r="2096" spans="7:7" x14ac:dyDescent="0.25">
      <c r="G2096" s="609"/>
    </row>
    <row r="2097" spans="7:7" x14ac:dyDescent="0.25">
      <c r="G2097" s="609"/>
    </row>
    <row r="2098" spans="7:7" x14ac:dyDescent="0.25">
      <c r="G2098" s="609"/>
    </row>
    <row r="2099" spans="7:7" x14ac:dyDescent="0.25">
      <c r="G2099" s="609"/>
    </row>
    <row r="2100" spans="7:7" x14ac:dyDescent="0.25">
      <c r="G2100" s="609"/>
    </row>
    <row r="2101" spans="7:7" x14ac:dyDescent="0.25">
      <c r="G2101" s="609"/>
    </row>
    <row r="2102" spans="7:7" x14ac:dyDescent="0.25">
      <c r="G2102" s="609"/>
    </row>
    <row r="2103" spans="7:7" x14ac:dyDescent="0.25">
      <c r="G2103" s="609"/>
    </row>
    <row r="2104" spans="7:7" x14ac:dyDescent="0.25">
      <c r="G2104" s="609"/>
    </row>
    <row r="2105" spans="7:7" x14ac:dyDescent="0.25">
      <c r="G2105" s="609"/>
    </row>
    <row r="2106" spans="7:7" x14ac:dyDescent="0.25">
      <c r="G2106" s="609"/>
    </row>
    <row r="2107" spans="7:7" x14ac:dyDescent="0.25">
      <c r="G2107" s="609"/>
    </row>
    <row r="2108" spans="7:7" x14ac:dyDescent="0.25">
      <c r="G2108" s="609"/>
    </row>
    <row r="2109" spans="7:7" x14ac:dyDescent="0.25">
      <c r="G2109" s="609"/>
    </row>
    <row r="2110" spans="7:7" x14ac:dyDescent="0.25">
      <c r="G2110" s="609"/>
    </row>
    <row r="2111" spans="7:7" x14ac:dyDescent="0.25">
      <c r="G2111" s="609"/>
    </row>
    <row r="2112" spans="7:7" x14ac:dyDescent="0.25">
      <c r="G2112" s="609"/>
    </row>
    <row r="2113" spans="7:7" x14ac:dyDescent="0.25">
      <c r="G2113" s="609"/>
    </row>
    <row r="2114" spans="7:7" x14ac:dyDescent="0.25">
      <c r="G2114" s="609"/>
    </row>
    <row r="2115" spans="7:7" x14ac:dyDescent="0.25">
      <c r="G2115" s="609"/>
    </row>
    <row r="2116" spans="7:7" x14ac:dyDescent="0.25">
      <c r="G2116" s="609"/>
    </row>
    <row r="2117" spans="7:7" x14ac:dyDescent="0.25">
      <c r="G2117" s="609"/>
    </row>
    <row r="2118" spans="7:7" x14ac:dyDescent="0.25">
      <c r="G2118" s="609"/>
    </row>
    <row r="2119" spans="7:7" x14ac:dyDescent="0.25">
      <c r="G2119" s="609"/>
    </row>
    <row r="2120" spans="7:7" x14ac:dyDescent="0.25">
      <c r="G2120" s="609"/>
    </row>
    <row r="2121" spans="7:7" x14ac:dyDescent="0.25">
      <c r="G2121" s="609"/>
    </row>
    <row r="2122" spans="7:7" x14ac:dyDescent="0.25">
      <c r="G2122" s="609"/>
    </row>
    <row r="2123" spans="7:7" x14ac:dyDescent="0.25">
      <c r="G2123" s="609"/>
    </row>
    <row r="2124" spans="7:7" x14ac:dyDescent="0.25">
      <c r="G2124" s="609"/>
    </row>
    <row r="2125" spans="7:7" x14ac:dyDescent="0.25">
      <c r="G2125" s="609"/>
    </row>
    <row r="2126" spans="7:7" x14ac:dyDescent="0.25">
      <c r="G2126" s="609"/>
    </row>
    <row r="2127" spans="7:7" x14ac:dyDescent="0.25">
      <c r="G2127" s="609"/>
    </row>
    <row r="2128" spans="7:7" x14ac:dyDescent="0.25">
      <c r="G2128" s="609"/>
    </row>
    <row r="2129" spans="7:7" x14ac:dyDescent="0.25">
      <c r="G2129" s="609"/>
    </row>
    <row r="2130" spans="7:7" x14ac:dyDescent="0.25">
      <c r="G2130" s="609"/>
    </row>
    <row r="2131" spans="7:7" x14ac:dyDescent="0.25">
      <c r="G2131" s="609"/>
    </row>
    <row r="2132" spans="7:7" x14ac:dyDescent="0.25">
      <c r="G2132" s="609"/>
    </row>
    <row r="2133" spans="7:7" x14ac:dyDescent="0.25">
      <c r="G2133" s="609"/>
    </row>
    <row r="2134" spans="7:7" x14ac:dyDescent="0.25">
      <c r="G2134" s="609"/>
    </row>
    <row r="2135" spans="7:7" x14ac:dyDescent="0.25">
      <c r="G2135" s="609"/>
    </row>
    <row r="2136" spans="7:7" x14ac:dyDescent="0.25">
      <c r="G2136" s="609"/>
    </row>
    <row r="2137" spans="7:7" x14ac:dyDescent="0.25">
      <c r="G2137" s="609"/>
    </row>
    <row r="2138" spans="7:7" x14ac:dyDescent="0.25">
      <c r="G2138" s="609"/>
    </row>
    <row r="2139" spans="7:7" x14ac:dyDescent="0.25">
      <c r="G2139" s="609"/>
    </row>
    <row r="2140" spans="7:7" x14ac:dyDescent="0.25">
      <c r="G2140" s="609"/>
    </row>
    <row r="2141" spans="7:7" x14ac:dyDescent="0.25">
      <c r="G2141" s="609"/>
    </row>
    <row r="2142" spans="7:7" x14ac:dyDescent="0.25">
      <c r="G2142" s="609"/>
    </row>
    <row r="2143" spans="7:7" x14ac:dyDescent="0.25">
      <c r="G2143" s="609"/>
    </row>
    <row r="2144" spans="7:7" x14ac:dyDescent="0.25">
      <c r="G2144" s="609"/>
    </row>
    <row r="2145" spans="7:7" x14ac:dyDescent="0.25">
      <c r="G2145" s="609"/>
    </row>
    <row r="2146" spans="7:7" x14ac:dyDescent="0.25">
      <c r="G2146" s="609"/>
    </row>
    <row r="2147" spans="7:7" x14ac:dyDescent="0.25">
      <c r="G2147" s="609"/>
    </row>
    <row r="2148" spans="7:7" x14ac:dyDescent="0.25">
      <c r="G2148" s="609"/>
    </row>
    <row r="2149" spans="7:7" x14ac:dyDescent="0.25">
      <c r="G2149" s="609"/>
    </row>
    <row r="2150" spans="7:7" x14ac:dyDescent="0.25">
      <c r="G2150" s="609"/>
    </row>
    <row r="2151" spans="7:7" x14ac:dyDescent="0.25">
      <c r="G2151" s="609"/>
    </row>
    <row r="2152" spans="7:7" x14ac:dyDescent="0.25">
      <c r="G2152" s="609"/>
    </row>
    <row r="2153" spans="7:7" x14ac:dyDescent="0.25">
      <c r="G2153" s="609"/>
    </row>
    <row r="2154" spans="7:7" x14ac:dyDescent="0.25">
      <c r="G2154" s="609"/>
    </row>
    <row r="2155" spans="7:7" x14ac:dyDescent="0.25">
      <c r="G2155" s="609"/>
    </row>
    <row r="2156" spans="7:7" x14ac:dyDescent="0.25">
      <c r="G2156" s="609"/>
    </row>
    <row r="2157" spans="7:7" x14ac:dyDescent="0.25">
      <c r="G2157" s="609"/>
    </row>
    <row r="2158" spans="7:7" x14ac:dyDescent="0.25">
      <c r="G2158" s="609"/>
    </row>
    <row r="2159" spans="7:7" x14ac:dyDescent="0.25">
      <c r="G2159" s="609"/>
    </row>
    <row r="2160" spans="7:7" x14ac:dyDescent="0.25">
      <c r="G2160" s="609"/>
    </row>
    <row r="2161" spans="7:7" x14ac:dyDescent="0.25">
      <c r="G2161" s="609"/>
    </row>
    <row r="2162" spans="7:7" x14ac:dyDescent="0.25">
      <c r="G2162" s="609"/>
    </row>
    <row r="2163" spans="7:7" x14ac:dyDescent="0.25">
      <c r="G2163" s="609"/>
    </row>
    <row r="2164" spans="7:7" x14ac:dyDescent="0.25">
      <c r="G2164" s="609"/>
    </row>
    <row r="2165" spans="7:7" x14ac:dyDescent="0.25">
      <c r="G2165" s="609"/>
    </row>
    <row r="2166" spans="7:7" x14ac:dyDescent="0.25">
      <c r="G2166" s="609"/>
    </row>
    <row r="2167" spans="7:7" x14ac:dyDescent="0.25">
      <c r="G2167" s="609"/>
    </row>
    <row r="2168" spans="7:7" x14ac:dyDescent="0.25">
      <c r="G2168" s="609"/>
    </row>
    <row r="2169" spans="7:7" x14ac:dyDescent="0.25">
      <c r="G2169" s="609"/>
    </row>
    <row r="2170" spans="7:7" x14ac:dyDescent="0.25">
      <c r="G2170" s="609"/>
    </row>
    <row r="2171" spans="7:7" x14ac:dyDescent="0.25">
      <c r="G2171" s="609"/>
    </row>
    <row r="2172" spans="7:7" x14ac:dyDescent="0.25">
      <c r="G2172" s="609"/>
    </row>
    <row r="2173" spans="7:7" x14ac:dyDescent="0.25">
      <c r="G2173" s="609"/>
    </row>
    <row r="2174" spans="7:7" x14ac:dyDescent="0.25">
      <c r="G2174" s="609"/>
    </row>
    <row r="2175" spans="7:7" x14ac:dyDescent="0.25">
      <c r="G2175" s="609"/>
    </row>
    <row r="2176" spans="7:7" x14ac:dyDescent="0.25">
      <c r="G2176" s="609"/>
    </row>
    <row r="2177" spans="7:7" x14ac:dyDescent="0.25">
      <c r="G2177" s="609"/>
    </row>
    <row r="2178" spans="7:7" x14ac:dyDescent="0.25">
      <c r="G2178" s="609"/>
    </row>
    <row r="2179" spans="7:7" x14ac:dyDescent="0.25">
      <c r="G2179" s="609"/>
    </row>
    <row r="2180" spans="7:7" x14ac:dyDescent="0.25">
      <c r="G2180" s="609"/>
    </row>
    <row r="2181" spans="7:7" x14ac:dyDescent="0.25">
      <c r="G2181" s="609"/>
    </row>
    <row r="2182" spans="7:7" x14ac:dyDescent="0.25">
      <c r="G2182" s="609"/>
    </row>
    <row r="2183" spans="7:7" x14ac:dyDescent="0.25">
      <c r="G2183" s="609"/>
    </row>
    <row r="2184" spans="7:7" x14ac:dyDescent="0.25">
      <c r="G2184" s="609"/>
    </row>
    <row r="2185" spans="7:7" x14ac:dyDescent="0.25">
      <c r="G2185" s="609"/>
    </row>
    <row r="2186" spans="7:7" x14ac:dyDescent="0.25">
      <c r="G2186" s="609"/>
    </row>
    <row r="2187" spans="7:7" x14ac:dyDescent="0.25">
      <c r="G2187" s="609"/>
    </row>
    <row r="2188" spans="7:7" x14ac:dyDescent="0.25">
      <c r="G2188" s="609"/>
    </row>
    <row r="2189" spans="7:7" x14ac:dyDescent="0.25">
      <c r="G2189" s="609"/>
    </row>
    <row r="2190" spans="7:7" x14ac:dyDescent="0.25">
      <c r="G2190" s="609"/>
    </row>
    <row r="2191" spans="7:7" x14ac:dyDescent="0.25">
      <c r="G2191" s="609"/>
    </row>
    <row r="2192" spans="7:7" x14ac:dyDescent="0.25">
      <c r="G2192" s="609"/>
    </row>
    <row r="2193" spans="7:7" x14ac:dyDescent="0.25">
      <c r="G2193" s="609"/>
    </row>
    <row r="2194" spans="7:7" x14ac:dyDescent="0.25">
      <c r="G2194" s="609"/>
    </row>
    <row r="2195" spans="7:7" x14ac:dyDescent="0.25">
      <c r="G2195" s="609"/>
    </row>
    <row r="2196" spans="7:7" x14ac:dyDescent="0.25">
      <c r="G2196" s="609"/>
    </row>
    <row r="2197" spans="7:7" x14ac:dyDescent="0.25">
      <c r="G2197" s="609"/>
    </row>
    <row r="2198" spans="7:7" x14ac:dyDescent="0.25">
      <c r="G2198" s="609"/>
    </row>
    <row r="2199" spans="7:7" x14ac:dyDescent="0.25">
      <c r="G2199" s="609"/>
    </row>
    <row r="2200" spans="7:7" x14ac:dyDescent="0.25">
      <c r="G2200" s="609"/>
    </row>
    <row r="2201" spans="7:7" x14ac:dyDescent="0.25">
      <c r="G2201" s="609"/>
    </row>
    <row r="2202" spans="7:7" x14ac:dyDescent="0.25">
      <c r="G2202" s="609"/>
    </row>
    <row r="2203" spans="7:7" x14ac:dyDescent="0.25">
      <c r="G2203" s="609"/>
    </row>
    <row r="2204" spans="7:7" x14ac:dyDescent="0.25">
      <c r="G2204" s="609"/>
    </row>
    <row r="2205" spans="7:7" x14ac:dyDescent="0.25">
      <c r="G2205" s="609"/>
    </row>
    <row r="2206" spans="7:7" x14ac:dyDescent="0.25">
      <c r="G2206" s="609"/>
    </row>
    <row r="2207" spans="7:7" x14ac:dyDescent="0.25">
      <c r="G2207" s="609"/>
    </row>
    <row r="2208" spans="7:7" x14ac:dyDescent="0.25">
      <c r="G2208" s="609"/>
    </row>
    <row r="2209" spans="7:7" x14ac:dyDescent="0.25">
      <c r="G2209" s="609"/>
    </row>
    <row r="2210" spans="7:7" x14ac:dyDescent="0.25">
      <c r="G2210" s="609"/>
    </row>
    <row r="2211" spans="7:7" x14ac:dyDescent="0.25">
      <c r="G2211" s="609"/>
    </row>
    <row r="2212" spans="7:7" x14ac:dyDescent="0.25">
      <c r="G2212" s="609"/>
    </row>
    <row r="2213" spans="7:7" x14ac:dyDescent="0.25">
      <c r="G2213" s="609"/>
    </row>
    <row r="2214" spans="7:7" x14ac:dyDescent="0.25">
      <c r="G2214" s="609"/>
    </row>
    <row r="2215" spans="7:7" x14ac:dyDescent="0.25">
      <c r="G2215" s="609"/>
    </row>
    <row r="2216" spans="7:7" x14ac:dyDescent="0.25">
      <c r="G2216" s="609"/>
    </row>
    <row r="2217" spans="7:7" x14ac:dyDescent="0.25">
      <c r="G2217" s="609"/>
    </row>
    <row r="2218" spans="7:7" x14ac:dyDescent="0.25">
      <c r="G2218" s="609"/>
    </row>
    <row r="2219" spans="7:7" x14ac:dyDescent="0.25">
      <c r="G2219" s="609"/>
    </row>
    <row r="2220" spans="7:7" x14ac:dyDescent="0.25">
      <c r="G2220" s="609"/>
    </row>
    <row r="2221" spans="7:7" x14ac:dyDescent="0.25">
      <c r="G2221" s="609"/>
    </row>
    <row r="2222" spans="7:7" x14ac:dyDescent="0.25">
      <c r="G2222" s="609"/>
    </row>
    <row r="2223" spans="7:7" x14ac:dyDescent="0.25">
      <c r="G2223" s="609"/>
    </row>
    <row r="2224" spans="7:7" x14ac:dyDescent="0.25">
      <c r="G2224" s="609"/>
    </row>
    <row r="2225" spans="7:7" x14ac:dyDescent="0.25">
      <c r="G2225" s="609"/>
    </row>
    <row r="2226" spans="7:7" x14ac:dyDescent="0.25">
      <c r="G2226" s="609"/>
    </row>
    <row r="2227" spans="7:7" x14ac:dyDescent="0.25">
      <c r="G2227" s="609"/>
    </row>
    <row r="2228" spans="7:7" x14ac:dyDescent="0.25">
      <c r="G2228" s="609"/>
    </row>
    <row r="2229" spans="7:7" x14ac:dyDescent="0.25">
      <c r="G2229" s="609"/>
    </row>
    <row r="2230" spans="7:7" x14ac:dyDescent="0.25">
      <c r="G2230" s="609"/>
    </row>
    <row r="2231" spans="7:7" x14ac:dyDescent="0.25">
      <c r="G2231" s="609"/>
    </row>
    <row r="2232" spans="7:7" x14ac:dyDescent="0.25">
      <c r="G2232" s="609"/>
    </row>
    <row r="2233" spans="7:7" x14ac:dyDescent="0.25">
      <c r="G2233" s="609"/>
    </row>
    <row r="2234" spans="7:7" x14ac:dyDescent="0.25">
      <c r="G2234" s="609"/>
    </row>
    <row r="2235" spans="7:7" x14ac:dyDescent="0.25">
      <c r="G2235" s="609"/>
    </row>
    <row r="2236" spans="7:7" x14ac:dyDescent="0.25">
      <c r="G2236" s="609"/>
    </row>
    <row r="2237" spans="7:7" x14ac:dyDescent="0.25">
      <c r="G2237" s="609"/>
    </row>
    <row r="2238" spans="7:7" x14ac:dyDescent="0.25">
      <c r="G2238" s="609"/>
    </row>
    <row r="2239" spans="7:7" x14ac:dyDescent="0.25">
      <c r="G2239" s="609"/>
    </row>
    <row r="2240" spans="7:7" x14ac:dyDescent="0.25">
      <c r="G2240" s="609"/>
    </row>
    <row r="2241" spans="7:7" x14ac:dyDescent="0.25">
      <c r="G2241" s="609"/>
    </row>
    <row r="2242" spans="7:7" x14ac:dyDescent="0.25">
      <c r="G2242" s="609"/>
    </row>
    <row r="2243" spans="7:7" x14ac:dyDescent="0.25">
      <c r="G2243" s="609"/>
    </row>
    <row r="2244" spans="7:7" x14ac:dyDescent="0.25">
      <c r="G2244" s="609"/>
    </row>
    <row r="2245" spans="7:7" x14ac:dyDescent="0.25">
      <c r="G2245" s="609"/>
    </row>
    <row r="2246" spans="7:7" x14ac:dyDescent="0.25">
      <c r="G2246" s="609"/>
    </row>
    <row r="2247" spans="7:7" x14ac:dyDescent="0.25">
      <c r="G2247" s="609"/>
    </row>
    <row r="2248" spans="7:7" x14ac:dyDescent="0.25">
      <c r="G2248" s="609"/>
    </row>
    <row r="2249" spans="7:7" x14ac:dyDescent="0.25">
      <c r="G2249" s="609"/>
    </row>
    <row r="2250" spans="7:7" x14ac:dyDescent="0.25">
      <c r="G2250" s="609"/>
    </row>
    <row r="2251" spans="7:7" x14ac:dyDescent="0.25">
      <c r="G2251" s="609"/>
    </row>
    <row r="2252" spans="7:7" x14ac:dyDescent="0.25">
      <c r="G2252" s="609"/>
    </row>
    <row r="2253" spans="7:7" x14ac:dyDescent="0.25">
      <c r="G2253" s="609"/>
    </row>
    <row r="2254" spans="7:7" x14ac:dyDescent="0.25">
      <c r="G2254" s="609"/>
    </row>
    <row r="2255" spans="7:7" x14ac:dyDescent="0.25">
      <c r="G2255" s="609"/>
    </row>
    <row r="2256" spans="7:7" x14ac:dyDescent="0.25">
      <c r="G2256" s="609"/>
    </row>
    <row r="2257" spans="7:7" x14ac:dyDescent="0.25">
      <c r="G2257" s="609"/>
    </row>
    <row r="2258" spans="7:7" x14ac:dyDescent="0.25">
      <c r="G2258" s="609"/>
    </row>
    <row r="2259" spans="7:7" x14ac:dyDescent="0.25">
      <c r="G2259" s="609"/>
    </row>
    <row r="2260" spans="7:7" x14ac:dyDescent="0.25">
      <c r="G2260" s="609"/>
    </row>
    <row r="2261" spans="7:7" x14ac:dyDescent="0.25">
      <c r="G2261" s="609"/>
    </row>
    <row r="2262" spans="7:7" x14ac:dyDescent="0.25">
      <c r="G2262" s="609"/>
    </row>
    <row r="2263" spans="7:7" x14ac:dyDescent="0.25">
      <c r="G2263" s="609"/>
    </row>
    <row r="2264" spans="7:7" x14ac:dyDescent="0.25">
      <c r="G2264" s="609"/>
    </row>
    <row r="2265" spans="7:7" x14ac:dyDescent="0.25">
      <c r="G2265" s="609"/>
    </row>
    <row r="2266" spans="7:7" x14ac:dyDescent="0.25">
      <c r="G2266" s="609"/>
    </row>
    <row r="2267" spans="7:7" x14ac:dyDescent="0.25">
      <c r="G2267" s="609"/>
    </row>
    <row r="2268" spans="7:7" x14ac:dyDescent="0.25">
      <c r="G2268" s="609"/>
    </row>
    <row r="2269" spans="7:7" x14ac:dyDescent="0.25">
      <c r="G2269" s="609"/>
    </row>
    <row r="2270" spans="7:7" x14ac:dyDescent="0.25">
      <c r="G2270" s="609"/>
    </row>
    <row r="2271" spans="7:7" x14ac:dyDescent="0.25">
      <c r="G2271" s="609"/>
    </row>
    <row r="2272" spans="7:7" x14ac:dyDescent="0.25">
      <c r="G2272" s="609"/>
    </row>
    <row r="2273" spans="7:7" x14ac:dyDescent="0.25">
      <c r="G2273" s="609"/>
    </row>
    <row r="2274" spans="7:7" x14ac:dyDescent="0.25">
      <c r="G2274" s="609"/>
    </row>
    <row r="2275" spans="7:7" x14ac:dyDescent="0.25">
      <c r="G2275" s="609"/>
    </row>
    <row r="2276" spans="7:7" x14ac:dyDescent="0.25">
      <c r="G2276" s="609"/>
    </row>
    <row r="2277" spans="7:7" x14ac:dyDescent="0.25">
      <c r="G2277" s="609"/>
    </row>
    <row r="2278" spans="7:7" x14ac:dyDescent="0.25">
      <c r="G2278" s="609"/>
    </row>
    <row r="2279" spans="7:7" x14ac:dyDescent="0.25">
      <c r="G2279" s="609"/>
    </row>
    <row r="2280" spans="7:7" x14ac:dyDescent="0.25">
      <c r="G2280" s="609"/>
    </row>
    <row r="2281" spans="7:7" x14ac:dyDescent="0.25">
      <c r="G2281" s="609"/>
    </row>
    <row r="2282" spans="7:7" x14ac:dyDescent="0.25">
      <c r="G2282" s="609"/>
    </row>
    <row r="2283" spans="7:7" x14ac:dyDescent="0.25">
      <c r="G2283" s="609"/>
    </row>
    <row r="2284" spans="7:7" x14ac:dyDescent="0.25">
      <c r="G2284" s="609"/>
    </row>
    <row r="2285" spans="7:7" x14ac:dyDescent="0.25">
      <c r="G2285" s="609"/>
    </row>
    <row r="2286" spans="7:7" x14ac:dyDescent="0.25">
      <c r="G2286" s="609"/>
    </row>
    <row r="2287" spans="7:7" x14ac:dyDescent="0.25">
      <c r="G2287" s="609"/>
    </row>
    <row r="2288" spans="7:7" x14ac:dyDescent="0.25">
      <c r="G2288" s="609"/>
    </row>
    <row r="2289" spans="7:7" x14ac:dyDescent="0.25">
      <c r="G2289" s="609"/>
    </row>
    <row r="2290" spans="7:7" x14ac:dyDescent="0.25">
      <c r="G2290" s="609"/>
    </row>
    <row r="2291" spans="7:7" x14ac:dyDescent="0.25">
      <c r="G2291" s="609"/>
    </row>
    <row r="2292" spans="7:7" x14ac:dyDescent="0.25">
      <c r="G2292" s="609"/>
    </row>
    <row r="2293" spans="7:7" x14ac:dyDescent="0.25">
      <c r="G2293" s="609"/>
    </row>
    <row r="2294" spans="7:7" x14ac:dyDescent="0.25">
      <c r="G2294" s="609"/>
    </row>
    <row r="2295" spans="7:7" x14ac:dyDescent="0.25">
      <c r="G2295" s="609"/>
    </row>
    <row r="2296" spans="7:7" x14ac:dyDescent="0.25">
      <c r="G2296" s="609"/>
    </row>
    <row r="2297" spans="7:7" x14ac:dyDescent="0.25">
      <c r="G2297" s="609"/>
    </row>
    <row r="2298" spans="7:7" x14ac:dyDescent="0.25">
      <c r="G2298" s="609"/>
    </row>
    <row r="2299" spans="7:7" x14ac:dyDescent="0.25">
      <c r="G2299" s="609"/>
    </row>
    <row r="2300" spans="7:7" x14ac:dyDescent="0.25">
      <c r="G2300" s="609"/>
    </row>
    <row r="2301" spans="7:7" x14ac:dyDescent="0.25">
      <c r="G2301" s="609"/>
    </row>
    <row r="2302" spans="7:7" x14ac:dyDescent="0.25">
      <c r="G2302" s="609"/>
    </row>
    <row r="2303" spans="7:7" x14ac:dyDescent="0.25">
      <c r="G2303" s="609"/>
    </row>
    <row r="2304" spans="7:7" x14ac:dyDescent="0.25">
      <c r="G2304" s="609"/>
    </row>
    <row r="2305" spans="7:7" x14ac:dyDescent="0.25">
      <c r="G2305" s="609"/>
    </row>
    <row r="2306" spans="7:7" x14ac:dyDescent="0.25">
      <c r="G2306" s="609"/>
    </row>
    <row r="2307" spans="7:7" x14ac:dyDescent="0.25">
      <c r="G2307" s="609"/>
    </row>
    <row r="2308" spans="7:7" x14ac:dyDescent="0.25">
      <c r="G2308" s="609"/>
    </row>
    <row r="2309" spans="7:7" x14ac:dyDescent="0.25">
      <c r="G2309" s="609"/>
    </row>
    <row r="2310" spans="7:7" x14ac:dyDescent="0.25">
      <c r="G2310" s="609"/>
    </row>
    <row r="2311" spans="7:7" x14ac:dyDescent="0.25">
      <c r="G2311" s="609"/>
    </row>
    <row r="2312" spans="7:7" x14ac:dyDescent="0.25">
      <c r="G2312" s="609"/>
    </row>
    <row r="2313" spans="7:7" x14ac:dyDescent="0.25">
      <c r="G2313" s="609"/>
    </row>
    <row r="2314" spans="7:7" x14ac:dyDescent="0.25">
      <c r="G2314" s="609"/>
    </row>
    <row r="2315" spans="7:7" x14ac:dyDescent="0.25">
      <c r="G2315" s="609"/>
    </row>
    <row r="2316" spans="7:7" x14ac:dyDescent="0.25">
      <c r="G2316" s="609"/>
    </row>
    <row r="2317" spans="7:7" x14ac:dyDescent="0.25">
      <c r="G2317" s="609"/>
    </row>
    <row r="2318" spans="7:7" x14ac:dyDescent="0.25">
      <c r="G2318" s="609"/>
    </row>
    <row r="2319" spans="7:7" x14ac:dyDescent="0.25">
      <c r="G2319" s="609"/>
    </row>
    <row r="2320" spans="7:7" x14ac:dyDescent="0.25">
      <c r="G2320" s="609"/>
    </row>
    <row r="2321" spans="7:7" x14ac:dyDescent="0.25">
      <c r="G2321" s="609"/>
    </row>
    <row r="2322" spans="7:7" x14ac:dyDescent="0.25">
      <c r="G2322" s="609"/>
    </row>
    <row r="2323" spans="7:7" x14ac:dyDescent="0.25">
      <c r="G2323" s="609"/>
    </row>
    <row r="2324" spans="7:7" x14ac:dyDescent="0.25">
      <c r="G2324" s="609"/>
    </row>
    <row r="2325" spans="7:7" x14ac:dyDescent="0.25">
      <c r="G2325" s="609"/>
    </row>
    <row r="2326" spans="7:7" x14ac:dyDescent="0.25">
      <c r="G2326" s="609"/>
    </row>
    <row r="2327" spans="7:7" x14ac:dyDescent="0.25">
      <c r="G2327" s="609"/>
    </row>
    <row r="2328" spans="7:7" x14ac:dyDescent="0.25">
      <c r="G2328" s="609"/>
    </row>
    <row r="2329" spans="7:7" x14ac:dyDescent="0.25">
      <c r="G2329" s="609"/>
    </row>
    <row r="2330" spans="7:7" x14ac:dyDescent="0.25">
      <c r="G2330" s="609"/>
    </row>
    <row r="2331" spans="7:7" x14ac:dyDescent="0.25">
      <c r="G2331" s="609"/>
    </row>
    <row r="2332" spans="7:7" x14ac:dyDescent="0.25">
      <c r="G2332" s="609"/>
    </row>
    <row r="2333" spans="7:7" x14ac:dyDescent="0.25">
      <c r="G2333" s="609"/>
    </row>
    <row r="2334" spans="7:7" x14ac:dyDescent="0.25">
      <c r="G2334" s="609"/>
    </row>
    <row r="2335" spans="7:7" x14ac:dyDescent="0.25">
      <c r="G2335" s="609"/>
    </row>
    <row r="2336" spans="7:7" x14ac:dyDescent="0.25">
      <c r="G2336" s="609"/>
    </row>
    <row r="2337" spans="7:7" x14ac:dyDescent="0.25">
      <c r="G2337" s="609"/>
    </row>
    <row r="2338" spans="7:7" x14ac:dyDescent="0.25">
      <c r="G2338" s="609"/>
    </row>
    <row r="2339" spans="7:7" x14ac:dyDescent="0.25">
      <c r="G2339" s="609"/>
    </row>
    <row r="2340" spans="7:7" x14ac:dyDescent="0.25">
      <c r="G2340" s="609"/>
    </row>
    <row r="2341" spans="7:7" x14ac:dyDescent="0.25">
      <c r="G2341" s="609"/>
    </row>
    <row r="2342" spans="7:7" x14ac:dyDescent="0.25">
      <c r="G2342" s="609"/>
    </row>
    <row r="2343" spans="7:7" x14ac:dyDescent="0.25">
      <c r="G2343" s="609"/>
    </row>
    <row r="2344" spans="7:7" x14ac:dyDescent="0.25">
      <c r="G2344" s="609"/>
    </row>
    <row r="2345" spans="7:7" x14ac:dyDescent="0.25">
      <c r="G2345" s="609"/>
    </row>
  </sheetData>
  <mergeCells count="8">
    <mergeCell ref="A233:E233"/>
    <mergeCell ref="A1:F1"/>
    <mergeCell ref="A2:F2"/>
    <mergeCell ref="A4:B4"/>
    <mergeCell ref="A60:E60"/>
    <mergeCell ref="A115:E115"/>
    <mergeCell ref="A169:E169"/>
    <mergeCell ref="A3:F3"/>
  </mergeCells>
  <pageMargins left="0.74803149606299213" right="0.35433070866141736" top="0.98425196850393704" bottom="0.98425196850393704" header="0.51181102362204722" footer="0.51181102362204722"/>
  <pageSetup paperSize="9" scale="77" fitToHeight="3" orientation="portrait" r:id="rId1"/>
  <headerFooter alignWithMargins="0">
    <oddFooter>&amp;A&amp;RPage &amp;P</oddFooter>
  </headerFooter>
  <rowBreaks count="2" manualBreakCount="2">
    <brk id="115" max="5" man="1"/>
    <brk id="169"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R2524"/>
  <sheetViews>
    <sheetView defaultGridColor="0" view="pageBreakPreview" colorId="22" zoomScale="90" zoomScaleNormal="100" zoomScaleSheetLayoutView="90" workbookViewId="0">
      <pane ySplit="5" topLeftCell="A6" activePane="bottomLeft" state="frozen"/>
      <selection activeCell="A5" sqref="A5:F5"/>
      <selection pane="bottomLeft" activeCell="E179" sqref="E179:E223"/>
    </sheetView>
  </sheetViews>
  <sheetFormatPr defaultColWidth="6" defaultRowHeight="14.5" x14ac:dyDescent="0.25"/>
  <cols>
    <col min="1" max="1" width="8.7265625" style="697" customWidth="1"/>
    <col min="2" max="2" width="66.81640625" style="698" customWidth="1"/>
    <col min="3" max="3" width="7.54296875" style="697" customWidth="1"/>
    <col min="4" max="4" width="9.453125" style="699" customWidth="1"/>
    <col min="5" max="5" width="12.1796875" style="700" customWidth="1"/>
    <col min="6" max="6" width="14.1796875" style="732" customWidth="1"/>
    <col min="7" max="7" width="12.54296875" style="651" customWidth="1"/>
    <col min="8" max="9" width="9.1796875" style="651" customWidth="1"/>
    <col min="10" max="10" width="2" style="651" customWidth="1"/>
    <col min="11" max="251" width="9.1796875" style="651" customWidth="1"/>
    <col min="252" max="252" width="9.7265625" style="651" customWidth="1"/>
    <col min="253" max="253" width="10.26953125" style="651" customWidth="1"/>
    <col min="254" max="254" width="44.7265625" style="651" customWidth="1"/>
    <col min="255" max="255" width="5.453125" style="651" bestFit="1" customWidth="1"/>
    <col min="256" max="256" width="6" style="651" bestFit="1"/>
    <col min="257" max="16384" width="6" style="651"/>
  </cols>
  <sheetData>
    <row r="1" spans="1:7" ht="13" x14ac:dyDescent="0.25">
      <c r="A1" s="1067" t="s">
        <v>0</v>
      </c>
      <c r="B1" s="1067"/>
      <c r="C1" s="1067"/>
      <c r="D1" s="1067"/>
      <c r="E1" s="1067"/>
      <c r="F1" s="1067"/>
    </row>
    <row r="2" spans="1:7" ht="13" x14ac:dyDescent="0.25">
      <c r="A2" s="1067" t="s">
        <v>1477</v>
      </c>
      <c r="B2" s="1067"/>
      <c r="C2" s="1067"/>
      <c r="D2" s="1067"/>
      <c r="E2" s="1067"/>
      <c r="F2" s="1067"/>
    </row>
    <row r="3" spans="1:7" s="653" customFormat="1" ht="14" x14ac:dyDescent="0.25">
      <c r="A3" s="1080" t="s">
        <v>1244</v>
      </c>
      <c r="B3" s="1080"/>
      <c r="C3" s="1080"/>
      <c r="D3" s="1080"/>
      <c r="E3" s="1080"/>
      <c r="F3" s="1080"/>
    </row>
    <row r="4" spans="1:7" ht="12.75" customHeight="1" x14ac:dyDescent="0.25">
      <c r="A4" s="1092" t="s">
        <v>1457</v>
      </c>
      <c r="B4" s="1092"/>
      <c r="C4" s="111"/>
      <c r="D4" s="565"/>
      <c r="E4" s="566"/>
      <c r="F4" s="713"/>
      <c r="G4" s="711"/>
    </row>
    <row r="5" spans="1:7" ht="13" x14ac:dyDescent="0.25">
      <c r="A5" s="275" t="s">
        <v>307</v>
      </c>
      <c r="B5" s="275" t="s">
        <v>308</v>
      </c>
      <c r="C5" s="275" t="s">
        <v>309</v>
      </c>
      <c r="D5" s="275" t="s">
        <v>310</v>
      </c>
      <c r="E5" s="275" t="s">
        <v>311</v>
      </c>
      <c r="F5" s="714" t="s">
        <v>312</v>
      </c>
    </row>
    <row r="6" spans="1:7" ht="25" x14ac:dyDescent="0.25">
      <c r="A6" s="654"/>
      <c r="B6" s="208" t="s">
        <v>1425</v>
      </c>
      <c r="C6" s="654"/>
      <c r="D6" s="656"/>
      <c r="E6" s="657"/>
      <c r="F6" s="715"/>
    </row>
    <row r="7" spans="1:7" x14ac:dyDescent="0.25">
      <c r="A7" s="654"/>
      <c r="B7" s="655"/>
      <c r="C7" s="654"/>
      <c r="D7" s="656"/>
      <c r="E7" s="657"/>
      <c r="F7" s="715"/>
    </row>
    <row r="8" spans="1:7" ht="13" x14ac:dyDescent="0.25">
      <c r="A8" s="128"/>
      <c r="B8" s="658" t="s">
        <v>161</v>
      </c>
      <c r="C8" s="128"/>
      <c r="D8" s="659"/>
      <c r="E8" s="650"/>
      <c r="F8" s="716"/>
    </row>
    <row r="9" spans="1:7" ht="13" x14ac:dyDescent="0.25">
      <c r="A9" s="128"/>
      <c r="B9" s="658"/>
      <c r="C9" s="128"/>
      <c r="D9" s="659"/>
      <c r="E9" s="650"/>
      <c r="F9" s="716"/>
    </row>
    <row r="10" spans="1:7" ht="15.65" customHeight="1" x14ac:dyDescent="0.25">
      <c r="A10" s="128"/>
      <c r="B10" s="658" t="s">
        <v>140</v>
      </c>
      <c r="C10" s="128"/>
      <c r="D10" s="659"/>
      <c r="E10" s="650"/>
      <c r="F10" s="716"/>
    </row>
    <row r="11" spans="1:7" ht="12.5" x14ac:dyDescent="0.25">
      <c r="A11" s="128" t="s">
        <v>141</v>
      </c>
      <c r="B11" s="660" t="s">
        <v>853</v>
      </c>
      <c r="C11" s="128" t="s">
        <v>321</v>
      </c>
      <c r="D11" s="661">
        <v>0.1</v>
      </c>
      <c r="E11" s="650"/>
      <c r="F11" s="717">
        <f>D11*E11</f>
        <v>0</v>
      </c>
    </row>
    <row r="12" spans="1:7" ht="13" x14ac:dyDescent="0.25">
      <c r="A12" s="128"/>
      <c r="B12" s="658"/>
      <c r="C12" s="128"/>
      <c r="D12" s="659"/>
      <c r="E12" s="650"/>
      <c r="F12" s="717"/>
    </row>
    <row r="13" spans="1:7" ht="13" x14ac:dyDescent="0.25">
      <c r="A13" s="128"/>
      <c r="B13" s="652" t="s">
        <v>142</v>
      </c>
      <c r="C13" s="128"/>
      <c r="D13" s="419"/>
      <c r="E13" s="650"/>
      <c r="F13" s="717"/>
    </row>
    <row r="14" spans="1:7" ht="12.5" x14ac:dyDescent="0.25">
      <c r="A14" s="128" t="s">
        <v>143</v>
      </c>
      <c r="B14" s="411" t="s">
        <v>144</v>
      </c>
      <c r="C14" s="128" t="s">
        <v>16</v>
      </c>
      <c r="D14" s="419">
        <v>2</v>
      </c>
      <c r="E14" s="650"/>
      <c r="F14" s="717">
        <f>D14*E14</f>
        <v>0</v>
      </c>
    </row>
    <row r="15" spans="1:7" ht="13" x14ac:dyDescent="0.25">
      <c r="A15" s="278"/>
      <c r="B15" s="662"/>
      <c r="C15" s="302"/>
      <c r="D15" s="663"/>
      <c r="E15" s="664"/>
      <c r="F15" s="717"/>
    </row>
    <row r="16" spans="1:7" ht="13" x14ac:dyDescent="0.25">
      <c r="A16" s="112"/>
      <c r="B16" s="652" t="s">
        <v>83</v>
      </c>
      <c r="C16" s="287"/>
      <c r="D16" s="665"/>
      <c r="E16" s="666"/>
      <c r="F16" s="717"/>
    </row>
    <row r="17" spans="1:6" ht="12.5" x14ac:dyDescent="0.25">
      <c r="A17" s="112"/>
      <c r="B17" s="471"/>
      <c r="C17" s="287"/>
      <c r="D17" s="665"/>
      <c r="E17" s="666"/>
      <c r="F17" s="717"/>
    </row>
    <row r="18" spans="1:6" ht="13" x14ac:dyDescent="0.25">
      <c r="A18" s="112"/>
      <c r="B18" s="652" t="s">
        <v>268</v>
      </c>
      <c r="C18" s="287"/>
      <c r="D18" s="665"/>
      <c r="E18" s="666"/>
      <c r="F18" s="717"/>
    </row>
    <row r="19" spans="1:6" ht="13" x14ac:dyDescent="0.25">
      <c r="A19" s="112"/>
      <c r="B19" s="652"/>
      <c r="C19" s="287"/>
      <c r="D19" s="665"/>
      <c r="E19" s="666"/>
      <c r="F19" s="717"/>
    </row>
    <row r="20" spans="1:6" ht="13" x14ac:dyDescent="0.25">
      <c r="A20" s="128"/>
      <c r="B20" s="667" t="s">
        <v>165</v>
      </c>
      <c r="C20" s="128"/>
      <c r="D20" s="659"/>
      <c r="E20" s="650"/>
      <c r="F20" s="717"/>
    </row>
    <row r="21" spans="1:6" ht="12.5" x14ac:dyDescent="0.25">
      <c r="A21" s="128" t="s">
        <v>1154</v>
      </c>
      <c r="B21" s="660" t="s">
        <v>1153</v>
      </c>
      <c r="C21" s="128" t="s">
        <v>39</v>
      </c>
      <c r="D21" s="419">
        <v>10</v>
      </c>
      <c r="E21" s="650"/>
      <c r="F21" s="717">
        <f>D21*E21</f>
        <v>0</v>
      </c>
    </row>
    <row r="22" spans="1:6" ht="12.5" x14ac:dyDescent="0.25">
      <c r="A22" s="128"/>
      <c r="B22" s="660"/>
      <c r="C22" s="128"/>
      <c r="D22" s="419"/>
      <c r="E22" s="650"/>
      <c r="F22" s="717"/>
    </row>
    <row r="23" spans="1:6" ht="13" x14ac:dyDescent="0.25">
      <c r="A23" s="112"/>
      <c r="B23" s="668" t="s">
        <v>854</v>
      </c>
      <c r="C23" s="287"/>
      <c r="D23" s="665"/>
      <c r="E23" s="666"/>
      <c r="F23" s="717"/>
    </row>
    <row r="24" spans="1:6" ht="12.5" x14ac:dyDescent="0.25">
      <c r="A24" s="112" t="s">
        <v>269</v>
      </c>
      <c r="B24" s="411" t="s">
        <v>636</v>
      </c>
      <c r="C24" s="128" t="s">
        <v>39</v>
      </c>
      <c r="D24" s="712">
        <v>15</v>
      </c>
      <c r="E24" s="478"/>
      <c r="F24" s="718">
        <f>D24*E24</f>
        <v>0</v>
      </c>
    </row>
    <row r="25" spans="1:6" ht="12.5" x14ac:dyDescent="0.25">
      <c r="A25" s="112" t="s">
        <v>85</v>
      </c>
      <c r="B25" s="411" t="s">
        <v>637</v>
      </c>
      <c r="C25" s="128" t="s">
        <v>39</v>
      </c>
      <c r="D25" s="712">
        <v>29</v>
      </c>
      <c r="E25" s="478"/>
      <c r="F25" s="718">
        <f>D25*E25</f>
        <v>0</v>
      </c>
    </row>
    <row r="26" spans="1:6" ht="13" x14ac:dyDescent="0.25">
      <c r="A26" s="112"/>
      <c r="B26" s="668" t="s">
        <v>855</v>
      </c>
      <c r="C26" s="128"/>
      <c r="D26" s="419"/>
      <c r="E26" s="669"/>
      <c r="F26" s="718"/>
    </row>
    <row r="27" spans="1:6" ht="12.5" x14ac:dyDescent="0.25">
      <c r="A27" s="112" t="s">
        <v>86</v>
      </c>
      <c r="B27" s="411" t="s">
        <v>637</v>
      </c>
      <c r="C27" s="128" t="s">
        <v>39</v>
      </c>
      <c r="D27" s="419">
        <v>2</v>
      </c>
      <c r="E27" s="478"/>
      <c r="F27" s="718">
        <f>D27*E27</f>
        <v>0</v>
      </c>
    </row>
    <row r="28" spans="1:6" ht="13" x14ac:dyDescent="0.25">
      <c r="A28" s="112"/>
      <c r="B28" s="670"/>
      <c r="C28" s="128"/>
      <c r="D28" s="419"/>
      <c r="E28" s="669"/>
      <c r="F28" s="718"/>
    </row>
    <row r="29" spans="1:6" ht="13" x14ac:dyDescent="0.25">
      <c r="A29" s="112"/>
      <c r="B29" s="670" t="s">
        <v>313</v>
      </c>
      <c r="C29" s="128"/>
      <c r="D29" s="419"/>
      <c r="E29" s="669"/>
      <c r="F29" s="718"/>
    </row>
    <row r="30" spans="1:6" ht="13" x14ac:dyDescent="0.25">
      <c r="A30" s="112"/>
      <c r="B30" s="671" t="s">
        <v>856</v>
      </c>
      <c r="C30" s="128"/>
      <c r="D30" s="419"/>
      <c r="E30" s="669"/>
      <c r="F30" s="718"/>
    </row>
    <row r="31" spans="1:6" ht="12.5" x14ac:dyDescent="0.25">
      <c r="A31" s="112"/>
      <c r="B31" s="672" t="s">
        <v>165</v>
      </c>
      <c r="C31" s="128" t="s">
        <v>39</v>
      </c>
      <c r="D31" s="419">
        <f>D21*0.8</f>
        <v>8</v>
      </c>
      <c r="E31" s="478"/>
      <c r="F31" s="718">
        <f>D31*E31</f>
        <v>0</v>
      </c>
    </row>
    <row r="32" spans="1:6" ht="12.5" x14ac:dyDescent="0.25">
      <c r="A32" s="112" t="s">
        <v>89</v>
      </c>
      <c r="B32" s="672" t="s">
        <v>857</v>
      </c>
      <c r="C32" s="128" t="s">
        <v>39</v>
      </c>
      <c r="D32" s="419">
        <f>D24*0.4</f>
        <v>6</v>
      </c>
      <c r="E32" s="478"/>
      <c r="F32" s="718">
        <f>D32*E32</f>
        <v>0</v>
      </c>
    </row>
    <row r="33" spans="1:7" ht="12.5" x14ac:dyDescent="0.25">
      <c r="A33" s="112" t="s">
        <v>507</v>
      </c>
      <c r="B33" s="411" t="s">
        <v>497</v>
      </c>
      <c r="C33" s="128" t="s">
        <v>39</v>
      </c>
      <c r="D33" s="419">
        <v>1</v>
      </c>
      <c r="E33" s="478"/>
      <c r="F33" s="718">
        <f>D33*E33</f>
        <v>0</v>
      </c>
    </row>
    <row r="34" spans="1:7" ht="12.5" x14ac:dyDescent="0.25">
      <c r="A34" s="112"/>
      <c r="B34" s="672"/>
      <c r="C34" s="128"/>
      <c r="D34" s="419"/>
      <c r="E34" s="669"/>
      <c r="F34" s="718"/>
    </row>
    <row r="35" spans="1:7" ht="13" x14ac:dyDescent="0.25">
      <c r="A35" s="112"/>
      <c r="B35" s="673" t="s">
        <v>90</v>
      </c>
      <c r="C35" s="128"/>
      <c r="D35" s="419"/>
      <c r="E35" s="478"/>
      <c r="F35" s="718"/>
    </row>
    <row r="36" spans="1:7" ht="12.5" x14ac:dyDescent="0.25">
      <c r="A36" s="112" t="s">
        <v>266</v>
      </c>
      <c r="B36" s="411" t="s">
        <v>858</v>
      </c>
      <c r="C36" s="128" t="s">
        <v>39</v>
      </c>
      <c r="D36" s="419">
        <f>D24-D32</f>
        <v>9</v>
      </c>
      <c r="E36" s="478"/>
      <c r="F36" s="718">
        <f>D36*E36</f>
        <v>0</v>
      </c>
    </row>
    <row r="37" spans="1:7" ht="12.5" x14ac:dyDescent="0.25">
      <c r="A37" s="112" t="s">
        <v>859</v>
      </c>
      <c r="B37" s="411" t="s">
        <v>860</v>
      </c>
      <c r="C37" s="128" t="s">
        <v>39</v>
      </c>
      <c r="D37" s="419">
        <f>D21-D31</f>
        <v>2</v>
      </c>
      <c r="E37" s="478"/>
      <c r="F37" s="718">
        <f>D37*E37</f>
        <v>0</v>
      </c>
    </row>
    <row r="38" spans="1:7" ht="12.5" x14ac:dyDescent="0.25">
      <c r="A38" s="112"/>
      <c r="B38" s="411"/>
      <c r="C38" s="128"/>
      <c r="D38" s="419"/>
      <c r="E38" s="478"/>
      <c r="F38" s="718"/>
    </row>
    <row r="39" spans="1:7" ht="13" x14ac:dyDescent="0.25">
      <c r="A39" s="128"/>
      <c r="B39" s="673" t="s">
        <v>520</v>
      </c>
      <c r="C39" s="128"/>
      <c r="D39" s="659"/>
      <c r="E39" s="650"/>
      <c r="F39" s="716"/>
    </row>
    <row r="40" spans="1:7" ht="12.5" x14ac:dyDescent="0.25">
      <c r="A40" s="128" t="s">
        <v>167</v>
      </c>
      <c r="B40" s="674" t="s">
        <v>861</v>
      </c>
      <c r="C40" s="128" t="s">
        <v>45</v>
      </c>
      <c r="D40" s="659">
        <v>425</v>
      </c>
      <c r="E40" s="650"/>
      <c r="F40" s="718">
        <f>D40*E40</f>
        <v>0</v>
      </c>
    </row>
    <row r="41" spans="1:7" ht="12.5" x14ac:dyDescent="0.25">
      <c r="A41" s="128"/>
      <c r="B41" s="675"/>
      <c r="C41" s="128"/>
      <c r="D41" s="659"/>
      <c r="E41" s="650"/>
      <c r="F41" s="716"/>
    </row>
    <row r="42" spans="1:7" ht="12.5" x14ac:dyDescent="0.25">
      <c r="A42" s="112"/>
      <c r="B42" s="411"/>
      <c r="C42" s="128"/>
      <c r="D42" s="419"/>
      <c r="E42" s="478"/>
      <c r="F42" s="718"/>
    </row>
    <row r="43" spans="1:7" s="677" customFormat="1" ht="13" x14ac:dyDescent="0.25">
      <c r="A43" s="112"/>
      <c r="B43" s="676" t="s">
        <v>92</v>
      </c>
      <c r="C43" s="128"/>
      <c r="D43" s="419"/>
      <c r="E43" s="478"/>
      <c r="F43" s="718"/>
    </row>
    <row r="44" spans="1:7" s="677" customFormat="1" ht="12.5" x14ac:dyDescent="0.25">
      <c r="A44" s="112"/>
      <c r="B44" s="672"/>
      <c r="C44" s="128"/>
      <c r="D44" s="419"/>
      <c r="E44" s="478"/>
      <c r="F44" s="718"/>
    </row>
    <row r="45" spans="1:7" s="677" customFormat="1" ht="13" x14ac:dyDescent="0.25">
      <c r="A45" s="112"/>
      <c r="B45" s="676" t="s">
        <v>93</v>
      </c>
      <c r="C45" s="128"/>
      <c r="D45" s="419"/>
      <c r="E45" s="478"/>
      <c r="F45" s="718"/>
    </row>
    <row r="46" spans="1:7" s="677" customFormat="1" ht="26" x14ac:dyDescent="0.25">
      <c r="A46" s="112"/>
      <c r="B46" s="107" t="s">
        <v>862</v>
      </c>
      <c r="C46" s="128"/>
      <c r="D46" s="419"/>
      <c r="E46" s="478"/>
      <c r="F46" s="718"/>
    </row>
    <row r="47" spans="1:7" s="677" customFormat="1" ht="12.5" x14ac:dyDescent="0.25">
      <c r="A47" s="112" t="s">
        <v>830</v>
      </c>
      <c r="B47" s="108" t="s">
        <v>863</v>
      </c>
      <c r="C47" s="128" t="s">
        <v>39</v>
      </c>
      <c r="D47" s="712">
        <v>2</v>
      </c>
      <c r="E47" s="478"/>
      <c r="F47" s="718">
        <f>D47*E47</f>
        <v>0</v>
      </c>
      <c r="G47" s="678"/>
    </row>
    <row r="48" spans="1:7" s="677" customFormat="1" ht="12.5" x14ac:dyDescent="0.25">
      <c r="A48" s="112" t="s">
        <v>864</v>
      </c>
      <c r="B48" s="108" t="s">
        <v>865</v>
      </c>
      <c r="C48" s="128" t="s">
        <v>39</v>
      </c>
      <c r="D48" s="712">
        <v>13.3</v>
      </c>
      <c r="E48" s="478"/>
      <c r="F48" s="718">
        <f>D48*E48</f>
        <v>0</v>
      </c>
      <c r="G48" s="678"/>
    </row>
    <row r="49" spans="1:7" s="111" customFormat="1" ht="13.15" customHeight="1" x14ac:dyDescent="0.25">
      <c r="A49" s="109" t="s">
        <v>866</v>
      </c>
      <c r="B49" s="108" t="s">
        <v>867</v>
      </c>
      <c r="C49" s="109" t="s">
        <v>39</v>
      </c>
      <c r="D49" s="788">
        <v>6.9</v>
      </c>
      <c r="E49" s="110"/>
      <c r="F49" s="718">
        <f>D49*E49</f>
        <v>0</v>
      </c>
    </row>
    <row r="50" spans="1:7" s="677" customFormat="1" ht="12.5" x14ac:dyDescent="0.25">
      <c r="A50" s="112"/>
      <c r="B50" s="679"/>
      <c r="C50" s="128"/>
      <c r="D50" s="419"/>
      <c r="E50" s="478"/>
      <c r="F50" s="718"/>
      <c r="G50" s="678"/>
    </row>
    <row r="51" spans="1:7" s="677" customFormat="1" ht="13" x14ac:dyDescent="0.25">
      <c r="A51" s="112"/>
      <c r="B51" s="658" t="s">
        <v>274</v>
      </c>
      <c r="C51" s="128"/>
      <c r="D51" s="419"/>
      <c r="E51" s="478"/>
      <c r="F51" s="718"/>
    </row>
    <row r="52" spans="1:7" s="677" customFormat="1" ht="13" x14ac:dyDescent="0.25">
      <c r="A52" s="112"/>
      <c r="B52" s="673" t="s">
        <v>104</v>
      </c>
      <c r="C52" s="128"/>
      <c r="D52" s="419"/>
      <c r="E52" s="478"/>
      <c r="F52" s="718"/>
    </row>
    <row r="53" spans="1:7" ht="12.5" x14ac:dyDescent="0.25">
      <c r="A53" s="680" t="s">
        <v>304</v>
      </c>
      <c r="B53" s="411" t="s">
        <v>868</v>
      </c>
      <c r="C53" s="128" t="s">
        <v>39</v>
      </c>
      <c r="D53" s="419">
        <f>D47</f>
        <v>2</v>
      </c>
      <c r="E53" s="478"/>
      <c r="F53" s="718">
        <f>D53*E53</f>
        <v>0</v>
      </c>
    </row>
    <row r="54" spans="1:7" ht="12.5" x14ac:dyDescent="0.25">
      <c r="A54" s="680"/>
      <c r="B54" s="411"/>
      <c r="C54" s="128"/>
      <c r="D54" s="419"/>
      <c r="E54" s="478"/>
      <c r="F54" s="718"/>
    </row>
    <row r="55" spans="1:7" ht="12.5" x14ac:dyDescent="0.25">
      <c r="A55" s="680"/>
      <c r="B55" s="411"/>
      <c r="C55" s="128"/>
      <c r="D55" s="419"/>
      <c r="E55" s="478"/>
      <c r="F55" s="718"/>
    </row>
    <row r="56" spans="1:7" ht="12.5" x14ac:dyDescent="0.25">
      <c r="A56" s="680"/>
      <c r="B56" s="411"/>
      <c r="C56" s="128"/>
      <c r="D56" s="419"/>
      <c r="E56" s="478"/>
      <c r="F56" s="718"/>
    </row>
    <row r="57" spans="1:7" ht="12.5" x14ac:dyDescent="0.25">
      <c r="A57" s="680"/>
      <c r="B57" s="411"/>
      <c r="C57" s="128"/>
      <c r="D57" s="419"/>
      <c r="E57" s="478"/>
      <c r="F57" s="718"/>
    </row>
    <row r="58" spans="1:7" ht="19.149999999999999" customHeight="1" x14ac:dyDescent="0.25">
      <c r="A58" s="681"/>
      <c r="B58" s="682"/>
      <c r="C58" s="683"/>
      <c r="D58" s="684"/>
      <c r="E58" s="685" t="s">
        <v>99</v>
      </c>
      <c r="F58" s="719">
        <f>SUM(F9:F53)</f>
        <v>0</v>
      </c>
    </row>
    <row r="59" spans="1:7" ht="12.5" x14ac:dyDescent="0.25">
      <c r="A59" s="680"/>
      <c r="B59" s="672"/>
      <c r="C59" s="128"/>
      <c r="D59" s="419"/>
      <c r="E59" s="478"/>
      <c r="F59" s="718"/>
    </row>
    <row r="60" spans="1:7" ht="13" x14ac:dyDescent="0.25">
      <c r="A60" s="680"/>
      <c r="B60" s="676" t="s">
        <v>92</v>
      </c>
      <c r="C60" s="128"/>
      <c r="D60" s="419"/>
      <c r="E60" s="478"/>
      <c r="F60" s="718"/>
    </row>
    <row r="61" spans="1:7" ht="12.5" x14ac:dyDescent="0.25">
      <c r="A61" s="680"/>
      <c r="B61" s="672"/>
      <c r="C61" s="128"/>
      <c r="D61" s="419"/>
      <c r="E61" s="478"/>
      <c r="F61" s="718"/>
    </row>
    <row r="62" spans="1:7" ht="13" x14ac:dyDescent="0.25">
      <c r="A62" s="680"/>
      <c r="B62" s="676" t="s">
        <v>108</v>
      </c>
      <c r="C62" s="128"/>
      <c r="D62" s="419"/>
      <c r="E62" s="478"/>
      <c r="F62" s="718"/>
    </row>
    <row r="63" spans="1:7" ht="13" x14ac:dyDescent="0.25">
      <c r="A63" s="680"/>
      <c r="B63" s="671" t="s">
        <v>869</v>
      </c>
      <c r="C63" s="128"/>
      <c r="D63" s="419"/>
      <c r="E63" s="478"/>
      <c r="F63" s="718"/>
    </row>
    <row r="64" spans="1:7" ht="12.5" x14ac:dyDescent="0.25">
      <c r="A64" s="680" t="s">
        <v>832</v>
      </c>
      <c r="B64" s="672" t="s">
        <v>870</v>
      </c>
      <c r="C64" s="128" t="s">
        <v>39</v>
      </c>
      <c r="D64" s="712">
        <f>D47</f>
        <v>2</v>
      </c>
      <c r="E64" s="478"/>
      <c r="F64" s="718">
        <f>D64*E64</f>
        <v>0</v>
      </c>
    </row>
    <row r="65" spans="1:6" s="677" customFormat="1" ht="12.5" x14ac:dyDescent="0.25">
      <c r="A65" s="680" t="s">
        <v>871</v>
      </c>
      <c r="B65" s="672" t="s">
        <v>872</v>
      </c>
      <c r="C65" s="128" t="s">
        <v>39</v>
      </c>
      <c r="D65" s="712">
        <f>D48</f>
        <v>13.3</v>
      </c>
      <c r="E65" s="478"/>
      <c r="F65" s="718">
        <f>D65*E65</f>
        <v>0</v>
      </c>
    </row>
    <row r="66" spans="1:6" s="677" customFormat="1" ht="12.5" x14ac:dyDescent="0.25">
      <c r="A66" s="680"/>
      <c r="B66" s="672"/>
      <c r="C66" s="128"/>
      <c r="D66" s="419"/>
      <c r="E66" s="478"/>
      <c r="F66" s="718"/>
    </row>
    <row r="67" spans="1:6" s="677" customFormat="1" ht="12.5" x14ac:dyDescent="0.25">
      <c r="A67" s="680"/>
      <c r="B67" s="672"/>
      <c r="C67" s="128"/>
      <c r="D67" s="419"/>
      <c r="E67" s="478"/>
      <c r="F67" s="718"/>
    </row>
    <row r="68" spans="1:6" s="677" customFormat="1" ht="13" x14ac:dyDescent="0.25">
      <c r="A68" s="680"/>
      <c r="B68" s="671" t="s">
        <v>873</v>
      </c>
      <c r="C68" s="128"/>
      <c r="D68" s="419"/>
      <c r="E68" s="478"/>
      <c r="F68" s="718"/>
    </row>
    <row r="69" spans="1:6" s="677" customFormat="1" ht="12.5" x14ac:dyDescent="0.25">
      <c r="A69" s="112" t="s">
        <v>835</v>
      </c>
      <c r="B69" s="672" t="s">
        <v>1155</v>
      </c>
      <c r="C69" s="128" t="s">
        <v>39</v>
      </c>
      <c r="D69" s="304">
        <f>D49</f>
        <v>6.9</v>
      </c>
      <c r="E69" s="478"/>
      <c r="F69" s="718">
        <f>D69*E69</f>
        <v>0</v>
      </c>
    </row>
    <row r="70" spans="1:6" s="677" customFormat="1" ht="12.5" x14ac:dyDescent="0.25">
      <c r="A70" s="112" t="s">
        <v>874</v>
      </c>
      <c r="B70" s="672" t="s">
        <v>875</v>
      </c>
      <c r="C70" s="128" t="s">
        <v>39</v>
      </c>
      <c r="D70" s="419">
        <v>0</v>
      </c>
      <c r="E70" s="478"/>
      <c r="F70" s="718">
        <f>D70*E70</f>
        <v>0</v>
      </c>
    </row>
    <row r="71" spans="1:6" s="677" customFormat="1" ht="12.5" x14ac:dyDescent="0.25">
      <c r="A71" s="112"/>
      <c r="B71" s="672"/>
      <c r="C71" s="128"/>
      <c r="D71" s="419"/>
      <c r="E71" s="478"/>
      <c r="F71" s="718"/>
    </row>
    <row r="72" spans="1:6" s="677" customFormat="1" ht="13" x14ac:dyDescent="0.25">
      <c r="A72" s="112"/>
      <c r="B72" s="671" t="s">
        <v>876</v>
      </c>
      <c r="C72" s="128"/>
      <c r="D72" s="419"/>
      <c r="E72" s="478"/>
      <c r="F72" s="718"/>
    </row>
    <row r="73" spans="1:6" s="677" customFormat="1" ht="12.5" x14ac:dyDescent="0.25">
      <c r="A73" s="112" t="s">
        <v>306</v>
      </c>
      <c r="B73" s="672" t="s">
        <v>877</v>
      </c>
      <c r="C73" s="128" t="s">
        <v>39</v>
      </c>
      <c r="D73" s="712">
        <v>0</v>
      </c>
      <c r="E73" s="478"/>
      <c r="F73" s="718">
        <f>D73*E73</f>
        <v>0</v>
      </c>
    </row>
    <row r="74" spans="1:6" s="677" customFormat="1" ht="12.5" x14ac:dyDescent="0.25">
      <c r="A74" s="112" t="s">
        <v>878</v>
      </c>
      <c r="B74" s="672" t="s">
        <v>879</v>
      </c>
      <c r="C74" s="128" t="s">
        <v>39</v>
      </c>
      <c r="D74" s="419">
        <v>0</v>
      </c>
      <c r="E74" s="478"/>
      <c r="F74" s="718">
        <f>D74*E74</f>
        <v>0</v>
      </c>
    </row>
    <row r="75" spans="1:6" s="677" customFormat="1" ht="12.5" x14ac:dyDescent="0.25">
      <c r="A75" s="112"/>
      <c r="B75" s="686"/>
      <c r="C75" s="128"/>
      <c r="D75" s="419"/>
      <c r="E75" s="478"/>
      <c r="F75" s="718"/>
    </row>
    <row r="76" spans="1:6" s="677" customFormat="1" ht="12.5" x14ac:dyDescent="0.25">
      <c r="A76" s="112"/>
      <c r="B76" s="672"/>
      <c r="C76" s="128"/>
      <c r="D76" s="419"/>
      <c r="E76" s="478"/>
      <c r="F76" s="718"/>
    </row>
    <row r="77" spans="1:6" s="677" customFormat="1" ht="13" x14ac:dyDescent="0.25">
      <c r="A77" s="112"/>
      <c r="B77" s="676" t="s">
        <v>111</v>
      </c>
      <c r="C77" s="128"/>
      <c r="D77" s="419"/>
      <c r="E77" s="478"/>
      <c r="F77" s="718"/>
    </row>
    <row r="78" spans="1:6" s="677" customFormat="1" ht="13" x14ac:dyDescent="0.25">
      <c r="A78" s="112"/>
      <c r="B78" s="676"/>
      <c r="C78" s="128"/>
      <c r="D78" s="419"/>
      <c r="E78" s="478"/>
      <c r="F78" s="718"/>
    </row>
    <row r="79" spans="1:6" s="677" customFormat="1" ht="13" x14ac:dyDescent="0.25">
      <c r="A79" s="112"/>
      <c r="B79" s="676" t="s">
        <v>112</v>
      </c>
      <c r="C79" s="128"/>
      <c r="D79" s="419"/>
      <c r="E79" s="478"/>
      <c r="F79" s="718"/>
    </row>
    <row r="80" spans="1:6" s="677" customFormat="1" ht="12.5" x14ac:dyDescent="0.25">
      <c r="A80" s="112" t="s">
        <v>880</v>
      </c>
      <c r="B80" s="672" t="s">
        <v>881</v>
      </c>
      <c r="C80" s="128" t="s">
        <v>45</v>
      </c>
      <c r="D80" s="419">
        <v>0</v>
      </c>
      <c r="E80" s="478"/>
      <c r="F80" s="718">
        <f>D80*E80</f>
        <v>0</v>
      </c>
    </row>
    <row r="81" spans="1:6" s="677" customFormat="1" ht="12.5" x14ac:dyDescent="0.25">
      <c r="A81" s="112"/>
      <c r="B81" s="672"/>
      <c r="C81" s="128"/>
      <c r="D81" s="419"/>
      <c r="E81" s="478"/>
      <c r="F81" s="718"/>
    </row>
    <row r="82" spans="1:6" s="677" customFormat="1" ht="12.5" x14ac:dyDescent="0.25">
      <c r="A82" s="112" t="s">
        <v>882</v>
      </c>
      <c r="B82" s="672" t="s">
        <v>883</v>
      </c>
      <c r="C82" s="128" t="s">
        <v>45</v>
      </c>
      <c r="D82" s="712">
        <v>58.5</v>
      </c>
      <c r="E82" s="478"/>
      <c r="F82" s="718">
        <f>D82*E82</f>
        <v>0</v>
      </c>
    </row>
    <row r="83" spans="1:6" s="677" customFormat="1" ht="13" x14ac:dyDescent="0.25">
      <c r="A83" s="112"/>
      <c r="B83" s="671"/>
      <c r="C83" s="128"/>
      <c r="D83" s="419"/>
      <c r="E83" s="478"/>
      <c r="F83" s="718"/>
    </row>
    <row r="84" spans="1:6" s="677" customFormat="1" ht="13" x14ac:dyDescent="0.25">
      <c r="A84" s="112"/>
      <c r="B84" s="687" t="s">
        <v>884</v>
      </c>
      <c r="C84" s="128"/>
      <c r="D84" s="419"/>
      <c r="E84" s="478"/>
      <c r="F84" s="718"/>
    </row>
    <row r="85" spans="1:6" s="677" customFormat="1" ht="13" x14ac:dyDescent="0.25">
      <c r="A85" s="112"/>
      <c r="B85" s="688" t="s">
        <v>885</v>
      </c>
      <c r="C85" s="128"/>
      <c r="D85" s="419"/>
      <c r="E85" s="478"/>
      <c r="F85" s="718"/>
    </row>
    <row r="86" spans="1:6" s="677" customFormat="1" ht="12.5" x14ac:dyDescent="0.25">
      <c r="A86" s="112" t="s">
        <v>886</v>
      </c>
      <c r="B86" s="672" t="s">
        <v>1156</v>
      </c>
      <c r="C86" s="128" t="s">
        <v>114</v>
      </c>
      <c r="D86" s="712">
        <v>0</v>
      </c>
      <c r="E86" s="478"/>
      <c r="F86" s="718">
        <f>D86*E86</f>
        <v>0</v>
      </c>
    </row>
    <row r="87" spans="1:6" s="677" customFormat="1" ht="12.5" x14ac:dyDescent="0.25">
      <c r="A87" s="112" t="s">
        <v>887</v>
      </c>
      <c r="B87" s="672" t="s">
        <v>1158</v>
      </c>
      <c r="C87" s="128" t="s">
        <v>114</v>
      </c>
      <c r="D87" s="712">
        <v>0</v>
      </c>
      <c r="E87" s="478"/>
      <c r="F87" s="718">
        <f>D87*E87</f>
        <v>0</v>
      </c>
    </row>
    <row r="88" spans="1:6" s="677" customFormat="1" ht="12.5" x14ac:dyDescent="0.25">
      <c r="A88" s="112" t="s">
        <v>888</v>
      </c>
      <c r="B88" s="672" t="s">
        <v>1157</v>
      </c>
      <c r="C88" s="128" t="s">
        <v>114</v>
      </c>
      <c r="D88" s="419">
        <v>0</v>
      </c>
      <c r="E88" s="478"/>
      <c r="F88" s="718">
        <f>D88*E88</f>
        <v>0</v>
      </c>
    </row>
    <row r="89" spans="1:6" s="677" customFormat="1" ht="12.5" x14ac:dyDescent="0.25">
      <c r="A89" s="112"/>
      <c r="B89" s="672"/>
      <c r="C89" s="128"/>
      <c r="D89" s="419"/>
      <c r="E89" s="478"/>
      <c r="F89" s="718"/>
    </row>
    <row r="90" spans="1:6" s="677" customFormat="1" ht="13" x14ac:dyDescent="0.25">
      <c r="A90" s="112"/>
      <c r="B90" s="671" t="s">
        <v>889</v>
      </c>
      <c r="C90" s="128"/>
      <c r="D90" s="419"/>
      <c r="E90" s="478"/>
      <c r="F90" s="718"/>
    </row>
    <row r="91" spans="1:6" s="677" customFormat="1" ht="12.5" x14ac:dyDescent="0.25">
      <c r="A91" s="112" t="s">
        <v>890</v>
      </c>
      <c r="B91" s="672" t="s">
        <v>1159</v>
      </c>
      <c r="C91" s="128" t="s">
        <v>114</v>
      </c>
      <c r="D91" s="304">
        <v>19</v>
      </c>
      <c r="E91" s="478"/>
      <c r="F91" s="718">
        <f>D91*E91</f>
        <v>0</v>
      </c>
    </row>
    <row r="92" spans="1:6" s="677" customFormat="1" ht="13" x14ac:dyDescent="0.25">
      <c r="A92" s="112"/>
      <c r="B92" s="671"/>
      <c r="C92" s="128"/>
      <c r="D92" s="419"/>
      <c r="E92" s="478"/>
      <c r="F92" s="718"/>
    </row>
    <row r="93" spans="1:6" s="677" customFormat="1" ht="13" x14ac:dyDescent="0.25">
      <c r="A93" s="112"/>
      <c r="B93" s="658" t="s">
        <v>118</v>
      </c>
      <c r="C93" s="128"/>
      <c r="D93" s="419"/>
      <c r="E93" s="669"/>
      <c r="F93" s="718"/>
    </row>
    <row r="94" spans="1:6" ht="25" x14ac:dyDescent="0.25">
      <c r="A94" s="112" t="s">
        <v>892</v>
      </c>
      <c r="B94" s="113" t="s">
        <v>893</v>
      </c>
      <c r="C94" s="128" t="s">
        <v>37</v>
      </c>
      <c r="D94" s="789">
        <f>ROUNDUP((D47+D48+D49)*0.05,2)</f>
        <v>1.1100000000000001</v>
      </c>
      <c r="E94" s="478"/>
      <c r="F94" s="718">
        <f>D94*E94</f>
        <v>0</v>
      </c>
    </row>
    <row r="95" spans="1:6" ht="12.5" x14ac:dyDescent="0.25">
      <c r="A95" s="112"/>
      <c r="B95" s="679"/>
      <c r="C95" s="128"/>
      <c r="D95" s="419"/>
      <c r="E95" s="478"/>
      <c r="F95" s="718"/>
    </row>
    <row r="96" spans="1:6" s="111" customFormat="1" ht="13.15" customHeight="1" x14ac:dyDescent="0.25">
      <c r="A96" s="109"/>
      <c r="B96" s="114" t="s">
        <v>123</v>
      </c>
      <c r="C96" s="109"/>
      <c r="D96" s="115"/>
      <c r="E96" s="110"/>
      <c r="F96" s="720"/>
    </row>
    <row r="97" spans="1:6" s="111" customFormat="1" ht="12.5" x14ac:dyDescent="0.25">
      <c r="A97" s="109" t="s">
        <v>894</v>
      </c>
      <c r="B97" s="121" t="s">
        <v>895</v>
      </c>
      <c r="C97" s="109" t="s">
        <v>45</v>
      </c>
      <c r="D97" s="115">
        <v>0</v>
      </c>
      <c r="E97" s="110"/>
      <c r="F97" s="720">
        <f>D97*E97</f>
        <v>0</v>
      </c>
    </row>
    <row r="98" spans="1:6" s="111" customFormat="1" ht="12.5" x14ac:dyDescent="0.25">
      <c r="A98" s="109" t="s">
        <v>125</v>
      </c>
      <c r="B98" s="108" t="s">
        <v>896</v>
      </c>
      <c r="C98" s="109" t="s">
        <v>114</v>
      </c>
      <c r="D98" s="115">
        <v>0</v>
      </c>
      <c r="E98" s="110"/>
      <c r="F98" s="720">
        <f>D98*E98</f>
        <v>0</v>
      </c>
    </row>
    <row r="99" spans="1:6" s="111" customFormat="1" ht="13.15" customHeight="1" x14ac:dyDescent="0.25">
      <c r="A99" s="109"/>
      <c r="B99" s="116"/>
      <c r="C99" s="109"/>
      <c r="D99" s="115"/>
      <c r="E99" s="110"/>
      <c r="F99" s="720"/>
    </row>
    <row r="100" spans="1:6" s="111" customFormat="1" ht="13.15" customHeight="1" x14ac:dyDescent="0.25">
      <c r="A100" s="109"/>
      <c r="B100" s="117" t="s">
        <v>244</v>
      </c>
      <c r="C100" s="109"/>
      <c r="D100" s="115"/>
      <c r="E100" s="110"/>
      <c r="F100" s="720"/>
    </row>
    <row r="101" spans="1:6" s="111" customFormat="1" ht="13.15" customHeight="1" x14ac:dyDescent="0.25">
      <c r="A101" s="109"/>
      <c r="B101" s="118" t="s">
        <v>667</v>
      </c>
      <c r="C101" s="109"/>
      <c r="D101" s="115"/>
      <c r="E101" s="110"/>
      <c r="F101" s="720"/>
    </row>
    <row r="102" spans="1:6" s="111" customFormat="1" ht="13.15" customHeight="1" x14ac:dyDescent="0.25">
      <c r="A102" s="109" t="s">
        <v>245</v>
      </c>
      <c r="B102" s="119" t="s">
        <v>1090</v>
      </c>
      <c r="C102" s="109" t="s">
        <v>45</v>
      </c>
      <c r="D102" s="115">
        <v>23</v>
      </c>
      <c r="E102" s="110"/>
      <c r="F102" s="720">
        <f>D102*E102</f>
        <v>0</v>
      </c>
    </row>
    <row r="103" spans="1:6" s="122" customFormat="1" ht="12.5" x14ac:dyDescent="0.25">
      <c r="A103" s="120" t="s">
        <v>897</v>
      </c>
      <c r="B103" s="121" t="s">
        <v>898</v>
      </c>
      <c r="C103" s="120" t="s">
        <v>45</v>
      </c>
      <c r="D103" s="179">
        <v>72</v>
      </c>
      <c r="E103" s="197"/>
      <c r="F103" s="720">
        <f>D103*E103</f>
        <v>0</v>
      </c>
    </row>
    <row r="104" spans="1:6" s="122" customFormat="1" ht="12.5" x14ac:dyDescent="0.25">
      <c r="A104" s="112"/>
      <c r="B104" s="679"/>
      <c r="C104" s="128"/>
      <c r="D104" s="419"/>
      <c r="E104" s="478"/>
      <c r="F104" s="718"/>
    </row>
    <row r="105" spans="1:6" s="677" customFormat="1" ht="13" x14ac:dyDescent="0.25">
      <c r="A105" s="128"/>
      <c r="B105" s="676" t="s">
        <v>314</v>
      </c>
      <c r="C105" s="128"/>
      <c r="D105" s="659"/>
      <c r="E105" s="650"/>
      <c r="F105" s="716"/>
    </row>
    <row r="106" spans="1:6" s="111" customFormat="1" ht="13.15" customHeight="1" x14ac:dyDescent="0.25">
      <c r="A106" s="109"/>
      <c r="B106" s="108"/>
      <c r="C106" s="109"/>
      <c r="D106" s="123"/>
      <c r="E106" s="110"/>
      <c r="F106" s="720"/>
    </row>
    <row r="107" spans="1:6" s="111" customFormat="1" ht="26" x14ac:dyDescent="0.25">
      <c r="A107" s="109"/>
      <c r="B107" s="124" t="s">
        <v>899</v>
      </c>
      <c r="C107" s="109"/>
      <c r="D107" s="123"/>
      <c r="E107" s="110"/>
      <c r="F107" s="720"/>
    </row>
    <row r="108" spans="1:6" s="111" customFormat="1" ht="13" x14ac:dyDescent="0.25">
      <c r="A108" s="109"/>
      <c r="B108" s="107" t="s">
        <v>900</v>
      </c>
      <c r="C108" s="109"/>
      <c r="D108" s="179"/>
      <c r="E108" s="110"/>
      <c r="F108" s="720"/>
    </row>
    <row r="109" spans="1:6" s="111" customFormat="1" ht="12.5" x14ac:dyDescent="0.25">
      <c r="A109" s="109" t="s">
        <v>901</v>
      </c>
      <c r="B109" s="108" t="s">
        <v>1091</v>
      </c>
      <c r="C109" s="109" t="s">
        <v>16</v>
      </c>
      <c r="D109" s="179">
        <v>2</v>
      </c>
      <c r="E109" s="110"/>
      <c r="F109" s="718">
        <f>D109*E109</f>
        <v>0</v>
      </c>
    </row>
    <row r="110" spans="1:6" s="111" customFormat="1" ht="12.5" x14ac:dyDescent="0.25">
      <c r="A110" s="109"/>
      <c r="B110" s="108"/>
      <c r="C110" s="109"/>
      <c r="D110" s="123"/>
      <c r="E110" s="110"/>
      <c r="F110" s="718"/>
    </row>
    <row r="111" spans="1:6" s="111" customFormat="1" ht="13" x14ac:dyDescent="0.25">
      <c r="A111" s="109"/>
      <c r="B111" s="107" t="s">
        <v>903</v>
      </c>
      <c r="C111" s="109"/>
      <c r="D111" s="123"/>
      <c r="E111" s="110"/>
      <c r="F111" s="718"/>
    </row>
    <row r="112" spans="1:6" s="111" customFormat="1" ht="13.15" customHeight="1" x14ac:dyDescent="0.25">
      <c r="A112" s="109" t="s">
        <v>1169</v>
      </c>
      <c r="B112" s="108" t="s">
        <v>919</v>
      </c>
      <c r="C112" s="109" t="s">
        <v>114</v>
      </c>
      <c r="D112" s="179">
        <v>20</v>
      </c>
      <c r="E112" s="110"/>
      <c r="F112" s="718">
        <f>D112*E112</f>
        <v>0</v>
      </c>
    </row>
    <row r="113" spans="1:6" s="111" customFormat="1" ht="13.15" customHeight="1" x14ac:dyDescent="0.25">
      <c r="A113" s="109"/>
      <c r="B113" s="108"/>
      <c r="C113" s="109"/>
      <c r="D113" s="179"/>
      <c r="E113" s="110"/>
      <c r="F113" s="718"/>
    </row>
    <row r="114" spans="1:6" s="111" customFormat="1" ht="13.15" customHeight="1" x14ac:dyDescent="0.25">
      <c r="A114" s="109"/>
      <c r="B114" s="108"/>
      <c r="C114" s="109"/>
      <c r="D114" s="179"/>
      <c r="E114" s="110"/>
      <c r="F114" s="718"/>
    </row>
    <row r="115" spans="1:6" s="111" customFormat="1" ht="13.15" customHeight="1" x14ac:dyDescent="0.25">
      <c r="A115" s="109"/>
      <c r="B115" s="108"/>
      <c r="C115" s="109"/>
      <c r="D115" s="179"/>
      <c r="E115" s="110"/>
      <c r="F115" s="718"/>
    </row>
    <row r="116" spans="1:6" s="111" customFormat="1" ht="18.75" customHeight="1" x14ac:dyDescent="0.25">
      <c r="A116" s="1103" t="s">
        <v>99</v>
      </c>
      <c r="B116" s="1104"/>
      <c r="C116" s="1104"/>
      <c r="D116" s="1104"/>
      <c r="E116" s="1105"/>
      <c r="F116" s="719">
        <f>SUM(F60:F114)</f>
        <v>0</v>
      </c>
    </row>
    <row r="117" spans="1:6" s="111" customFormat="1" ht="13.15" customHeight="1" x14ac:dyDescent="0.25">
      <c r="A117" s="109"/>
      <c r="B117" s="108"/>
      <c r="C117" s="109"/>
      <c r="D117" s="179"/>
      <c r="E117" s="110"/>
      <c r="F117" s="720"/>
    </row>
    <row r="118" spans="1:6" s="677" customFormat="1" ht="26" x14ac:dyDescent="0.25">
      <c r="A118" s="308"/>
      <c r="B118" s="670" t="s">
        <v>904</v>
      </c>
      <c r="C118" s="128"/>
      <c r="D118" s="419"/>
      <c r="E118" s="650"/>
      <c r="F118" s="716"/>
    </row>
    <row r="119" spans="1:6" s="677" customFormat="1" ht="12.5" x14ac:dyDescent="0.25">
      <c r="A119" s="127" t="s">
        <v>330</v>
      </c>
      <c r="B119" s="411" t="s">
        <v>1160</v>
      </c>
      <c r="C119" s="128" t="s">
        <v>114</v>
      </c>
      <c r="D119" s="419">
        <v>0</v>
      </c>
      <c r="E119" s="650"/>
      <c r="F119" s="718">
        <f>D119*E119</f>
        <v>0</v>
      </c>
    </row>
    <row r="120" spans="1:6" s="677" customFormat="1" ht="12.5" x14ac:dyDescent="0.25">
      <c r="A120" s="127"/>
      <c r="B120" s="672"/>
      <c r="C120" s="128"/>
      <c r="D120" s="659"/>
      <c r="E120" s="650"/>
      <c r="F120" s="716"/>
    </row>
    <row r="121" spans="1:6" s="677" customFormat="1" ht="13" x14ac:dyDescent="0.25">
      <c r="A121" s="127"/>
      <c r="B121" s="658" t="s">
        <v>909</v>
      </c>
      <c r="C121" s="128"/>
      <c r="D121" s="659"/>
      <c r="E121" s="650"/>
      <c r="F121" s="716"/>
    </row>
    <row r="122" spans="1:6" s="677" customFormat="1" ht="12.5" x14ac:dyDescent="0.25">
      <c r="A122" s="127"/>
      <c r="B122" s="672"/>
      <c r="C122" s="128"/>
      <c r="D122" s="659"/>
      <c r="E122" s="650"/>
      <c r="F122" s="716"/>
    </row>
    <row r="123" spans="1:6" ht="26" x14ac:dyDescent="0.25">
      <c r="A123" s="127"/>
      <c r="B123" s="124" t="s">
        <v>899</v>
      </c>
      <c r="C123" s="128"/>
      <c r="D123" s="419"/>
      <c r="E123" s="650"/>
      <c r="F123" s="716"/>
    </row>
    <row r="124" spans="1:6" s="266" customFormat="1" ht="15" x14ac:dyDescent="0.25">
      <c r="A124" s="559"/>
      <c r="B124" s="589" t="s">
        <v>910</v>
      </c>
      <c r="C124" s="559"/>
      <c r="D124" s="559"/>
      <c r="E124" s="581"/>
      <c r="F124" s="721"/>
    </row>
    <row r="125" spans="1:6" s="266" customFormat="1" ht="12.5" x14ac:dyDescent="0.25">
      <c r="A125" s="559" t="s">
        <v>194</v>
      </c>
      <c r="B125" s="560" t="s">
        <v>1146</v>
      </c>
      <c r="C125" s="559" t="s">
        <v>16</v>
      </c>
      <c r="D125" s="559">
        <v>1</v>
      </c>
      <c r="E125" s="561"/>
      <c r="F125" s="722">
        <f t="shared" ref="F125:F130" si="0">D125*E125</f>
        <v>0</v>
      </c>
    </row>
    <row r="126" spans="1:6" s="266" customFormat="1" ht="12.5" x14ac:dyDescent="0.25">
      <c r="A126" s="559" t="s">
        <v>196</v>
      </c>
      <c r="B126" s="560" t="s">
        <v>346</v>
      </c>
      <c r="C126" s="559" t="s">
        <v>16</v>
      </c>
      <c r="D126" s="559">
        <v>2</v>
      </c>
      <c r="E126" s="561"/>
      <c r="F126" s="722">
        <f t="shared" si="0"/>
        <v>0</v>
      </c>
    </row>
    <row r="127" spans="1:6" ht="12.5" x14ac:dyDescent="0.25">
      <c r="A127" s="559" t="s">
        <v>212</v>
      </c>
      <c r="B127" s="560" t="s">
        <v>343</v>
      </c>
      <c r="C127" s="559" t="s">
        <v>16</v>
      </c>
      <c r="D127" s="559">
        <v>1</v>
      </c>
      <c r="E127" s="561"/>
      <c r="F127" s="722">
        <f t="shared" si="0"/>
        <v>0</v>
      </c>
    </row>
    <row r="128" spans="1:6" ht="12.5" x14ac:dyDescent="0.25">
      <c r="A128" s="559" t="s">
        <v>1075</v>
      </c>
      <c r="B128" s="560" t="s">
        <v>1358</v>
      </c>
      <c r="C128" s="559" t="s">
        <v>16</v>
      </c>
      <c r="D128" s="559">
        <v>1</v>
      </c>
      <c r="E128" s="561"/>
      <c r="F128" s="722">
        <f t="shared" si="0"/>
        <v>0</v>
      </c>
    </row>
    <row r="129" spans="1:6" ht="12.5" x14ac:dyDescent="0.25">
      <c r="A129" s="559" t="s">
        <v>1076</v>
      </c>
      <c r="B129" s="560" t="s">
        <v>1351</v>
      </c>
      <c r="C129" s="559" t="s">
        <v>16</v>
      </c>
      <c r="D129" s="559">
        <v>1</v>
      </c>
      <c r="E129" s="561"/>
      <c r="F129" s="722">
        <f t="shared" si="0"/>
        <v>0</v>
      </c>
    </row>
    <row r="130" spans="1:6" ht="12.5" x14ac:dyDescent="0.25">
      <c r="A130" s="559" t="s">
        <v>1077</v>
      </c>
      <c r="B130" s="560" t="s">
        <v>911</v>
      </c>
      <c r="C130" s="559" t="s">
        <v>16</v>
      </c>
      <c r="D130" s="559">
        <v>1</v>
      </c>
      <c r="E130" s="561"/>
      <c r="F130" s="722">
        <f t="shared" si="0"/>
        <v>0</v>
      </c>
    </row>
    <row r="131" spans="1:6" ht="12.5" x14ac:dyDescent="0.25">
      <c r="A131" s="559"/>
      <c r="B131" s="560"/>
      <c r="C131" s="559"/>
      <c r="D131" s="559"/>
      <c r="E131" s="561"/>
      <c r="F131" s="724"/>
    </row>
    <row r="132" spans="1:6" s="266" customFormat="1" ht="13" x14ac:dyDescent="0.25">
      <c r="A132" s="559"/>
      <c r="B132" s="589" t="s">
        <v>912</v>
      </c>
      <c r="C132" s="559"/>
      <c r="D132" s="559"/>
      <c r="E132" s="561"/>
      <c r="F132" s="722"/>
    </row>
    <row r="133" spans="1:6" s="266" customFormat="1" ht="12.5" x14ac:dyDescent="0.25">
      <c r="A133" s="559" t="s">
        <v>339</v>
      </c>
      <c r="B133" s="560" t="s">
        <v>1362</v>
      </c>
      <c r="C133" s="559" t="s">
        <v>16</v>
      </c>
      <c r="D133" s="559">
        <v>1</v>
      </c>
      <c r="E133" s="561"/>
      <c r="F133" s="722">
        <f>D133*E133</f>
        <v>0</v>
      </c>
    </row>
    <row r="134" spans="1:6" s="266" customFormat="1" ht="12.5" x14ac:dyDescent="0.25">
      <c r="A134" s="559"/>
      <c r="B134" s="560"/>
      <c r="C134" s="559"/>
      <c r="D134" s="559"/>
      <c r="E134" s="561"/>
      <c r="F134" s="722"/>
    </row>
    <row r="135" spans="1:6" s="266" customFormat="1" ht="13" x14ac:dyDescent="0.25">
      <c r="A135" s="559"/>
      <c r="B135" s="589" t="s">
        <v>221</v>
      </c>
      <c r="C135" s="559"/>
      <c r="D135" s="559"/>
      <c r="E135" s="561"/>
      <c r="F135" s="722"/>
    </row>
    <row r="136" spans="1:6" s="266" customFormat="1" ht="12.5" x14ac:dyDescent="0.25">
      <c r="A136" s="559" t="s">
        <v>342</v>
      </c>
      <c r="B136" s="560" t="s">
        <v>1170</v>
      </c>
      <c r="C136" s="559" t="s">
        <v>16</v>
      </c>
      <c r="D136" s="559">
        <v>1</v>
      </c>
      <c r="E136" s="561"/>
      <c r="F136" s="722">
        <f>D136*E136</f>
        <v>0</v>
      </c>
    </row>
    <row r="137" spans="1:6" s="266" customFormat="1" ht="12.5" x14ac:dyDescent="0.25">
      <c r="A137" s="559"/>
      <c r="B137" s="560"/>
      <c r="C137" s="559"/>
      <c r="D137" s="559"/>
      <c r="E137" s="561"/>
      <c r="F137" s="722"/>
    </row>
    <row r="138" spans="1:6" s="266" customFormat="1" ht="26" x14ac:dyDescent="0.25">
      <c r="A138" s="559"/>
      <c r="B138" s="589" t="s">
        <v>1331</v>
      </c>
      <c r="C138" s="559"/>
      <c r="D138" s="559"/>
      <c r="E138" s="561"/>
      <c r="F138" s="722"/>
    </row>
    <row r="139" spans="1:6" s="266" customFormat="1" ht="12.5" x14ac:dyDescent="0.25">
      <c r="A139" s="559" t="s">
        <v>1332</v>
      </c>
      <c r="B139" s="560" t="s">
        <v>1144</v>
      </c>
      <c r="C139" s="559" t="s">
        <v>16</v>
      </c>
      <c r="D139" s="559">
        <v>5</v>
      </c>
      <c r="E139" s="561"/>
      <c r="F139" s="722">
        <f>D139*E139</f>
        <v>0</v>
      </c>
    </row>
    <row r="140" spans="1:6" s="266" customFormat="1" ht="12.5" x14ac:dyDescent="0.25">
      <c r="A140" s="559" t="s">
        <v>1333</v>
      </c>
      <c r="B140" s="560" t="s">
        <v>174</v>
      </c>
      <c r="C140" s="559" t="s">
        <v>16</v>
      </c>
      <c r="D140" s="559">
        <v>5</v>
      </c>
      <c r="E140" s="561"/>
      <c r="F140" s="722">
        <f>D140*E140</f>
        <v>0</v>
      </c>
    </row>
    <row r="141" spans="1:6" s="266" customFormat="1" ht="12.5" x14ac:dyDescent="0.25">
      <c r="A141" s="559"/>
      <c r="B141" s="560"/>
      <c r="C141" s="559"/>
      <c r="D141" s="559"/>
      <c r="E141" s="561"/>
      <c r="F141" s="722"/>
    </row>
    <row r="142" spans="1:6" s="266" customFormat="1" ht="13" x14ac:dyDescent="0.25">
      <c r="A142" s="559"/>
      <c r="B142" s="589" t="s">
        <v>914</v>
      </c>
      <c r="C142" s="559"/>
      <c r="D142" s="559"/>
      <c r="E142" s="561"/>
      <c r="F142" s="722"/>
    </row>
    <row r="143" spans="1:6" s="266" customFormat="1" ht="12.5" x14ac:dyDescent="0.25">
      <c r="A143" s="559" t="s">
        <v>198</v>
      </c>
      <c r="B143" s="560" t="s">
        <v>915</v>
      </c>
      <c r="C143" s="559" t="s">
        <v>16</v>
      </c>
      <c r="D143" s="559">
        <v>0</v>
      </c>
      <c r="E143" s="561"/>
      <c r="F143" s="722">
        <f>D143*E143</f>
        <v>0</v>
      </c>
    </row>
    <row r="144" spans="1:6" s="266" customFormat="1" ht="12.5" x14ac:dyDescent="0.25">
      <c r="A144" s="559" t="s">
        <v>200</v>
      </c>
      <c r="B144" s="560" t="s">
        <v>916</v>
      </c>
      <c r="C144" s="559" t="s">
        <v>16</v>
      </c>
      <c r="D144" s="559">
        <v>1</v>
      </c>
      <c r="E144" s="561"/>
      <c r="F144" s="722">
        <f>D144*E144</f>
        <v>0</v>
      </c>
    </row>
    <row r="145" spans="1:7" s="266" customFormat="1" ht="12.5" x14ac:dyDescent="0.25">
      <c r="A145" s="559"/>
      <c r="B145" s="560"/>
      <c r="C145" s="559"/>
      <c r="D145" s="559"/>
      <c r="E145" s="561"/>
      <c r="F145" s="722"/>
    </row>
    <row r="146" spans="1:7" ht="13" x14ac:dyDescent="0.25">
      <c r="A146" s="689"/>
      <c r="B146" s="690" t="s">
        <v>918</v>
      </c>
      <c r="C146" s="691"/>
      <c r="D146" s="692"/>
      <c r="E146" s="693"/>
      <c r="F146" s="723"/>
    </row>
    <row r="147" spans="1:7" ht="12.5" x14ac:dyDescent="0.25">
      <c r="A147" s="691" t="s">
        <v>214</v>
      </c>
      <c r="B147" s="560" t="s">
        <v>346</v>
      </c>
      <c r="C147" s="559" t="s">
        <v>16</v>
      </c>
      <c r="D147" s="559">
        <v>1</v>
      </c>
      <c r="E147" s="561"/>
      <c r="F147" s="722">
        <f>D147*E147</f>
        <v>0</v>
      </c>
    </row>
    <row r="148" spans="1:7" ht="12.5" x14ac:dyDescent="0.25">
      <c r="A148" s="691" t="s">
        <v>847</v>
      </c>
      <c r="B148" s="560" t="s">
        <v>343</v>
      </c>
      <c r="C148" s="559" t="s">
        <v>16</v>
      </c>
      <c r="D148" s="559">
        <v>1</v>
      </c>
      <c r="E148" s="561"/>
      <c r="F148" s="722">
        <f>D148*E148</f>
        <v>0</v>
      </c>
    </row>
    <row r="149" spans="1:7" ht="12.5" x14ac:dyDescent="0.25">
      <c r="A149" s="691" t="s">
        <v>185</v>
      </c>
      <c r="B149" s="560" t="s">
        <v>902</v>
      </c>
      <c r="C149" s="559" t="s">
        <v>16</v>
      </c>
      <c r="D149" s="559">
        <v>0</v>
      </c>
      <c r="E149" s="561"/>
      <c r="F149" s="722">
        <f>D149*E149</f>
        <v>0</v>
      </c>
    </row>
    <row r="150" spans="1:7" ht="12.5" x14ac:dyDescent="0.25">
      <c r="A150" s="691"/>
      <c r="B150" s="560"/>
      <c r="C150" s="559"/>
      <c r="D150" s="559"/>
      <c r="E150" s="561"/>
      <c r="F150" s="722"/>
    </row>
    <row r="151" spans="1:7" ht="13" x14ac:dyDescent="0.25">
      <c r="A151" s="128"/>
      <c r="B151" s="658" t="s">
        <v>909</v>
      </c>
      <c r="C151" s="128"/>
      <c r="D151" s="659"/>
      <c r="E151" s="650"/>
      <c r="F151" s="716"/>
    </row>
    <row r="152" spans="1:7" ht="12.5" x14ac:dyDescent="0.25">
      <c r="A152" s="128"/>
      <c r="B152" s="679"/>
      <c r="C152" s="128"/>
      <c r="D152" s="659"/>
      <c r="E152" s="650"/>
      <c r="F152" s="716"/>
    </row>
    <row r="153" spans="1:7" ht="26" x14ac:dyDescent="0.25">
      <c r="A153" s="559"/>
      <c r="B153" s="589" t="s">
        <v>920</v>
      </c>
      <c r="C153" s="559"/>
      <c r="D153" s="559"/>
      <c r="E153" s="561"/>
      <c r="F153" s="722"/>
    </row>
    <row r="154" spans="1:7" ht="12.5" x14ac:dyDescent="0.25">
      <c r="A154" s="559" t="s">
        <v>133</v>
      </c>
      <c r="B154" s="560" t="s">
        <v>1359</v>
      </c>
      <c r="C154" s="559" t="s">
        <v>16</v>
      </c>
      <c r="D154" s="559">
        <v>1</v>
      </c>
      <c r="E154" s="561"/>
      <c r="F154" s="722">
        <f>D154*E154</f>
        <v>0</v>
      </c>
      <c r="G154" s="1102"/>
    </row>
    <row r="155" spans="1:7" ht="12.5" x14ac:dyDescent="0.25">
      <c r="A155" s="559" t="s">
        <v>203</v>
      </c>
      <c r="B155" s="560" t="s">
        <v>1360</v>
      </c>
      <c r="C155" s="559" t="s">
        <v>16</v>
      </c>
      <c r="D155" s="559">
        <v>1</v>
      </c>
      <c r="E155" s="561"/>
      <c r="F155" s="722">
        <f>D155*E155</f>
        <v>0</v>
      </c>
      <c r="G155" s="1102"/>
    </row>
    <row r="156" spans="1:7" ht="12.5" x14ac:dyDescent="0.25">
      <c r="A156" s="559" t="s">
        <v>215</v>
      </c>
      <c r="B156" s="560" t="s">
        <v>1361</v>
      </c>
      <c r="C156" s="559" t="s">
        <v>16</v>
      </c>
      <c r="D156" s="559">
        <v>1</v>
      </c>
      <c r="E156" s="561"/>
      <c r="F156" s="722">
        <f t="shared" ref="F156:F159" si="1">D156*E156</f>
        <v>0</v>
      </c>
      <c r="G156" s="967"/>
    </row>
    <row r="157" spans="1:7" ht="12.5" x14ac:dyDescent="0.25">
      <c r="A157" s="559" t="s">
        <v>216</v>
      </c>
      <c r="B157" s="560" t="s">
        <v>1352</v>
      </c>
      <c r="C157" s="559" t="s">
        <v>16</v>
      </c>
      <c r="D157" s="559">
        <v>1</v>
      </c>
      <c r="E157" s="561"/>
      <c r="F157" s="722">
        <f t="shared" si="1"/>
        <v>0</v>
      </c>
      <c r="G157" s="967"/>
    </row>
    <row r="158" spans="1:7" ht="12.5" x14ac:dyDescent="0.25">
      <c r="A158" s="559" t="s">
        <v>205</v>
      </c>
      <c r="B158" s="560" t="s">
        <v>1353</v>
      </c>
      <c r="C158" s="559" t="s">
        <v>16</v>
      </c>
      <c r="D158" s="559">
        <v>1</v>
      </c>
      <c r="E158" s="561"/>
      <c r="F158" s="722">
        <f t="shared" si="1"/>
        <v>0</v>
      </c>
      <c r="G158" s="967"/>
    </row>
    <row r="159" spans="1:7" ht="12.5" x14ac:dyDescent="0.25">
      <c r="A159" s="559" t="s">
        <v>217</v>
      </c>
      <c r="B159" s="560" t="s">
        <v>1354</v>
      </c>
      <c r="C159" s="559" t="s">
        <v>16</v>
      </c>
      <c r="D159" s="559">
        <v>2</v>
      </c>
      <c r="E159" s="561"/>
      <c r="F159" s="722">
        <f t="shared" si="1"/>
        <v>0</v>
      </c>
      <c r="G159" s="967"/>
    </row>
    <row r="160" spans="1:7" ht="12.5" x14ac:dyDescent="0.25">
      <c r="A160" s="559" t="s">
        <v>216</v>
      </c>
      <c r="B160" s="560" t="s">
        <v>1343</v>
      </c>
      <c r="C160" s="559" t="s">
        <v>16</v>
      </c>
      <c r="D160" s="559">
        <v>1</v>
      </c>
      <c r="E160" s="561"/>
      <c r="F160" s="722">
        <f>D160*E160</f>
        <v>0</v>
      </c>
      <c r="G160" s="967"/>
    </row>
    <row r="161" spans="1:11" ht="12.5" x14ac:dyDescent="0.25">
      <c r="A161" s="559" t="s">
        <v>205</v>
      </c>
      <c r="B161" s="560" t="s">
        <v>1342</v>
      </c>
      <c r="C161" s="559" t="s">
        <v>16</v>
      </c>
      <c r="D161" s="559">
        <v>1</v>
      </c>
      <c r="E161" s="561"/>
      <c r="F161" s="722">
        <f>D161*E161</f>
        <v>0</v>
      </c>
      <c r="G161" s="967"/>
    </row>
    <row r="162" spans="1:11" ht="12.5" x14ac:dyDescent="0.25">
      <c r="A162" s="559" t="s">
        <v>217</v>
      </c>
      <c r="B162" s="560" t="s">
        <v>1345</v>
      </c>
      <c r="C162" s="559" t="s">
        <v>16</v>
      </c>
      <c r="D162" s="559">
        <v>1</v>
      </c>
      <c r="E162" s="561"/>
      <c r="F162" s="722">
        <f>D162*E162</f>
        <v>0</v>
      </c>
    </row>
    <row r="163" spans="1:11" ht="12.5" x14ac:dyDescent="0.25">
      <c r="A163" s="559"/>
      <c r="B163" s="560"/>
      <c r="C163" s="559"/>
      <c r="D163" s="559"/>
      <c r="E163" s="561"/>
      <c r="F163" s="722"/>
    </row>
    <row r="164" spans="1:11" ht="13" x14ac:dyDescent="0.25">
      <c r="A164" s="691"/>
      <c r="B164" s="652" t="s">
        <v>1336</v>
      </c>
      <c r="C164" s="559"/>
      <c r="D164" s="559"/>
      <c r="E164" s="561"/>
      <c r="F164" s="722"/>
    </row>
    <row r="165" spans="1:11" ht="25" x14ac:dyDescent="0.25">
      <c r="A165" s="691"/>
      <c r="B165" s="968" t="s">
        <v>1337</v>
      </c>
      <c r="C165" s="559"/>
      <c r="D165" s="559"/>
      <c r="E165" s="561"/>
      <c r="F165" s="722"/>
    </row>
    <row r="166" spans="1:11" ht="12.5" x14ac:dyDescent="0.25">
      <c r="A166" s="691" t="s">
        <v>1338</v>
      </c>
      <c r="B166" s="560" t="s">
        <v>174</v>
      </c>
      <c r="C166" s="559" t="s">
        <v>16</v>
      </c>
      <c r="D166" s="559">
        <v>1</v>
      </c>
      <c r="E166" s="561"/>
      <c r="F166" s="722">
        <f>D166*E166</f>
        <v>0</v>
      </c>
    </row>
    <row r="167" spans="1:11" ht="12.5" x14ac:dyDescent="0.25">
      <c r="A167" s="559"/>
      <c r="B167" s="560"/>
      <c r="C167" s="559"/>
      <c r="D167" s="559"/>
      <c r="E167" s="561"/>
      <c r="F167" s="722"/>
    </row>
    <row r="168" spans="1:11" ht="26" x14ac:dyDescent="0.25">
      <c r="A168" s="559"/>
      <c r="B168" s="125" t="s">
        <v>921</v>
      </c>
      <c r="C168" s="559"/>
      <c r="D168" s="559"/>
      <c r="E168" s="561"/>
      <c r="F168" s="722"/>
    </row>
    <row r="169" spans="1:11" ht="12.5" x14ac:dyDescent="0.25">
      <c r="A169" s="559" t="s">
        <v>207</v>
      </c>
      <c r="B169" s="560" t="s">
        <v>1146</v>
      </c>
      <c r="C169" s="559" t="s">
        <v>16</v>
      </c>
      <c r="D169" s="559">
        <v>1</v>
      </c>
      <c r="E169" s="561"/>
      <c r="F169" s="722">
        <f>D169*E169</f>
        <v>0</v>
      </c>
      <c r="G169" s="266"/>
      <c r="H169" s="694"/>
      <c r="I169" s="677"/>
      <c r="J169" s="677"/>
      <c r="K169" s="677"/>
    </row>
    <row r="170" spans="1:11" ht="12.5" x14ac:dyDescent="0.25">
      <c r="A170" s="559" t="s">
        <v>208</v>
      </c>
      <c r="B170" s="560" t="s">
        <v>346</v>
      </c>
      <c r="C170" s="559" t="s">
        <v>16</v>
      </c>
      <c r="D170" s="559">
        <v>1</v>
      </c>
      <c r="E170" s="561"/>
      <c r="F170" s="722">
        <f>D170*E170</f>
        <v>0</v>
      </c>
    </row>
    <row r="171" spans="1:11" ht="12.5" x14ac:dyDescent="0.25">
      <c r="A171" s="559" t="s">
        <v>220</v>
      </c>
      <c r="B171" s="560" t="s">
        <v>343</v>
      </c>
      <c r="C171" s="559" t="s">
        <v>16</v>
      </c>
      <c r="D171" s="559">
        <v>1</v>
      </c>
      <c r="E171" s="561"/>
      <c r="F171" s="722">
        <f>D171*E171</f>
        <v>0</v>
      </c>
    </row>
    <row r="172" spans="1:11" ht="13" x14ac:dyDescent="0.25">
      <c r="A172" s="127"/>
      <c r="B172" s="668"/>
      <c r="C172" s="128"/>
      <c r="D172" s="419"/>
      <c r="E172" s="650"/>
      <c r="F172" s="716"/>
    </row>
    <row r="173" spans="1:11" s="677" customFormat="1" ht="12.5" x14ac:dyDescent="0.25">
      <c r="A173" s="127"/>
      <c r="B173" s="672"/>
      <c r="C173" s="128"/>
      <c r="D173" s="659"/>
      <c r="E173" s="650"/>
      <c r="F173" s="718"/>
    </row>
    <row r="174" spans="1:11" ht="13" x14ac:dyDescent="0.25">
      <c r="A174" s="127"/>
      <c r="B174" s="668"/>
      <c r="C174" s="128"/>
      <c r="D174" s="419"/>
      <c r="E174" s="650"/>
      <c r="F174" s="716"/>
    </row>
    <row r="175" spans="1:11" ht="17.25" customHeight="1" x14ac:dyDescent="0.25">
      <c r="A175" s="1103" t="s">
        <v>99</v>
      </c>
      <c r="B175" s="1104"/>
      <c r="C175" s="1104"/>
      <c r="D175" s="1104"/>
      <c r="E175" s="1105"/>
      <c r="F175" s="719">
        <f>SUM(F118:F174)</f>
        <v>0</v>
      </c>
    </row>
    <row r="176" spans="1:11" ht="13" x14ac:dyDescent="0.25">
      <c r="A176" s="127"/>
      <c r="B176" s="668"/>
      <c r="C176" s="128"/>
      <c r="D176" s="419"/>
      <c r="E176" s="650"/>
      <c r="F176" s="716"/>
    </row>
    <row r="177" spans="1:11" ht="13" x14ac:dyDescent="0.25">
      <c r="A177" s="128"/>
      <c r="B177" s="652" t="s">
        <v>923</v>
      </c>
      <c r="C177" s="128"/>
      <c r="D177" s="419"/>
      <c r="E177" s="650"/>
      <c r="F177" s="716"/>
    </row>
    <row r="178" spans="1:11" ht="26" x14ac:dyDescent="0.25">
      <c r="A178" s="127"/>
      <c r="B178" s="668" t="s">
        <v>924</v>
      </c>
      <c r="C178" s="128"/>
      <c r="D178" s="419"/>
      <c r="E178" s="650"/>
      <c r="F178" s="716"/>
    </row>
    <row r="179" spans="1:11" ht="12.5" x14ac:dyDescent="0.25">
      <c r="A179" s="127" t="s">
        <v>1171</v>
      </c>
      <c r="B179" s="672" t="s">
        <v>922</v>
      </c>
      <c r="C179" s="128" t="s">
        <v>16</v>
      </c>
      <c r="D179" s="659">
        <v>1</v>
      </c>
      <c r="E179" s="650"/>
      <c r="F179" s="718">
        <f>D179*E179</f>
        <v>0</v>
      </c>
    </row>
    <row r="180" spans="1:11" ht="13" x14ac:dyDescent="0.25">
      <c r="A180" s="127"/>
      <c r="B180" s="671"/>
      <c r="C180" s="128"/>
      <c r="D180" s="419"/>
      <c r="E180" s="650"/>
      <c r="F180" s="716"/>
    </row>
    <row r="181" spans="1:11" ht="13" x14ac:dyDescent="0.25">
      <c r="A181" s="127"/>
      <c r="B181" s="668" t="s">
        <v>1339</v>
      </c>
      <c r="C181" s="128"/>
      <c r="D181" s="419"/>
      <c r="E181" s="650"/>
      <c r="F181" s="716"/>
    </row>
    <row r="182" spans="1:11" ht="13" x14ac:dyDescent="0.25">
      <c r="A182" s="689"/>
      <c r="B182" s="668" t="s">
        <v>1340</v>
      </c>
      <c r="C182" s="691"/>
      <c r="D182" s="692"/>
      <c r="E182" s="693"/>
      <c r="F182" s="723"/>
    </row>
    <row r="183" spans="1:11" ht="12.5" x14ac:dyDescent="0.25">
      <c r="A183" s="559" t="s">
        <v>350</v>
      </c>
      <c r="B183" s="560" t="s">
        <v>174</v>
      </c>
      <c r="C183" s="559" t="s">
        <v>16</v>
      </c>
      <c r="D183" s="559">
        <v>1</v>
      </c>
      <c r="E183" s="561"/>
      <c r="F183" s="722">
        <f>D183*E183</f>
        <v>0</v>
      </c>
    </row>
    <row r="184" spans="1:11" ht="13" x14ac:dyDescent="0.25">
      <c r="A184" s="127"/>
      <c r="B184" s="671"/>
      <c r="C184" s="128"/>
      <c r="D184" s="419"/>
      <c r="E184" s="650"/>
      <c r="F184" s="716"/>
    </row>
    <row r="185" spans="1:11" ht="13" x14ac:dyDescent="0.25">
      <c r="A185" s="128"/>
      <c r="B185" s="676" t="s">
        <v>315</v>
      </c>
      <c r="C185" s="128"/>
      <c r="D185" s="659"/>
      <c r="E185" s="650"/>
      <c r="F185" s="716"/>
    </row>
    <row r="186" spans="1:11" ht="12.5" x14ac:dyDescent="0.25">
      <c r="A186" s="128"/>
      <c r="B186" s="679"/>
      <c r="C186" s="128"/>
      <c r="D186" s="659"/>
      <c r="E186" s="650"/>
      <c r="F186" s="716"/>
    </row>
    <row r="187" spans="1:11" ht="13" x14ac:dyDescent="0.25">
      <c r="A187" s="128"/>
      <c r="B187" s="658" t="s">
        <v>926</v>
      </c>
      <c r="C187" s="128"/>
      <c r="D187" s="659"/>
      <c r="E187" s="650"/>
      <c r="F187" s="716"/>
    </row>
    <row r="188" spans="1:11" ht="13" x14ac:dyDescent="0.25">
      <c r="A188" s="128"/>
      <c r="B188" s="667" t="s">
        <v>927</v>
      </c>
      <c r="C188" s="128"/>
      <c r="D188" s="659"/>
      <c r="E188" s="650"/>
      <c r="F188" s="716"/>
    </row>
    <row r="189" spans="1:11" ht="12.5" x14ac:dyDescent="0.25">
      <c r="A189" s="127" t="s">
        <v>188</v>
      </c>
      <c r="B189" s="411" t="s">
        <v>928</v>
      </c>
      <c r="C189" s="128" t="s">
        <v>16</v>
      </c>
      <c r="D189" s="419">
        <v>1</v>
      </c>
      <c r="E189" s="169"/>
      <c r="F189" s="722">
        <f>D189*E189</f>
        <v>0</v>
      </c>
      <c r="G189" s="266"/>
      <c r="H189" s="611"/>
      <c r="I189" s="266"/>
      <c r="J189" s="266"/>
      <c r="K189" s="266"/>
    </row>
    <row r="190" spans="1:11" ht="12.5" x14ac:dyDescent="0.25">
      <c r="A190" s="127"/>
      <c r="B190" s="411"/>
      <c r="C190" s="128"/>
      <c r="D190" s="419"/>
      <c r="E190" s="169"/>
      <c r="F190" s="716"/>
      <c r="G190" s="266"/>
      <c r="H190" s="611"/>
      <c r="I190" s="266"/>
      <c r="J190" s="266"/>
      <c r="K190" s="266"/>
    </row>
    <row r="191" spans="1:11" ht="12.5" x14ac:dyDescent="0.25">
      <c r="A191" s="127" t="s">
        <v>929</v>
      </c>
      <c r="B191" s="411" t="s">
        <v>930</v>
      </c>
      <c r="C191" s="128" t="s">
        <v>16</v>
      </c>
      <c r="D191" s="419">
        <v>1</v>
      </c>
      <c r="E191" s="169"/>
      <c r="F191" s="722">
        <f>D191*E191</f>
        <v>0</v>
      </c>
      <c r="G191" s="266"/>
      <c r="H191" s="611"/>
      <c r="I191" s="266"/>
      <c r="J191" s="266"/>
      <c r="K191" s="266"/>
    </row>
    <row r="192" spans="1:11" ht="12.5" x14ac:dyDescent="0.25">
      <c r="A192" s="127"/>
      <c r="B192" s="411"/>
      <c r="C192" s="128"/>
      <c r="D192" s="419"/>
      <c r="E192" s="169"/>
      <c r="F192" s="716"/>
      <c r="G192" s="266"/>
      <c r="H192" s="611"/>
      <c r="I192" s="266"/>
      <c r="J192" s="266"/>
      <c r="K192" s="266"/>
    </row>
    <row r="193" spans="1:11" ht="25" x14ac:dyDescent="0.25">
      <c r="A193" s="127" t="s">
        <v>843</v>
      </c>
      <c r="B193" s="695" t="s">
        <v>931</v>
      </c>
      <c r="C193" s="128" t="s">
        <v>16</v>
      </c>
      <c r="D193" s="419">
        <v>1</v>
      </c>
      <c r="E193" s="696"/>
      <c r="F193" s="722">
        <f>D193*E193</f>
        <v>0</v>
      </c>
    </row>
    <row r="194" spans="1:11" ht="12.5" x14ac:dyDescent="0.25">
      <c r="A194" s="127"/>
      <c r="B194" s="411"/>
      <c r="C194" s="128"/>
      <c r="D194" s="419"/>
      <c r="E194" s="169"/>
      <c r="F194" s="716"/>
      <c r="G194" s="266"/>
      <c r="H194" s="611"/>
      <c r="I194" s="266"/>
      <c r="J194" s="266"/>
      <c r="K194" s="266"/>
    </row>
    <row r="195" spans="1:11" ht="27" x14ac:dyDescent="0.25">
      <c r="A195" s="127" t="s">
        <v>932</v>
      </c>
      <c r="B195" s="411" t="s">
        <v>933</v>
      </c>
      <c r="C195" s="128" t="s">
        <v>114</v>
      </c>
      <c r="D195" s="419">
        <v>30</v>
      </c>
      <c r="E195" s="169"/>
      <c r="F195" s="722">
        <f>D195*E195</f>
        <v>0</v>
      </c>
      <c r="G195" s="266"/>
      <c r="H195" s="611"/>
      <c r="I195" s="266"/>
      <c r="J195" s="266"/>
      <c r="K195" s="266"/>
    </row>
    <row r="196" spans="1:11" ht="12.5" x14ac:dyDescent="0.25">
      <c r="A196" s="559"/>
      <c r="B196" s="560"/>
      <c r="C196" s="559"/>
      <c r="D196" s="559"/>
      <c r="E196" s="561"/>
      <c r="F196" s="722"/>
    </row>
    <row r="197" spans="1:11" ht="13" x14ac:dyDescent="0.25">
      <c r="A197" s="128"/>
      <c r="B197" s="652" t="s">
        <v>934</v>
      </c>
      <c r="C197" s="128"/>
      <c r="D197" s="419"/>
      <c r="E197" s="650"/>
      <c r="F197" s="716"/>
    </row>
    <row r="198" spans="1:11" ht="13" x14ac:dyDescent="0.25">
      <c r="A198" s="128"/>
      <c r="B198" s="652"/>
      <c r="C198" s="128"/>
      <c r="D198" s="419"/>
      <c r="E198" s="650"/>
      <c r="F198" s="716"/>
    </row>
    <row r="199" spans="1:11" ht="13" x14ac:dyDescent="0.25">
      <c r="A199" s="128"/>
      <c r="B199" s="652"/>
      <c r="C199" s="128"/>
      <c r="D199" s="419"/>
      <c r="E199" s="650"/>
      <c r="F199" s="724"/>
    </row>
    <row r="200" spans="1:11" ht="52" x14ac:dyDescent="0.25">
      <c r="A200" s="128"/>
      <c r="B200" s="277" t="s">
        <v>935</v>
      </c>
      <c r="C200" s="128"/>
      <c r="D200" s="419"/>
      <c r="E200" s="650"/>
      <c r="F200" s="716"/>
    </row>
    <row r="201" spans="1:11" ht="13" x14ac:dyDescent="0.25">
      <c r="A201" s="128"/>
      <c r="B201" s="277"/>
      <c r="C201" s="128"/>
      <c r="D201" s="419"/>
      <c r="E201" s="650"/>
      <c r="F201" s="724"/>
    </row>
    <row r="202" spans="1:11" x14ac:dyDescent="0.25">
      <c r="A202" s="128" t="s">
        <v>1163</v>
      </c>
      <c r="B202" s="471" t="s">
        <v>1426</v>
      </c>
      <c r="C202" s="128" t="s">
        <v>16</v>
      </c>
      <c r="D202" s="419">
        <v>1</v>
      </c>
      <c r="E202" s="650"/>
      <c r="F202" s="722">
        <f>D202*E202</f>
        <v>0</v>
      </c>
    </row>
    <row r="203" spans="1:11" ht="12.5" x14ac:dyDescent="0.25">
      <c r="A203" s="128"/>
      <c r="B203" s="471"/>
      <c r="C203" s="128"/>
      <c r="D203" s="419"/>
      <c r="E203" s="650"/>
      <c r="F203" s="725"/>
    </row>
    <row r="204" spans="1:11" ht="13" x14ac:dyDescent="0.25">
      <c r="A204" s="128"/>
      <c r="B204" s="658" t="s">
        <v>551</v>
      </c>
      <c r="C204" s="128"/>
      <c r="D204" s="659"/>
      <c r="E204" s="650"/>
      <c r="F204" s="716"/>
    </row>
    <row r="205" spans="1:11" ht="12.5" x14ac:dyDescent="0.25">
      <c r="A205" s="128"/>
      <c r="B205" s="679"/>
      <c r="C205" s="128"/>
      <c r="D205" s="659"/>
      <c r="E205" s="650"/>
      <c r="F205" s="716"/>
    </row>
    <row r="206" spans="1:11" ht="13" x14ac:dyDescent="0.25">
      <c r="A206" s="128"/>
      <c r="B206" s="658" t="s">
        <v>936</v>
      </c>
      <c r="C206" s="128"/>
      <c r="D206" s="659"/>
      <c r="E206" s="650"/>
      <c r="F206" s="716"/>
    </row>
    <row r="207" spans="1:11" ht="26" x14ac:dyDescent="0.25">
      <c r="A207" s="128"/>
      <c r="B207" s="668" t="s">
        <v>937</v>
      </c>
      <c r="C207" s="128"/>
      <c r="D207" s="701"/>
      <c r="E207" s="650"/>
      <c r="F207" s="716"/>
    </row>
    <row r="208" spans="1:11" ht="12.5" x14ac:dyDescent="0.25">
      <c r="A208" s="128" t="s">
        <v>554</v>
      </c>
      <c r="B208" s="471" t="s">
        <v>555</v>
      </c>
      <c r="C208" s="128" t="s">
        <v>45</v>
      </c>
      <c r="D208" s="419">
        <v>120</v>
      </c>
      <c r="E208" s="650"/>
      <c r="F208" s="722">
        <f>D208*E208</f>
        <v>0</v>
      </c>
    </row>
    <row r="209" spans="1:6" ht="12.5" x14ac:dyDescent="0.25">
      <c r="A209" s="128"/>
      <c r="B209" s="471"/>
      <c r="C209" s="128"/>
      <c r="D209" s="701"/>
      <c r="E209" s="650"/>
      <c r="F209" s="716"/>
    </row>
    <row r="210" spans="1:6" ht="37.5" x14ac:dyDescent="0.25">
      <c r="A210" s="128"/>
      <c r="B210" s="786" t="s">
        <v>556</v>
      </c>
      <c r="C210" s="128"/>
      <c r="D210" s="701"/>
      <c r="E210" s="650"/>
      <c r="F210" s="716"/>
    </row>
    <row r="211" spans="1:6" x14ac:dyDescent="0.25">
      <c r="A211" s="128" t="s">
        <v>557</v>
      </c>
      <c r="B211" s="471" t="s">
        <v>938</v>
      </c>
      <c r="C211" s="128" t="s">
        <v>384</v>
      </c>
      <c r="D211" s="419">
        <v>45</v>
      </c>
      <c r="E211" s="650"/>
      <c r="F211" s="722">
        <f>D211*E211</f>
        <v>0</v>
      </c>
    </row>
    <row r="212" spans="1:6" ht="12.5" x14ac:dyDescent="0.25">
      <c r="A212" s="128"/>
      <c r="B212" s="471"/>
      <c r="C212" s="128"/>
      <c r="D212" s="419"/>
      <c r="E212" s="650"/>
      <c r="F212" s="725"/>
    </row>
    <row r="213" spans="1:6" ht="13" x14ac:dyDescent="0.25">
      <c r="A213" s="780"/>
      <c r="B213" s="781" t="s">
        <v>566</v>
      </c>
      <c r="C213" s="780"/>
      <c r="D213" s="782"/>
      <c r="E213" s="783"/>
      <c r="F213" s="784"/>
    </row>
    <row r="214" spans="1:6" ht="12.5" x14ac:dyDescent="0.25">
      <c r="A214" s="780"/>
      <c r="B214" s="785"/>
      <c r="C214" s="780"/>
      <c r="D214" s="782"/>
      <c r="E214" s="783"/>
      <c r="F214" s="784"/>
    </row>
    <row r="215" spans="1:6" ht="12.5" x14ac:dyDescent="0.25">
      <c r="A215" s="780" t="s">
        <v>1150</v>
      </c>
      <c r="B215" s="786" t="s">
        <v>1151</v>
      </c>
      <c r="C215" s="780" t="s">
        <v>45</v>
      </c>
      <c r="D215" s="787">
        <v>20</v>
      </c>
      <c r="E215" s="783"/>
      <c r="F215" s="784">
        <f>D215*E215</f>
        <v>0</v>
      </c>
    </row>
    <row r="216" spans="1:6" ht="13" x14ac:dyDescent="0.25">
      <c r="A216" s="127"/>
      <c r="B216" s="670"/>
      <c r="C216" s="128"/>
      <c r="D216" s="419"/>
      <c r="E216" s="650"/>
      <c r="F216" s="716"/>
    </row>
    <row r="217" spans="1:6" ht="13" x14ac:dyDescent="0.25">
      <c r="A217" s="128"/>
      <c r="B217" s="670" t="s">
        <v>135</v>
      </c>
      <c r="C217" s="128"/>
      <c r="D217" s="419"/>
      <c r="E217" s="650"/>
      <c r="F217" s="716"/>
    </row>
    <row r="218" spans="1:6" ht="12.5" x14ac:dyDescent="0.25">
      <c r="A218" s="128"/>
      <c r="B218" s="672"/>
      <c r="C218" s="128"/>
      <c r="D218" s="419"/>
      <c r="E218" s="650"/>
      <c r="F218" s="716"/>
    </row>
    <row r="219" spans="1:6" ht="13" x14ac:dyDescent="0.25">
      <c r="A219" s="128"/>
      <c r="B219" s="652" t="s">
        <v>593</v>
      </c>
      <c r="C219" s="128"/>
      <c r="D219" s="419"/>
      <c r="E219" s="650"/>
      <c r="F219" s="716"/>
    </row>
    <row r="220" spans="1:6" ht="37.5" x14ac:dyDescent="0.25">
      <c r="A220" s="128" t="s">
        <v>594</v>
      </c>
      <c r="B220" s="411" t="s">
        <v>939</v>
      </c>
      <c r="C220" s="128" t="s">
        <v>114</v>
      </c>
      <c r="D220" s="419">
        <v>90</v>
      </c>
      <c r="E220" s="650"/>
      <c r="F220" s="722">
        <f>D220*E220</f>
        <v>0</v>
      </c>
    </row>
    <row r="221" spans="1:6" ht="12.5" x14ac:dyDescent="0.25">
      <c r="A221" s="128"/>
      <c r="B221" s="672"/>
      <c r="C221" s="128"/>
      <c r="D221" s="419"/>
      <c r="E221" s="650"/>
      <c r="F221" s="716"/>
    </row>
    <row r="222" spans="1:6" ht="13" x14ac:dyDescent="0.25">
      <c r="A222" s="128"/>
      <c r="B222" s="658" t="s">
        <v>189</v>
      </c>
      <c r="C222" s="128"/>
      <c r="D222" s="659"/>
      <c r="E222" s="650"/>
      <c r="F222" s="716"/>
    </row>
    <row r="223" spans="1:6" s="677" customFormat="1" ht="37.5" x14ac:dyDescent="0.25">
      <c r="A223" s="127" t="s">
        <v>596</v>
      </c>
      <c r="B223" s="674" t="s">
        <v>940</v>
      </c>
      <c r="C223" s="128" t="s">
        <v>16</v>
      </c>
      <c r="D223" s="419">
        <v>1</v>
      </c>
      <c r="E223" s="650"/>
      <c r="F223" s="722">
        <f>D223*E223</f>
        <v>0</v>
      </c>
    </row>
    <row r="224" spans="1:6" s="677" customFormat="1" ht="12.5" x14ac:dyDescent="0.25">
      <c r="A224" s="128"/>
      <c r="B224" s="672"/>
      <c r="C224" s="128"/>
      <c r="D224" s="419"/>
      <c r="E224" s="650"/>
      <c r="F224" s="716"/>
    </row>
    <row r="225" spans="1:252" ht="19.149999999999999" customHeight="1" x14ac:dyDescent="0.25">
      <c r="A225" s="681"/>
      <c r="B225" s="682"/>
      <c r="C225" s="683"/>
      <c r="D225" s="684"/>
      <c r="E225" s="685" t="s">
        <v>99</v>
      </c>
      <c r="F225" s="719">
        <f>SUM(F178:F223)</f>
        <v>0</v>
      </c>
    </row>
    <row r="226" spans="1:252" ht="12.5" x14ac:dyDescent="0.25">
      <c r="A226" s="702"/>
      <c r="B226" s="703"/>
      <c r="C226" s="704"/>
      <c r="D226" s="705"/>
      <c r="E226" s="706"/>
      <c r="F226" s="726"/>
    </row>
    <row r="227" spans="1:252" ht="13" x14ac:dyDescent="0.25">
      <c r="A227" s="128"/>
      <c r="B227" s="707" t="s">
        <v>25</v>
      </c>
      <c r="C227" s="287"/>
      <c r="D227" s="665"/>
      <c r="E227" s="666"/>
      <c r="F227" s="718"/>
    </row>
    <row r="228" spans="1:252" ht="12.5" x14ac:dyDescent="0.25">
      <c r="A228" s="128"/>
      <c r="B228" s="411"/>
      <c r="C228" s="287"/>
      <c r="D228" s="665"/>
      <c r="E228" s="666"/>
      <c r="F228" s="718"/>
    </row>
    <row r="229" spans="1:252" s="111" customFormat="1" ht="13" x14ac:dyDescent="0.25">
      <c r="A229" s="109"/>
      <c r="B229" s="130" t="s">
        <v>941</v>
      </c>
      <c r="C229" s="109"/>
      <c r="D229" s="129"/>
      <c r="E229" s="110"/>
      <c r="F229" s="720"/>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c r="DM229" s="266"/>
      <c r="DN229" s="266"/>
      <c r="DO229" s="266"/>
      <c r="DP229" s="266"/>
      <c r="DQ229" s="266"/>
      <c r="DR229" s="266"/>
      <c r="DS229" s="266"/>
      <c r="DT229" s="266"/>
      <c r="DU229" s="266"/>
      <c r="DV229" s="266"/>
      <c r="DW229" s="266"/>
      <c r="DX229" s="266"/>
      <c r="DY229" s="266"/>
      <c r="DZ229" s="266"/>
      <c r="EA229" s="266"/>
      <c r="EB229" s="266"/>
      <c r="EC229" s="266"/>
      <c r="ED229" s="266"/>
      <c r="EE229" s="266"/>
      <c r="EF229" s="266"/>
      <c r="EG229" s="266"/>
      <c r="EH229" s="266"/>
      <c r="EI229" s="266"/>
      <c r="EJ229" s="266"/>
      <c r="EK229" s="266"/>
      <c r="EL229" s="266"/>
      <c r="EM229" s="266"/>
      <c r="EN229" s="266"/>
      <c r="EO229" s="266"/>
      <c r="EP229" s="266"/>
      <c r="EQ229" s="266"/>
      <c r="ER229" s="266"/>
      <c r="ES229" s="266"/>
      <c r="ET229" s="266"/>
      <c r="EU229" s="266"/>
      <c r="EV229" s="266"/>
      <c r="EW229" s="266"/>
      <c r="EX229" s="266"/>
      <c r="EY229" s="266"/>
      <c r="EZ229" s="266"/>
      <c r="FA229" s="266"/>
      <c r="FB229" s="266"/>
      <c r="FC229" s="266"/>
      <c r="FD229" s="266"/>
      <c r="FE229" s="266"/>
      <c r="FF229" s="266"/>
      <c r="FG229" s="266"/>
      <c r="FH229" s="266"/>
      <c r="FI229" s="266"/>
      <c r="FJ229" s="266"/>
      <c r="FK229" s="266"/>
      <c r="FL229" s="266"/>
      <c r="FM229" s="266"/>
      <c r="FN229" s="266"/>
      <c r="FO229" s="266"/>
      <c r="FP229" s="266"/>
      <c r="FQ229" s="266"/>
      <c r="FR229" s="266"/>
      <c r="FS229" s="266"/>
      <c r="FT229" s="266"/>
      <c r="FU229" s="266"/>
      <c r="FV229" s="266"/>
      <c r="FW229" s="266"/>
      <c r="FX229" s="266"/>
      <c r="FY229" s="266"/>
      <c r="FZ229" s="266"/>
      <c r="GA229" s="266"/>
      <c r="GB229" s="266"/>
      <c r="GC229" s="266"/>
      <c r="GD229" s="266"/>
      <c r="GE229" s="266"/>
      <c r="GF229" s="266"/>
      <c r="GG229" s="266"/>
      <c r="GH229" s="266"/>
      <c r="GI229" s="266"/>
      <c r="GJ229" s="266"/>
      <c r="GK229" s="266"/>
      <c r="GL229" s="266"/>
      <c r="GM229" s="266"/>
      <c r="GN229" s="266"/>
      <c r="GO229" s="266"/>
      <c r="GP229" s="266"/>
      <c r="GQ229" s="266"/>
      <c r="GR229" s="266"/>
      <c r="GS229" s="266"/>
      <c r="GT229" s="266"/>
      <c r="GU229" s="266"/>
      <c r="GV229" s="266"/>
      <c r="GW229" s="266"/>
      <c r="GX229" s="266"/>
      <c r="GY229" s="266"/>
      <c r="GZ229" s="266"/>
      <c r="HA229" s="266"/>
      <c r="HB229" s="266"/>
      <c r="HC229" s="266"/>
      <c r="HD229" s="266"/>
      <c r="HE229" s="266"/>
      <c r="HF229" s="266"/>
      <c r="HG229" s="266"/>
      <c r="HH229" s="266"/>
      <c r="HI229" s="266"/>
      <c r="HJ229" s="266"/>
      <c r="HK229" s="266"/>
      <c r="HL229" s="266"/>
      <c r="HM229" s="266"/>
      <c r="HN229" s="266"/>
      <c r="HO229" s="266"/>
      <c r="HP229" s="266"/>
      <c r="HQ229" s="266"/>
      <c r="HR229" s="266"/>
      <c r="HS229" s="266"/>
      <c r="HT229" s="266"/>
      <c r="HU229" s="266"/>
      <c r="HV229" s="266"/>
      <c r="HW229" s="266"/>
      <c r="HX229" s="266"/>
      <c r="HY229" s="266"/>
      <c r="HZ229" s="266"/>
      <c r="IA229" s="266"/>
      <c r="IB229" s="266"/>
      <c r="IC229" s="266"/>
      <c r="ID229" s="266"/>
      <c r="IE229" s="266"/>
      <c r="IF229" s="266"/>
      <c r="IG229" s="266"/>
      <c r="IH229" s="266"/>
      <c r="II229" s="266"/>
      <c r="IJ229" s="266"/>
      <c r="IK229" s="266"/>
      <c r="IL229" s="266"/>
      <c r="IM229" s="266"/>
      <c r="IN229" s="266"/>
      <c r="IO229" s="266"/>
      <c r="IP229" s="266"/>
      <c r="IQ229" s="266"/>
      <c r="IR229" s="266"/>
    </row>
    <row r="230" spans="1:252" s="111" customFormat="1" ht="13" x14ac:dyDescent="0.25">
      <c r="A230" s="109"/>
      <c r="B230" s="130"/>
      <c r="C230" s="109"/>
      <c r="D230" s="129"/>
      <c r="E230" s="110"/>
      <c r="F230" s="720"/>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c r="DM230" s="266"/>
      <c r="DN230" s="266"/>
      <c r="DO230" s="266"/>
      <c r="DP230" s="266"/>
      <c r="DQ230" s="266"/>
      <c r="DR230" s="266"/>
      <c r="DS230" s="266"/>
      <c r="DT230" s="266"/>
      <c r="DU230" s="266"/>
      <c r="DV230" s="266"/>
      <c r="DW230" s="266"/>
      <c r="DX230" s="266"/>
      <c r="DY230" s="266"/>
      <c r="DZ230" s="266"/>
      <c r="EA230" s="266"/>
      <c r="EB230" s="266"/>
      <c r="EC230" s="266"/>
      <c r="ED230" s="266"/>
      <c r="EE230" s="266"/>
      <c r="EF230" s="266"/>
      <c r="EG230" s="266"/>
      <c r="EH230" s="266"/>
      <c r="EI230" s="266"/>
      <c r="EJ230" s="266"/>
      <c r="EK230" s="266"/>
      <c r="EL230" s="266"/>
      <c r="EM230" s="266"/>
      <c r="EN230" s="266"/>
      <c r="EO230" s="266"/>
      <c r="EP230" s="266"/>
      <c r="EQ230" s="266"/>
      <c r="ER230" s="266"/>
      <c r="ES230" s="266"/>
      <c r="ET230" s="266"/>
      <c r="EU230" s="266"/>
      <c r="EV230" s="266"/>
      <c r="EW230" s="266"/>
      <c r="EX230" s="266"/>
      <c r="EY230" s="266"/>
      <c r="EZ230" s="266"/>
      <c r="FA230" s="266"/>
      <c r="FB230" s="266"/>
      <c r="FC230" s="266"/>
      <c r="FD230" s="266"/>
      <c r="FE230" s="266"/>
      <c r="FF230" s="266"/>
      <c r="FG230" s="266"/>
      <c r="FH230" s="266"/>
      <c r="FI230" s="266"/>
      <c r="FJ230" s="266"/>
      <c r="FK230" s="266"/>
      <c r="FL230" s="266"/>
      <c r="FM230" s="266"/>
      <c r="FN230" s="266"/>
      <c r="FO230" s="266"/>
      <c r="FP230" s="266"/>
      <c r="FQ230" s="266"/>
      <c r="FR230" s="266"/>
      <c r="FS230" s="266"/>
      <c r="FT230" s="266"/>
      <c r="FU230" s="266"/>
      <c r="FV230" s="266"/>
      <c r="FW230" s="266"/>
      <c r="FX230" s="266"/>
      <c r="FY230" s="266"/>
      <c r="FZ230" s="266"/>
      <c r="GA230" s="266"/>
      <c r="GB230" s="266"/>
      <c r="GC230" s="266"/>
      <c r="GD230" s="266"/>
      <c r="GE230" s="266"/>
      <c r="GF230" s="266"/>
      <c r="GG230" s="266"/>
      <c r="GH230" s="266"/>
      <c r="GI230" s="266"/>
      <c r="GJ230" s="266"/>
      <c r="GK230" s="266"/>
      <c r="GL230" s="266"/>
      <c r="GM230" s="266"/>
      <c r="GN230" s="266"/>
      <c r="GO230" s="266"/>
      <c r="GP230" s="266"/>
      <c r="GQ230" s="266"/>
      <c r="GR230" s="266"/>
      <c r="GS230" s="266"/>
      <c r="GT230" s="266"/>
      <c r="GU230" s="266"/>
      <c r="GV230" s="266"/>
      <c r="GW230" s="266"/>
      <c r="GX230" s="266"/>
      <c r="GY230" s="266"/>
      <c r="GZ230" s="266"/>
      <c r="HA230" s="266"/>
      <c r="HB230" s="266"/>
      <c r="HC230" s="266"/>
      <c r="HD230" s="266"/>
      <c r="HE230" s="266"/>
      <c r="HF230" s="266"/>
      <c r="HG230" s="266"/>
      <c r="HH230" s="266"/>
      <c r="HI230" s="266"/>
      <c r="HJ230" s="266"/>
      <c r="HK230" s="266"/>
      <c r="HL230" s="266"/>
      <c r="HM230" s="266"/>
      <c r="HN230" s="266"/>
      <c r="HO230" s="266"/>
      <c r="HP230" s="266"/>
      <c r="HQ230" s="266"/>
      <c r="HR230" s="266"/>
      <c r="HS230" s="266"/>
      <c r="HT230" s="266"/>
      <c r="HU230" s="266"/>
      <c r="HV230" s="266"/>
      <c r="HW230" s="266"/>
      <c r="HX230" s="266"/>
      <c r="HY230" s="266"/>
      <c r="HZ230" s="266"/>
      <c r="IA230" s="266"/>
      <c r="IB230" s="266"/>
      <c r="IC230" s="266"/>
      <c r="ID230" s="266"/>
      <c r="IE230" s="266"/>
      <c r="IF230" s="266"/>
      <c r="IG230" s="266"/>
      <c r="IH230" s="266"/>
      <c r="II230" s="266"/>
      <c r="IJ230" s="266"/>
      <c r="IK230" s="266"/>
      <c r="IL230" s="266"/>
      <c r="IM230" s="266"/>
      <c r="IN230" s="266"/>
      <c r="IO230" s="266"/>
      <c r="IP230" s="266"/>
      <c r="IQ230" s="266"/>
      <c r="IR230" s="266"/>
    </row>
    <row r="231" spans="1:252" s="111" customFormat="1" ht="13" x14ac:dyDescent="0.25">
      <c r="A231" s="109"/>
      <c r="B231" s="130"/>
      <c r="C231" s="109"/>
      <c r="D231" s="129"/>
      <c r="E231" s="110"/>
      <c r="F231" s="720"/>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c r="DM231" s="266"/>
      <c r="DN231" s="266"/>
      <c r="DO231" s="266"/>
      <c r="DP231" s="266"/>
      <c r="DQ231" s="266"/>
      <c r="DR231" s="266"/>
      <c r="DS231" s="266"/>
      <c r="DT231" s="266"/>
      <c r="DU231" s="266"/>
      <c r="DV231" s="266"/>
      <c r="DW231" s="266"/>
      <c r="DX231" s="266"/>
      <c r="DY231" s="266"/>
      <c r="DZ231" s="266"/>
      <c r="EA231" s="266"/>
      <c r="EB231" s="266"/>
      <c r="EC231" s="266"/>
      <c r="ED231" s="266"/>
      <c r="EE231" s="266"/>
      <c r="EF231" s="266"/>
      <c r="EG231" s="266"/>
      <c r="EH231" s="266"/>
      <c r="EI231" s="266"/>
      <c r="EJ231" s="266"/>
      <c r="EK231" s="266"/>
      <c r="EL231" s="266"/>
      <c r="EM231" s="266"/>
      <c r="EN231" s="266"/>
      <c r="EO231" s="266"/>
      <c r="EP231" s="266"/>
      <c r="EQ231" s="266"/>
      <c r="ER231" s="266"/>
      <c r="ES231" s="266"/>
      <c r="ET231" s="266"/>
      <c r="EU231" s="266"/>
      <c r="EV231" s="266"/>
      <c r="EW231" s="266"/>
      <c r="EX231" s="266"/>
      <c r="EY231" s="266"/>
      <c r="EZ231" s="266"/>
      <c r="FA231" s="266"/>
      <c r="FB231" s="266"/>
      <c r="FC231" s="266"/>
      <c r="FD231" s="266"/>
      <c r="FE231" s="266"/>
      <c r="FF231" s="266"/>
      <c r="FG231" s="266"/>
      <c r="FH231" s="266"/>
      <c r="FI231" s="266"/>
      <c r="FJ231" s="266"/>
      <c r="FK231" s="266"/>
      <c r="FL231" s="266"/>
      <c r="FM231" s="266"/>
      <c r="FN231" s="266"/>
      <c r="FO231" s="266"/>
      <c r="FP231" s="266"/>
      <c r="FQ231" s="266"/>
      <c r="FR231" s="266"/>
      <c r="FS231" s="266"/>
      <c r="FT231" s="266"/>
      <c r="FU231" s="266"/>
      <c r="FV231" s="266"/>
      <c r="FW231" s="266"/>
      <c r="FX231" s="266"/>
      <c r="FY231" s="266"/>
      <c r="FZ231" s="266"/>
      <c r="GA231" s="266"/>
      <c r="GB231" s="266"/>
      <c r="GC231" s="266"/>
      <c r="GD231" s="266"/>
      <c r="GE231" s="266"/>
      <c r="GF231" s="266"/>
      <c r="GG231" s="266"/>
      <c r="GH231" s="266"/>
      <c r="GI231" s="266"/>
      <c r="GJ231" s="266"/>
      <c r="GK231" s="266"/>
      <c r="GL231" s="266"/>
      <c r="GM231" s="266"/>
      <c r="GN231" s="266"/>
      <c r="GO231" s="266"/>
      <c r="GP231" s="266"/>
      <c r="GQ231" s="266"/>
      <c r="GR231" s="266"/>
      <c r="GS231" s="266"/>
      <c r="GT231" s="266"/>
      <c r="GU231" s="266"/>
      <c r="GV231" s="266"/>
      <c r="GW231" s="266"/>
      <c r="GX231" s="266"/>
      <c r="GY231" s="266"/>
      <c r="GZ231" s="266"/>
      <c r="HA231" s="266"/>
      <c r="HB231" s="266"/>
      <c r="HC231" s="266"/>
      <c r="HD231" s="266"/>
      <c r="HE231" s="266"/>
      <c r="HF231" s="266"/>
      <c r="HG231" s="266"/>
      <c r="HH231" s="266"/>
      <c r="HI231" s="266"/>
      <c r="HJ231" s="266"/>
      <c r="HK231" s="266"/>
      <c r="HL231" s="266"/>
      <c r="HM231" s="266"/>
      <c r="HN231" s="266"/>
      <c r="HO231" s="266"/>
      <c r="HP231" s="266"/>
      <c r="HQ231" s="266"/>
      <c r="HR231" s="266"/>
      <c r="HS231" s="266"/>
      <c r="HT231" s="266"/>
      <c r="HU231" s="266"/>
      <c r="HV231" s="266"/>
      <c r="HW231" s="266"/>
      <c r="HX231" s="266"/>
      <c r="HY231" s="266"/>
      <c r="HZ231" s="266"/>
      <c r="IA231" s="266"/>
      <c r="IB231" s="266"/>
      <c r="IC231" s="266"/>
      <c r="ID231" s="266"/>
      <c r="IE231" s="266"/>
      <c r="IF231" s="266"/>
      <c r="IG231" s="266"/>
      <c r="IH231" s="266"/>
      <c r="II231" s="266"/>
      <c r="IJ231" s="266"/>
      <c r="IK231" s="266"/>
      <c r="IL231" s="266"/>
      <c r="IM231" s="266"/>
      <c r="IN231" s="266"/>
      <c r="IO231" s="266"/>
      <c r="IP231" s="266"/>
      <c r="IQ231" s="266"/>
      <c r="IR231" s="266"/>
    </row>
    <row r="232" spans="1:252" s="111" customFormat="1" ht="13" x14ac:dyDescent="0.25">
      <c r="A232" s="109"/>
      <c r="B232" s="130" t="s">
        <v>319</v>
      </c>
      <c r="C232" s="109"/>
      <c r="D232" s="129"/>
      <c r="E232" s="110"/>
      <c r="F232" s="720"/>
    </row>
    <row r="233" spans="1:252" s="111" customFormat="1" ht="13" x14ac:dyDescent="0.25">
      <c r="A233" s="109"/>
      <c r="B233" s="130"/>
      <c r="C233" s="109"/>
      <c r="D233" s="129"/>
      <c r="E233" s="110"/>
      <c r="F233" s="727"/>
    </row>
    <row r="234" spans="1:252" s="111" customFormat="1" ht="13" x14ac:dyDescent="0.25">
      <c r="A234" s="109"/>
      <c r="B234" s="130"/>
      <c r="C234" s="109"/>
      <c r="D234" s="129"/>
      <c r="E234" s="110"/>
      <c r="F234" s="720"/>
    </row>
    <row r="235" spans="1:252" ht="12.5" x14ac:dyDescent="0.25">
      <c r="A235" s="128"/>
      <c r="B235" s="708" t="s">
        <v>1165</v>
      </c>
      <c r="C235" s="287"/>
      <c r="D235" s="665"/>
      <c r="E235" s="666"/>
      <c r="F235" s="720">
        <f>F58</f>
        <v>0</v>
      </c>
    </row>
    <row r="236" spans="1:252" ht="12.5" x14ac:dyDescent="0.25">
      <c r="A236" s="128"/>
      <c r="B236" s="708"/>
      <c r="C236" s="287"/>
      <c r="D236" s="665"/>
      <c r="E236" s="666"/>
      <c r="F236" s="718"/>
    </row>
    <row r="237" spans="1:252" ht="12.5" x14ac:dyDescent="0.25">
      <c r="A237" s="128"/>
      <c r="B237" s="708" t="s">
        <v>1166</v>
      </c>
      <c r="C237" s="287"/>
      <c r="D237" s="665"/>
      <c r="E237" s="666"/>
      <c r="F237" s="718">
        <f>F116</f>
        <v>0</v>
      </c>
    </row>
    <row r="238" spans="1:252" ht="12.5" x14ac:dyDescent="0.25">
      <c r="A238" s="128"/>
      <c r="B238" s="708"/>
      <c r="C238" s="287"/>
      <c r="D238" s="665"/>
      <c r="E238" s="666"/>
      <c r="F238" s="728"/>
    </row>
    <row r="239" spans="1:252" ht="12.5" x14ac:dyDescent="0.25">
      <c r="A239" s="128"/>
      <c r="B239" s="708" t="s">
        <v>1167</v>
      </c>
      <c r="C239" s="287"/>
      <c r="D239" s="665"/>
      <c r="E239" s="666"/>
      <c r="F239" s="728">
        <f>F175</f>
        <v>0</v>
      </c>
    </row>
    <row r="240" spans="1:252" ht="12.5" x14ac:dyDescent="0.25">
      <c r="A240" s="128"/>
      <c r="B240" s="708"/>
      <c r="C240" s="287"/>
      <c r="D240" s="665"/>
      <c r="E240" s="666"/>
      <c r="F240" s="718"/>
    </row>
    <row r="241" spans="1:6" ht="12.5" x14ac:dyDescent="0.25">
      <c r="A241" s="128"/>
      <c r="B241" s="708" t="s">
        <v>1168</v>
      </c>
      <c r="C241" s="287"/>
      <c r="D241" s="665"/>
      <c r="E241" s="666"/>
      <c r="F241" s="718">
        <f>F225</f>
        <v>0</v>
      </c>
    </row>
    <row r="242" spans="1:6" ht="12.5" x14ac:dyDescent="0.25">
      <c r="A242" s="128"/>
      <c r="B242" s="695"/>
      <c r="C242" s="287"/>
      <c r="D242" s="665"/>
      <c r="E242" s="666"/>
      <c r="F242" s="718"/>
    </row>
    <row r="243" spans="1:6" ht="12.5" x14ac:dyDescent="0.25">
      <c r="A243" s="128"/>
      <c r="B243" s="708"/>
      <c r="C243" s="287"/>
      <c r="D243" s="665"/>
      <c r="E243" s="666"/>
      <c r="F243" s="718"/>
    </row>
    <row r="244" spans="1:6" ht="12.5" x14ac:dyDescent="0.25">
      <c r="A244" s="128"/>
      <c r="B244" s="695"/>
      <c r="C244" s="287"/>
      <c r="D244" s="665"/>
      <c r="E244" s="666"/>
      <c r="F244" s="717"/>
    </row>
    <row r="245" spans="1:6" ht="12.5" x14ac:dyDescent="0.25">
      <c r="A245" s="128"/>
      <c r="B245" s="708"/>
      <c r="C245" s="287"/>
      <c r="D245" s="665"/>
      <c r="E245" s="666"/>
      <c r="F245" s="717"/>
    </row>
    <row r="246" spans="1:6" ht="12.5" x14ac:dyDescent="0.25">
      <c r="A246" s="128"/>
      <c r="B246" s="695"/>
      <c r="C246" s="287"/>
      <c r="D246" s="665"/>
      <c r="E246" s="666"/>
      <c r="F246" s="717"/>
    </row>
    <row r="247" spans="1:6" ht="12.5" x14ac:dyDescent="0.25">
      <c r="A247" s="128"/>
      <c r="B247" s="695"/>
      <c r="C247" s="287"/>
      <c r="D247" s="665"/>
      <c r="E247" s="666"/>
      <c r="F247" s="717"/>
    </row>
    <row r="248" spans="1:6" ht="12.5" x14ac:dyDescent="0.25">
      <c r="A248" s="128"/>
      <c r="B248" s="695"/>
      <c r="C248" s="287"/>
      <c r="D248" s="665"/>
      <c r="E248" s="666"/>
      <c r="F248" s="717"/>
    </row>
    <row r="249" spans="1:6" ht="12.5" x14ac:dyDescent="0.25">
      <c r="A249" s="128"/>
      <c r="B249" s="695"/>
      <c r="C249" s="287"/>
      <c r="D249" s="665"/>
      <c r="E249" s="666"/>
      <c r="F249" s="717"/>
    </row>
    <row r="250" spans="1:6" ht="12.5" x14ac:dyDescent="0.25">
      <c r="A250" s="128"/>
      <c r="B250" s="695"/>
      <c r="C250" s="287"/>
      <c r="D250" s="665"/>
      <c r="E250" s="666"/>
      <c r="F250" s="717"/>
    </row>
    <row r="251" spans="1:6" ht="12.5" x14ac:dyDescent="0.25">
      <c r="A251" s="128"/>
      <c r="B251" s="695"/>
      <c r="C251" s="287"/>
      <c r="D251" s="665"/>
      <c r="E251" s="666"/>
      <c r="F251" s="717"/>
    </row>
    <row r="252" spans="1:6" ht="12.5" x14ac:dyDescent="0.25">
      <c r="A252" s="128"/>
      <c r="B252" s="695"/>
      <c r="C252" s="287"/>
      <c r="D252" s="665"/>
      <c r="E252" s="666"/>
      <c r="F252" s="717"/>
    </row>
    <row r="253" spans="1:6" ht="12.5" x14ac:dyDescent="0.25">
      <c r="A253" s="128"/>
      <c r="B253" s="695"/>
      <c r="C253" s="287"/>
      <c r="D253" s="665"/>
      <c r="E253" s="666"/>
      <c r="F253" s="717"/>
    </row>
    <row r="254" spans="1:6" ht="12.5" x14ac:dyDescent="0.25">
      <c r="A254" s="128"/>
      <c r="B254" s="695"/>
      <c r="C254" s="287"/>
      <c r="D254" s="665"/>
      <c r="E254" s="666"/>
      <c r="F254" s="717"/>
    </row>
    <row r="255" spans="1:6" ht="12.5" x14ac:dyDescent="0.25">
      <c r="A255" s="128"/>
      <c r="B255" s="695"/>
      <c r="C255" s="287"/>
      <c r="D255" s="665"/>
      <c r="E255" s="666"/>
      <c r="F255" s="717"/>
    </row>
    <row r="256" spans="1:6" ht="12.5" x14ac:dyDescent="0.25">
      <c r="A256" s="128"/>
      <c r="B256" s="695"/>
      <c r="C256" s="287"/>
      <c r="D256" s="665"/>
      <c r="E256" s="666"/>
      <c r="F256" s="717"/>
    </row>
    <row r="257" spans="1:6" ht="12.5" x14ac:dyDescent="0.25">
      <c r="A257" s="128"/>
      <c r="B257" s="695"/>
      <c r="C257" s="287"/>
      <c r="D257" s="665"/>
      <c r="E257" s="666"/>
      <c r="F257" s="717"/>
    </row>
    <row r="258" spans="1:6" ht="12.5" x14ac:dyDescent="0.25">
      <c r="A258" s="128"/>
      <c r="B258" s="695"/>
      <c r="C258" s="287"/>
      <c r="D258" s="665"/>
      <c r="E258" s="666"/>
      <c r="F258" s="717"/>
    </row>
    <row r="259" spans="1:6" ht="12.5" x14ac:dyDescent="0.25">
      <c r="A259" s="128"/>
      <c r="B259" s="695"/>
      <c r="C259" s="287"/>
      <c r="D259" s="665"/>
      <c r="E259" s="666"/>
      <c r="F259" s="717"/>
    </row>
    <row r="260" spans="1:6" ht="12.5" x14ac:dyDescent="0.25">
      <c r="A260" s="128"/>
      <c r="B260" s="695"/>
      <c r="C260" s="287"/>
      <c r="D260" s="665"/>
      <c r="E260" s="666"/>
      <c r="F260" s="717"/>
    </row>
    <row r="261" spans="1:6" ht="12.5" x14ac:dyDescent="0.25">
      <c r="A261" s="128"/>
      <c r="B261" s="695"/>
      <c r="C261" s="287"/>
      <c r="D261" s="665"/>
      <c r="E261" s="666"/>
      <c r="F261" s="717"/>
    </row>
    <row r="262" spans="1:6" ht="12.5" x14ac:dyDescent="0.25">
      <c r="A262" s="128"/>
      <c r="B262" s="695"/>
      <c r="C262" s="287"/>
      <c r="D262" s="665"/>
      <c r="E262" s="666"/>
      <c r="F262" s="717"/>
    </row>
    <row r="263" spans="1:6" ht="12.5" x14ac:dyDescent="0.25">
      <c r="A263" s="128"/>
      <c r="B263" s="695"/>
      <c r="C263" s="287"/>
      <c r="D263" s="665"/>
      <c r="E263" s="666"/>
      <c r="F263" s="717"/>
    </row>
    <row r="264" spans="1:6" ht="12.5" x14ac:dyDescent="0.25">
      <c r="A264" s="128"/>
      <c r="B264" s="695"/>
      <c r="C264" s="287"/>
      <c r="D264" s="665"/>
      <c r="E264" s="666"/>
      <c r="F264" s="717"/>
    </row>
    <row r="265" spans="1:6" ht="12.5" x14ac:dyDescent="0.25">
      <c r="A265" s="128"/>
      <c r="B265" s="695"/>
      <c r="C265" s="287"/>
      <c r="D265" s="665"/>
      <c r="E265" s="666"/>
      <c r="F265" s="717"/>
    </row>
    <row r="266" spans="1:6" ht="12.5" x14ac:dyDescent="0.25">
      <c r="A266" s="128"/>
      <c r="B266" s="695"/>
      <c r="C266" s="287"/>
      <c r="D266" s="665"/>
      <c r="E266" s="666"/>
      <c r="F266" s="717"/>
    </row>
    <row r="267" spans="1:6" ht="12.5" x14ac:dyDescent="0.25">
      <c r="A267" s="128"/>
      <c r="B267" s="695"/>
      <c r="C267" s="287"/>
      <c r="D267" s="665"/>
      <c r="E267" s="666"/>
      <c r="F267" s="717"/>
    </row>
    <row r="268" spans="1:6" ht="12.5" x14ac:dyDescent="0.25">
      <c r="A268" s="128"/>
      <c r="B268" s="695"/>
      <c r="C268" s="287"/>
      <c r="D268" s="665"/>
      <c r="E268" s="666"/>
      <c r="F268" s="717"/>
    </row>
    <row r="269" spans="1:6" ht="12.5" x14ac:dyDescent="0.25">
      <c r="A269" s="128"/>
      <c r="B269" s="695"/>
      <c r="C269" s="287"/>
      <c r="D269" s="665"/>
      <c r="E269" s="666"/>
      <c r="F269" s="717"/>
    </row>
    <row r="270" spans="1:6" ht="12.5" x14ac:dyDescent="0.25">
      <c r="A270" s="128"/>
      <c r="B270" s="695"/>
      <c r="C270" s="287"/>
      <c r="D270" s="665"/>
      <c r="E270" s="666"/>
      <c r="F270" s="717"/>
    </row>
    <row r="271" spans="1:6" ht="12.5" x14ac:dyDescent="0.25">
      <c r="A271" s="128"/>
      <c r="B271" s="695"/>
      <c r="C271" s="287"/>
      <c r="D271" s="665"/>
      <c r="E271" s="666"/>
      <c r="F271" s="717"/>
    </row>
    <row r="272" spans="1:6" ht="12.5" x14ac:dyDescent="0.25">
      <c r="A272" s="128"/>
      <c r="B272" s="695"/>
      <c r="C272" s="287"/>
      <c r="D272" s="665"/>
      <c r="E272" s="666"/>
      <c r="F272" s="717"/>
    </row>
    <row r="273" spans="1:6" ht="12.5" x14ac:dyDescent="0.25">
      <c r="A273" s="128"/>
      <c r="B273" s="695"/>
      <c r="C273" s="287"/>
      <c r="D273" s="665"/>
      <c r="E273" s="666"/>
      <c r="F273" s="717"/>
    </row>
    <row r="274" spans="1:6" ht="12.5" x14ac:dyDescent="0.25">
      <c r="A274" s="128"/>
      <c r="B274" s="695"/>
      <c r="C274" s="287"/>
      <c r="D274" s="665"/>
      <c r="E274" s="666"/>
      <c r="F274" s="717"/>
    </row>
    <row r="275" spans="1:6" ht="12.5" x14ac:dyDescent="0.25">
      <c r="A275" s="128"/>
      <c r="B275" s="695"/>
      <c r="C275" s="287"/>
      <c r="D275" s="665"/>
      <c r="E275" s="666"/>
      <c r="F275" s="717"/>
    </row>
    <row r="276" spans="1:6" ht="12.5" x14ac:dyDescent="0.25">
      <c r="A276" s="128"/>
      <c r="B276" s="695"/>
      <c r="C276" s="287"/>
      <c r="D276" s="665"/>
      <c r="E276" s="666"/>
      <c r="F276" s="717"/>
    </row>
    <row r="277" spans="1:6" ht="12.5" x14ac:dyDescent="0.25">
      <c r="A277" s="128"/>
      <c r="B277" s="695"/>
      <c r="C277" s="287"/>
      <c r="D277" s="665"/>
      <c r="E277" s="666"/>
      <c r="F277" s="717"/>
    </row>
    <row r="278" spans="1:6" ht="12.5" x14ac:dyDescent="0.25">
      <c r="A278" s="128"/>
      <c r="B278" s="695"/>
      <c r="C278" s="287"/>
      <c r="D278" s="665"/>
      <c r="E278" s="666"/>
      <c r="F278" s="717"/>
    </row>
    <row r="279" spans="1:6" ht="12.5" x14ac:dyDescent="0.25">
      <c r="A279" s="128"/>
      <c r="B279" s="695"/>
      <c r="C279" s="287"/>
      <c r="D279" s="665"/>
      <c r="E279" s="666"/>
      <c r="F279" s="717"/>
    </row>
    <row r="280" spans="1:6" ht="12.5" x14ac:dyDescent="0.25">
      <c r="A280" s="128"/>
      <c r="B280" s="695"/>
      <c r="C280" s="287"/>
      <c r="D280" s="665"/>
      <c r="E280" s="666"/>
      <c r="F280" s="717"/>
    </row>
    <row r="281" spans="1:6" ht="12.5" x14ac:dyDescent="0.25">
      <c r="A281" s="128"/>
      <c r="B281" s="695"/>
      <c r="C281" s="287"/>
      <c r="D281" s="665"/>
      <c r="E281" s="666"/>
      <c r="F281" s="717"/>
    </row>
    <row r="282" spans="1:6" ht="19.899999999999999" customHeight="1" x14ac:dyDescent="0.25">
      <c r="A282" s="1106" t="s">
        <v>260</v>
      </c>
      <c r="B282" s="1107"/>
      <c r="C282" s="1107"/>
      <c r="D282" s="1107"/>
      <c r="E282" s="1108"/>
      <c r="F282" s="729">
        <f>SUM(F234:F245)</f>
        <v>0</v>
      </c>
    </row>
    <row r="283" spans="1:6" x14ac:dyDescent="0.25">
      <c r="C283" s="709"/>
      <c r="E283" s="710"/>
      <c r="F283" s="730"/>
    </row>
    <row r="284" spans="1:6" x14ac:dyDescent="0.25">
      <c r="C284" s="709"/>
      <c r="E284" s="710"/>
      <c r="F284" s="730"/>
    </row>
    <row r="285" spans="1:6" x14ac:dyDescent="0.25">
      <c r="C285" s="709"/>
      <c r="E285" s="710"/>
      <c r="F285" s="730"/>
    </row>
    <row r="286" spans="1:6" x14ac:dyDescent="0.25">
      <c r="E286" s="710"/>
      <c r="F286" s="730"/>
    </row>
    <row r="287" spans="1:6" x14ac:dyDescent="0.25">
      <c r="E287" s="710"/>
      <c r="F287" s="730"/>
    </row>
    <row r="288" spans="1:6" x14ac:dyDescent="0.25">
      <c r="E288" s="710"/>
      <c r="F288" s="730"/>
    </row>
    <row r="289" spans="5:6" x14ac:dyDescent="0.25">
      <c r="E289" s="710"/>
      <c r="F289" s="730"/>
    </row>
    <row r="290" spans="5:6" x14ac:dyDescent="0.25">
      <c r="E290" s="710"/>
      <c r="F290" s="730"/>
    </row>
    <row r="291" spans="5:6" x14ac:dyDescent="0.25">
      <c r="E291" s="710"/>
      <c r="F291" s="730"/>
    </row>
    <row r="292" spans="5:6" x14ac:dyDescent="0.25">
      <c r="E292" s="710"/>
      <c r="F292" s="730"/>
    </row>
    <row r="293" spans="5:6" x14ac:dyDescent="0.25">
      <c r="E293" s="710"/>
      <c r="F293" s="730"/>
    </row>
    <row r="294" spans="5:6" x14ac:dyDescent="0.25">
      <c r="E294" s="710"/>
      <c r="F294" s="730"/>
    </row>
    <row r="295" spans="5:6" x14ac:dyDescent="0.25">
      <c r="E295" s="710"/>
      <c r="F295" s="730"/>
    </row>
    <row r="296" spans="5:6" x14ac:dyDescent="0.25">
      <c r="E296" s="710"/>
      <c r="F296" s="730"/>
    </row>
    <row r="297" spans="5:6" x14ac:dyDescent="0.25">
      <c r="E297" s="710"/>
      <c r="F297" s="730"/>
    </row>
    <row r="298" spans="5:6" x14ac:dyDescent="0.25">
      <c r="E298" s="710"/>
      <c r="F298" s="730"/>
    </row>
    <row r="299" spans="5:6" x14ac:dyDescent="0.25">
      <c r="E299" s="710"/>
      <c r="F299" s="730"/>
    </row>
    <row r="300" spans="5:6" x14ac:dyDescent="0.25">
      <c r="E300" s="710"/>
      <c r="F300" s="730"/>
    </row>
    <row r="301" spans="5:6" x14ac:dyDescent="0.25">
      <c r="E301" s="710"/>
      <c r="F301" s="730"/>
    </row>
    <row r="302" spans="5:6" x14ac:dyDescent="0.25">
      <c r="E302" s="710"/>
      <c r="F302" s="730"/>
    </row>
    <row r="303" spans="5:6" x14ac:dyDescent="0.25">
      <c r="E303" s="710"/>
      <c r="F303" s="730"/>
    </row>
    <row r="304" spans="5:6" x14ac:dyDescent="0.25">
      <c r="E304" s="710"/>
      <c r="F304" s="730"/>
    </row>
    <row r="305" spans="5:6" x14ac:dyDescent="0.25">
      <c r="E305" s="710"/>
      <c r="F305" s="730"/>
    </row>
    <row r="306" spans="5:6" x14ac:dyDescent="0.25">
      <c r="E306" s="710"/>
      <c r="F306" s="730"/>
    </row>
    <row r="307" spans="5:6" x14ac:dyDescent="0.25">
      <c r="E307" s="710"/>
      <c r="F307" s="730"/>
    </row>
    <row r="308" spans="5:6" x14ac:dyDescent="0.25">
      <c r="E308" s="710"/>
      <c r="F308" s="730"/>
    </row>
    <row r="309" spans="5:6" x14ac:dyDescent="0.25">
      <c r="E309" s="710"/>
      <c r="F309" s="730"/>
    </row>
    <row r="310" spans="5:6" x14ac:dyDescent="0.25">
      <c r="E310" s="710"/>
      <c r="F310" s="730"/>
    </row>
    <row r="311" spans="5:6" x14ac:dyDescent="0.25">
      <c r="E311" s="710"/>
      <c r="F311" s="730"/>
    </row>
    <row r="312" spans="5:6" x14ac:dyDescent="0.25">
      <c r="E312" s="710"/>
      <c r="F312" s="730"/>
    </row>
    <row r="313" spans="5:6" x14ac:dyDescent="0.25">
      <c r="E313" s="710"/>
      <c r="F313" s="730"/>
    </row>
    <row r="314" spans="5:6" x14ac:dyDescent="0.25">
      <c r="E314" s="710"/>
      <c r="F314" s="730"/>
    </row>
    <row r="315" spans="5:6" x14ac:dyDescent="0.25">
      <c r="E315" s="710"/>
      <c r="F315" s="730"/>
    </row>
    <row r="316" spans="5:6" x14ac:dyDescent="0.25">
      <c r="E316" s="710"/>
      <c r="F316" s="730"/>
    </row>
    <row r="317" spans="5:6" x14ac:dyDescent="0.25">
      <c r="E317" s="710"/>
      <c r="F317" s="730"/>
    </row>
    <row r="318" spans="5:6" x14ac:dyDescent="0.25">
      <c r="E318" s="710"/>
      <c r="F318" s="730"/>
    </row>
    <row r="319" spans="5:6" x14ac:dyDescent="0.25">
      <c r="E319" s="710"/>
      <c r="F319" s="730"/>
    </row>
    <row r="320" spans="5:6" x14ac:dyDescent="0.25">
      <c r="E320" s="710"/>
      <c r="F320" s="730"/>
    </row>
    <row r="321" spans="5:6" x14ac:dyDescent="0.25">
      <c r="E321" s="710"/>
      <c r="F321" s="730"/>
    </row>
    <row r="322" spans="5:6" x14ac:dyDescent="0.25">
      <c r="E322" s="710"/>
      <c r="F322" s="730"/>
    </row>
    <row r="323" spans="5:6" x14ac:dyDescent="0.25">
      <c r="E323" s="710"/>
      <c r="F323" s="730"/>
    </row>
    <row r="324" spans="5:6" x14ac:dyDescent="0.25">
      <c r="E324" s="710"/>
      <c r="F324" s="730"/>
    </row>
    <row r="325" spans="5:6" x14ac:dyDescent="0.25">
      <c r="E325" s="710"/>
      <c r="F325" s="730"/>
    </row>
    <row r="326" spans="5:6" x14ac:dyDescent="0.25">
      <c r="E326" s="710"/>
      <c r="F326" s="730"/>
    </row>
    <row r="327" spans="5:6" x14ac:dyDescent="0.25">
      <c r="E327" s="710"/>
      <c r="F327" s="730"/>
    </row>
    <row r="328" spans="5:6" x14ac:dyDescent="0.25">
      <c r="E328" s="710"/>
      <c r="F328" s="730"/>
    </row>
    <row r="329" spans="5:6" x14ac:dyDescent="0.25">
      <c r="E329" s="710"/>
      <c r="F329" s="730"/>
    </row>
    <row r="330" spans="5:6" x14ac:dyDescent="0.25">
      <c r="E330" s="710"/>
      <c r="F330" s="730"/>
    </row>
    <row r="331" spans="5:6" x14ac:dyDescent="0.25">
      <c r="E331" s="710"/>
      <c r="F331" s="730"/>
    </row>
    <row r="332" spans="5:6" x14ac:dyDescent="0.25">
      <c r="E332" s="710"/>
      <c r="F332" s="730"/>
    </row>
    <row r="333" spans="5:6" x14ac:dyDescent="0.25">
      <c r="E333" s="710"/>
      <c r="F333" s="730"/>
    </row>
    <row r="334" spans="5:6" x14ac:dyDescent="0.25">
      <c r="E334" s="710"/>
      <c r="F334" s="730"/>
    </row>
    <row r="335" spans="5:6" x14ac:dyDescent="0.25">
      <c r="E335" s="710"/>
      <c r="F335" s="730"/>
    </row>
    <row r="336" spans="5:6" x14ac:dyDescent="0.25">
      <c r="E336" s="710"/>
      <c r="F336" s="730"/>
    </row>
    <row r="337" spans="5:6" x14ac:dyDescent="0.25">
      <c r="E337" s="710"/>
      <c r="F337" s="730"/>
    </row>
    <row r="338" spans="5:6" x14ac:dyDescent="0.25">
      <c r="E338" s="710"/>
      <c r="F338" s="730"/>
    </row>
    <row r="339" spans="5:6" x14ac:dyDescent="0.25">
      <c r="E339" s="710"/>
      <c r="F339" s="730"/>
    </row>
    <row r="340" spans="5:6" x14ac:dyDescent="0.25">
      <c r="E340" s="710"/>
      <c r="F340" s="730"/>
    </row>
    <row r="341" spans="5:6" x14ac:dyDescent="0.25">
      <c r="E341" s="710"/>
      <c r="F341" s="730"/>
    </row>
    <row r="342" spans="5:6" x14ac:dyDescent="0.25">
      <c r="E342" s="710"/>
      <c r="F342" s="730"/>
    </row>
    <row r="343" spans="5:6" x14ac:dyDescent="0.25">
      <c r="E343" s="710"/>
      <c r="F343" s="730"/>
    </row>
    <row r="344" spans="5:6" x14ac:dyDescent="0.25">
      <c r="E344" s="710"/>
      <c r="F344" s="730"/>
    </row>
    <row r="345" spans="5:6" x14ac:dyDescent="0.25">
      <c r="E345" s="710"/>
      <c r="F345" s="730"/>
    </row>
    <row r="346" spans="5:6" x14ac:dyDescent="0.25">
      <c r="E346" s="710"/>
      <c r="F346" s="730"/>
    </row>
    <row r="347" spans="5:6" x14ac:dyDescent="0.25">
      <c r="E347" s="710"/>
      <c r="F347" s="730"/>
    </row>
    <row r="348" spans="5:6" x14ac:dyDescent="0.25">
      <c r="E348" s="710"/>
      <c r="F348" s="730"/>
    </row>
    <row r="349" spans="5:6" x14ac:dyDescent="0.25">
      <c r="E349" s="710"/>
      <c r="F349" s="730"/>
    </row>
    <row r="350" spans="5:6" x14ac:dyDescent="0.25">
      <c r="E350" s="710"/>
      <c r="F350" s="730"/>
    </row>
    <row r="351" spans="5:6" x14ac:dyDescent="0.25">
      <c r="E351" s="710"/>
      <c r="F351" s="730"/>
    </row>
    <row r="352" spans="5:6" x14ac:dyDescent="0.25">
      <c r="E352" s="710"/>
      <c r="F352" s="730"/>
    </row>
    <row r="353" spans="5:6" x14ac:dyDescent="0.25">
      <c r="E353" s="710"/>
      <c r="F353" s="730"/>
    </row>
    <row r="354" spans="5:6" x14ac:dyDescent="0.25">
      <c r="E354" s="710"/>
      <c r="F354" s="730"/>
    </row>
    <row r="355" spans="5:6" x14ac:dyDescent="0.25">
      <c r="E355" s="710"/>
      <c r="F355" s="730"/>
    </row>
    <row r="356" spans="5:6" x14ac:dyDescent="0.25">
      <c r="E356" s="710"/>
      <c r="F356" s="730"/>
    </row>
    <row r="357" spans="5:6" x14ac:dyDescent="0.25">
      <c r="E357" s="710"/>
      <c r="F357" s="730"/>
    </row>
    <row r="358" spans="5:6" x14ac:dyDescent="0.25">
      <c r="E358" s="710"/>
      <c r="F358" s="730"/>
    </row>
    <row r="359" spans="5:6" x14ac:dyDescent="0.25">
      <c r="E359" s="710"/>
      <c r="F359" s="730"/>
    </row>
    <row r="360" spans="5:6" x14ac:dyDescent="0.25">
      <c r="E360" s="710"/>
      <c r="F360" s="730"/>
    </row>
    <row r="361" spans="5:6" x14ac:dyDescent="0.25">
      <c r="E361" s="710"/>
      <c r="F361" s="730"/>
    </row>
    <row r="362" spans="5:6" x14ac:dyDescent="0.25">
      <c r="E362" s="710"/>
      <c r="F362" s="730"/>
    </row>
    <row r="363" spans="5:6" x14ac:dyDescent="0.25">
      <c r="E363" s="710"/>
      <c r="F363" s="730"/>
    </row>
    <row r="364" spans="5:6" x14ac:dyDescent="0.25">
      <c r="E364" s="710"/>
      <c r="F364" s="730"/>
    </row>
    <row r="365" spans="5:6" x14ac:dyDescent="0.25">
      <c r="E365" s="710"/>
      <c r="F365" s="730"/>
    </row>
    <row r="366" spans="5:6" x14ac:dyDescent="0.25">
      <c r="E366" s="710"/>
      <c r="F366" s="730"/>
    </row>
    <row r="367" spans="5:6" x14ac:dyDescent="0.25">
      <c r="E367" s="710"/>
      <c r="F367" s="730"/>
    </row>
    <row r="368" spans="5:6" x14ac:dyDescent="0.25">
      <c r="E368" s="710"/>
      <c r="F368" s="730"/>
    </row>
    <row r="369" spans="5:6" x14ac:dyDescent="0.25">
      <c r="E369" s="710"/>
      <c r="F369" s="730"/>
    </row>
    <row r="370" spans="5:6" x14ac:dyDescent="0.25">
      <c r="E370" s="710"/>
      <c r="F370" s="730"/>
    </row>
    <row r="371" spans="5:6" x14ac:dyDescent="0.25">
      <c r="E371" s="710"/>
      <c r="F371" s="730"/>
    </row>
    <row r="372" spans="5:6" x14ac:dyDescent="0.25">
      <c r="E372" s="710"/>
      <c r="F372" s="730"/>
    </row>
    <row r="373" spans="5:6" x14ac:dyDescent="0.25">
      <c r="E373" s="710"/>
      <c r="F373" s="730"/>
    </row>
    <row r="374" spans="5:6" x14ac:dyDescent="0.25">
      <c r="E374" s="710"/>
      <c r="F374" s="730"/>
    </row>
    <row r="375" spans="5:6" x14ac:dyDescent="0.25">
      <c r="E375" s="710"/>
      <c r="F375" s="730"/>
    </row>
    <row r="376" spans="5:6" x14ac:dyDescent="0.25">
      <c r="E376" s="710"/>
      <c r="F376" s="730"/>
    </row>
    <row r="377" spans="5:6" x14ac:dyDescent="0.25">
      <c r="E377" s="710"/>
      <c r="F377" s="731"/>
    </row>
    <row r="378" spans="5:6" x14ac:dyDescent="0.25">
      <c r="E378" s="710"/>
      <c r="F378" s="731"/>
    </row>
    <row r="379" spans="5:6" x14ac:dyDescent="0.25">
      <c r="E379" s="710"/>
      <c r="F379" s="731"/>
    </row>
    <row r="380" spans="5:6" x14ac:dyDescent="0.25">
      <c r="E380" s="710"/>
      <c r="F380" s="731"/>
    </row>
    <row r="381" spans="5:6" x14ac:dyDescent="0.25">
      <c r="E381" s="710"/>
      <c r="F381" s="731"/>
    </row>
    <row r="382" spans="5:6" x14ac:dyDescent="0.25">
      <c r="E382" s="710"/>
      <c r="F382" s="731"/>
    </row>
    <row r="383" spans="5:6" x14ac:dyDescent="0.25">
      <c r="E383" s="710"/>
      <c r="F383" s="731"/>
    </row>
    <row r="384" spans="5:6" x14ac:dyDescent="0.25">
      <c r="E384" s="710"/>
      <c r="F384" s="731"/>
    </row>
    <row r="385" spans="5:6" x14ac:dyDescent="0.25">
      <c r="E385" s="710"/>
      <c r="F385" s="731"/>
    </row>
    <row r="386" spans="5:6" x14ac:dyDescent="0.25">
      <c r="E386" s="710"/>
      <c r="F386" s="731"/>
    </row>
    <row r="387" spans="5:6" x14ac:dyDescent="0.25">
      <c r="E387" s="710"/>
      <c r="F387" s="731"/>
    </row>
    <row r="388" spans="5:6" x14ac:dyDescent="0.25">
      <c r="E388" s="710"/>
      <c r="F388" s="731"/>
    </row>
    <row r="389" spans="5:6" x14ac:dyDescent="0.25">
      <c r="E389" s="710"/>
      <c r="F389" s="731"/>
    </row>
    <row r="390" spans="5:6" x14ac:dyDescent="0.25">
      <c r="E390" s="710"/>
      <c r="F390" s="731"/>
    </row>
    <row r="391" spans="5:6" x14ac:dyDescent="0.25">
      <c r="E391" s="710"/>
      <c r="F391" s="731"/>
    </row>
    <row r="392" spans="5:6" x14ac:dyDescent="0.25">
      <c r="E392" s="710"/>
      <c r="F392" s="731"/>
    </row>
    <row r="393" spans="5:6" x14ac:dyDescent="0.25">
      <c r="E393" s="710"/>
      <c r="F393" s="731"/>
    </row>
    <row r="394" spans="5:6" x14ac:dyDescent="0.25">
      <c r="E394" s="710"/>
      <c r="F394" s="731"/>
    </row>
    <row r="395" spans="5:6" x14ac:dyDescent="0.25">
      <c r="E395" s="710"/>
      <c r="F395" s="731"/>
    </row>
    <row r="396" spans="5:6" x14ac:dyDescent="0.25">
      <c r="E396" s="710"/>
      <c r="F396" s="731"/>
    </row>
    <row r="397" spans="5:6" x14ac:dyDescent="0.25">
      <c r="E397" s="710"/>
      <c r="F397" s="731"/>
    </row>
    <row r="398" spans="5:6" x14ac:dyDescent="0.25">
      <c r="E398" s="710"/>
      <c r="F398" s="731"/>
    </row>
    <row r="399" spans="5:6" x14ac:dyDescent="0.25">
      <c r="E399" s="710"/>
      <c r="F399" s="731"/>
    </row>
    <row r="400" spans="5:6" x14ac:dyDescent="0.25">
      <c r="E400" s="710"/>
      <c r="F400" s="731"/>
    </row>
    <row r="401" spans="5:6" x14ac:dyDescent="0.25">
      <c r="E401" s="710"/>
      <c r="F401" s="731"/>
    </row>
    <row r="402" spans="5:6" x14ac:dyDescent="0.25">
      <c r="E402" s="710"/>
      <c r="F402" s="731"/>
    </row>
    <row r="403" spans="5:6" x14ac:dyDescent="0.25">
      <c r="E403" s="710"/>
      <c r="F403" s="731"/>
    </row>
    <row r="404" spans="5:6" x14ac:dyDescent="0.25">
      <c r="E404" s="710"/>
      <c r="F404" s="731"/>
    </row>
    <row r="405" spans="5:6" x14ac:dyDescent="0.25">
      <c r="E405" s="710"/>
      <c r="F405" s="731"/>
    </row>
    <row r="406" spans="5:6" x14ac:dyDescent="0.25">
      <c r="E406" s="710"/>
      <c r="F406" s="731"/>
    </row>
    <row r="407" spans="5:6" x14ac:dyDescent="0.25">
      <c r="E407" s="710"/>
      <c r="F407" s="731"/>
    </row>
    <row r="408" spans="5:6" x14ac:dyDescent="0.25">
      <c r="E408" s="710"/>
      <c r="F408" s="731"/>
    </row>
    <row r="409" spans="5:6" x14ac:dyDescent="0.25">
      <c r="E409" s="710"/>
      <c r="F409" s="731"/>
    </row>
    <row r="410" spans="5:6" x14ac:dyDescent="0.25">
      <c r="E410" s="710"/>
      <c r="F410" s="731"/>
    </row>
    <row r="411" spans="5:6" x14ac:dyDescent="0.25">
      <c r="E411" s="710"/>
      <c r="F411" s="731"/>
    </row>
    <row r="412" spans="5:6" x14ac:dyDescent="0.25">
      <c r="E412" s="710"/>
      <c r="F412" s="731"/>
    </row>
    <row r="413" spans="5:6" x14ac:dyDescent="0.25">
      <c r="E413" s="710"/>
      <c r="F413" s="731"/>
    </row>
    <row r="414" spans="5:6" x14ac:dyDescent="0.25">
      <c r="E414" s="710"/>
      <c r="F414" s="731"/>
    </row>
    <row r="415" spans="5:6" x14ac:dyDescent="0.25">
      <c r="E415" s="710"/>
      <c r="F415" s="731"/>
    </row>
    <row r="416" spans="5:6" x14ac:dyDescent="0.25">
      <c r="E416" s="710"/>
      <c r="F416" s="731"/>
    </row>
    <row r="417" spans="5:6" x14ac:dyDescent="0.25">
      <c r="E417" s="710"/>
      <c r="F417" s="731"/>
    </row>
    <row r="418" spans="5:6" x14ac:dyDescent="0.25">
      <c r="E418" s="710"/>
      <c r="F418" s="731"/>
    </row>
    <row r="419" spans="5:6" x14ac:dyDescent="0.25">
      <c r="E419" s="710"/>
      <c r="F419" s="731"/>
    </row>
    <row r="420" spans="5:6" x14ac:dyDescent="0.25">
      <c r="E420" s="710"/>
      <c r="F420" s="731"/>
    </row>
    <row r="421" spans="5:6" x14ac:dyDescent="0.25">
      <c r="E421" s="710"/>
      <c r="F421" s="731"/>
    </row>
    <row r="422" spans="5:6" x14ac:dyDescent="0.25">
      <c r="E422" s="710"/>
      <c r="F422" s="731"/>
    </row>
    <row r="423" spans="5:6" x14ac:dyDescent="0.25">
      <c r="E423" s="710"/>
      <c r="F423" s="731"/>
    </row>
    <row r="424" spans="5:6" x14ac:dyDescent="0.25">
      <c r="E424" s="710"/>
      <c r="F424" s="731"/>
    </row>
    <row r="425" spans="5:6" x14ac:dyDescent="0.25">
      <c r="E425" s="710"/>
      <c r="F425" s="731"/>
    </row>
    <row r="426" spans="5:6" x14ac:dyDescent="0.25">
      <c r="E426" s="710"/>
      <c r="F426" s="731"/>
    </row>
    <row r="427" spans="5:6" x14ac:dyDescent="0.25">
      <c r="E427" s="710"/>
      <c r="F427" s="731"/>
    </row>
    <row r="428" spans="5:6" x14ac:dyDescent="0.25">
      <c r="E428" s="710"/>
      <c r="F428" s="731"/>
    </row>
    <row r="429" spans="5:6" x14ac:dyDescent="0.25">
      <c r="E429" s="710"/>
      <c r="F429" s="731"/>
    </row>
    <row r="430" spans="5:6" x14ac:dyDescent="0.25">
      <c r="E430" s="710"/>
      <c r="F430" s="731"/>
    </row>
    <row r="431" spans="5:6" x14ac:dyDescent="0.25">
      <c r="E431" s="710"/>
      <c r="F431" s="731"/>
    </row>
    <row r="432" spans="5:6" x14ac:dyDescent="0.25">
      <c r="E432" s="710"/>
      <c r="F432" s="731"/>
    </row>
    <row r="433" spans="5:6" x14ac:dyDescent="0.25">
      <c r="E433" s="710"/>
      <c r="F433" s="731"/>
    </row>
    <row r="434" spans="5:6" x14ac:dyDescent="0.25">
      <c r="E434" s="710"/>
      <c r="F434" s="731"/>
    </row>
    <row r="435" spans="5:6" x14ac:dyDescent="0.25">
      <c r="E435" s="710"/>
      <c r="F435" s="731"/>
    </row>
    <row r="436" spans="5:6" x14ac:dyDescent="0.25">
      <c r="E436" s="710"/>
      <c r="F436" s="731"/>
    </row>
    <row r="437" spans="5:6" x14ac:dyDescent="0.25">
      <c r="E437" s="710"/>
      <c r="F437" s="731"/>
    </row>
    <row r="438" spans="5:6" x14ac:dyDescent="0.25">
      <c r="E438" s="710"/>
      <c r="F438" s="731"/>
    </row>
    <row r="439" spans="5:6" x14ac:dyDescent="0.25">
      <c r="E439" s="710"/>
      <c r="F439" s="731"/>
    </row>
    <row r="440" spans="5:6" x14ac:dyDescent="0.25">
      <c r="E440" s="710"/>
      <c r="F440" s="731"/>
    </row>
    <row r="441" spans="5:6" x14ac:dyDescent="0.25">
      <c r="E441" s="710"/>
      <c r="F441" s="731"/>
    </row>
    <row r="442" spans="5:6" x14ac:dyDescent="0.25">
      <c r="E442" s="710"/>
      <c r="F442" s="731"/>
    </row>
    <row r="443" spans="5:6" x14ac:dyDescent="0.25">
      <c r="E443" s="710"/>
      <c r="F443" s="731"/>
    </row>
    <row r="444" spans="5:6" x14ac:dyDescent="0.25">
      <c r="E444" s="710"/>
      <c r="F444" s="731"/>
    </row>
    <row r="445" spans="5:6" x14ac:dyDescent="0.25">
      <c r="E445" s="710"/>
      <c r="F445" s="731"/>
    </row>
    <row r="446" spans="5:6" x14ac:dyDescent="0.25">
      <c r="E446" s="710"/>
      <c r="F446" s="731"/>
    </row>
    <row r="447" spans="5:6" x14ac:dyDescent="0.25">
      <c r="E447" s="710"/>
      <c r="F447" s="731"/>
    </row>
    <row r="448" spans="5:6" x14ac:dyDescent="0.25">
      <c r="E448" s="710"/>
      <c r="F448" s="731"/>
    </row>
    <row r="449" spans="5:6" x14ac:dyDescent="0.25">
      <c r="E449" s="710"/>
      <c r="F449" s="731"/>
    </row>
    <row r="450" spans="5:6" x14ac:dyDescent="0.25">
      <c r="E450" s="710"/>
      <c r="F450" s="731"/>
    </row>
    <row r="451" spans="5:6" x14ac:dyDescent="0.25">
      <c r="E451" s="710"/>
      <c r="F451" s="731"/>
    </row>
    <row r="452" spans="5:6" x14ac:dyDescent="0.25">
      <c r="E452" s="710"/>
      <c r="F452" s="731"/>
    </row>
    <row r="453" spans="5:6" x14ac:dyDescent="0.25">
      <c r="E453" s="710"/>
      <c r="F453" s="731"/>
    </row>
    <row r="454" spans="5:6" x14ac:dyDescent="0.25">
      <c r="E454" s="710"/>
      <c r="F454" s="731"/>
    </row>
    <row r="455" spans="5:6" x14ac:dyDescent="0.25">
      <c r="E455" s="710"/>
      <c r="F455" s="731"/>
    </row>
    <row r="456" spans="5:6" x14ac:dyDescent="0.25">
      <c r="E456" s="710"/>
      <c r="F456" s="731"/>
    </row>
    <row r="457" spans="5:6" x14ac:dyDescent="0.25">
      <c r="E457" s="710"/>
      <c r="F457" s="731"/>
    </row>
    <row r="458" spans="5:6" x14ac:dyDescent="0.25">
      <c r="E458" s="710"/>
      <c r="F458" s="731"/>
    </row>
    <row r="459" spans="5:6" x14ac:dyDescent="0.25">
      <c r="E459" s="710"/>
      <c r="F459" s="731"/>
    </row>
    <row r="460" spans="5:6" x14ac:dyDescent="0.25">
      <c r="E460" s="710"/>
      <c r="F460" s="731"/>
    </row>
    <row r="461" spans="5:6" x14ac:dyDescent="0.25">
      <c r="E461" s="710"/>
      <c r="F461" s="731"/>
    </row>
    <row r="462" spans="5:6" x14ac:dyDescent="0.25">
      <c r="E462" s="710"/>
      <c r="F462" s="731"/>
    </row>
    <row r="463" spans="5:6" x14ac:dyDescent="0.25">
      <c r="E463" s="710"/>
      <c r="F463" s="731"/>
    </row>
    <row r="464" spans="5:6" x14ac:dyDescent="0.25">
      <c r="E464" s="710"/>
      <c r="F464" s="731"/>
    </row>
    <row r="465" spans="5:6" x14ac:dyDescent="0.25">
      <c r="E465" s="710"/>
      <c r="F465" s="731"/>
    </row>
    <row r="466" spans="5:6" x14ac:dyDescent="0.25">
      <c r="E466" s="710"/>
      <c r="F466" s="731"/>
    </row>
    <row r="467" spans="5:6" x14ac:dyDescent="0.25">
      <c r="E467" s="710"/>
      <c r="F467" s="731"/>
    </row>
    <row r="468" spans="5:6" x14ac:dyDescent="0.25">
      <c r="E468" s="710"/>
      <c r="F468" s="731"/>
    </row>
    <row r="469" spans="5:6" x14ac:dyDescent="0.25">
      <c r="E469" s="710"/>
      <c r="F469" s="731"/>
    </row>
    <row r="470" spans="5:6" x14ac:dyDescent="0.25">
      <c r="E470" s="710"/>
      <c r="F470" s="731"/>
    </row>
    <row r="471" spans="5:6" x14ac:dyDescent="0.25">
      <c r="E471" s="710"/>
      <c r="F471" s="731"/>
    </row>
    <row r="472" spans="5:6" x14ac:dyDescent="0.25">
      <c r="E472" s="710"/>
      <c r="F472" s="731"/>
    </row>
    <row r="473" spans="5:6" x14ac:dyDescent="0.25">
      <c r="E473" s="710"/>
      <c r="F473" s="731"/>
    </row>
    <row r="474" spans="5:6" x14ac:dyDescent="0.25">
      <c r="E474" s="710"/>
      <c r="F474" s="731"/>
    </row>
    <row r="475" spans="5:6" x14ac:dyDescent="0.25">
      <c r="E475" s="710"/>
      <c r="F475" s="731"/>
    </row>
    <row r="476" spans="5:6" x14ac:dyDescent="0.25">
      <c r="E476" s="710"/>
      <c r="F476" s="731"/>
    </row>
    <row r="477" spans="5:6" x14ac:dyDescent="0.25">
      <c r="E477" s="710"/>
      <c r="F477" s="731"/>
    </row>
    <row r="478" spans="5:6" x14ac:dyDescent="0.25">
      <c r="E478" s="710"/>
      <c r="F478" s="731"/>
    </row>
    <row r="479" spans="5:6" x14ac:dyDescent="0.25">
      <c r="E479" s="710"/>
      <c r="F479" s="731"/>
    </row>
    <row r="480" spans="5:6" x14ac:dyDescent="0.25">
      <c r="E480" s="710"/>
      <c r="F480" s="731"/>
    </row>
    <row r="481" spans="5:6" x14ac:dyDescent="0.25">
      <c r="E481" s="710"/>
      <c r="F481" s="731"/>
    </row>
    <row r="482" spans="5:6" x14ac:dyDescent="0.25">
      <c r="E482" s="710"/>
      <c r="F482" s="731"/>
    </row>
    <row r="483" spans="5:6" x14ac:dyDescent="0.25">
      <c r="E483" s="710"/>
      <c r="F483" s="731"/>
    </row>
    <row r="484" spans="5:6" x14ac:dyDescent="0.25">
      <c r="E484" s="710"/>
      <c r="F484" s="731"/>
    </row>
    <row r="485" spans="5:6" x14ac:dyDescent="0.25">
      <c r="E485" s="710"/>
      <c r="F485" s="731"/>
    </row>
    <row r="486" spans="5:6" x14ac:dyDescent="0.25">
      <c r="E486" s="710"/>
      <c r="F486" s="731"/>
    </row>
    <row r="487" spans="5:6" x14ac:dyDescent="0.25">
      <c r="E487" s="710"/>
      <c r="F487" s="731"/>
    </row>
    <row r="488" spans="5:6" x14ac:dyDescent="0.25">
      <c r="E488" s="710"/>
      <c r="F488" s="731"/>
    </row>
    <row r="489" spans="5:6" x14ac:dyDescent="0.25">
      <c r="E489" s="710"/>
      <c r="F489" s="731"/>
    </row>
    <row r="490" spans="5:6" x14ac:dyDescent="0.25">
      <c r="E490" s="710"/>
      <c r="F490" s="731"/>
    </row>
    <row r="491" spans="5:6" x14ac:dyDescent="0.25">
      <c r="E491" s="710"/>
      <c r="F491" s="731"/>
    </row>
    <row r="492" spans="5:6" x14ac:dyDescent="0.25">
      <c r="E492" s="710"/>
      <c r="F492" s="731"/>
    </row>
    <row r="493" spans="5:6" x14ac:dyDescent="0.25">
      <c r="E493" s="710"/>
      <c r="F493" s="731"/>
    </row>
    <row r="494" spans="5:6" x14ac:dyDescent="0.25">
      <c r="E494" s="710"/>
      <c r="F494" s="731"/>
    </row>
    <row r="495" spans="5:6" x14ac:dyDescent="0.25">
      <c r="E495" s="710"/>
      <c r="F495" s="731"/>
    </row>
    <row r="496" spans="5:6" x14ac:dyDescent="0.25">
      <c r="E496" s="710"/>
      <c r="F496" s="731"/>
    </row>
    <row r="497" spans="5:6" x14ac:dyDescent="0.25">
      <c r="E497" s="710"/>
      <c r="F497" s="731"/>
    </row>
    <row r="498" spans="5:6" x14ac:dyDescent="0.25">
      <c r="E498" s="710"/>
      <c r="F498" s="731"/>
    </row>
    <row r="499" spans="5:6" x14ac:dyDescent="0.25">
      <c r="E499" s="710"/>
      <c r="F499" s="731"/>
    </row>
    <row r="500" spans="5:6" x14ac:dyDescent="0.25">
      <c r="E500" s="710"/>
      <c r="F500" s="731"/>
    </row>
    <row r="501" spans="5:6" x14ac:dyDescent="0.25">
      <c r="E501" s="710"/>
      <c r="F501" s="731"/>
    </row>
    <row r="502" spans="5:6" x14ac:dyDescent="0.25">
      <c r="E502" s="710"/>
      <c r="F502" s="731"/>
    </row>
    <row r="503" spans="5:6" x14ac:dyDescent="0.25">
      <c r="E503" s="710"/>
      <c r="F503" s="731"/>
    </row>
    <row r="504" spans="5:6" x14ac:dyDescent="0.25">
      <c r="E504" s="710"/>
      <c r="F504" s="731"/>
    </row>
    <row r="505" spans="5:6" x14ac:dyDescent="0.25">
      <c r="E505" s="710"/>
      <c r="F505" s="731"/>
    </row>
    <row r="506" spans="5:6" x14ac:dyDescent="0.25">
      <c r="E506" s="710"/>
      <c r="F506" s="731"/>
    </row>
    <row r="507" spans="5:6" x14ac:dyDescent="0.25">
      <c r="E507" s="710"/>
      <c r="F507" s="731"/>
    </row>
    <row r="508" spans="5:6" x14ac:dyDescent="0.25">
      <c r="E508" s="710"/>
      <c r="F508" s="731"/>
    </row>
    <row r="509" spans="5:6" x14ac:dyDescent="0.25">
      <c r="E509" s="710"/>
      <c r="F509" s="731"/>
    </row>
    <row r="510" spans="5:6" x14ac:dyDescent="0.25">
      <c r="E510" s="710"/>
      <c r="F510" s="731"/>
    </row>
    <row r="511" spans="5:6" x14ac:dyDescent="0.25">
      <c r="E511" s="710"/>
      <c r="F511" s="731"/>
    </row>
    <row r="512" spans="5:6" x14ac:dyDescent="0.25">
      <c r="E512" s="710"/>
      <c r="F512" s="731"/>
    </row>
    <row r="513" spans="5:6" x14ac:dyDescent="0.25">
      <c r="E513" s="710"/>
      <c r="F513" s="731"/>
    </row>
    <row r="514" spans="5:6" x14ac:dyDescent="0.25">
      <c r="E514" s="710"/>
      <c r="F514" s="731"/>
    </row>
    <row r="515" spans="5:6" x14ac:dyDescent="0.25">
      <c r="E515" s="710"/>
      <c r="F515" s="731"/>
    </row>
    <row r="516" spans="5:6" x14ac:dyDescent="0.25">
      <c r="E516" s="710"/>
      <c r="F516" s="731"/>
    </row>
    <row r="517" spans="5:6" x14ac:dyDescent="0.25">
      <c r="E517" s="710"/>
      <c r="F517" s="731"/>
    </row>
    <row r="518" spans="5:6" x14ac:dyDescent="0.25">
      <c r="E518" s="710"/>
      <c r="F518" s="731"/>
    </row>
    <row r="519" spans="5:6" x14ac:dyDescent="0.25">
      <c r="E519" s="710"/>
      <c r="F519" s="731"/>
    </row>
    <row r="520" spans="5:6" x14ac:dyDescent="0.25">
      <c r="E520" s="710"/>
      <c r="F520" s="731"/>
    </row>
    <row r="521" spans="5:6" x14ac:dyDescent="0.25">
      <c r="E521" s="710"/>
      <c r="F521" s="731"/>
    </row>
    <row r="522" spans="5:6" x14ac:dyDescent="0.25">
      <c r="E522" s="710"/>
      <c r="F522" s="731"/>
    </row>
    <row r="523" spans="5:6" x14ac:dyDescent="0.25">
      <c r="E523" s="710"/>
      <c r="F523" s="731"/>
    </row>
    <row r="524" spans="5:6" x14ac:dyDescent="0.25">
      <c r="E524" s="710"/>
      <c r="F524" s="731"/>
    </row>
    <row r="525" spans="5:6" x14ac:dyDescent="0.25">
      <c r="E525" s="710"/>
      <c r="F525" s="731"/>
    </row>
    <row r="526" spans="5:6" x14ac:dyDescent="0.25">
      <c r="E526" s="710"/>
      <c r="F526" s="731"/>
    </row>
    <row r="527" spans="5:6" x14ac:dyDescent="0.25">
      <c r="E527" s="710"/>
      <c r="F527" s="731"/>
    </row>
    <row r="528" spans="5:6" x14ac:dyDescent="0.25">
      <c r="E528" s="710"/>
      <c r="F528" s="731"/>
    </row>
    <row r="529" spans="5:6" x14ac:dyDescent="0.25">
      <c r="E529" s="710"/>
      <c r="F529" s="731"/>
    </row>
    <row r="530" spans="5:6" x14ac:dyDescent="0.25">
      <c r="E530" s="710"/>
      <c r="F530" s="731"/>
    </row>
    <row r="531" spans="5:6" x14ac:dyDescent="0.25">
      <c r="E531" s="710"/>
      <c r="F531" s="731"/>
    </row>
    <row r="532" spans="5:6" x14ac:dyDescent="0.25">
      <c r="E532" s="710"/>
      <c r="F532" s="731"/>
    </row>
    <row r="533" spans="5:6" x14ac:dyDescent="0.25">
      <c r="E533" s="710"/>
      <c r="F533" s="731"/>
    </row>
    <row r="534" spans="5:6" x14ac:dyDescent="0.25">
      <c r="E534" s="710"/>
      <c r="F534" s="731"/>
    </row>
    <row r="535" spans="5:6" x14ac:dyDescent="0.25">
      <c r="E535" s="710"/>
      <c r="F535" s="731"/>
    </row>
    <row r="536" spans="5:6" x14ac:dyDescent="0.25">
      <c r="E536" s="710"/>
      <c r="F536" s="731"/>
    </row>
    <row r="537" spans="5:6" x14ac:dyDescent="0.25">
      <c r="E537" s="710"/>
      <c r="F537" s="731"/>
    </row>
    <row r="538" spans="5:6" x14ac:dyDescent="0.25">
      <c r="E538" s="710"/>
      <c r="F538" s="731"/>
    </row>
    <row r="539" spans="5:6" x14ac:dyDescent="0.25">
      <c r="E539" s="710"/>
      <c r="F539" s="731"/>
    </row>
    <row r="540" spans="5:6" x14ac:dyDescent="0.25">
      <c r="E540" s="710"/>
      <c r="F540" s="731"/>
    </row>
    <row r="541" spans="5:6" x14ac:dyDescent="0.25">
      <c r="E541" s="710"/>
      <c r="F541" s="731"/>
    </row>
    <row r="542" spans="5:6" x14ac:dyDescent="0.25">
      <c r="E542" s="710"/>
      <c r="F542" s="731"/>
    </row>
    <row r="543" spans="5:6" x14ac:dyDescent="0.25">
      <c r="E543" s="710"/>
      <c r="F543" s="731"/>
    </row>
    <row r="544" spans="5:6" x14ac:dyDescent="0.25">
      <c r="E544" s="710"/>
      <c r="F544" s="731"/>
    </row>
    <row r="545" spans="5:6" x14ac:dyDescent="0.25">
      <c r="E545" s="710"/>
      <c r="F545" s="731"/>
    </row>
    <row r="546" spans="5:6" x14ac:dyDescent="0.25">
      <c r="E546" s="710"/>
      <c r="F546" s="731"/>
    </row>
    <row r="547" spans="5:6" x14ac:dyDescent="0.25">
      <c r="E547" s="710"/>
      <c r="F547" s="731"/>
    </row>
    <row r="548" spans="5:6" x14ac:dyDescent="0.25">
      <c r="E548" s="710"/>
      <c r="F548" s="731"/>
    </row>
    <row r="549" spans="5:6" x14ac:dyDescent="0.25">
      <c r="E549" s="710"/>
      <c r="F549" s="731"/>
    </row>
    <row r="550" spans="5:6" x14ac:dyDescent="0.25">
      <c r="E550" s="710"/>
      <c r="F550" s="731"/>
    </row>
    <row r="551" spans="5:6" x14ac:dyDescent="0.25">
      <c r="E551" s="710"/>
      <c r="F551" s="731"/>
    </row>
    <row r="552" spans="5:6" x14ac:dyDescent="0.25">
      <c r="E552" s="710"/>
      <c r="F552" s="731"/>
    </row>
    <row r="553" spans="5:6" x14ac:dyDescent="0.25">
      <c r="E553" s="710"/>
      <c r="F553" s="731"/>
    </row>
    <row r="554" spans="5:6" x14ac:dyDescent="0.25">
      <c r="E554" s="710"/>
      <c r="F554" s="731"/>
    </row>
    <row r="555" spans="5:6" x14ac:dyDescent="0.25">
      <c r="E555" s="710"/>
      <c r="F555" s="731"/>
    </row>
    <row r="556" spans="5:6" x14ac:dyDescent="0.25">
      <c r="E556" s="710"/>
      <c r="F556" s="731"/>
    </row>
    <row r="557" spans="5:6" x14ac:dyDescent="0.25">
      <c r="E557" s="710"/>
      <c r="F557" s="731"/>
    </row>
    <row r="558" spans="5:6" x14ac:dyDescent="0.25">
      <c r="E558" s="710"/>
      <c r="F558" s="731"/>
    </row>
    <row r="559" spans="5:6" x14ac:dyDescent="0.25">
      <c r="E559" s="710"/>
      <c r="F559" s="731"/>
    </row>
    <row r="560" spans="5:6" x14ac:dyDescent="0.25">
      <c r="E560" s="710"/>
      <c r="F560" s="731"/>
    </row>
    <row r="561" spans="5:6" x14ac:dyDescent="0.25">
      <c r="E561" s="710"/>
      <c r="F561" s="731"/>
    </row>
    <row r="562" spans="5:6" x14ac:dyDescent="0.25">
      <c r="E562" s="710"/>
      <c r="F562" s="731"/>
    </row>
    <row r="563" spans="5:6" x14ac:dyDescent="0.25">
      <c r="E563" s="710"/>
      <c r="F563" s="731"/>
    </row>
    <row r="564" spans="5:6" x14ac:dyDescent="0.25">
      <c r="E564" s="710"/>
      <c r="F564" s="731"/>
    </row>
    <row r="565" spans="5:6" x14ac:dyDescent="0.25">
      <c r="E565" s="710"/>
      <c r="F565" s="731"/>
    </row>
    <row r="566" spans="5:6" x14ac:dyDescent="0.25">
      <c r="E566" s="710"/>
      <c r="F566" s="731"/>
    </row>
    <row r="567" spans="5:6" x14ac:dyDescent="0.25">
      <c r="E567" s="710"/>
      <c r="F567" s="731"/>
    </row>
    <row r="568" spans="5:6" x14ac:dyDescent="0.25">
      <c r="E568" s="710"/>
      <c r="F568" s="731"/>
    </row>
    <row r="569" spans="5:6" x14ac:dyDescent="0.25">
      <c r="E569" s="710"/>
      <c r="F569" s="731"/>
    </row>
    <row r="570" spans="5:6" x14ac:dyDescent="0.25">
      <c r="E570" s="710"/>
      <c r="F570" s="731"/>
    </row>
    <row r="571" spans="5:6" x14ac:dyDescent="0.25">
      <c r="E571" s="710"/>
      <c r="F571" s="731"/>
    </row>
    <row r="572" spans="5:6" x14ac:dyDescent="0.25">
      <c r="E572" s="710"/>
      <c r="F572" s="731"/>
    </row>
    <row r="573" spans="5:6" x14ac:dyDescent="0.25">
      <c r="E573" s="710"/>
      <c r="F573" s="731"/>
    </row>
    <row r="574" spans="5:6" x14ac:dyDescent="0.25">
      <c r="E574" s="710"/>
      <c r="F574" s="731"/>
    </row>
    <row r="575" spans="5:6" x14ac:dyDescent="0.25">
      <c r="E575" s="710"/>
      <c r="F575" s="731"/>
    </row>
    <row r="576" spans="5:6" x14ac:dyDescent="0.25">
      <c r="E576" s="710"/>
      <c r="F576" s="731"/>
    </row>
    <row r="577" spans="5:6" x14ac:dyDescent="0.25">
      <c r="E577" s="710"/>
      <c r="F577" s="731"/>
    </row>
    <row r="578" spans="5:6" x14ac:dyDescent="0.25">
      <c r="E578" s="710"/>
      <c r="F578" s="731"/>
    </row>
    <row r="579" spans="5:6" x14ac:dyDescent="0.25">
      <c r="E579" s="710"/>
      <c r="F579" s="731"/>
    </row>
    <row r="580" spans="5:6" x14ac:dyDescent="0.25">
      <c r="E580" s="710"/>
      <c r="F580" s="731"/>
    </row>
    <row r="581" spans="5:6" x14ac:dyDescent="0.25">
      <c r="E581" s="710"/>
      <c r="F581" s="731"/>
    </row>
    <row r="582" spans="5:6" x14ac:dyDescent="0.25">
      <c r="E582" s="710"/>
      <c r="F582" s="731"/>
    </row>
    <row r="583" spans="5:6" x14ac:dyDescent="0.25">
      <c r="E583" s="710"/>
      <c r="F583" s="731"/>
    </row>
    <row r="584" spans="5:6" x14ac:dyDescent="0.25">
      <c r="E584" s="710"/>
      <c r="F584" s="731"/>
    </row>
    <row r="585" spans="5:6" x14ac:dyDescent="0.25">
      <c r="E585" s="710"/>
      <c r="F585" s="731"/>
    </row>
    <row r="586" spans="5:6" x14ac:dyDescent="0.25">
      <c r="E586" s="710"/>
      <c r="F586" s="731"/>
    </row>
    <row r="587" spans="5:6" x14ac:dyDescent="0.25">
      <c r="E587" s="710"/>
      <c r="F587" s="731"/>
    </row>
    <row r="588" spans="5:6" x14ac:dyDescent="0.25">
      <c r="E588" s="710"/>
      <c r="F588" s="731"/>
    </row>
    <row r="589" spans="5:6" x14ac:dyDescent="0.25">
      <c r="E589" s="710"/>
      <c r="F589" s="731"/>
    </row>
    <row r="590" spans="5:6" x14ac:dyDescent="0.25">
      <c r="E590" s="710"/>
      <c r="F590" s="731"/>
    </row>
    <row r="591" spans="5:6" x14ac:dyDescent="0.25">
      <c r="E591" s="710"/>
      <c r="F591" s="731"/>
    </row>
    <row r="592" spans="5:6" x14ac:dyDescent="0.25">
      <c r="E592" s="710"/>
      <c r="F592" s="731"/>
    </row>
    <row r="593" spans="5:6" x14ac:dyDescent="0.25">
      <c r="E593" s="710"/>
      <c r="F593" s="731"/>
    </row>
    <row r="594" spans="5:6" x14ac:dyDescent="0.25">
      <c r="E594" s="710"/>
      <c r="F594" s="731"/>
    </row>
    <row r="595" spans="5:6" x14ac:dyDescent="0.25">
      <c r="E595" s="710"/>
      <c r="F595" s="731"/>
    </row>
    <row r="596" spans="5:6" x14ac:dyDescent="0.25">
      <c r="E596" s="710"/>
      <c r="F596" s="731"/>
    </row>
    <row r="597" spans="5:6" x14ac:dyDescent="0.25">
      <c r="E597" s="710"/>
      <c r="F597" s="731"/>
    </row>
    <row r="598" spans="5:6" x14ac:dyDescent="0.25">
      <c r="E598" s="710"/>
      <c r="F598" s="731"/>
    </row>
    <row r="599" spans="5:6" x14ac:dyDescent="0.25">
      <c r="E599" s="710"/>
      <c r="F599" s="731"/>
    </row>
    <row r="600" spans="5:6" x14ac:dyDescent="0.25">
      <c r="E600" s="710"/>
      <c r="F600" s="731"/>
    </row>
    <row r="601" spans="5:6" x14ac:dyDescent="0.25">
      <c r="E601" s="710"/>
      <c r="F601" s="731"/>
    </row>
    <row r="602" spans="5:6" x14ac:dyDescent="0.25">
      <c r="E602" s="710"/>
      <c r="F602" s="731"/>
    </row>
    <row r="603" spans="5:6" x14ac:dyDescent="0.25">
      <c r="E603" s="710"/>
      <c r="F603" s="731"/>
    </row>
    <row r="604" spans="5:6" x14ac:dyDescent="0.25">
      <c r="E604" s="710"/>
      <c r="F604" s="731"/>
    </row>
    <row r="605" spans="5:6" x14ac:dyDescent="0.25">
      <c r="E605" s="710"/>
      <c r="F605" s="731"/>
    </row>
    <row r="606" spans="5:6" x14ac:dyDescent="0.25">
      <c r="E606" s="710"/>
      <c r="F606" s="731"/>
    </row>
    <row r="607" spans="5:6" x14ac:dyDescent="0.25">
      <c r="E607" s="710"/>
      <c r="F607" s="731"/>
    </row>
    <row r="608" spans="5:6" x14ac:dyDescent="0.25">
      <c r="E608" s="710"/>
      <c r="F608" s="731"/>
    </row>
    <row r="609" spans="5:6" x14ac:dyDescent="0.25">
      <c r="E609" s="710"/>
      <c r="F609" s="731"/>
    </row>
    <row r="610" spans="5:6" x14ac:dyDescent="0.25">
      <c r="E610" s="710"/>
      <c r="F610" s="731"/>
    </row>
    <row r="611" spans="5:6" x14ac:dyDescent="0.25">
      <c r="E611" s="710"/>
      <c r="F611" s="731"/>
    </row>
    <row r="612" spans="5:6" x14ac:dyDescent="0.25">
      <c r="E612" s="710"/>
      <c r="F612" s="731"/>
    </row>
    <row r="613" spans="5:6" x14ac:dyDescent="0.25">
      <c r="E613" s="710"/>
      <c r="F613" s="731"/>
    </row>
    <row r="614" spans="5:6" x14ac:dyDescent="0.25">
      <c r="E614" s="710"/>
      <c r="F614" s="731"/>
    </row>
    <row r="615" spans="5:6" x14ac:dyDescent="0.25">
      <c r="E615" s="710"/>
      <c r="F615" s="731"/>
    </row>
    <row r="616" spans="5:6" x14ac:dyDescent="0.25">
      <c r="E616" s="710"/>
      <c r="F616" s="731"/>
    </row>
    <row r="617" spans="5:6" x14ac:dyDescent="0.25">
      <c r="E617" s="710"/>
      <c r="F617" s="731"/>
    </row>
    <row r="618" spans="5:6" x14ac:dyDescent="0.25">
      <c r="E618" s="710"/>
      <c r="F618" s="731"/>
    </row>
    <row r="619" spans="5:6" x14ac:dyDescent="0.25">
      <c r="E619" s="710"/>
      <c r="F619" s="731"/>
    </row>
    <row r="620" spans="5:6" x14ac:dyDescent="0.25">
      <c r="E620" s="710"/>
      <c r="F620" s="731"/>
    </row>
    <row r="621" spans="5:6" x14ac:dyDescent="0.25">
      <c r="E621" s="710"/>
      <c r="F621" s="731"/>
    </row>
    <row r="622" spans="5:6" x14ac:dyDescent="0.25">
      <c r="E622" s="710"/>
      <c r="F622" s="731"/>
    </row>
    <row r="623" spans="5:6" x14ac:dyDescent="0.25">
      <c r="E623" s="710"/>
      <c r="F623" s="731"/>
    </row>
    <row r="624" spans="5:6" x14ac:dyDescent="0.25">
      <c r="E624" s="710"/>
      <c r="F624" s="731"/>
    </row>
    <row r="625" spans="5:6" x14ac:dyDescent="0.25">
      <c r="E625" s="710"/>
      <c r="F625" s="731"/>
    </row>
    <row r="626" spans="5:6" x14ac:dyDescent="0.25">
      <c r="E626" s="710"/>
      <c r="F626" s="731"/>
    </row>
    <row r="627" spans="5:6" x14ac:dyDescent="0.25">
      <c r="E627" s="710"/>
      <c r="F627" s="731"/>
    </row>
    <row r="628" spans="5:6" x14ac:dyDescent="0.25">
      <c r="E628" s="710"/>
      <c r="F628" s="731"/>
    </row>
    <row r="629" spans="5:6" x14ac:dyDescent="0.25">
      <c r="E629" s="710"/>
      <c r="F629" s="731"/>
    </row>
    <row r="630" spans="5:6" x14ac:dyDescent="0.25">
      <c r="E630" s="710"/>
      <c r="F630" s="731"/>
    </row>
    <row r="631" spans="5:6" x14ac:dyDescent="0.25">
      <c r="E631" s="710"/>
      <c r="F631" s="731"/>
    </row>
    <row r="632" spans="5:6" x14ac:dyDescent="0.25">
      <c r="E632" s="710"/>
      <c r="F632" s="731"/>
    </row>
    <row r="633" spans="5:6" x14ac:dyDescent="0.25">
      <c r="E633" s="710"/>
      <c r="F633" s="731"/>
    </row>
    <row r="634" spans="5:6" x14ac:dyDescent="0.25">
      <c r="E634" s="710"/>
      <c r="F634" s="731"/>
    </row>
    <row r="635" spans="5:6" x14ac:dyDescent="0.25">
      <c r="E635" s="710"/>
      <c r="F635" s="731"/>
    </row>
    <row r="636" spans="5:6" x14ac:dyDescent="0.25">
      <c r="E636" s="710"/>
      <c r="F636" s="731"/>
    </row>
    <row r="637" spans="5:6" x14ac:dyDescent="0.25">
      <c r="E637" s="710"/>
      <c r="F637" s="731"/>
    </row>
    <row r="638" spans="5:6" x14ac:dyDescent="0.25">
      <c r="E638" s="710"/>
      <c r="F638" s="731"/>
    </row>
    <row r="639" spans="5:6" x14ac:dyDescent="0.25">
      <c r="E639" s="710"/>
      <c r="F639" s="731"/>
    </row>
    <row r="640" spans="5:6" x14ac:dyDescent="0.25">
      <c r="E640" s="710"/>
      <c r="F640" s="731"/>
    </row>
    <row r="641" spans="5:6" x14ac:dyDescent="0.25">
      <c r="E641" s="710"/>
      <c r="F641" s="731"/>
    </row>
    <row r="642" spans="5:6" x14ac:dyDescent="0.25">
      <c r="E642" s="710"/>
      <c r="F642" s="731"/>
    </row>
    <row r="643" spans="5:6" x14ac:dyDescent="0.25">
      <c r="E643" s="710"/>
      <c r="F643" s="731"/>
    </row>
    <row r="644" spans="5:6" x14ac:dyDescent="0.25">
      <c r="E644" s="710"/>
      <c r="F644" s="731"/>
    </row>
    <row r="645" spans="5:6" x14ac:dyDescent="0.25">
      <c r="E645" s="710"/>
      <c r="F645" s="731"/>
    </row>
    <row r="646" spans="5:6" x14ac:dyDescent="0.25">
      <c r="E646" s="710"/>
      <c r="F646" s="731"/>
    </row>
    <row r="647" spans="5:6" x14ac:dyDescent="0.25">
      <c r="E647" s="710"/>
      <c r="F647" s="731"/>
    </row>
    <row r="648" spans="5:6" x14ac:dyDescent="0.25">
      <c r="E648" s="710"/>
      <c r="F648" s="731"/>
    </row>
    <row r="649" spans="5:6" x14ac:dyDescent="0.25">
      <c r="E649" s="710"/>
      <c r="F649" s="731"/>
    </row>
    <row r="650" spans="5:6" x14ac:dyDescent="0.25">
      <c r="E650" s="710"/>
      <c r="F650" s="731"/>
    </row>
    <row r="651" spans="5:6" x14ac:dyDescent="0.25">
      <c r="E651" s="710"/>
      <c r="F651" s="731"/>
    </row>
    <row r="652" spans="5:6" x14ac:dyDescent="0.25">
      <c r="E652" s="710"/>
      <c r="F652" s="731"/>
    </row>
    <row r="653" spans="5:6" x14ac:dyDescent="0.25">
      <c r="E653" s="710"/>
      <c r="F653" s="731"/>
    </row>
    <row r="654" spans="5:6" x14ac:dyDescent="0.25">
      <c r="E654" s="710"/>
      <c r="F654" s="731"/>
    </row>
    <row r="655" spans="5:6" x14ac:dyDescent="0.25">
      <c r="E655" s="710"/>
      <c r="F655" s="731"/>
    </row>
    <row r="656" spans="5:6" x14ac:dyDescent="0.25">
      <c r="E656" s="710"/>
      <c r="F656" s="731"/>
    </row>
    <row r="657" spans="5:6" x14ac:dyDescent="0.25">
      <c r="E657" s="710"/>
      <c r="F657" s="731"/>
    </row>
    <row r="658" spans="5:6" x14ac:dyDescent="0.25">
      <c r="E658" s="710"/>
      <c r="F658" s="731"/>
    </row>
    <row r="659" spans="5:6" x14ac:dyDescent="0.25">
      <c r="E659" s="710"/>
      <c r="F659" s="731"/>
    </row>
    <row r="660" spans="5:6" x14ac:dyDescent="0.25">
      <c r="E660" s="710"/>
      <c r="F660" s="731"/>
    </row>
    <row r="661" spans="5:6" x14ac:dyDescent="0.25">
      <c r="E661" s="710"/>
      <c r="F661" s="731"/>
    </row>
    <row r="662" spans="5:6" x14ac:dyDescent="0.25">
      <c r="E662" s="710"/>
      <c r="F662" s="731"/>
    </row>
    <row r="663" spans="5:6" x14ac:dyDescent="0.25">
      <c r="E663" s="710"/>
      <c r="F663" s="731"/>
    </row>
    <row r="664" spans="5:6" x14ac:dyDescent="0.25">
      <c r="E664" s="710"/>
      <c r="F664" s="731"/>
    </row>
    <row r="665" spans="5:6" x14ac:dyDescent="0.25">
      <c r="E665" s="710"/>
      <c r="F665" s="731"/>
    </row>
    <row r="666" spans="5:6" x14ac:dyDescent="0.25">
      <c r="E666" s="710"/>
      <c r="F666" s="731"/>
    </row>
    <row r="667" spans="5:6" x14ac:dyDescent="0.25">
      <c r="E667" s="710"/>
      <c r="F667" s="731"/>
    </row>
    <row r="668" spans="5:6" x14ac:dyDescent="0.25">
      <c r="E668" s="710"/>
      <c r="F668" s="731"/>
    </row>
    <row r="669" spans="5:6" x14ac:dyDescent="0.25">
      <c r="E669" s="710"/>
      <c r="F669" s="731"/>
    </row>
    <row r="670" spans="5:6" x14ac:dyDescent="0.25">
      <c r="E670" s="710"/>
      <c r="F670" s="731"/>
    </row>
    <row r="671" spans="5:6" x14ac:dyDescent="0.25">
      <c r="E671" s="710"/>
      <c r="F671" s="731"/>
    </row>
    <row r="672" spans="5:6" x14ac:dyDescent="0.25">
      <c r="E672" s="710"/>
      <c r="F672" s="731"/>
    </row>
    <row r="673" spans="5:6" x14ac:dyDescent="0.25">
      <c r="E673" s="710"/>
      <c r="F673" s="731"/>
    </row>
    <row r="674" spans="5:6" x14ac:dyDescent="0.25">
      <c r="E674" s="710"/>
      <c r="F674" s="731"/>
    </row>
    <row r="675" spans="5:6" x14ac:dyDescent="0.25">
      <c r="E675" s="710"/>
      <c r="F675" s="731"/>
    </row>
    <row r="676" spans="5:6" x14ac:dyDescent="0.25">
      <c r="E676" s="710"/>
      <c r="F676" s="731"/>
    </row>
    <row r="677" spans="5:6" x14ac:dyDescent="0.25">
      <c r="E677" s="710"/>
      <c r="F677" s="731"/>
    </row>
    <row r="678" spans="5:6" x14ac:dyDescent="0.25">
      <c r="E678" s="710"/>
      <c r="F678" s="731"/>
    </row>
    <row r="679" spans="5:6" x14ac:dyDescent="0.25">
      <c r="E679" s="710"/>
      <c r="F679" s="731"/>
    </row>
    <row r="680" spans="5:6" x14ac:dyDescent="0.25">
      <c r="E680" s="710"/>
      <c r="F680" s="731"/>
    </row>
    <row r="681" spans="5:6" x14ac:dyDescent="0.25">
      <c r="E681" s="710"/>
      <c r="F681" s="731"/>
    </row>
    <row r="682" spans="5:6" x14ac:dyDescent="0.25">
      <c r="E682" s="710"/>
      <c r="F682" s="731"/>
    </row>
    <row r="683" spans="5:6" x14ac:dyDescent="0.25">
      <c r="E683" s="710"/>
      <c r="F683" s="731"/>
    </row>
    <row r="684" spans="5:6" x14ac:dyDescent="0.25">
      <c r="E684" s="710"/>
      <c r="F684" s="731"/>
    </row>
    <row r="685" spans="5:6" x14ac:dyDescent="0.25">
      <c r="E685" s="710"/>
      <c r="F685" s="731"/>
    </row>
    <row r="686" spans="5:6" x14ac:dyDescent="0.25">
      <c r="E686" s="710"/>
      <c r="F686" s="731"/>
    </row>
    <row r="687" spans="5:6" x14ac:dyDescent="0.25">
      <c r="E687" s="710"/>
      <c r="F687" s="731"/>
    </row>
    <row r="688" spans="5:6" x14ac:dyDescent="0.25">
      <c r="E688" s="710"/>
      <c r="F688" s="731"/>
    </row>
    <row r="689" spans="5:6" x14ac:dyDescent="0.25">
      <c r="E689" s="710"/>
      <c r="F689" s="731"/>
    </row>
    <row r="690" spans="5:6" x14ac:dyDescent="0.25">
      <c r="E690" s="710"/>
      <c r="F690" s="731"/>
    </row>
    <row r="691" spans="5:6" x14ac:dyDescent="0.25">
      <c r="E691" s="710"/>
      <c r="F691" s="731"/>
    </row>
    <row r="692" spans="5:6" x14ac:dyDescent="0.25">
      <c r="E692" s="710"/>
      <c r="F692" s="731"/>
    </row>
    <row r="693" spans="5:6" x14ac:dyDescent="0.25">
      <c r="E693" s="710"/>
      <c r="F693" s="731"/>
    </row>
    <row r="694" spans="5:6" x14ac:dyDescent="0.25">
      <c r="E694" s="710"/>
      <c r="F694" s="731"/>
    </row>
    <row r="695" spans="5:6" x14ac:dyDescent="0.25">
      <c r="E695" s="710"/>
      <c r="F695" s="731"/>
    </row>
    <row r="696" spans="5:6" x14ac:dyDescent="0.25">
      <c r="E696" s="710"/>
      <c r="F696" s="731"/>
    </row>
    <row r="697" spans="5:6" x14ac:dyDescent="0.25">
      <c r="E697" s="710"/>
      <c r="F697" s="731"/>
    </row>
    <row r="698" spans="5:6" x14ac:dyDescent="0.25">
      <c r="E698" s="710"/>
      <c r="F698" s="731"/>
    </row>
    <row r="699" spans="5:6" x14ac:dyDescent="0.25">
      <c r="E699" s="710"/>
      <c r="F699" s="731"/>
    </row>
    <row r="700" spans="5:6" x14ac:dyDescent="0.25">
      <c r="E700" s="710"/>
      <c r="F700" s="731"/>
    </row>
    <row r="701" spans="5:6" x14ac:dyDescent="0.25">
      <c r="E701" s="710"/>
      <c r="F701" s="731"/>
    </row>
    <row r="702" spans="5:6" x14ac:dyDescent="0.25">
      <c r="E702" s="710"/>
      <c r="F702" s="731"/>
    </row>
    <row r="703" spans="5:6" x14ac:dyDescent="0.25">
      <c r="E703" s="710"/>
      <c r="F703" s="731"/>
    </row>
    <row r="704" spans="5:6" x14ac:dyDescent="0.25">
      <c r="E704" s="710"/>
      <c r="F704" s="731"/>
    </row>
    <row r="705" spans="5:6" x14ac:dyDescent="0.25">
      <c r="E705" s="710"/>
      <c r="F705" s="731"/>
    </row>
    <row r="706" spans="5:6" x14ac:dyDescent="0.25">
      <c r="E706" s="710"/>
      <c r="F706" s="731"/>
    </row>
    <row r="707" spans="5:6" x14ac:dyDescent="0.25">
      <c r="E707" s="710"/>
      <c r="F707" s="731"/>
    </row>
    <row r="708" spans="5:6" x14ac:dyDescent="0.25">
      <c r="E708" s="710"/>
      <c r="F708" s="731"/>
    </row>
    <row r="709" spans="5:6" x14ac:dyDescent="0.25">
      <c r="E709" s="710"/>
      <c r="F709" s="731"/>
    </row>
    <row r="710" spans="5:6" x14ac:dyDescent="0.25">
      <c r="E710" s="710"/>
      <c r="F710" s="731"/>
    </row>
    <row r="711" spans="5:6" x14ac:dyDescent="0.25">
      <c r="E711" s="710"/>
      <c r="F711" s="731"/>
    </row>
    <row r="712" spans="5:6" x14ac:dyDescent="0.25">
      <c r="E712" s="710"/>
      <c r="F712" s="731"/>
    </row>
    <row r="713" spans="5:6" x14ac:dyDescent="0.25">
      <c r="E713" s="710"/>
      <c r="F713" s="731"/>
    </row>
    <row r="714" spans="5:6" x14ac:dyDescent="0.25">
      <c r="E714" s="710"/>
      <c r="F714" s="731"/>
    </row>
    <row r="715" spans="5:6" x14ac:dyDescent="0.25">
      <c r="E715" s="710"/>
      <c r="F715" s="731"/>
    </row>
    <row r="716" spans="5:6" x14ac:dyDescent="0.25">
      <c r="E716" s="710"/>
      <c r="F716" s="731"/>
    </row>
    <row r="717" spans="5:6" x14ac:dyDescent="0.25">
      <c r="E717" s="710"/>
      <c r="F717" s="731"/>
    </row>
    <row r="718" spans="5:6" x14ac:dyDescent="0.25">
      <c r="E718" s="710"/>
      <c r="F718" s="731"/>
    </row>
    <row r="719" spans="5:6" x14ac:dyDescent="0.25">
      <c r="E719" s="710"/>
      <c r="F719" s="731"/>
    </row>
    <row r="720" spans="5:6" x14ac:dyDescent="0.25">
      <c r="E720" s="710"/>
      <c r="F720" s="731"/>
    </row>
    <row r="721" spans="5:6" x14ac:dyDescent="0.25">
      <c r="E721" s="710"/>
      <c r="F721" s="731"/>
    </row>
    <row r="722" spans="5:6" x14ac:dyDescent="0.25">
      <c r="E722" s="710"/>
      <c r="F722" s="731"/>
    </row>
    <row r="723" spans="5:6" x14ac:dyDescent="0.25">
      <c r="E723" s="710"/>
      <c r="F723" s="731"/>
    </row>
    <row r="724" spans="5:6" x14ac:dyDescent="0.25">
      <c r="E724" s="710"/>
      <c r="F724" s="731"/>
    </row>
    <row r="725" spans="5:6" x14ac:dyDescent="0.25">
      <c r="E725" s="710"/>
      <c r="F725" s="731"/>
    </row>
    <row r="726" spans="5:6" x14ac:dyDescent="0.25">
      <c r="E726" s="710"/>
      <c r="F726" s="731"/>
    </row>
    <row r="727" spans="5:6" x14ac:dyDescent="0.25">
      <c r="E727" s="710"/>
      <c r="F727" s="731"/>
    </row>
    <row r="728" spans="5:6" x14ac:dyDescent="0.25">
      <c r="E728" s="710"/>
      <c r="F728" s="731"/>
    </row>
    <row r="729" spans="5:6" x14ac:dyDescent="0.25">
      <c r="E729" s="710"/>
      <c r="F729" s="731"/>
    </row>
    <row r="730" spans="5:6" x14ac:dyDescent="0.25">
      <c r="E730" s="710"/>
      <c r="F730" s="731"/>
    </row>
    <row r="731" spans="5:6" x14ac:dyDescent="0.25">
      <c r="E731" s="710"/>
      <c r="F731" s="731"/>
    </row>
    <row r="732" spans="5:6" x14ac:dyDescent="0.25">
      <c r="E732" s="710"/>
      <c r="F732" s="731"/>
    </row>
    <row r="733" spans="5:6" x14ac:dyDescent="0.25">
      <c r="E733" s="710"/>
      <c r="F733" s="731"/>
    </row>
    <row r="734" spans="5:6" x14ac:dyDescent="0.25">
      <c r="E734" s="710"/>
      <c r="F734" s="731"/>
    </row>
    <row r="735" spans="5:6" x14ac:dyDescent="0.25">
      <c r="E735" s="710"/>
      <c r="F735" s="731"/>
    </row>
    <row r="736" spans="5:6" x14ac:dyDescent="0.25">
      <c r="E736" s="710"/>
      <c r="F736" s="731"/>
    </row>
    <row r="737" spans="5:6" x14ac:dyDescent="0.25">
      <c r="E737" s="710"/>
      <c r="F737" s="731"/>
    </row>
    <row r="738" spans="5:6" x14ac:dyDescent="0.25">
      <c r="E738" s="710"/>
      <c r="F738" s="731"/>
    </row>
    <row r="739" spans="5:6" x14ac:dyDescent="0.25">
      <c r="E739" s="710"/>
      <c r="F739" s="731"/>
    </row>
    <row r="740" spans="5:6" x14ac:dyDescent="0.25">
      <c r="E740" s="710"/>
      <c r="F740" s="731"/>
    </row>
    <row r="741" spans="5:6" x14ac:dyDescent="0.25">
      <c r="E741" s="710"/>
      <c r="F741" s="731"/>
    </row>
    <row r="742" spans="5:6" x14ac:dyDescent="0.25">
      <c r="E742" s="710"/>
      <c r="F742" s="731"/>
    </row>
    <row r="743" spans="5:6" x14ac:dyDescent="0.25">
      <c r="E743" s="710"/>
      <c r="F743" s="731"/>
    </row>
    <row r="744" spans="5:6" x14ac:dyDescent="0.25">
      <c r="E744" s="710"/>
      <c r="F744" s="731"/>
    </row>
    <row r="745" spans="5:6" x14ac:dyDescent="0.25">
      <c r="E745" s="710"/>
      <c r="F745" s="731"/>
    </row>
    <row r="746" spans="5:6" x14ac:dyDescent="0.25">
      <c r="E746" s="710"/>
      <c r="F746" s="731"/>
    </row>
    <row r="747" spans="5:6" x14ac:dyDescent="0.25">
      <c r="E747" s="710"/>
      <c r="F747" s="731"/>
    </row>
    <row r="748" spans="5:6" x14ac:dyDescent="0.25">
      <c r="E748" s="710"/>
      <c r="F748" s="731"/>
    </row>
    <row r="749" spans="5:6" x14ac:dyDescent="0.25">
      <c r="E749" s="710"/>
      <c r="F749" s="731"/>
    </row>
    <row r="750" spans="5:6" x14ac:dyDescent="0.25">
      <c r="E750" s="710"/>
      <c r="F750" s="731"/>
    </row>
    <row r="751" spans="5:6" x14ac:dyDescent="0.25">
      <c r="E751" s="710"/>
      <c r="F751" s="731"/>
    </row>
    <row r="752" spans="5:6" x14ac:dyDescent="0.25">
      <c r="E752" s="710"/>
      <c r="F752" s="731"/>
    </row>
    <row r="753" spans="5:6" x14ac:dyDescent="0.25">
      <c r="E753" s="710"/>
      <c r="F753" s="731"/>
    </row>
    <row r="754" spans="5:6" x14ac:dyDescent="0.25">
      <c r="E754" s="710"/>
      <c r="F754" s="731"/>
    </row>
    <row r="755" spans="5:6" x14ac:dyDescent="0.25">
      <c r="E755" s="710"/>
      <c r="F755" s="731"/>
    </row>
    <row r="756" spans="5:6" x14ac:dyDescent="0.25">
      <c r="E756" s="710"/>
      <c r="F756" s="731"/>
    </row>
    <row r="757" spans="5:6" x14ac:dyDescent="0.25">
      <c r="E757" s="710"/>
      <c r="F757" s="731"/>
    </row>
    <row r="758" spans="5:6" x14ac:dyDescent="0.25">
      <c r="E758" s="710"/>
      <c r="F758" s="731"/>
    </row>
    <row r="759" spans="5:6" x14ac:dyDescent="0.25">
      <c r="E759" s="710"/>
      <c r="F759" s="731"/>
    </row>
    <row r="760" spans="5:6" x14ac:dyDescent="0.25">
      <c r="E760" s="710"/>
      <c r="F760" s="731"/>
    </row>
    <row r="761" spans="5:6" x14ac:dyDescent="0.25">
      <c r="E761" s="710"/>
      <c r="F761" s="731"/>
    </row>
    <row r="762" spans="5:6" x14ac:dyDescent="0.25">
      <c r="E762" s="710"/>
      <c r="F762" s="731"/>
    </row>
    <row r="763" spans="5:6" x14ac:dyDescent="0.25">
      <c r="E763" s="710"/>
      <c r="F763" s="731"/>
    </row>
    <row r="764" spans="5:6" x14ac:dyDescent="0.25">
      <c r="E764" s="710"/>
      <c r="F764" s="731"/>
    </row>
    <row r="765" spans="5:6" x14ac:dyDescent="0.25">
      <c r="E765" s="710"/>
      <c r="F765" s="731"/>
    </row>
    <row r="766" spans="5:6" x14ac:dyDescent="0.25">
      <c r="E766" s="710"/>
      <c r="F766" s="731"/>
    </row>
    <row r="767" spans="5:6" x14ac:dyDescent="0.25">
      <c r="E767" s="710"/>
      <c r="F767" s="731"/>
    </row>
    <row r="768" spans="5:6" x14ac:dyDescent="0.25">
      <c r="E768" s="710"/>
      <c r="F768" s="731"/>
    </row>
    <row r="769" spans="5:6" x14ac:dyDescent="0.25">
      <c r="E769" s="710"/>
      <c r="F769" s="731"/>
    </row>
    <row r="770" spans="5:6" x14ac:dyDescent="0.25">
      <c r="E770" s="710"/>
      <c r="F770" s="731"/>
    </row>
    <row r="771" spans="5:6" x14ac:dyDescent="0.25">
      <c r="E771" s="710"/>
      <c r="F771" s="731"/>
    </row>
    <row r="772" spans="5:6" x14ac:dyDescent="0.25">
      <c r="E772" s="710"/>
      <c r="F772" s="731"/>
    </row>
    <row r="773" spans="5:6" x14ac:dyDescent="0.25">
      <c r="E773" s="710"/>
      <c r="F773" s="731"/>
    </row>
    <row r="774" spans="5:6" x14ac:dyDescent="0.25">
      <c r="E774" s="710"/>
      <c r="F774" s="731"/>
    </row>
    <row r="775" spans="5:6" x14ac:dyDescent="0.25">
      <c r="E775" s="710"/>
      <c r="F775" s="731"/>
    </row>
    <row r="776" spans="5:6" x14ac:dyDescent="0.25">
      <c r="E776" s="710"/>
      <c r="F776" s="731"/>
    </row>
    <row r="777" spans="5:6" x14ac:dyDescent="0.25">
      <c r="E777" s="710"/>
      <c r="F777" s="731"/>
    </row>
    <row r="778" spans="5:6" x14ac:dyDescent="0.25">
      <c r="E778" s="710"/>
      <c r="F778" s="731"/>
    </row>
    <row r="779" spans="5:6" x14ac:dyDescent="0.25">
      <c r="E779" s="710"/>
      <c r="F779" s="731"/>
    </row>
    <row r="780" spans="5:6" x14ac:dyDescent="0.25">
      <c r="E780" s="710"/>
      <c r="F780" s="731"/>
    </row>
    <row r="781" spans="5:6" x14ac:dyDescent="0.25">
      <c r="E781" s="710"/>
      <c r="F781" s="731"/>
    </row>
    <row r="782" spans="5:6" x14ac:dyDescent="0.25">
      <c r="E782" s="710"/>
      <c r="F782" s="731"/>
    </row>
    <row r="783" spans="5:6" x14ac:dyDescent="0.25">
      <c r="E783" s="710"/>
      <c r="F783" s="731"/>
    </row>
    <row r="784" spans="5:6" x14ac:dyDescent="0.25">
      <c r="E784" s="710"/>
      <c r="F784" s="731"/>
    </row>
    <row r="785" spans="5:6" x14ac:dyDescent="0.25">
      <c r="E785" s="710"/>
      <c r="F785" s="731"/>
    </row>
    <row r="786" spans="5:6" x14ac:dyDescent="0.25">
      <c r="E786" s="710"/>
      <c r="F786" s="731"/>
    </row>
    <row r="787" spans="5:6" x14ac:dyDescent="0.25">
      <c r="E787" s="710"/>
      <c r="F787" s="731"/>
    </row>
    <row r="788" spans="5:6" x14ac:dyDescent="0.25">
      <c r="E788" s="710"/>
      <c r="F788" s="731"/>
    </row>
    <row r="789" spans="5:6" x14ac:dyDescent="0.25">
      <c r="E789" s="710"/>
      <c r="F789" s="731"/>
    </row>
    <row r="790" spans="5:6" x14ac:dyDescent="0.25">
      <c r="E790" s="710"/>
      <c r="F790" s="731"/>
    </row>
    <row r="791" spans="5:6" x14ac:dyDescent="0.25">
      <c r="E791" s="710"/>
      <c r="F791" s="731"/>
    </row>
    <row r="792" spans="5:6" x14ac:dyDescent="0.25">
      <c r="E792" s="710"/>
      <c r="F792" s="731"/>
    </row>
    <row r="793" spans="5:6" x14ac:dyDescent="0.25">
      <c r="E793" s="710"/>
      <c r="F793" s="731"/>
    </row>
    <row r="794" spans="5:6" x14ac:dyDescent="0.25">
      <c r="E794" s="710"/>
      <c r="F794" s="731"/>
    </row>
    <row r="795" spans="5:6" x14ac:dyDescent="0.25">
      <c r="E795" s="710"/>
      <c r="F795" s="731"/>
    </row>
    <row r="796" spans="5:6" x14ac:dyDescent="0.25">
      <c r="E796" s="710"/>
      <c r="F796" s="731"/>
    </row>
    <row r="797" spans="5:6" x14ac:dyDescent="0.25">
      <c r="E797" s="710"/>
      <c r="F797" s="731"/>
    </row>
    <row r="798" spans="5:6" x14ac:dyDescent="0.25">
      <c r="E798" s="710"/>
      <c r="F798" s="731"/>
    </row>
    <row r="799" spans="5:6" x14ac:dyDescent="0.25">
      <c r="E799" s="710"/>
      <c r="F799" s="731"/>
    </row>
    <row r="800" spans="5:6" x14ac:dyDescent="0.25">
      <c r="E800" s="710"/>
      <c r="F800" s="731"/>
    </row>
    <row r="801" spans="5:6" x14ac:dyDescent="0.25">
      <c r="E801" s="710"/>
      <c r="F801" s="731"/>
    </row>
    <row r="802" spans="5:6" x14ac:dyDescent="0.25">
      <c r="E802" s="710"/>
      <c r="F802" s="731"/>
    </row>
    <row r="803" spans="5:6" x14ac:dyDescent="0.25">
      <c r="E803" s="710"/>
      <c r="F803" s="731"/>
    </row>
    <row r="804" spans="5:6" x14ac:dyDescent="0.25">
      <c r="E804" s="710"/>
      <c r="F804" s="731"/>
    </row>
    <row r="805" spans="5:6" x14ac:dyDescent="0.25">
      <c r="E805" s="710"/>
      <c r="F805" s="731"/>
    </row>
    <row r="806" spans="5:6" x14ac:dyDescent="0.25">
      <c r="E806" s="710"/>
      <c r="F806" s="731"/>
    </row>
    <row r="807" spans="5:6" x14ac:dyDescent="0.25">
      <c r="E807" s="710"/>
      <c r="F807" s="731"/>
    </row>
    <row r="808" spans="5:6" x14ac:dyDescent="0.25">
      <c r="E808" s="710"/>
      <c r="F808" s="731"/>
    </row>
    <row r="809" spans="5:6" x14ac:dyDescent="0.25">
      <c r="E809" s="710"/>
      <c r="F809" s="731"/>
    </row>
    <row r="810" spans="5:6" x14ac:dyDescent="0.25">
      <c r="E810" s="710"/>
      <c r="F810" s="731"/>
    </row>
    <row r="811" spans="5:6" x14ac:dyDescent="0.25">
      <c r="E811" s="710"/>
      <c r="F811" s="731"/>
    </row>
    <row r="812" spans="5:6" x14ac:dyDescent="0.25">
      <c r="E812" s="710"/>
      <c r="F812" s="731"/>
    </row>
    <row r="813" spans="5:6" x14ac:dyDescent="0.25">
      <c r="E813" s="710"/>
      <c r="F813" s="731"/>
    </row>
    <row r="814" spans="5:6" x14ac:dyDescent="0.25">
      <c r="E814" s="710"/>
      <c r="F814" s="731"/>
    </row>
    <row r="815" spans="5:6" x14ac:dyDescent="0.25">
      <c r="E815" s="710"/>
      <c r="F815" s="731"/>
    </row>
    <row r="816" spans="5:6" x14ac:dyDescent="0.25">
      <c r="E816" s="710"/>
      <c r="F816" s="731"/>
    </row>
    <row r="817" spans="5:6" x14ac:dyDescent="0.25">
      <c r="E817" s="710"/>
      <c r="F817" s="731"/>
    </row>
    <row r="818" spans="5:6" x14ac:dyDescent="0.25">
      <c r="E818" s="710"/>
      <c r="F818" s="731"/>
    </row>
    <row r="819" spans="5:6" x14ac:dyDescent="0.25">
      <c r="E819" s="710"/>
      <c r="F819" s="731"/>
    </row>
    <row r="820" spans="5:6" x14ac:dyDescent="0.25">
      <c r="E820" s="710"/>
      <c r="F820" s="731"/>
    </row>
    <row r="821" spans="5:6" x14ac:dyDescent="0.25">
      <c r="E821" s="710"/>
      <c r="F821" s="731"/>
    </row>
    <row r="822" spans="5:6" x14ac:dyDescent="0.25">
      <c r="E822" s="710"/>
      <c r="F822" s="731"/>
    </row>
    <row r="823" spans="5:6" x14ac:dyDescent="0.25">
      <c r="E823" s="710"/>
      <c r="F823" s="731"/>
    </row>
    <row r="824" spans="5:6" x14ac:dyDescent="0.25">
      <c r="E824" s="710"/>
      <c r="F824" s="731"/>
    </row>
    <row r="825" spans="5:6" x14ac:dyDescent="0.25">
      <c r="E825" s="710"/>
      <c r="F825" s="731"/>
    </row>
    <row r="826" spans="5:6" x14ac:dyDescent="0.25">
      <c r="E826" s="710"/>
      <c r="F826" s="731"/>
    </row>
    <row r="827" spans="5:6" x14ac:dyDescent="0.25">
      <c r="E827" s="710"/>
      <c r="F827" s="731"/>
    </row>
    <row r="828" spans="5:6" x14ac:dyDescent="0.25">
      <c r="E828" s="710"/>
      <c r="F828" s="731"/>
    </row>
    <row r="829" spans="5:6" x14ac:dyDescent="0.25">
      <c r="E829" s="710"/>
      <c r="F829" s="731"/>
    </row>
    <row r="830" spans="5:6" x14ac:dyDescent="0.25">
      <c r="E830" s="710"/>
      <c r="F830" s="731"/>
    </row>
    <row r="831" spans="5:6" x14ac:dyDescent="0.25">
      <c r="E831" s="710"/>
      <c r="F831" s="731"/>
    </row>
    <row r="832" spans="5:6" x14ac:dyDescent="0.25">
      <c r="E832" s="710"/>
      <c r="F832" s="731"/>
    </row>
    <row r="833" spans="5:6" x14ac:dyDescent="0.25">
      <c r="E833" s="710"/>
      <c r="F833" s="731"/>
    </row>
    <row r="834" spans="5:6" x14ac:dyDescent="0.25">
      <c r="E834" s="710"/>
      <c r="F834" s="731"/>
    </row>
    <row r="835" spans="5:6" x14ac:dyDescent="0.25">
      <c r="E835" s="710"/>
      <c r="F835" s="731"/>
    </row>
    <row r="836" spans="5:6" x14ac:dyDescent="0.25">
      <c r="E836" s="710"/>
      <c r="F836" s="731"/>
    </row>
    <row r="837" spans="5:6" x14ac:dyDescent="0.25">
      <c r="E837" s="710"/>
      <c r="F837" s="731"/>
    </row>
    <row r="838" spans="5:6" x14ac:dyDescent="0.25">
      <c r="E838" s="710"/>
      <c r="F838" s="731"/>
    </row>
    <row r="839" spans="5:6" x14ac:dyDescent="0.25">
      <c r="E839" s="710"/>
      <c r="F839" s="731"/>
    </row>
    <row r="840" spans="5:6" x14ac:dyDescent="0.25">
      <c r="E840" s="710"/>
      <c r="F840" s="731"/>
    </row>
    <row r="841" spans="5:6" x14ac:dyDescent="0.25">
      <c r="E841" s="710"/>
      <c r="F841" s="731"/>
    </row>
    <row r="842" spans="5:6" x14ac:dyDescent="0.25">
      <c r="E842" s="710"/>
      <c r="F842" s="731"/>
    </row>
    <row r="843" spans="5:6" x14ac:dyDescent="0.25">
      <c r="E843" s="710"/>
      <c r="F843" s="731"/>
    </row>
    <row r="844" spans="5:6" x14ac:dyDescent="0.25">
      <c r="E844" s="710"/>
      <c r="F844" s="731"/>
    </row>
    <row r="845" spans="5:6" x14ac:dyDescent="0.25">
      <c r="E845" s="710"/>
      <c r="F845" s="731"/>
    </row>
    <row r="846" spans="5:6" x14ac:dyDescent="0.25">
      <c r="E846" s="710"/>
      <c r="F846" s="731"/>
    </row>
    <row r="847" spans="5:6" x14ac:dyDescent="0.25">
      <c r="E847" s="710"/>
      <c r="F847" s="731"/>
    </row>
    <row r="848" spans="5:6" x14ac:dyDescent="0.25">
      <c r="E848" s="710"/>
      <c r="F848" s="731"/>
    </row>
    <row r="849" spans="5:6" x14ac:dyDescent="0.25">
      <c r="E849" s="710"/>
      <c r="F849" s="731"/>
    </row>
    <row r="850" spans="5:6" x14ac:dyDescent="0.25">
      <c r="E850" s="710"/>
      <c r="F850" s="731"/>
    </row>
    <row r="851" spans="5:6" x14ac:dyDescent="0.25">
      <c r="E851" s="710"/>
      <c r="F851" s="731"/>
    </row>
    <row r="852" spans="5:6" x14ac:dyDescent="0.25">
      <c r="E852" s="710"/>
      <c r="F852" s="731"/>
    </row>
    <row r="853" spans="5:6" x14ac:dyDescent="0.25">
      <c r="E853" s="710"/>
      <c r="F853" s="731"/>
    </row>
    <row r="854" spans="5:6" x14ac:dyDescent="0.25">
      <c r="E854" s="710"/>
      <c r="F854" s="731"/>
    </row>
    <row r="855" spans="5:6" x14ac:dyDescent="0.25">
      <c r="E855" s="710"/>
      <c r="F855" s="731"/>
    </row>
    <row r="856" spans="5:6" x14ac:dyDescent="0.25">
      <c r="E856" s="710"/>
      <c r="F856" s="731"/>
    </row>
    <row r="857" spans="5:6" x14ac:dyDescent="0.25">
      <c r="E857" s="710"/>
      <c r="F857" s="731"/>
    </row>
    <row r="858" spans="5:6" x14ac:dyDescent="0.25">
      <c r="E858" s="710"/>
      <c r="F858" s="731"/>
    </row>
    <row r="859" spans="5:6" x14ac:dyDescent="0.25">
      <c r="E859" s="710"/>
      <c r="F859" s="731"/>
    </row>
    <row r="860" spans="5:6" x14ac:dyDescent="0.25">
      <c r="E860" s="710"/>
      <c r="F860" s="731"/>
    </row>
    <row r="861" spans="5:6" x14ac:dyDescent="0.25">
      <c r="E861" s="710"/>
      <c r="F861" s="731"/>
    </row>
    <row r="862" spans="5:6" x14ac:dyDescent="0.25">
      <c r="E862" s="710"/>
      <c r="F862" s="731"/>
    </row>
    <row r="863" spans="5:6" x14ac:dyDescent="0.25">
      <c r="E863" s="710"/>
      <c r="F863" s="731"/>
    </row>
    <row r="864" spans="5:6" x14ac:dyDescent="0.25">
      <c r="E864" s="710"/>
      <c r="F864" s="731"/>
    </row>
    <row r="865" spans="5:6" x14ac:dyDescent="0.25">
      <c r="E865" s="710"/>
      <c r="F865" s="731"/>
    </row>
    <row r="866" spans="5:6" x14ac:dyDescent="0.25">
      <c r="E866" s="710"/>
      <c r="F866" s="731"/>
    </row>
    <row r="867" spans="5:6" x14ac:dyDescent="0.25">
      <c r="E867" s="710"/>
      <c r="F867" s="731"/>
    </row>
    <row r="868" spans="5:6" x14ac:dyDescent="0.25">
      <c r="E868" s="710"/>
      <c r="F868" s="731"/>
    </row>
    <row r="869" spans="5:6" x14ac:dyDescent="0.25">
      <c r="E869" s="710"/>
      <c r="F869" s="731"/>
    </row>
    <row r="870" spans="5:6" x14ac:dyDescent="0.25">
      <c r="E870" s="710"/>
      <c r="F870" s="731"/>
    </row>
    <row r="871" spans="5:6" x14ac:dyDescent="0.25">
      <c r="E871" s="710"/>
      <c r="F871" s="731"/>
    </row>
    <row r="872" spans="5:6" x14ac:dyDescent="0.25">
      <c r="E872" s="710"/>
      <c r="F872" s="731"/>
    </row>
    <row r="873" spans="5:6" x14ac:dyDescent="0.25">
      <c r="E873" s="710"/>
      <c r="F873" s="731"/>
    </row>
    <row r="874" spans="5:6" x14ac:dyDescent="0.25">
      <c r="E874" s="710"/>
      <c r="F874" s="731"/>
    </row>
    <row r="875" spans="5:6" x14ac:dyDescent="0.25">
      <c r="E875" s="710"/>
      <c r="F875" s="731"/>
    </row>
    <row r="876" spans="5:6" x14ac:dyDescent="0.25">
      <c r="E876" s="710"/>
      <c r="F876" s="731"/>
    </row>
    <row r="877" spans="5:6" x14ac:dyDescent="0.25">
      <c r="E877" s="710"/>
      <c r="F877" s="731"/>
    </row>
    <row r="878" spans="5:6" x14ac:dyDescent="0.25">
      <c r="E878" s="710"/>
      <c r="F878" s="731"/>
    </row>
    <row r="879" spans="5:6" x14ac:dyDescent="0.25">
      <c r="E879" s="710"/>
      <c r="F879" s="731"/>
    </row>
    <row r="880" spans="5:6" x14ac:dyDescent="0.25">
      <c r="E880" s="710"/>
      <c r="F880" s="731"/>
    </row>
    <row r="881" spans="5:6" x14ac:dyDescent="0.25">
      <c r="E881" s="710"/>
      <c r="F881" s="731"/>
    </row>
    <row r="882" spans="5:6" x14ac:dyDescent="0.25">
      <c r="E882" s="710"/>
      <c r="F882" s="731"/>
    </row>
    <row r="883" spans="5:6" x14ac:dyDescent="0.25">
      <c r="E883" s="710"/>
      <c r="F883" s="731"/>
    </row>
    <row r="884" spans="5:6" x14ac:dyDescent="0.25">
      <c r="E884" s="710"/>
      <c r="F884" s="731"/>
    </row>
    <row r="885" spans="5:6" x14ac:dyDescent="0.25">
      <c r="E885" s="710"/>
      <c r="F885" s="731"/>
    </row>
    <row r="886" spans="5:6" x14ac:dyDescent="0.25">
      <c r="E886" s="710"/>
      <c r="F886" s="731"/>
    </row>
    <row r="887" spans="5:6" x14ac:dyDescent="0.25">
      <c r="E887" s="710"/>
      <c r="F887" s="731"/>
    </row>
    <row r="888" spans="5:6" x14ac:dyDescent="0.25">
      <c r="E888" s="710"/>
      <c r="F888" s="731"/>
    </row>
    <row r="889" spans="5:6" x14ac:dyDescent="0.25">
      <c r="E889" s="710"/>
      <c r="F889" s="731"/>
    </row>
    <row r="890" spans="5:6" x14ac:dyDescent="0.25">
      <c r="E890" s="710"/>
      <c r="F890" s="731"/>
    </row>
    <row r="891" spans="5:6" x14ac:dyDescent="0.25">
      <c r="E891" s="710"/>
      <c r="F891" s="731"/>
    </row>
    <row r="892" spans="5:6" x14ac:dyDescent="0.25">
      <c r="E892" s="710"/>
      <c r="F892" s="731"/>
    </row>
    <row r="893" spans="5:6" x14ac:dyDescent="0.25">
      <c r="E893" s="710"/>
      <c r="F893" s="731"/>
    </row>
    <row r="894" spans="5:6" x14ac:dyDescent="0.25">
      <c r="E894" s="710"/>
      <c r="F894" s="731"/>
    </row>
    <row r="895" spans="5:6" x14ac:dyDescent="0.25">
      <c r="E895" s="710"/>
      <c r="F895" s="731"/>
    </row>
    <row r="896" spans="5:6" x14ac:dyDescent="0.25">
      <c r="E896" s="710"/>
      <c r="F896" s="731"/>
    </row>
    <row r="897" spans="5:6" x14ac:dyDescent="0.25">
      <c r="E897" s="710"/>
      <c r="F897" s="731"/>
    </row>
    <row r="898" spans="5:6" x14ac:dyDescent="0.25">
      <c r="E898" s="710"/>
      <c r="F898" s="731"/>
    </row>
    <row r="899" spans="5:6" x14ac:dyDescent="0.25">
      <c r="E899" s="710"/>
      <c r="F899" s="731"/>
    </row>
    <row r="900" spans="5:6" x14ac:dyDescent="0.25">
      <c r="E900" s="710"/>
      <c r="F900" s="731"/>
    </row>
    <row r="901" spans="5:6" x14ac:dyDescent="0.25">
      <c r="E901" s="710"/>
      <c r="F901" s="731"/>
    </row>
    <row r="902" spans="5:6" x14ac:dyDescent="0.25">
      <c r="E902" s="710"/>
      <c r="F902" s="731"/>
    </row>
    <row r="903" spans="5:6" x14ac:dyDescent="0.25">
      <c r="E903" s="710"/>
      <c r="F903" s="731"/>
    </row>
    <row r="904" spans="5:6" x14ac:dyDescent="0.25">
      <c r="E904" s="710"/>
      <c r="F904" s="731"/>
    </row>
    <row r="905" spans="5:6" x14ac:dyDescent="0.25">
      <c r="E905" s="710"/>
      <c r="F905" s="731"/>
    </row>
    <row r="906" spans="5:6" x14ac:dyDescent="0.25">
      <c r="E906" s="710"/>
      <c r="F906" s="731"/>
    </row>
    <row r="907" spans="5:6" x14ac:dyDescent="0.25">
      <c r="E907" s="710"/>
      <c r="F907" s="731"/>
    </row>
    <row r="908" spans="5:6" x14ac:dyDescent="0.25">
      <c r="E908" s="710"/>
      <c r="F908" s="731"/>
    </row>
    <row r="909" spans="5:6" x14ac:dyDescent="0.25">
      <c r="E909" s="710"/>
      <c r="F909" s="731"/>
    </row>
    <row r="910" spans="5:6" x14ac:dyDescent="0.25">
      <c r="E910" s="710"/>
      <c r="F910" s="731"/>
    </row>
    <row r="911" spans="5:6" x14ac:dyDescent="0.25">
      <c r="E911" s="710"/>
      <c r="F911" s="731"/>
    </row>
    <row r="912" spans="5:6" x14ac:dyDescent="0.25">
      <c r="E912" s="710"/>
      <c r="F912" s="731"/>
    </row>
    <row r="913" spans="5:6" x14ac:dyDescent="0.25">
      <c r="E913" s="710"/>
      <c r="F913" s="731"/>
    </row>
    <row r="914" spans="5:6" x14ac:dyDescent="0.25">
      <c r="E914" s="710"/>
      <c r="F914" s="731"/>
    </row>
    <row r="915" spans="5:6" x14ac:dyDescent="0.25">
      <c r="E915" s="710"/>
      <c r="F915" s="731"/>
    </row>
    <row r="916" spans="5:6" x14ac:dyDescent="0.25">
      <c r="E916" s="710"/>
      <c r="F916" s="731"/>
    </row>
    <row r="917" spans="5:6" x14ac:dyDescent="0.25">
      <c r="E917" s="710"/>
      <c r="F917" s="731"/>
    </row>
    <row r="918" spans="5:6" x14ac:dyDescent="0.25">
      <c r="E918" s="710"/>
      <c r="F918" s="731"/>
    </row>
    <row r="919" spans="5:6" x14ac:dyDescent="0.25">
      <c r="E919" s="710"/>
      <c r="F919" s="731"/>
    </row>
    <row r="920" spans="5:6" x14ac:dyDescent="0.25">
      <c r="E920" s="710"/>
      <c r="F920" s="731"/>
    </row>
    <row r="921" spans="5:6" x14ac:dyDescent="0.25">
      <c r="E921" s="710"/>
      <c r="F921" s="731"/>
    </row>
    <row r="922" spans="5:6" x14ac:dyDescent="0.25">
      <c r="E922" s="710"/>
      <c r="F922" s="731"/>
    </row>
    <row r="923" spans="5:6" x14ac:dyDescent="0.25">
      <c r="E923" s="710"/>
      <c r="F923" s="731"/>
    </row>
    <row r="924" spans="5:6" x14ac:dyDescent="0.25">
      <c r="E924" s="710"/>
      <c r="F924" s="731"/>
    </row>
    <row r="925" spans="5:6" x14ac:dyDescent="0.25">
      <c r="E925" s="710"/>
      <c r="F925" s="731"/>
    </row>
    <row r="926" spans="5:6" x14ac:dyDescent="0.25">
      <c r="E926" s="710"/>
      <c r="F926" s="731"/>
    </row>
    <row r="927" spans="5:6" x14ac:dyDescent="0.25">
      <c r="E927" s="710"/>
      <c r="F927" s="731"/>
    </row>
    <row r="928" spans="5:6" x14ac:dyDescent="0.25">
      <c r="E928" s="710"/>
      <c r="F928" s="731"/>
    </row>
    <row r="929" spans="5:6" x14ac:dyDescent="0.25">
      <c r="E929" s="710"/>
      <c r="F929" s="731"/>
    </row>
    <row r="930" spans="5:6" x14ac:dyDescent="0.25">
      <c r="E930" s="710"/>
      <c r="F930" s="731"/>
    </row>
    <row r="931" spans="5:6" x14ac:dyDescent="0.25">
      <c r="E931" s="710"/>
      <c r="F931" s="731"/>
    </row>
    <row r="932" spans="5:6" x14ac:dyDescent="0.25">
      <c r="E932" s="710"/>
      <c r="F932" s="731"/>
    </row>
    <row r="933" spans="5:6" x14ac:dyDescent="0.25">
      <c r="E933" s="710"/>
      <c r="F933" s="731"/>
    </row>
    <row r="934" spans="5:6" x14ac:dyDescent="0.25">
      <c r="E934" s="710"/>
      <c r="F934" s="731"/>
    </row>
    <row r="935" spans="5:6" x14ac:dyDescent="0.25">
      <c r="E935" s="710"/>
      <c r="F935" s="731"/>
    </row>
    <row r="936" spans="5:6" x14ac:dyDescent="0.25">
      <c r="E936" s="710"/>
      <c r="F936" s="731"/>
    </row>
    <row r="937" spans="5:6" x14ac:dyDescent="0.25">
      <c r="E937" s="710"/>
      <c r="F937" s="731"/>
    </row>
    <row r="938" spans="5:6" x14ac:dyDescent="0.25">
      <c r="E938" s="710"/>
      <c r="F938" s="731"/>
    </row>
    <row r="939" spans="5:6" x14ac:dyDescent="0.25">
      <c r="E939" s="710"/>
      <c r="F939" s="731"/>
    </row>
    <row r="940" spans="5:6" x14ac:dyDescent="0.25">
      <c r="E940" s="710"/>
      <c r="F940" s="731"/>
    </row>
    <row r="941" spans="5:6" x14ac:dyDescent="0.25">
      <c r="E941" s="710"/>
      <c r="F941" s="731"/>
    </row>
    <row r="942" spans="5:6" x14ac:dyDescent="0.25">
      <c r="E942" s="710"/>
      <c r="F942" s="731"/>
    </row>
    <row r="943" spans="5:6" x14ac:dyDescent="0.25">
      <c r="E943" s="710"/>
      <c r="F943" s="731"/>
    </row>
    <row r="944" spans="5:6" x14ac:dyDescent="0.25">
      <c r="E944" s="710"/>
      <c r="F944" s="731"/>
    </row>
    <row r="945" spans="5:6" x14ac:dyDescent="0.25">
      <c r="E945" s="710"/>
      <c r="F945" s="731"/>
    </row>
    <row r="946" spans="5:6" x14ac:dyDescent="0.25">
      <c r="E946" s="710"/>
      <c r="F946" s="731"/>
    </row>
    <row r="947" spans="5:6" x14ac:dyDescent="0.25">
      <c r="E947" s="710"/>
      <c r="F947" s="731"/>
    </row>
    <row r="948" spans="5:6" x14ac:dyDescent="0.25">
      <c r="E948" s="710"/>
      <c r="F948" s="731"/>
    </row>
    <row r="949" spans="5:6" x14ac:dyDescent="0.25">
      <c r="E949" s="710"/>
      <c r="F949" s="731"/>
    </row>
    <row r="950" spans="5:6" x14ac:dyDescent="0.25">
      <c r="E950" s="710"/>
      <c r="F950" s="731"/>
    </row>
    <row r="951" spans="5:6" x14ac:dyDescent="0.25">
      <c r="E951" s="710"/>
      <c r="F951" s="731"/>
    </row>
    <row r="952" spans="5:6" x14ac:dyDescent="0.25">
      <c r="E952" s="710"/>
      <c r="F952" s="731"/>
    </row>
    <row r="953" spans="5:6" x14ac:dyDescent="0.25">
      <c r="E953" s="710"/>
      <c r="F953" s="731"/>
    </row>
    <row r="954" spans="5:6" x14ac:dyDescent="0.25">
      <c r="E954" s="710"/>
      <c r="F954" s="731"/>
    </row>
    <row r="955" spans="5:6" x14ac:dyDescent="0.25">
      <c r="E955" s="710"/>
      <c r="F955" s="731"/>
    </row>
    <row r="956" spans="5:6" x14ac:dyDescent="0.25">
      <c r="E956" s="710"/>
      <c r="F956" s="731"/>
    </row>
    <row r="957" spans="5:6" x14ac:dyDescent="0.25">
      <c r="E957" s="710"/>
      <c r="F957" s="731"/>
    </row>
    <row r="958" spans="5:6" x14ac:dyDescent="0.25">
      <c r="E958" s="710"/>
      <c r="F958" s="731"/>
    </row>
    <row r="959" spans="5:6" x14ac:dyDescent="0.25">
      <c r="E959" s="710"/>
      <c r="F959" s="731"/>
    </row>
    <row r="960" spans="5:6" x14ac:dyDescent="0.25">
      <c r="E960" s="710"/>
      <c r="F960" s="731"/>
    </row>
    <row r="961" spans="5:6" x14ac:dyDescent="0.25">
      <c r="E961" s="710"/>
      <c r="F961" s="731"/>
    </row>
    <row r="962" spans="5:6" x14ac:dyDescent="0.25">
      <c r="E962" s="710"/>
      <c r="F962" s="731"/>
    </row>
    <row r="963" spans="5:6" x14ac:dyDescent="0.25">
      <c r="E963" s="710"/>
      <c r="F963" s="731"/>
    </row>
    <row r="964" spans="5:6" x14ac:dyDescent="0.25">
      <c r="E964" s="710"/>
      <c r="F964" s="731"/>
    </row>
    <row r="965" spans="5:6" x14ac:dyDescent="0.25">
      <c r="E965" s="710"/>
      <c r="F965" s="731"/>
    </row>
    <row r="966" spans="5:6" x14ac:dyDescent="0.25">
      <c r="E966" s="710"/>
      <c r="F966" s="731"/>
    </row>
    <row r="967" spans="5:6" x14ac:dyDescent="0.25">
      <c r="E967" s="710"/>
      <c r="F967" s="731"/>
    </row>
    <row r="968" spans="5:6" x14ac:dyDescent="0.25">
      <c r="E968" s="710"/>
      <c r="F968" s="731"/>
    </row>
    <row r="969" spans="5:6" x14ac:dyDescent="0.25">
      <c r="E969" s="710"/>
      <c r="F969" s="731"/>
    </row>
    <row r="970" spans="5:6" x14ac:dyDescent="0.25">
      <c r="E970" s="710"/>
      <c r="F970" s="731"/>
    </row>
    <row r="971" spans="5:6" x14ac:dyDescent="0.25">
      <c r="E971" s="710"/>
      <c r="F971" s="731"/>
    </row>
    <row r="972" spans="5:6" x14ac:dyDescent="0.25">
      <c r="E972" s="710"/>
      <c r="F972" s="731"/>
    </row>
    <row r="973" spans="5:6" x14ac:dyDescent="0.25">
      <c r="E973" s="710"/>
      <c r="F973" s="731"/>
    </row>
    <row r="974" spans="5:6" x14ac:dyDescent="0.25">
      <c r="E974" s="710"/>
      <c r="F974" s="731"/>
    </row>
    <row r="975" spans="5:6" x14ac:dyDescent="0.25">
      <c r="E975" s="710"/>
      <c r="F975" s="731"/>
    </row>
    <row r="976" spans="5:6" x14ac:dyDescent="0.25">
      <c r="E976" s="710"/>
      <c r="F976" s="731"/>
    </row>
    <row r="977" spans="5:6" x14ac:dyDescent="0.25">
      <c r="E977" s="710"/>
      <c r="F977" s="731"/>
    </row>
    <row r="978" spans="5:6" x14ac:dyDescent="0.25">
      <c r="E978" s="710"/>
      <c r="F978" s="731"/>
    </row>
    <row r="979" spans="5:6" x14ac:dyDescent="0.25">
      <c r="E979" s="710"/>
      <c r="F979" s="731"/>
    </row>
    <row r="980" spans="5:6" x14ac:dyDescent="0.25">
      <c r="E980" s="710"/>
      <c r="F980" s="731"/>
    </row>
    <row r="981" spans="5:6" x14ac:dyDescent="0.25">
      <c r="E981" s="710"/>
      <c r="F981" s="731"/>
    </row>
    <row r="982" spans="5:6" x14ac:dyDescent="0.25">
      <c r="E982" s="710"/>
      <c r="F982" s="731"/>
    </row>
    <row r="983" spans="5:6" x14ac:dyDescent="0.25">
      <c r="E983" s="710"/>
      <c r="F983" s="731"/>
    </row>
    <row r="984" spans="5:6" x14ac:dyDescent="0.25">
      <c r="E984" s="710"/>
      <c r="F984" s="731"/>
    </row>
    <row r="985" spans="5:6" x14ac:dyDescent="0.25">
      <c r="E985" s="710"/>
      <c r="F985" s="731"/>
    </row>
    <row r="986" spans="5:6" x14ac:dyDescent="0.25">
      <c r="E986" s="710"/>
      <c r="F986" s="731"/>
    </row>
    <row r="987" spans="5:6" x14ac:dyDescent="0.25">
      <c r="E987" s="710"/>
      <c r="F987" s="731"/>
    </row>
    <row r="988" spans="5:6" x14ac:dyDescent="0.25">
      <c r="E988" s="710"/>
      <c r="F988" s="731"/>
    </row>
    <row r="989" spans="5:6" x14ac:dyDescent="0.25">
      <c r="E989" s="710"/>
      <c r="F989" s="731"/>
    </row>
    <row r="990" spans="5:6" x14ac:dyDescent="0.25">
      <c r="E990" s="710"/>
      <c r="F990" s="731"/>
    </row>
    <row r="991" spans="5:6" x14ac:dyDescent="0.25">
      <c r="E991" s="710"/>
      <c r="F991" s="731"/>
    </row>
    <row r="992" spans="5:6" x14ac:dyDescent="0.25">
      <c r="E992" s="710"/>
      <c r="F992" s="731"/>
    </row>
    <row r="993" spans="5:6" x14ac:dyDescent="0.25">
      <c r="E993" s="710"/>
      <c r="F993" s="731"/>
    </row>
    <row r="994" spans="5:6" x14ac:dyDescent="0.25">
      <c r="E994" s="710"/>
      <c r="F994" s="731"/>
    </row>
    <row r="995" spans="5:6" x14ac:dyDescent="0.25">
      <c r="E995" s="710"/>
      <c r="F995" s="731"/>
    </row>
    <row r="996" spans="5:6" x14ac:dyDescent="0.25">
      <c r="E996" s="710"/>
      <c r="F996" s="731"/>
    </row>
    <row r="997" spans="5:6" x14ac:dyDescent="0.25">
      <c r="E997" s="710"/>
      <c r="F997" s="731"/>
    </row>
    <row r="998" spans="5:6" x14ac:dyDescent="0.25">
      <c r="E998" s="710"/>
      <c r="F998" s="731"/>
    </row>
    <row r="999" spans="5:6" x14ac:dyDescent="0.25">
      <c r="E999" s="710"/>
      <c r="F999" s="731"/>
    </row>
    <row r="1000" spans="5:6" x14ac:dyDescent="0.25">
      <c r="E1000" s="710"/>
      <c r="F1000" s="731"/>
    </row>
    <row r="1001" spans="5:6" x14ac:dyDescent="0.25">
      <c r="E1001" s="710"/>
      <c r="F1001" s="731"/>
    </row>
    <row r="1002" spans="5:6" x14ac:dyDescent="0.25">
      <c r="E1002" s="710"/>
      <c r="F1002" s="731"/>
    </row>
    <row r="1003" spans="5:6" x14ac:dyDescent="0.25">
      <c r="E1003" s="710"/>
      <c r="F1003" s="731"/>
    </row>
    <row r="1004" spans="5:6" x14ac:dyDescent="0.25">
      <c r="E1004" s="710"/>
      <c r="F1004" s="731"/>
    </row>
    <row r="1005" spans="5:6" x14ac:dyDescent="0.25">
      <c r="E1005" s="710"/>
      <c r="F1005" s="731"/>
    </row>
    <row r="1006" spans="5:6" x14ac:dyDescent="0.25">
      <c r="E1006" s="710"/>
      <c r="F1006" s="731"/>
    </row>
    <row r="1007" spans="5:6" x14ac:dyDescent="0.25">
      <c r="E1007" s="710"/>
      <c r="F1007" s="731"/>
    </row>
    <row r="1008" spans="5:6" x14ac:dyDescent="0.25">
      <c r="E1008" s="710"/>
      <c r="F1008" s="731"/>
    </row>
    <row r="1009" spans="5:6" x14ac:dyDescent="0.25">
      <c r="E1009" s="710"/>
      <c r="F1009" s="731"/>
    </row>
    <row r="1010" spans="5:6" x14ac:dyDescent="0.25">
      <c r="E1010" s="710"/>
      <c r="F1010" s="731"/>
    </row>
    <row r="1011" spans="5:6" x14ac:dyDescent="0.25">
      <c r="E1011" s="710"/>
      <c r="F1011" s="731"/>
    </row>
    <row r="1012" spans="5:6" x14ac:dyDescent="0.25">
      <c r="E1012" s="710"/>
      <c r="F1012" s="731"/>
    </row>
    <row r="1013" spans="5:6" x14ac:dyDescent="0.25">
      <c r="E1013" s="710"/>
      <c r="F1013" s="731"/>
    </row>
    <row r="1014" spans="5:6" x14ac:dyDescent="0.25">
      <c r="E1014" s="710"/>
      <c r="F1014" s="731"/>
    </row>
    <row r="1015" spans="5:6" x14ac:dyDescent="0.25">
      <c r="E1015" s="710"/>
      <c r="F1015" s="731"/>
    </row>
    <row r="1016" spans="5:6" x14ac:dyDescent="0.25">
      <c r="E1016" s="710"/>
      <c r="F1016" s="731"/>
    </row>
    <row r="1017" spans="5:6" x14ac:dyDescent="0.25">
      <c r="E1017" s="710"/>
      <c r="F1017" s="731"/>
    </row>
    <row r="1018" spans="5:6" x14ac:dyDescent="0.25">
      <c r="E1018" s="710"/>
      <c r="F1018" s="731"/>
    </row>
    <row r="1019" spans="5:6" x14ac:dyDescent="0.25">
      <c r="E1019" s="710"/>
      <c r="F1019" s="731"/>
    </row>
    <row r="1020" spans="5:6" x14ac:dyDescent="0.25">
      <c r="E1020" s="710"/>
      <c r="F1020" s="731"/>
    </row>
    <row r="1021" spans="5:6" x14ac:dyDescent="0.25">
      <c r="E1021" s="710"/>
      <c r="F1021" s="731"/>
    </row>
    <row r="1022" spans="5:6" x14ac:dyDescent="0.25">
      <c r="E1022" s="710"/>
      <c r="F1022" s="731"/>
    </row>
    <row r="1023" spans="5:6" x14ac:dyDescent="0.25">
      <c r="E1023" s="710"/>
      <c r="F1023" s="731"/>
    </row>
    <row r="1024" spans="5:6" x14ac:dyDescent="0.25">
      <c r="E1024" s="710"/>
      <c r="F1024" s="731"/>
    </row>
    <row r="1025" spans="5:6" x14ac:dyDescent="0.25">
      <c r="E1025" s="710"/>
      <c r="F1025" s="731"/>
    </row>
    <row r="1026" spans="5:6" x14ac:dyDescent="0.25">
      <c r="E1026" s="710"/>
      <c r="F1026" s="731"/>
    </row>
    <row r="1027" spans="5:6" x14ac:dyDescent="0.25">
      <c r="E1027" s="710"/>
      <c r="F1027" s="731"/>
    </row>
    <row r="1028" spans="5:6" x14ac:dyDescent="0.25">
      <c r="E1028" s="710"/>
      <c r="F1028" s="731"/>
    </row>
    <row r="1029" spans="5:6" x14ac:dyDescent="0.25">
      <c r="E1029" s="710"/>
      <c r="F1029" s="731"/>
    </row>
    <row r="1030" spans="5:6" x14ac:dyDescent="0.25">
      <c r="E1030" s="710"/>
      <c r="F1030" s="731"/>
    </row>
    <row r="1031" spans="5:6" x14ac:dyDescent="0.25">
      <c r="E1031" s="710"/>
      <c r="F1031" s="731"/>
    </row>
    <row r="1032" spans="5:6" x14ac:dyDescent="0.25">
      <c r="E1032" s="710"/>
      <c r="F1032" s="731"/>
    </row>
    <row r="1033" spans="5:6" x14ac:dyDescent="0.25">
      <c r="E1033" s="710"/>
      <c r="F1033" s="731"/>
    </row>
    <row r="1034" spans="5:6" x14ac:dyDescent="0.25">
      <c r="E1034" s="710"/>
      <c r="F1034" s="731"/>
    </row>
    <row r="1035" spans="5:6" x14ac:dyDescent="0.25">
      <c r="E1035" s="710"/>
      <c r="F1035" s="731"/>
    </row>
    <row r="1036" spans="5:6" x14ac:dyDescent="0.25">
      <c r="E1036" s="710"/>
      <c r="F1036" s="731"/>
    </row>
    <row r="1037" spans="5:6" x14ac:dyDescent="0.25">
      <c r="E1037" s="710"/>
      <c r="F1037" s="731"/>
    </row>
    <row r="1038" spans="5:6" x14ac:dyDescent="0.25">
      <c r="E1038" s="710"/>
      <c r="F1038" s="731"/>
    </row>
    <row r="1039" spans="5:6" x14ac:dyDescent="0.25">
      <c r="E1039" s="710"/>
      <c r="F1039" s="731"/>
    </row>
    <row r="1040" spans="5:6" x14ac:dyDescent="0.25">
      <c r="E1040" s="710"/>
      <c r="F1040" s="731"/>
    </row>
    <row r="1041" spans="5:6" x14ac:dyDescent="0.25">
      <c r="E1041" s="710"/>
      <c r="F1041" s="731"/>
    </row>
    <row r="1042" spans="5:6" x14ac:dyDescent="0.25">
      <c r="E1042" s="710"/>
      <c r="F1042" s="731"/>
    </row>
    <row r="1043" spans="5:6" x14ac:dyDescent="0.25">
      <c r="E1043" s="710"/>
      <c r="F1043" s="731"/>
    </row>
    <row r="1044" spans="5:6" x14ac:dyDescent="0.25">
      <c r="E1044" s="710"/>
      <c r="F1044" s="731"/>
    </row>
    <row r="1045" spans="5:6" x14ac:dyDescent="0.25">
      <c r="E1045" s="710"/>
      <c r="F1045" s="731"/>
    </row>
    <row r="1046" spans="5:6" x14ac:dyDescent="0.25">
      <c r="E1046" s="710"/>
      <c r="F1046" s="731"/>
    </row>
    <row r="1047" spans="5:6" x14ac:dyDescent="0.25">
      <c r="E1047" s="710"/>
      <c r="F1047" s="731"/>
    </row>
    <row r="1048" spans="5:6" x14ac:dyDescent="0.25">
      <c r="E1048" s="710"/>
      <c r="F1048" s="731"/>
    </row>
    <row r="1049" spans="5:6" x14ac:dyDescent="0.25">
      <c r="E1049" s="710"/>
      <c r="F1049" s="731"/>
    </row>
    <row r="1050" spans="5:6" x14ac:dyDescent="0.25">
      <c r="E1050" s="710"/>
      <c r="F1050" s="731"/>
    </row>
    <row r="1051" spans="5:6" x14ac:dyDescent="0.25">
      <c r="E1051" s="710"/>
      <c r="F1051" s="731"/>
    </row>
    <row r="1052" spans="5:6" x14ac:dyDescent="0.25">
      <c r="E1052" s="710"/>
      <c r="F1052" s="731"/>
    </row>
    <row r="1053" spans="5:6" x14ac:dyDescent="0.25">
      <c r="E1053" s="710"/>
      <c r="F1053" s="731"/>
    </row>
    <row r="1054" spans="5:6" x14ac:dyDescent="0.25">
      <c r="E1054" s="710"/>
      <c r="F1054" s="731"/>
    </row>
    <row r="1055" spans="5:6" x14ac:dyDescent="0.25">
      <c r="E1055" s="710"/>
      <c r="F1055" s="731"/>
    </row>
    <row r="1056" spans="5:6" x14ac:dyDescent="0.25">
      <c r="E1056" s="710"/>
      <c r="F1056" s="731"/>
    </row>
    <row r="1057" spans="5:6" x14ac:dyDescent="0.25">
      <c r="E1057" s="710"/>
      <c r="F1057" s="731"/>
    </row>
    <row r="1058" spans="5:6" x14ac:dyDescent="0.25">
      <c r="E1058" s="710"/>
      <c r="F1058" s="731"/>
    </row>
    <row r="1059" spans="5:6" x14ac:dyDescent="0.25">
      <c r="E1059" s="710"/>
      <c r="F1059" s="731"/>
    </row>
    <row r="1060" spans="5:6" x14ac:dyDescent="0.25">
      <c r="E1060" s="710"/>
      <c r="F1060" s="731"/>
    </row>
    <row r="1061" spans="5:6" x14ac:dyDescent="0.25">
      <c r="E1061" s="710"/>
      <c r="F1061" s="731"/>
    </row>
    <row r="1062" spans="5:6" x14ac:dyDescent="0.25">
      <c r="E1062" s="710"/>
      <c r="F1062" s="731"/>
    </row>
    <row r="1063" spans="5:6" x14ac:dyDescent="0.25">
      <c r="E1063" s="710"/>
      <c r="F1063" s="731"/>
    </row>
    <row r="1064" spans="5:6" x14ac:dyDescent="0.25">
      <c r="E1064" s="710"/>
      <c r="F1064" s="731"/>
    </row>
    <row r="1065" spans="5:6" x14ac:dyDescent="0.25">
      <c r="E1065" s="710"/>
      <c r="F1065" s="731"/>
    </row>
    <row r="1066" spans="5:6" x14ac:dyDescent="0.25">
      <c r="E1066" s="710"/>
      <c r="F1066" s="731"/>
    </row>
    <row r="1067" spans="5:6" x14ac:dyDescent="0.25">
      <c r="E1067" s="710"/>
      <c r="F1067" s="731"/>
    </row>
    <row r="1068" spans="5:6" x14ac:dyDescent="0.25">
      <c r="E1068" s="710"/>
      <c r="F1068" s="731"/>
    </row>
    <row r="1069" spans="5:6" x14ac:dyDescent="0.25">
      <c r="E1069" s="710"/>
      <c r="F1069" s="731"/>
    </row>
    <row r="1070" spans="5:6" x14ac:dyDescent="0.25">
      <c r="E1070" s="710"/>
      <c r="F1070" s="731"/>
    </row>
    <row r="1071" spans="5:6" x14ac:dyDescent="0.25">
      <c r="E1071" s="710"/>
      <c r="F1071" s="731"/>
    </row>
    <row r="1072" spans="5:6" x14ac:dyDescent="0.25">
      <c r="E1072" s="710"/>
      <c r="F1072" s="731"/>
    </row>
    <row r="1073" spans="5:6" x14ac:dyDescent="0.25">
      <c r="E1073" s="710"/>
      <c r="F1073" s="731"/>
    </row>
    <row r="1074" spans="5:6" x14ac:dyDescent="0.25">
      <c r="E1074" s="710"/>
      <c r="F1074" s="731"/>
    </row>
    <row r="1075" spans="5:6" x14ac:dyDescent="0.25">
      <c r="E1075" s="710"/>
      <c r="F1075" s="731"/>
    </row>
    <row r="1076" spans="5:6" x14ac:dyDescent="0.25">
      <c r="E1076" s="710"/>
      <c r="F1076" s="731"/>
    </row>
    <row r="1077" spans="5:6" x14ac:dyDescent="0.25">
      <c r="E1077" s="710"/>
      <c r="F1077" s="731"/>
    </row>
    <row r="1078" spans="5:6" x14ac:dyDescent="0.25">
      <c r="E1078" s="710"/>
      <c r="F1078" s="731"/>
    </row>
    <row r="1079" spans="5:6" x14ac:dyDescent="0.25">
      <c r="E1079" s="710"/>
      <c r="F1079" s="731"/>
    </row>
    <row r="1080" spans="5:6" x14ac:dyDescent="0.25">
      <c r="E1080" s="710"/>
      <c r="F1080" s="731"/>
    </row>
    <row r="1081" spans="5:6" x14ac:dyDescent="0.25">
      <c r="E1081" s="710"/>
      <c r="F1081" s="731"/>
    </row>
    <row r="1082" spans="5:6" x14ac:dyDescent="0.25">
      <c r="E1082" s="710"/>
      <c r="F1082" s="731"/>
    </row>
    <row r="1083" spans="5:6" x14ac:dyDescent="0.25">
      <c r="E1083" s="710"/>
      <c r="F1083" s="731"/>
    </row>
    <row r="1084" spans="5:6" x14ac:dyDescent="0.25">
      <c r="E1084" s="710"/>
      <c r="F1084" s="731"/>
    </row>
    <row r="1085" spans="5:6" x14ac:dyDescent="0.25">
      <c r="E1085" s="710"/>
      <c r="F1085" s="731"/>
    </row>
    <row r="1086" spans="5:6" x14ac:dyDescent="0.25">
      <c r="E1086" s="710"/>
      <c r="F1086" s="731"/>
    </row>
    <row r="1087" spans="5:6" x14ac:dyDescent="0.25">
      <c r="E1087" s="710"/>
      <c r="F1087" s="731"/>
    </row>
    <row r="1088" spans="5:6" x14ac:dyDescent="0.25">
      <c r="E1088" s="710"/>
      <c r="F1088" s="731"/>
    </row>
    <row r="1089" spans="5:6" x14ac:dyDescent="0.25">
      <c r="E1089" s="710"/>
      <c r="F1089" s="731"/>
    </row>
    <row r="1090" spans="5:6" x14ac:dyDescent="0.25">
      <c r="E1090" s="710"/>
      <c r="F1090" s="731"/>
    </row>
    <row r="1091" spans="5:6" x14ac:dyDescent="0.25">
      <c r="E1091" s="710"/>
      <c r="F1091" s="731"/>
    </row>
    <row r="1092" spans="5:6" x14ac:dyDescent="0.25">
      <c r="E1092" s="710"/>
      <c r="F1092" s="731"/>
    </row>
    <row r="1093" spans="5:6" x14ac:dyDescent="0.25">
      <c r="E1093" s="710"/>
      <c r="F1093" s="731"/>
    </row>
    <row r="1094" spans="5:6" x14ac:dyDescent="0.25">
      <c r="E1094" s="710"/>
      <c r="F1094" s="731"/>
    </row>
    <row r="1095" spans="5:6" x14ac:dyDescent="0.25">
      <c r="E1095" s="710"/>
      <c r="F1095" s="731"/>
    </row>
    <row r="1096" spans="5:6" x14ac:dyDescent="0.25">
      <c r="E1096" s="710"/>
      <c r="F1096" s="731"/>
    </row>
    <row r="1097" spans="5:6" x14ac:dyDescent="0.25">
      <c r="E1097" s="710"/>
      <c r="F1097" s="731"/>
    </row>
    <row r="1098" spans="5:6" x14ac:dyDescent="0.25">
      <c r="E1098" s="710"/>
      <c r="F1098" s="731"/>
    </row>
    <row r="1099" spans="5:6" x14ac:dyDescent="0.25">
      <c r="E1099" s="710"/>
      <c r="F1099" s="731"/>
    </row>
    <row r="1100" spans="5:6" x14ac:dyDescent="0.25">
      <c r="E1100" s="710"/>
      <c r="F1100" s="731"/>
    </row>
    <row r="1101" spans="5:6" x14ac:dyDescent="0.25">
      <c r="E1101" s="710"/>
      <c r="F1101" s="731"/>
    </row>
    <row r="1102" spans="5:6" x14ac:dyDescent="0.25">
      <c r="E1102" s="710"/>
      <c r="F1102" s="731"/>
    </row>
    <row r="1103" spans="5:6" x14ac:dyDescent="0.25">
      <c r="E1103" s="710"/>
      <c r="F1103" s="731"/>
    </row>
    <row r="1104" spans="5:6" x14ac:dyDescent="0.25">
      <c r="E1104" s="710"/>
      <c r="F1104" s="731"/>
    </row>
    <row r="1105" spans="5:6" x14ac:dyDescent="0.25">
      <c r="E1105" s="710"/>
      <c r="F1105" s="731"/>
    </row>
    <row r="1106" spans="5:6" x14ac:dyDescent="0.25">
      <c r="E1106" s="710"/>
      <c r="F1106" s="731"/>
    </row>
    <row r="1107" spans="5:6" x14ac:dyDescent="0.25">
      <c r="E1107" s="710"/>
      <c r="F1107" s="731"/>
    </row>
    <row r="1108" spans="5:6" x14ac:dyDescent="0.25">
      <c r="E1108" s="710"/>
      <c r="F1108" s="731"/>
    </row>
    <row r="1109" spans="5:6" x14ac:dyDescent="0.25">
      <c r="E1109" s="710"/>
      <c r="F1109" s="731"/>
    </row>
    <row r="1110" spans="5:6" x14ac:dyDescent="0.25">
      <c r="E1110" s="710"/>
      <c r="F1110" s="731"/>
    </row>
    <row r="1111" spans="5:6" x14ac:dyDescent="0.25">
      <c r="E1111" s="710"/>
      <c r="F1111" s="731"/>
    </row>
    <row r="1112" spans="5:6" x14ac:dyDescent="0.25">
      <c r="E1112" s="710"/>
      <c r="F1112" s="731"/>
    </row>
    <row r="1113" spans="5:6" x14ac:dyDescent="0.25">
      <c r="E1113" s="710"/>
      <c r="F1113" s="731"/>
    </row>
    <row r="1114" spans="5:6" x14ac:dyDescent="0.25">
      <c r="E1114" s="710"/>
      <c r="F1114" s="731"/>
    </row>
    <row r="1115" spans="5:6" x14ac:dyDescent="0.25">
      <c r="E1115" s="710"/>
      <c r="F1115" s="731"/>
    </row>
    <row r="1116" spans="5:6" x14ac:dyDescent="0.25">
      <c r="E1116" s="710"/>
      <c r="F1116" s="731"/>
    </row>
    <row r="1117" spans="5:6" x14ac:dyDescent="0.25">
      <c r="E1117" s="710"/>
      <c r="F1117" s="731"/>
    </row>
    <row r="1118" spans="5:6" x14ac:dyDescent="0.25">
      <c r="E1118" s="710"/>
      <c r="F1118" s="731"/>
    </row>
    <row r="1119" spans="5:6" x14ac:dyDescent="0.25">
      <c r="E1119" s="710"/>
      <c r="F1119" s="731"/>
    </row>
    <row r="1120" spans="5:6" x14ac:dyDescent="0.25">
      <c r="E1120" s="710"/>
      <c r="F1120" s="731"/>
    </row>
    <row r="1121" spans="5:6" x14ac:dyDescent="0.25">
      <c r="E1121" s="710"/>
      <c r="F1121" s="731"/>
    </row>
    <row r="1122" spans="5:6" x14ac:dyDescent="0.25">
      <c r="E1122" s="710"/>
      <c r="F1122" s="731"/>
    </row>
    <row r="1123" spans="5:6" x14ac:dyDescent="0.25">
      <c r="E1123" s="710"/>
      <c r="F1123" s="731"/>
    </row>
    <row r="1124" spans="5:6" x14ac:dyDescent="0.25">
      <c r="E1124" s="710"/>
      <c r="F1124" s="731"/>
    </row>
    <row r="1125" spans="5:6" x14ac:dyDescent="0.25">
      <c r="E1125" s="710"/>
      <c r="F1125" s="731"/>
    </row>
    <row r="1126" spans="5:6" x14ac:dyDescent="0.25">
      <c r="E1126" s="710"/>
      <c r="F1126" s="731"/>
    </row>
    <row r="1127" spans="5:6" x14ac:dyDescent="0.25">
      <c r="E1127" s="710"/>
      <c r="F1127" s="731"/>
    </row>
    <row r="1128" spans="5:6" x14ac:dyDescent="0.25">
      <c r="E1128" s="710"/>
      <c r="F1128" s="731"/>
    </row>
    <row r="1129" spans="5:6" x14ac:dyDescent="0.25">
      <c r="E1129" s="710"/>
      <c r="F1129" s="731"/>
    </row>
    <row r="1130" spans="5:6" x14ac:dyDescent="0.25">
      <c r="E1130" s="710"/>
      <c r="F1130" s="731"/>
    </row>
    <row r="1131" spans="5:6" x14ac:dyDescent="0.25">
      <c r="E1131" s="710"/>
      <c r="F1131" s="731"/>
    </row>
    <row r="1132" spans="5:6" x14ac:dyDescent="0.25">
      <c r="E1132" s="710"/>
      <c r="F1132" s="731"/>
    </row>
    <row r="1133" spans="5:6" x14ac:dyDescent="0.25">
      <c r="E1133" s="710"/>
      <c r="F1133" s="731"/>
    </row>
    <row r="1134" spans="5:6" x14ac:dyDescent="0.25">
      <c r="E1134" s="710"/>
      <c r="F1134" s="731"/>
    </row>
    <row r="1135" spans="5:6" x14ac:dyDescent="0.25">
      <c r="E1135" s="710"/>
      <c r="F1135" s="731"/>
    </row>
    <row r="1136" spans="5:6" x14ac:dyDescent="0.25">
      <c r="E1136" s="710"/>
      <c r="F1136" s="731"/>
    </row>
    <row r="1137" spans="5:6" x14ac:dyDescent="0.25">
      <c r="E1137" s="710"/>
      <c r="F1137" s="731"/>
    </row>
    <row r="1138" spans="5:6" x14ac:dyDescent="0.25">
      <c r="E1138" s="710"/>
      <c r="F1138" s="731"/>
    </row>
    <row r="1139" spans="5:6" x14ac:dyDescent="0.25">
      <c r="E1139" s="710"/>
      <c r="F1139" s="731"/>
    </row>
    <row r="1140" spans="5:6" x14ac:dyDescent="0.25">
      <c r="E1140" s="710"/>
      <c r="F1140" s="731"/>
    </row>
    <row r="1141" spans="5:6" x14ac:dyDescent="0.25">
      <c r="E1141" s="710"/>
      <c r="F1141" s="731"/>
    </row>
    <row r="1142" spans="5:6" x14ac:dyDescent="0.25">
      <c r="E1142" s="710"/>
      <c r="F1142" s="731"/>
    </row>
    <row r="1143" spans="5:6" x14ac:dyDescent="0.25">
      <c r="E1143" s="710"/>
      <c r="F1143" s="731"/>
    </row>
    <row r="1144" spans="5:6" x14ac:dyDescent="0.25">
      <c r="E1144" s="710"/>
      <c r="F1144" s="731"/>
    </row>
    <row r="1145" spans="5:6" x14ac:dyDescent="0.25">
      <c r="E1145" s="710"/>
      <c r="F1145" s="731"/>
    </row>
    <row r="1146" spans="5:6" x14ac:dyDescent="0.25">
      <c r="E1146" s="710"/>
      <c r="F1146" s="731"/>
    </row>
    <row r="1147" spans="5:6" x14ac:dyDescent="0.25">
      <c r="E1147" s="710"/>
      <c r="F1147" s="731"/>
    </row>
    <row r="1148" spans="5:6" x14ac:dyDescent="0.25">
      <c r="E1148" s="710"/>
      <c r="F1148" s="731"/>
    </row>
    <row r="1149" spans="5:6" x14ac:dyDescent="0.25">
      <c r="E1149" s="710"/>
      <c r="F1149" s="731"/>
    </row>
    <row r="1150" spans="5:6" x14ac:dyDescent="0.25">
      <c r="E1150" s="710"/>
      <c r="F1150" s="731"/>
    </row>
    <row r="1151" spans="5:6" x14ac:dyDescent="0.25">
      <c r="E1151" s="710"/>
      <c r="F1151" s="731"/>
    </row>
    <row r="1152" spans="5:6" x14ac:dyDescent="0.25">
      <c r="E1152" s="710"/>
      <c r="F1152" s="731"/>
    </row>
    <row r="1153" spans="5:6" x14ac:dyDescent="0.25">
      <c r="E1153" s="710"/>
      <c r="F1153" s="731"/>
    </row>
    <row r="1154" spans="5:6" x14ac:dyDescent="0.25">
      <c r="E1154" s="710"/>
      <c r="F1154" s="731"/>
    </row>
    <row r="1155" spans="5:6" x14ac:dyDescent="0.25">
      <c r="E1155" s="710"/>
      <c r="F1155" s="731"/>
    </row>
    <row r="1156" spans="5:6" x14ac:dyDescent="0.25">
      <c r="E1156" s="710"/>
      <c r="F1156" s="731"/>
    </row>
    <row r="1157" spans="5:6" x14ac:dyDescent="0.25">
      <c r="E1157" s="710"/>
      <c r="F1157" s="731"/>
    </row>
    <row r="1158" spans="5:6" x14ac:dyDescent="0.25">
      <c r="E1158" s="710"/>
      <c r="F1158" s="731"/>
    </row>
    <row r="1159" spans="5:6" x14ac:dyDescent="0.25">
      <c r="E1159" s="710"/>
      <c r="F1159" s="731"/>
    </row>
    <row r="1160" spans="5:6" x14ac:dyDescent="0.25">
      <c r="E1160" s="710"/>
      <c r="F1160" s="731"/>
    </row>
    <row r="1161" spans="5:6" x14ac:dyDescent="0.25">
      <c r="E1161" s="710"/>
      <c r="F1161" s="731"/>
    </row>
    <row r="1162" spans="5:6" x14ac:dyDescent="0.25">
      <c r="E1162" s="710"/>
      <c r="F1162" s="731"/>
    </row>
    <row r="1163" spans="5:6" x14ac:dyDescent="0.25">
      <c r="E1163" s="710"/>
      <c r="F1163" s="731"/>
    </row>
    <row r="1164" spans="5:6" x14ac:dyDescent="0.25">
      <c r="E1164" s="710"/>
      <c r="F1164" s="731"/>
    </row>
    <row r="1165" spans="5:6" x14ac:dyDescent="0.25">
      <c r="E1165" s="710"/>
      <c r="F1165" s="731"/>
    </row>
    <row r="1166" spans="5:6" x14ac:dyDescent="0.25">
      <c r="E1166" s="710"/>
      <c r="F1166" s="731"/>
    </row>
    <row r="1167" spans="5:6" x14ac:dyDescent="0.25">
      <c r="E1167" s="710"/>
      <c r="F1167" s="731"/>
    </row>
    <row r="1168" spans="5:6" x14ac:dyDescent="0.25">
      <c r="E1168" s="710"/>
      <c r="F1168" s="731"/>
    </row>
    <row r="1169" spans="5:6" x14ac:dyDescent="0.25">
      <c r="E1169" s="710"/>
      <c r="F1169" s="731"/>
    </row>
    <row r="1170" spans="5:6" x14ac:dyDescent="0.25">
      <c r="E1170" s="710"/>
      <c r="F1170" s="731"/>
    </row>
    <row r="1171" spans="5:6" x14ac:dyDescent="0.25">
      <c r="E1171" s="710"/>
      <c r="F1171" s="731"/>
    </row>
    <row r="1172" spans="5:6" x14ac:dyDescent="0.25">
      <c r="E1172" s="710"/>
      <c r="F1172" s="731"/>
    </row>
    <row r="1173" spans="5:6" x14ac:dyDescent="0.25">
      <c r="E1173" s="710"/>
      <c r="F1173" s="731"/>
    </row>
    <row r="1174" spans="5:6" x14ac:dyDescent="0.25">
      <c r="E1174" s="710"/>
      <c r="F1174" s="731"/>
    </row>
    <row r="1175" spans="5:6" x14ac:dyDescent="0.25">
      <c r="E1175" s="710"/>
      <c r="F1175" s="731"/>
    </row>
    <row r="1176" spans="5:6" x14ac:dyDescent="0.25">
      <c r="E1176" s="710"/>
      <c r="F1176" s="731"/>
    </row>
    <row r="1177" spans="5:6" x14ac:dyDescent="0.25">
      <c r="E1177" s="710"/>
      <c r="F1177" s="731"/>
    </row>
    <row r="1178" spans="5:6" x14ac:dyDescent="0.25">
      <c r="E1178" s="710"/>
      <c r="F1178" s="731"/>
    </row>
    <row r="1179" spans="5:6" x14ac:dyDescent="0.25">
      <c r="E1179" s="710"/>
      <c r="F1179" s="731"/>
    </row>
    <row r="1180" spans="5:6" x14ac:dyDescent="0.25">
      <c r="E1180" s="710"/>
      <c r="F1180" s="731"/>
    </row>
    <row r="1181" spans="5:6" x14ac:dyDescent="0.25">
      <c r="E1181" s="710"/>
      <c r="F1181" s="731"/>
    </row>
    <row r="1182" spans="5:6" x14ac:dyDescent="0.25">
      <c r="E1182" s="710"/>
      <c r="F1182" s="731"/>
    </row>
    <row r="1183" spans="5:6" x14ac:dyDescent="0.25">
      <c r="E1183" s="710"/>
      <c r="F1183" s="731"/>
    </row>
    <row r="1184" spans="5:6" x14ac:dyDescent="0.25">
      <c r="E1184" s="710"/>
      <c r="F1184" s="731"/>
    </row>
    <row r="1185" spans="5:6" x14ac:dyDescent="0.25">
      <c r="E1185" s="710"/>
      <c r="F1185" s="731"/>
    </row>
    <row r="1186" spans="5:6" x14ac:dyDescent="0.25">
      <c r="E1186" s="710"/>
      <c r="F1186" s="731"/>
    </row>
    <row r="1187" spans="5:6" x14ac:dyDescent="0.25">
      <c r="E1187" s="710"/>
      <c r="F1187" s="731"/>
    </row>
    <row r="1188" spans="5:6" x14ac:dyDescent="0.25">
      <c r="E1188" s="710"/>
      <c r="F1188" s="731"/>
    </row>
    <row r="1189" spans="5:6" x14ac:dyDescent="0.25">
      <c r="E1189" s="710"/>
      <c r="F1189" s="731"/>
    </row>
    <row r="1190" spans="5:6" x14ac:dyDescent="0.25">
      <c r="E1190" s="710"/>
      <c r="F1190" s="731"/>
    </row>
    <row r="1191" spans="5:6" x14ac:dyDescent="0.25">
      <c r="E1191" s="710"/>
      <c r="F1191" s="731"/>
    </row>
    <row r="1192" spans="5:6" x14ac:dyDescent="0.25">
      <c r="E1192" s="710"/>
      <c r="F1192" s="731"/>
    </row>
    <row r="1193" spans="5:6" x14ac:dyDescent="0.25">
      <c r="E1193" s="710"/>
      <c r="F1193" s="731"/>
    </row>
    <row r="1194" spans="5:6" x14ac:dyDescent="0.25">
      <c r="E1194" s="710"/>
      <c r="F1194" s="731"/>
    </row>
    <row r="1195" spans="5:6" x14ac:dyDescent="0.25">
      <c r="E1195" s="710"/>
      <c r="F1195" s="731"/>
    </row>
    <row r="1196" spans="5:6" x14ac:dyDescent="0.25">
      <c r="E1196" s="710"/>
      <c r="F1196" s="731"/>
    </row>
    <row r="1197" spans="5:6" x14ac:dyDescent="0.25">
      <c r="E1197" s="710"/>
      <c r="F1197" s="731"/>
    </row>
    <row r="1198" spans="5:6" x14ac:dyDescent="0.25">
      <c r="E1198" s="710"/>
      <c r="F1198" s="731"/>
    </row>
    <row r="1199" spans="5:6" x14ac:dyDescent="0.25">
      <c r="E1199" s="710"/>
      <c r="F1199" s="731"/>
    </row>
    <row r="1200" spans="5:6" x14ac:dyDescent="0.25">
      <c r="E1200" s="710"/>
      <c r="F1200" s="731"/>
    </row>
    <row r="1201" spans="5:6" x14ac:dyDescent="0.25">
      <c r="E1201" s="710"/>
      <c r="F1201" s="731"/>
    </row>
    <row r="1202" spans="5:6" x14ac:dyDescent="0.25">
      <c r="E1202" s="710"/>
      <c r="F1202" s="731"/>
    </row>
    <row r="1203" spans="5:6" x14ac:dyDescent="0.25">
      <c r="E1203" s="710"/>
      <c r="F1203" s="731"/>
    </row>
    <row r="1204" spans="5:6" x14ac:dyDescent="0.25">
      <c r="E1204" s="710"/>
      <c r="F1204" s="731"/>
    </row>
    <row r="1205" spans="5:6" x14ac:dyDescent="0.25">
      <c r="E1205" s="710"/>
      <c r="F1205" s="731"/>
    </row>
    <row r="1206" spans="5:6" x14ac:dyDescent="0.25">
      <c r="E1206" s="710"/>
      <c r="F1206" s="731"/>
    </row>
    <row r="1207" spans="5:6" x14ac:dyDescent="0.25">
      <c r="E1207" s="710"/>
      <c r="F1207" s="731"/>
    </row>
    <row r="1208" spans="5:6" x14ac:dyDescent="0.25">
      <c r="E1208" s="710"/>
      <c r="F1208" s="731"/>
    </row>
    <row r="1209" spans="5:6" x14ac:dyDescent="0.25">
      <c r="E1209" s="710"/>
      <c r="F1209" s="731"/>
    </row>
    <row r="1210" spans="5:6" x14ac:dyDescent="0.25">
      <c r="E1210" s="710"/>
      <c r="F1210" s="731"/>
    </row>
    <row r="1211" spans="5:6" x14ac:dyDescent="0.25">
      <c r="E1211" s="710"/>
      <c r="F1211" s="731"/>
    </row>
    <row r="1212" spans="5:6" x14ac:dyDescent="0.25">
      <c r="E1212" s="710"/>
      <c r="F1212" s="731"/>
    </row>
    <row r="1213" spans="5:6" x14ac:dyDescent="0.25">
      <c r="E1213" s="710"/>
      <c r="F1213" s="731"/>
    </row>
    <row r="1214" spans="5:6" x14ac:dyDescent="0.25">
      <c r="E1214" s="710"/>
      <c r="F1214" s="731"/>
    </row>
    <row r="1215" spans="5:6" x14ac:dyDescent="0.25">
      <c r="E1215" s="710"/>
      <c r="F1215" s="731"/>
    </row>
    <row r="1216" spans="5:6" x14ac:dyDescent="0.25">
      <c r="E1216" s="710"/>
      <c r="F1216" s="731"/>
    </row>
    <row r="1217" spans="5:6" x14ac:dyDescent="0.25">
      <c r="E1217" s="710"/>
      <c r="F1217" s="731"/>
    </row>
    <row r="1218" spans="5:6" x14ac:dyDescent="0.25">
      <c r="E1218" s="710"/>
      <c r="F1218" s="731"/>
    </row>
    <row r="1219" spans="5:6" x14ac:dyDescent="0.25">
      <c r="E1219" s="710"/>
      <c r="F1219" s="731"/>
    </row>
    <row r="1220" spans="5:6" x14ac:dyDescent="0.25">
      <c r="E1220" s="710"/>
      <c r="F1220" s="731"/>
    </row>
    <row r="1221" spans="5:6" x14ac:dyDescent="0.25">
      <c r="E1221" s="710"/>
      <c r="F1221" s="731"/>
    </row>
    <row r="1222" spans="5:6" x14ac:dyDescent="0.25">
      <c r="E1222" s="710"/>
      <c r="F1222" s="731"/>
    </row>
    <row r="1223" spans="5:6" x14ac:dyDescent="0.25">
      <c r="E1223" s="710"/>
      <c r="F1223" s="731"/>
    </row>
    <row r="1224" spans="5:6" x14ac:dyDescent="0.25">
      <c r="E1224" s="710"/>
      <c r="F1224" s="731"/>
    </row>
    <row r="1225" spans="5:6" x14ac:dyDescent="0.25">
      <c r="E1225" s="710"/>
      <c r="F1225" s="731"/>
    </row>
    <row r="1226" spans="5:6" x14ac:dyDescent="0.25">
      <c r="E1226" s="710"/>
      <c r="F1226" s="731"/>
    </row>
    <row r="1227" spans="5:6" x14ac:dyDescent="0.25">
      <c r="E1227" s="710"/>
      <c r="F1227" s="731"/>
    </row>
    <row r="1228" spans="5:6" x14ac:dyDescent="0.25">
      <c r="E1228" s="710"/>
      <c r="F1228" s="731"/>
    </row>
    <row r="1229" spans="5:6" x14ac:dyDescent="0.25">
      <c r="E1229" s="710"/>
      <c r="F1229" s="731"/>
    </row>
    <row r="1230" spans="5:6" x14ac:dyDescent="0.25">
      <c r="E1230" s="710"/>
      <c r="F1230" s="731"/>
    </row>
    <row r="1231" spans="5:6" x14ac:dyDescent="0.25">
      <c r="E1231" s="710"/>
      <c r="F1231" s="731"/>
    </row>
    <row r="1232" spans="5:6" x14ac:dyDescent="0.25">
      <c r="E1232" s="710"/>
      <c r="F1232" s="731"/>
    </row>
    <row r="1233" spans="5:6" x14ac:dyDescent="0.25">
      <c r="E1233" s="710"/>
      <c r="F1233" s="731"/>
    </row>
    <row r="1234" spans="5:6" x14ac:dyDescent="0.25">
      <c r="E1234" s="710"/>
      <c r="F1234" s="731"/>
    </row>
    <row r="1235" spans="5:6" x14ac:dyDescent="0.25">
      <c r="E1235" s="710"/>
      <c r="F1235" s="731"/>
    </row>
    <row r="1236" spans="5:6" x14ac:dyDescent="0.25">
      <c r="E1236" s="710"/>
      <c r="F1236" s="731"/>
    </row>
    <row r="1237" spans="5:6" x14ac:dyDescent="0.25">
      <c r="E1237" s="710"/>
      <c r="F1237" s="731"/>
    </row>
    <row r="1238" spans="5:6" x14ac:dyDescent="0.25">
      <c r="E1238" s="710"/>
      <c r="F1238" s="731"/>
    </row>
    <row r="1239" spans="5:6" x14ac:dyDescent="0.25">
      <c r="E1239" s="710"/>
      <c r="F1239" s="731"/>
    </row>
    <row r="1240" spans="5:6" x14ac:dyDescent="0.25">
      <c r="E1240" s="710"/>
      <c r="F1240" s="731"/>
    </row>
    <row r="1241" spans="5:6" x14ac:dyDescent="0.25">
      <c r="E1241" s="710"/>
      <c r="F1241" s="731"/>
    </row>
    <row r="1242" spans="5:6" x14ac:dyDescent="0.25">
      <c r="E1242" s="710"/>
      <c r="F1242" s="731"/>
    </row>
    <row r="1243" spans="5:6" x14ac:dyDescent="0.25">
      <c r="E1243" s="710"/>
      <c r="F1243" s="731"/>
    </row>
    <row r="1244" spans="5:6" x14ac:dyDescent="0.25">
      <c r="E1244" s="710"/>
      <c r="F1244" s="731"/>
    </row>
    <row r="1245" spans="5:6" x14ac:dyDescent="0.25">
      <c r="E1245" s="710"/>
      <c r="F1245" s="731"/>
    </row>
    <row r="1246" spans="5:6" x14ac:dyDescent="0.25">
      <c r="E1246" s="710"/>
      <c r="F1246" s="731"/>
    </row>
    <row r="1247" spans="5:6" x14ac:dyDescent="0.25">
      <c r="E1247" s="710"/>
      <c r="F1247" s="731"/>
    </row>
    <row r="1248" spans="5:6" x14ac:dyDescent="0.25">
      <c r="E1248" s="710"/>
      <c r="F1248" s="731"/>
    </row>
    <row r="1249" spans="5:6" x14ac:dyDescent="0.25">
      <c r="E1249" s="710"/>
      <c r="F1249" s="731"/>
    </row>
    <row r="1250" spans="5:6" x14ac:dyDescent="0.25">
      <c r="E1250" s="710"/>
      <c r="F1250" s="731"/>
    </row>
    <row r="1251" spans="5:6" x14ac:dyDescent="0.25">
      <c r="E1251" s="710"/>
      <c r="F1251" s="731"/>
    </row>
    <row r="1252" spans="5:6" x14ac:dyDescent="0.25">
      <c r="E1252" s="710"/>
      <c r="F1252" s="731"/>
    </row>
    <row r="1253" spans="5:6" x14ac:dyDescent="0.25">
      <c r="E1253" s="710"/>
      <c r="F1253" s="731"/>
    </row>
    <row r="1254" spans="5:6" x14ac:dyDescent="0.25">
      <c r="E1254" s="710"/>
      <c r="F1254" s="731"/>
    </row>
    <row r="1255" spans="5:6" x14ac:dyDescent="0.25">
      <c r="E1255" s="710"/>
      <c r="F1255" s="731"/>
    </row>
    <row r="1256" spans="5:6" x14ac:dyDescent="0.25">
      <c r="E1256" s="710"/>
      <c r="F1256" s="731"/>
    </row>
    <row r="1257" spans="5:6" x14ac:dyDescent="0.25">
      <c r="E1257" s="710"/>
      <c r="F1257" s="731"/>
    </row>
    <row r="1258" spans="5:6" x14ac:dyDescent="0.25">
      <c r="E1258" s="710"/>
      <c r="F1258" s="731"/>
    </row>
    <row r="1259" spans="5:6" x14ac:dyDescent="0.25">
      <c r="E1259" s="710"/>
      <c r="F1259" s="731"/>
    </row>
    <row r="1260" spans="5:6" x14ac:dyDescent="0.25">
      <c r="E1260" s="710"/>
      <c r="F1260" s="731"/>
    </row>
    <row r="1261" spans="5:6" x14ac:dyDescent="0.25">
      <c r="E1261" s="710"/>
      <c r="F1261" s="731"/>
    </row>
    <row r="1262" spans="5:6" x14ac:dyDescent="0.25">
      <c r="E1262" s="710"/>
      <c r="F1262" s="731"/>
    </row>
    <row r="1263" spans="5:6" x14ac:dyDescent="0.25">
      <c r="E1263" s="710"/>
      <c r="F1263" s="731"/>
    </row>
    <row r="1264" spans="5:6" x14ac:dyDescent="0.25">
      <c r="E1264" s="710"/>
      <c r="F1264" s="731"/>
    </row>
    <row r="1265" spans="5:6" x14ac:dyDescent="0.25">
      <c r="E1265" s="710"/>
      <c r="F1265" s="731"/>
    </row>
    <row r="1266" spans="5:6" x14ac:dyDescent="0.25">
      <c r="E1266" s="710"/>
      <c r="F1266" s="731"/>
    </row>
    <row r="1267" spans="5:6" x14ac:dyDescent="0.25">
      <c r="E1267" s="710"/>
      <c r="F1267" s="731"/>
    </row>
    <row r="1268" spans="5:6" x14ac:dyDescent="0.25">
      <c r="E1268" s="710"/>
      <c r="F1268" s="731"/>
    </row>
    <row r="1269" spans="5:6" x14ac:dyDescent="0.25">
      <c r="E1269" s="710"/>
      <c r="F1269" s="731"/>
    </row>
    <row r="1270" spans="5:6" x14ac:dyDescent="0.25">
      <c r="E1270" s="710"/>
      <c r="F1270" s="731"/>
    </row>
    <row r="1271" spans="5:6" x14ac:dyDescent="0.25">
      <c r="E1271" s="710"/>
      <c r="F1271" s="731"/>
    </row>
    <row r="1272" spans="5:6" x14ac:dyDescent="0.25">
      <c r="E1272" s="710"/>
      <c r="F1272" s="731"/>
    </row>
    <row r="1273" spans="5:6" x14ac:dyDescent="0.25">
      <c r="E1273" s="710"/>
      <c r="F1273" s="731"/>
    </row>
    <row r="1274" spans="5:6" x14ac:dyDescent="0.25">
      <c r="E1274" s="710"/>
      <c r="F1274" s="731"/>
    </row>
    <row r="1275" spans="5:6" x14ac:dyDescent="0.25">
      <c r="E1275" s="710"/>
      <c r="F1275" s="731"/>
    </row>
    <row r="1276" spans="5:6" x14ac:dyDescent="0.25">
      <c r="E1276" s="710"/>
      <c r="F1276" s="731"/>
    </row>
    <row r="1277" spans="5:6" x14ac:dyDescent="0.25">
      <c r="E1277" s="710"/>
      <c r="F1277" s="731"/>
    </row>
    <row r="1278" spans="5:6" x14ac:dyDescent="0.25">
      <c r="E1278" s="710"/>
      <c r="F1278" s="731"/>
    </row>
    <row r="1279" spans="5:6" x14ac:dyDescent="0.25">
      <c r="E1279" s="710"/>
      <c r="F1279" s="731"/>
    </row>
    <row r="1280" spans="5:6" x14ac:dyDescent="0.25">
      <c r="E1280" s="710"/>
      <c r="F1280" s="731"/>
    </row>
    <row r="1281" spans="5:6" x14ac:dyDescent="0.25">
      <c r="E1281" s="710"/>
      <c r="F1281" s="731"/>
    </row>
    <row r="1282" spans="5:6" x14ac:dyDescent="0.25">
      <c r="E1282" s="710"/>
      <c r="F1282" s="731"/>
    </row>
    <row r="1283" spans="5:6" x14ac:dyDescent="0.25">
      <c r="E1283" s="710"/>
      <c r="F1283" s="731"/>
    </row>
    <row r="1284" spans="5:6" x14ac:dyDescent="0.25">
      <c r="E1284" s="710"/>
      <c r="F1284" s="731"/>
    </row>
    <row r="1285" spans="5:6" x14ac:dyDescent="0.25">
      <c r="E1285" s="710"/>
      <c r="F1285" s="731"/>
    </row>
    <row r="1286" spans="5:6" x14ac:dyDescent="0.25">
      <c r="E1286" s="710"/>
      <c r="F1286" s="731"/>
    </row>
    <row r="1287" spans="5:6" x14ac:dyDescent="0.25">
      <c r="E1287" s="710"/>
      <c r="F1287" s="731"/>
    </row>
    <row r="1288" spans="5:6" x14ac:dyDescent="0.25">
      <c r="E1288" s="710"/>
      <c r="F1288" s="731"/>
    </row>
    <row r="1289" spans="5:6" x14ac:dyDescent="0.25">
      <c r="E1289" s="710"/>
      <c r="F1289" s="731"/>
    </row>
    <row r="1290" spans="5:6" x14ac:dyDescent="0.25">
      <c r="E1290" s="710"/>
      <c r="F1290" s="731"/>
    </row>
    <row r="1291" spans="5:6" x14ac:dyDescent="0.25">
      <c r="E1291" s="710"/>
      <c r="F1291" s="731"/>
    </row>
    <row r="1292" spans="5:6" x14ac:dyDescent="0.25">
      <c r="E1292" s="710"/>
      <c r="F1292" s="731"/>
    </row>
    <row r="1293" spans="5:6" x14ac:dyDescent="0.25">
      <c r="E1293" s="710"/>
      <c r="F1293" s="731"/>
    </row>
    <row r="1294" spans="5:6" x14ac:dyDescent="0.25">
      <c r="E1294" s="710"/>
      <c r="F1294" s="731"/>
    </row>
    <row r="1295" spans="5:6" x14ac:dyDescent="0.25">
      <c r="E1295" s="710"/>
      <c r="F1295" s="731"/>
    </row>
    <row r="1296" spans="5:6" x14ac:dyDescent="0.25">
      <c r="E1296" s="710"/>
      <c r="F1296" s="731"/>
    </row>
    <row r="1297" spans="5:6" x14ac:dyDescent="0.25">
      <c r="E1297" s="710"/>
      <c r="F1297" s="731"/>
    </row>
    <row r="1298" spans="5:6" x14ac:dyDescent="0.25">
      <c r="E1298" s="710"/>
      <c r="F1298" s="731"/>
    </row>
    <row r="1299" spans="5:6" x14ac:dyDescent="0.25">
      <c r="E1299" s="710"/>
      <c r="F1299" s="731"/>
    </row>
    <row r="1300" spans="5:6" x14ac:dyDescent="0.25">
      <c r="E1300" s="710"/>
      <c r="F1300" s="731"/>
    </row>
    <row r="1301" spans="5:6" x14ac:dyDescent="0.25">
      <c r="E1301" s="710"/>
      <c r="F1301" s="731"/>
    </row>
    <row r="1302" spans="5:6" x14ac:dyDescent="0.25">
      <c r="E1302" s="710"/>
      <c r="F1302" s="731"/>
    </row>
    <row r="1303" spans="5:6" x14ac:dyDescent="0.25">
      <c r="E1303" s="710"/>
      <c r="F1303" s="731"/>
    </row>
    <row r="1304" spans="5:6" x14ac:dyDescent="0.25">
      <c r="E1304" s="710"/>
      <c r="F1304" s="731"/>
    </row>
    <row r="1305" spans="5:6" x14ac:dyDescent="0.25">
      <c r="E1305" s="710"/>
      <c r="F1305" s="731"/>
    </row>
    <row r="1306" spans="5:6" x14ac:dyDescent="0.25">
      <c r="E1306" s="710"/>
      <c r="F1306" s="731"/>
    </row>
    <row r="1307" spans="5:6" x14ac:dyDescent="0.25">
      <c r="E1307" s="710"/>
      <c r="F1307" s="731"/>
    </row>
    <row r="1308" spans="5:6" x14ac:dyDescent="0.25">
      <c r="E1308" s="710"/>
      <c r="F1308" s="731"/>
    </row>
    <row r="1309" spans="5:6" x14ac:dyDescent="0.25">
      <c r="E1309" s="710"/>
      <c r="F1309" s="731"/>
    </row>
    <row r="1310" spans="5:6" x14ac:dyDescent="0.25">
      <c r="E1310" s="710"/>
      <c r="F1310" s="731"/>
    </row>
    <row r="1311" spans="5:6" x14ac:dyDescent="0.25">
      <c r="E1311" s="710"/>
      <c r="F1311" s="731"/>
    </row>
    <row r="1312" spans="5:6" x14ac:dyDescent="0.25">
      <c r="E1312" s="710"/>
      <c r="F1312" s="731"/>
    </row>
    <row r="1313" spans="5:6" x14ac:dyDescent="0.25">
      <c r="E1313" s="710"/>
      <c r="F1313" s="731"/>
    </row>
    <row r="1314" spans="5:6" x14ac:dyDescent="0.25">
      <c r="E1314" s="710"/>
      <c r="F1314" s="731"/>
    </row>
    <row r="1315" spans="5:6" x14ac:dyDescent="0.25">
      <c r="E1315" s="710"/>
      <c r="F1315" s="731"/>
    </row>
    <row r="1316" spans="5:6" x14ac:dyDescent="0.25">
      <c r="E1316" s="710"/>
      <c r="F1316" s="731"/>
    </row>
    <row r="1317" spans="5:6" x14ac:dyDescent="0.25">
      <c r="E1317" s="710"/>
      <c r="F1317" s="731"/>
    </row>
    <row r="1318" spans="5:6" x14ac:dyDescent="0.25">
      <c r="E1318" s="710"/>
      <c r="F1318" s="731"/>
    </row>
    <row r="1319" spans="5:6" x14ac:dyDescent="0.25">
      <c r="E1319" s="710"/>
      <c r="F1319" s="731"/>
    </row>
    <row r="1320" spans="5:6" x14ac:dyDescent="0.25">
      <c r="E1320" s="710"/>
      <c r="F1320" s="731"/>
    </row>
    <row r="1321" spans="5:6" x14ac:dyDescent="0.25">
      <c r="E1321" s="710"/>
      <c r="F1321" s="731"/>
    </row>
    <row r="1322" spans="5:6" x14ac:dyDescent="0.25">
      <c r="E1322" s="710"/>
      <c r="F1322" s="731"/>
    </row>
    <row r="1323" spans="5:6" x14ac:dyDescent="0.25">
      <c r="E1323" s="710"/>
      <c r="F1323" s="731"/>
    </row>
    <row r="1324" spans="5:6" x14ac:dyDescent="0.25">
      <c r="E1324" s="710"/>
      <c r="F1324" s="731"/>
    </row>
    <row r="1325" spans="5:6" x14ac:dyDescent="0.25">
      <c r="E1325" s="710"/>
      <c r="F1325" s="731"/>
    </row>
    <row r="1326" spans="5:6" x14ac:dyDescent="0.25">
      <c r="E1326" s="710"/>
      <c r="F1326" s="731"/>
    </row>
    <row r="1327" spans="5:6" x14ac:dyDescent="0.25">
      <c r="E1327" s="710"/>
      <c r="F1327" s="731"/>
    </row>
    <row r="1328" spans="5:6" x14ac:dyDescent="0.25">
      <c r="E1328" s="710"/>
      <c r="F1328" s="731"/>
    </row>
    <row r="1329" spans="5:6" x14ac:dyDescent="0.25">
      <c r="E1329" s="710"/>
      <c r="F1329" s="731"/>
    </row>
    <row r="1330" spans="5:6" x14ac:dyDescent="0.25">
      <c r="E1330" s="710"/>
      <c r="F1330" s="731"/>
    </row>
    <row r="1331" spans="5:6" x14ac:dyDescent="0.25">
      <c r="E1331" s="710"/>
      <c r="F1331" s="731"/>
    </row>
    <row r="1332" spans="5:6" x14ac:dyDescent="0.25">
      <c r="E1332" s="710"/>
      <c r="F1332" s="731"/>
    </row>
    <row r="1333" spans="5:6" x14ac:dyDescent="0.25">
      <c r="E1333" s="710"/>
      <c r="F1333" s="731"/>
    </row>
    <row r="1334" spans="5:6" x14ac:dyDescent="0.25">
      <c r="E1334" s="710"/>
      <c r="F1334" s="731"/>
    </row>
    <row r="1335" spans="5:6" x14ac:dyDescent="0.25">
      <c r="E1335" s="710"/>
      <c r="F1335" s="731"/>
    </row>
    <row r="1336" spans="5:6" x14ac:dyDescent="0.25">
      <c r="E1336" s="710"/>
      <c r="F1336" s="731"/>
    </row>
    <row r="1337" spans="5:6" x14ac:dyDescent="0.25">
      <c r="E1337" s="710"/>
      <c r="F1337" s="731"/>
    </row>
    <row r="1338" spans="5:6" x14ac:dyDescent="0.25">
      <c r="E1338" s="710"/>
      <c r="F1338" s="731"/>
    </row>
    <row r="1339" spans="5:6" x14ac:dyDescent="0.25">
      <c r="E1339" s="710"/>
      <c r="F1339" s="731"/>
    </row>
    <row r="1340" spans="5:6" x14ac:dyDescent="0.25">
      <c r="E1340" s="710"/>
      <c r="F1340" s="731"/>
    </row>
    <row r="1341" spans="5:6" x14ac:dyDescent="0.25">
      <c r="E1341" s="710"/>
      <c r="F1341" s="731"/>
    </row>
    <row r="1342" spans="5:6" x14ac:dyDescent="0.25">
      <c r="E1342" s="710"/>
      <c r="F1342" s="731"/>
    </row>
    <row r="1343" spans="5:6" x14ac:dyDescent="0.25">
      <c r="E1343" s="710"/>
      <c r="F1343" s="731"/>
    </row>
    <row r="1344" spans="5:6" x14ac:dyDescent="0.25">
      <c r="E1344" s="710"/>
      <c r="F1344" s="731"/>
    </row>
    <row r="1345" spans="5:6" x14ac:dyDescent="0.25">
      <c r="E1345" s="710"/>
      <c r="F1345" s="731"/>
    </row>
    <row r="1346" spans="5:6" x14ac:dyDescent="0.25">
      <c r="E1346" s="710"/>
      <c r="F1346" s="731"/>
    </row>
    <row r="1347" spans="5:6" x14ac:dyDescent="0.25">
      <c r="E1347" s="710"/>
      <c r="F1347" s="731"/>
    </row>
    <row r="1348" spans="5:6" x14ac:dyDescent="0.25">
      <c r="E1348" s="710"/>
      <c r="F1348" s="731"/>
    </row>
    <row r="1349" spans="5:6" x14ac:dyDescent="0.25">
      <c r="E1349" s="710"/>
      <c r="F1349" s="731"/>
    </row>
    <row r="1350" spans="5:6" x14ac:dyDescent="0.25">
      <c r="E1350" s="710"/>
      <c r="F1350" s="731"/>
    </row>
    <row r="1351" spans="5:6" x14ac:dyDescent="0.25">
      <c r="E1351" s="710"/>
      <c r="F1351" s="731"/>
    </row>
    <row r="1352" spans="5:6" x14ac:dyDescent="0.25">
      <c r="E1352" s="710"/>
      <c r="F1352" s="731"/>
    </row>
    <row r="1353" spans="5:6" x14ac:dyDescent="0.25">
      <c r="E1353" s="710"/>
      <c r="F1353" s="731"/>
    </row>
    <row r="1354" spans="5:6" x14ac:dyDescent="0.25">
      <c r="E1354" s="710"/>
      <c r="F1354" s="731"/>
    </row>
    <row r="1355" spans="5:6" x14ac:dyDescent="0.25">
      <c r="E1355" s="710"/>
      <c r="F1355" s="731"/>
    </row>
    <row r="1356" spans="5:6" x14ac:dyDescent="0.25">
      <c r="E1356" s="710"/>
      <c r="F1356" s="731"/>
    </row>
    <row r="1357" spans="5:6" x14ac:dyDescent="0.25">
      <c r="E1357" s="710"/>
      <c r="F1357" s="731"/>
    </row>
    <row r="1358" spans="5:6" x14ac:dyDescent="0.25">
      <c r="E1358" s="710"/>
      <c r="F1358" s="731"/>
    </row>
    <row r="1359" spans="5:6" x14ac:dyDescent="0.25">
      <c r="E1359" s="710"/>
      <c r="F1359" s="731"/>
    </row>
    <row r="1360" spans="5:6" x14ac:dyDescent="0.25">
      <c r="E1360" s="710"/>
      <c r="F1360" s="731"/>
    </row>
    <row r="1361" spans="5:6" x14ac:dyDescent="0.25">
      <c r="E1361" s="710"/>
      <c r="F1361" s="731"/>
    </row>
    <row r="1362" spans="5:6" x14ac:dyDescent="0.25">
      <c r="E1362" s="710"/>
      <c r="F1362" s="731"/>
    </row>
    <row r="1363" spans="5:6" x14ac:dyDescent="0.25">
      <c r="E1363" s="710"/>
      <c r="F1363" s="731"/>
    </row>
    <row r="1364" spans="5:6" x14ac:dyDescent="0.25">
      <c r="E1364" s="710"/>
      <c r="F1364" s="731"/>
    </row>
    <row r="1365" spans="5:6" x14ac:dyDescent="0.25">
      <c r="E1365" s="710"/>
      <c r="F1365" s="731"/>
    </row>
    <row r="1366" spans="5:6" x14ac:dyDescent="0.25">
      <c r="E1366" s="710"/>
      <c r="F1366" s="731"/>
    </row>
    <row r="1367" spans="5:6" x14ac:dyDescent="0.25">
      <c r="E1367" s="710"/>
      <c r="F1367" s="731"/>
    </row>
    <row r="1368" spans="5:6" x14ac:dyDescent="0.25">
      <c r="E1368" s="710"/>
      <c r="F1368" s="731"/>
    </row>
    <row r="1369" spans="5:6" x14ac:dyDescent="0.25">
      <c r="E1369" s="710"/>
      <c r="F1369" s="731"/>
    </row>
    <row r="1370" spans="5:6" x14ac:dyDescent="0.25">
      <c r="E1370" s="710"/>
      <c r="F1370" s="731"/>
    </row>
    <row r="1371" spans="5:6" x14ac:dyDescent="0.25">
      <c r="E1371" s="710"/>
      <c r="F1371" s="731"/>
    </row>
    <row r="1372" spans="5:6" x14ac:dyDescent="0.25">
      <c r="E1372" s="710"/>
      <c r="F1372" s="731"/>
    </row>
    <row r="1373" spans="5:6" x14ac:dyDescent="0.25">
      <c r="E1373" s="710"/>
      <c r="F1373" s="731"/>
    </row>
    <row r="1374" spans="5:6" x14ac:dyDescent="0.25">
      <c r="E1374" s="710"/>
      <c r="F1374" s="731"/>
    </row>
    <row r="1375" spans="5:6" x14ac:dyDescent="0.25">
      <c r="E1375" s="710"/>
      <c r="F1375" s="731"/>
    </row>
    <row r="1376" spans="5:6" x14ac:dyDescent="0.25">
      <c r="E1376" s="710"/>
      <c r="F1376" s="731"/>
    </row>
    <row r="1377" spans="5:6" x14ac:dyDescent="0.25">
      <c r="E1377" s="710"/>
      <c r="F1377" s="731"/>
    </row>
    <row r="1378" spans="5:6" x14ac:dyDescent="0.25">
      <c r="E1378" s="710"/>
      <c r="F1378" s="731"/>
    </row>
    <row r="1379" spans="5:6" x14ac:dyDescent="0.25">
      <c r="E1379" s="710"/>
      <c r="F1379" s="731"/>
    </row>
    <row r="1380" spans="5:6" x14ac:dyDescent="0.25">
      <c r="E1380" s="710"/>
      <c r="F1380" s="731"/>
    </row>
    <row r="1381" spans="5:6" x14ac:dyDescent="0.25">
      <c r="E1381" s="710"/>
      <c r="F1381" s="731"/>
    </row>
    <row r="1382" spans="5:6" x14ac:dyDescent="0.25">
      <c r="E1382" s="710"/>
      <c r="F1382" s="731"/>
    </row>
    <row r="1383" spans="5:6" x14ac:dyDescent="0.25">
      <c r="E1383" s="710"/>
      <c r="F1383" s="731"/>
    </row>
    <row r="1384" spans="5:6" x14ac:dyDescent="0.25">
      <c r="E1384" s="710"/>
      <c r="F1384" s="731"/>
    </row>
    <row r="1385" spans="5:6" x14ac:dyDescent="0.25">
      <c r="E1385" s="710"/>
      <c r="F1385" s="731"/>
    </row>
    <row r="1386" spans="5:6" x14ac:dyDescent="0.25">
      <c r="E1386" s="710"/>
      <c r="F1386" s="731"/>
    </row>
    <row r="1387" spans="5:6" x14ac:dyDescent="0.25">
      <c r="E1387" s="710"/>
      <c r="F1387" s="731"/>
    </row>
    <row r="1388" spans="5:6" x14ac:dyDescent="0.25">
      <c r="E1388" s="710"/>
      <c r="F1388" s="731"/>
    </row>
    <row r="1389" spans="5:6" x14ac:dyDescent="0.25">
      <c r="E1389" s="710"/>
      <c r="F1389" s="731"/>
    </row>
    <row r="1390" spans="5:6" x14ac:dyDescent="0.25">
      <c r="E1390" s="710"/>
      <c r="F1390" s="731"/>
    </row>
    <row r="1391" spans="5:6" x14ac:dyDescent="0.25">
      <c r="E1391" s="710"/>
      <c r="F1391" s="731"/>
    </row>
    <row r="1392" spans="5:6" x14ac:dyDescent="0.25">
      <c r="E1392" s="710"/>
      <c r="F1392" s="731"/>
    </row>
    <row r="1393" spans="5:6" x14ac:dyDescent="0.25">
      <c r="E1393" s="710"/>
      <c r="F1393" s="731"/>
    </row>
    <row r="1394" spans="5:6" x14ac:dyDescent="0.25">
      <c r="E1394" s="710"/>
      <c r="F1394" s="731"/>
    </row>
    <row r="1395" spans="5:6" x14ac:dyDescent="0.25">
      <c r="E1395" s="710"/>
      <c r="F1395" s="731"/>
    </row>
    <row r="1396" spans="5:6" x14ac:dyDescent="0.25">
      <c r="E1396" s="710"/>
      <c r="F1396" s="731"/>
    </row>
    <row r="1397" spans="5:6" x14ac:dyDescent="0.25">
      <c r="E1397" s="710"/>
      <c r="F1397" s="731"/>
    </row>
    <row r="1398" spans="5:6" x14ac:dyDescent="0.25">
      <c r="E1398" s="710"/>
      <c r="F1398" s="731"/>
    </row>
    <row r="1399" spans="5:6" x14ac:dyDescent="0.25">
      <c r="E1399" s="710"/>
      <c r="F1399" s="731"/>
    </row>
    <row r="1400" spans="5:6" x14ac:dyDescent="0.25">
      <c r="E1400" s="710"/>
      <c r="F1400" s="731"/>
    </row>
    <row r="1401" spans="5:6" x14ac:dyDescent="0.25">
      <c r="E1401" s="710"/>
      <c r="F1401" s="731"/>
    </row>
    <row r="1402" spans="5:6" x14ac:dyDescent="0.25">
      <c r="E1402" s="710"/>
      <c r="F1402" s="731"/>
    </row>
    <row r="1403" spans="5:6" x14ac:dyDescent="0.25">
      <c r="E1403" s="710"/>
      <c r="F1403" s="731"/>
    </row>
    <row r="1404" spans="5:6" x14ac:dyDescent="0.25">
      <c r="E1404" s="710"/>
      <c r="F1404" s="731"/>
    </row>
    <row r="1405" spans="5:6" x14ac:dyDescent="0.25">
      <c r="E1405" s="710"/>
      <c r="F1405" s="731"/>
    </row>
    <row r="1406" spans="5:6" x14ac:dyDescent="0.25">
      <c r="E1406" s="710"/>
      <c r="F1406" s="731"/>
    </row>
    <row r="1407" spans="5:6" x14ac:dyDescent="0.25">
      <c r="E1407" s="710"/>
      <c r="F1407" s="731"/>
    </row>
    <row r="1408" spans="5:6" x14ac:dyDescent="0.25">
      <c r="E1408" s="710"/>
      <c r="F1408" s="731"/>
    </row>
    <row r="1409" spans="5:6" x14ac:dyDescent="0.25">
      <c r="E1409" s="710"/>
      <c r="F1409" s="731"/>
    </row>
    <row r="1410" spans="5:6" x14ac:dyDescent="0.25">
      <c r="E1410" s="710"/>
      <c r="F1410" s="731"/>
    </row>
    <row r="1411" spans="5:6" x14ac:dyDescent="0.25">
      <c r="E1411" s="710"/>
      <c r="F1411" s="731"/>
    </row>
    <row r="1412" spans="5:6" x14ac:dyDescent="0.25">
      <c r="E1412" s="710"/>
      <c r="F1412" s="731"/>
    </row>
    <row r="1413" spans="5:6" x14ac:dyDescent="0.25">
      <c r="E1413" s="710"/>
      <c r="F1413" s="731"/>
    </row>
    <row r="1414" spans="5:6" x14ac:dyDescent="0.25">
      <c r="E1414" s="710"/>
      <c r="F1414" s="731"/>
    </row>
    <row r="1415" spans="5:6" x14ac:dyDescent="0.25">
      <c r="E1415" s="710"/>
      <c r="F1415" s="731"/>
    </row>
    <row r="1416" spans="5:6" x14ac:dyDescent="0.25">
      <c r="E1416" s="710"/>
      <c r="F1416" s="731"/>
    </row>
    <row r="1417" spans="5:6" x14ac:dyDescent="0.25">
      <c r="E1417" s="710"/>
      <c r="F1417" s="731"/>
    </row>
    <row r="1418" spans="5:6" x14ac:dyDescent="0.25">
      <c r="E1418" s="710"/>
      <c r="F1418" s="731"/>
    </row>
    <row r="1419" spans="5:6" x14ac:dyDescent="0.25">
      <c r="E1419" s="710"/>
      <c r="F1419" s="731"/>
    </row>
    <row r="1420" spans="5:6" x14ac:dyDescent="0.25">
      <c r="E1420" s="710"/>
      <c r="F1420" s="731"/>
    </row>
    <row r="1421" spans="5:6" x14ac:dyDescent="0.25">
      <c r="E1421" s="710"/>
      <c r="F1421" s="731"/>
    </row>
    <row r="1422" spans="5:6" x14ac:dyDescent="0.25">
      <c r="E1422" s="710"/>
      <c r="F1422" s="731"/>
    </row>
    <row r="1423" spans="5:6" x14ac:dyDescent="0.25">
      <c r="E1423" s="710"/>
      <c r="F1423" s="731"/>
    </row>
    <row r="1424" spans="5:6" x14ac:dyDescent="0.25">
      <c r="E1424" s="710"/>
      <c r="F1424" s="731"/>
    </row>
    <row r="1425" spans="5:6" x14ac:dyDescent="0.25">
      <c r="E1425" s="710"/>
      <c r="F1425" s="731"/>
    </row>
    <row r="1426" spans="5:6" x14ac:dyDescent="0.25">
      <c r="E1426" s="710"/>
      <c r="F1426" s="731"/>
    </row>
    <row r="1427" spans="5:6" x14ac:dyDescent="0.25">
      <c r="E1427" s="710"/>
      <c r="F1427" s="731"/>
    </row>
    <row r="1428" spans="5:6" x14ac:dyDescent="0.25">
      <c r="E1428" s="710"/>
      <c r="F1428" s="731"/>
    </row>
    <row r="1429" spans="5:6" x14ac:dyDescent="0.25">
      <c r="E1429" s="710"/>
      <c r="F1429" s="731"/>
    </row>
    <row r="1430" spans="5:6" x14ac:dyDescent="0.25">
      <c r="E1430" s="710"/>
      <c r="F1430" s="731"/>
    </row>
    <row r="1431" spans="5:6" x14ac:dyDescent="0.25">
      <c r="E1431" s="710"/>
      <c r="F1431" s="731"/>
    </row>
    <row r="1432" spans="5:6" x14ac:dyDescent="0.25">
      <c r="E1432" s="710"/>
      <c r="F1432" s="731"/>
    </row>
    <row r="1433" spans="5:6" x14ac:dyDescent="0.25">
      <c r="E1433" s="710"/>
      <c r="F1433" s="731"/>
    </row>
    <row r="1434" spans="5:6" x14ac:dyDescent="0.25">
      <c r="E1434" s="710"/>
      <c r="F1434" s="731"/>
    </row>
    <row r="1435" spans="5:6" x14ac:dyDescent="0.25">
      <c r="E1435" s="710"/>
      <c r="F1435" s="731"/>
    </row>
    <row r="1436" spans="5:6" x14ac:dyDescent="0.25">
      <c r="E1436" s="710"/>
      <c r="F1436" s="731"/>
    </row>
    <row r="1437" spans="5:6" x14ac:dyDescent="0.25">
      <c r="E1437" s="710"/>
      <c r="F1437" s="731"/>
    </row>
    <row r="1438" spans="5:6" x14ac:dyDescent="0.25">
      <c r="E1438" s="710"/>
      <c r="F1438" s="731"/>
    </row>
    <row r="1439" spans="5:6" x14ac:dyDescent="0.25">
      <c r="E1439" s="710"/>
      <c r="F1439" s="731"/>
    </row>
    <row r="1440" spans="5:6" x14ac:dyDescent="0.25">
      <c r="E1440" s="710"/>
      <c r="F1440" s="731"/>
    </row>
    <row r="1441" spans="5:6" x14ac:dyDescent="0.25">
      <c r="E1441" s="710"/>
      <c r="F1441" s="731"/>
    </row>
    <row r="1442" spans="5:6" x14ac:dyDescent="0.25">
      <c r="E1442" s="710"/>
      <c r="F1442" s="731"/>
    </row>
    <row r="1443" spans="5:6" x14ac:dyDescent="0.25">
      <c r="E1443" s="710"/>
      <c r="F1443" s="731"/>
    </row>
    <row r="1444" spans="5:6" x14ac:dyDescent="0.25">
      <c r="E1444" s="710"/>
      <c r="F1444" s="731"/>
    </row>
    <row r="1445" spans="5:6" x14ac:dyDescent="0.25">
      <c r="E1445" s="710"/>
      <c r="F1445" s="731"/>
    </row>
    <row r="1446" spans="5:6" x14ac:dyDescent="0.25">
      <c r="E1446" s="710"/>
      <c r="F1446" s="731"/>
    </row>
    <row r="1447" spans="5:6" x14ac:dyDescent="0.25">
      <c r="E1447" s="710"/>
      <c r="F1447" s="731"/>
    </row>
    <row r="1448" spans="5:6" x14ac:dyDescent="0.25">
      <c r="E1448" s="710"/>
      <c r="F1448" s="731"/>
    </row>
    <row r="1449" spans="5:6" x14ac:dyDescent="0.25">
      <c r="E1449" s="710"/>
      <c r="F1449" s="731"/>
    </row>
    <row r="1450" spans="5:6" x14ac:dyDescent="0.25">
      <c r="E1450" s="710"/>
      <c r="F1450" s="731"/>
    </row>
    <row r="1451" spans="5:6" x14ac:dyDescent="0.25">
      <c r="E1451" s="710"/>
      <c r="F1451" s="731"/>
    </row>
    <row r="1452" spans="5:6" x14ac:dyDescent="0.25">
      <c r="E1452" s="710"/>
      <c r="F1452" s="731"/>
    </row>
    <row r="1453" spans="5:6" x14ac:dyDescent="0.25">
      <c r="E1453" s="710"/>
      <c r="F1453" s="731"/>
    </row>
    <row r="1454" spans="5:6" x14ac:dyDescent="0.25">
      <c r="E1454" s="710"/>
      <c r="F1454" s="731"/>
    </row>
    <row r="1455" spans="5:6" x14ac:dyDescent="0.25">
      <c r="E1455" s="710"/>
      <c r="F1455" s="731"/>
    </row>
    <row r="1456" spans="5:6" x14ac:dyDescent="0.25">
      <c r="E1456" s="710"/>
      <c r="F1456" s="731"/>
    </row>
    <row r="1457" spans="5:6" x14ac:dyDescent="0.25">
      <c r="E1457" s="710"/>
      <c r="F1457" s="731"/>
    </row>
    <row r="1458" spans="5:6" x14ac:dyDescent="0.25">
      <c r="E1458" s="710"/>
      <c r="F1458" s="731"/>
    </row>
    <row r="1459" spans="5:6" x14ac:dyDescent="0.25">
      <c r="E1459" s="710"/>
      <c r="F1459" s="731"/>
    </row>
    <row r="1460" spans="5:6" x14ac:dyDescent="0.25">
      <c r="E1460" s="710"/>
      <c r="F1460" s="731"/>
    </row>
    <row r="1461" spans="5:6" x14ac:dyDescent="0.25">
      <c r="E1461" s="710"/>
      <c r="F1461" s="731"/>
    </row>
    <row r="1462" spans="5:6" x14ac:dyDescent="0.25">
      <c r="E1462" s="710"/>
      <c r="F1462" s="731"/>
    </row>
    <row r="1463" spans="5:6" x14ac:dyDescent="0.25">
      <c r="E1463" s="710"/>
      <c r="F1463" s="731"/>
    </row>
    <row r="1464" spans="5:6" x14ac:dyDescent="0.25">
      <c r="E1464" s="710"/>
      <c r="F1464" s="731"/>
    </row>
    <row r="1465" spans="5:6" x14ac:dyDescent="0.25">
      <c r="E1465" s="710"/>
      <c r="F1465" s="731"/>
    </row>
    <row r="1466" spans="5:6" x14ac:dyDescent="0.25">
      <c r="E1466" s="710"/>
      <c r="F1466" s="731"/>
    </row>
    <row r="1467" spans="5:6" x14ac:dyDescent="0.25">
      <c r="E1467" s="710"/>
      <c r="F1467" s="731"/>
    </row>
    <row r="1468" spans="5:6" x14ac:dyDescent="0.25">
      <c r="E1468" s="710"/>
      <c r="F1468" s="731"/>
    </row>
    <row r="1469" spans="5:6" x14ac:dyDescent="0.25">
      <c r="E1469" s="710"/>
      <c r="F1469" s="731"/>
    </row>
    <row r="1470" spans="5:6" x14ac:dyDescent="0.25">
      <c r="E1470" s="710"/>
      <c r="F1470" s="731"/>
    </row>
    <row r="1471" spans="5:6" x14ac:dyDescent="0.25">
      <c r="E1471" s="710"/>
      <c r="F1471" s="731"/>
    </row>
    <row r="1472" spans="5:6" x14ac:dyDescent="0.25">
      <c r="E1472" s="710"/>
      <c r="F1472" s="731"/>
    </row>
    <row r="1473" spans="5:6" x14ac:dyDescent="0.25">
      <c r="E1473" s="710"/>
      <c r="F1473" s="731"/>
    </row>
    <row r="1474" spans="5:6" x14ac:dyDescent="0.25">
      <c r="E1474" s="710"/>
      <c r="F1474" s="731"/>
    </row>
    <row r="1475" spans="5:6" x14ac:dyDescent="0.25">
      <c r="E1475" s="710"/>
      <c r="F1475" s="731"/>
    </row>
    <row r="1476" spans="5:6" x14ac:dyDescent="0.25">
      <c r="E1476" s="710"/>
      <c r="F1476" s="731"/>
    </row>
    <row r="1477" spans="5:6" x14ac:dyDescent="0.25">
      <c r="E1477" s="710"/>
      <c r="F1477" s="731"/>
    </row>
    <row r="1478" spans="5:6" x14ac:dyDescent="0.25">
      <c r="E1478" s="710"/>
      <c r="F1478" s="731"/>
    </row>
    <row r="1479" spans="5:6" x14ac:dyDescent="0.25">
      <c r="E1479" s="710"/>
      <c r="F1479" s="731"/>
    </row>
    <row r="1480" spans="5:6" x14ac:dyDescent="0.25">
      <c r="E1480" s="710"/>
      <c r="F1480" s="731"/>
    </row>
    <row r="1481" spans="5:6" x14ac:dyDescent="0.25">
      <c r="E1481" s="710"/>
      <c r="F1481" s="731"/>
    </row>
    <row r="1482" spans="5:6" x14ac:dyDescent="0.25">
      <c r="E1482" s="710"/>
      <c r="F1482" s="731"/>
    </row>
    <row r="1483" spans="5:6" x14ac:dyDescent="0.25">
      <c r="E1483" s="710"/>
      <c r="F1483" s="731"/>
    </row>
    <row r="1484" spans="5:6" x14ac:dyDescent="0.25">
      <c r="E1484" s="710"/>
      <c r="F1484" s="731"/>
    </row>
    <row r="1485" spans="5:6" x14ac:dyDescent="0.25">
      <c r="E1485" s="710"/>
      <c r="F1485" s="731"/>
    </row>
    <row r="1486" spans="5:6" x14ac:dyDescent="0.25">
      <c r="E1486" s="710"/>
      <c r="F1486" s="731"/>
    </row>
    <row r="1487" spans="5:6" x14ac:dyDescent="0.25">
      <c r="E1487" s="710"/>
      <c r="F1487" s="731"/>
    </row>
    <row r="1488" spans="5:6" x14ac:dyDescent="0.25">
      <c r="E1488" s="710"/>
      <c r="F1488" s="731"/>
    </row>
    <row r="1489" spans="5:6" x14ac:dyDescent="0.25">
      <c r="E1489" s="710"/>
      <c r="F1489" s="731"/>
    </row>
    <row r="1490" spans="5:6" x14ac:dyDescent="0.25">
      <c r="E1490" s="710"/>
      <c r="F1490" s="731"/>
    </row>
    <row r="1491" spans="5:6" x14ac:dyDescent="0.25">
      <c r="E1491" s="710"/>
      <c r="F1491" s="731"/>
    </row>
    <row r="1492" spans="5:6" x14ac:dyDescent="0.25">
      <c r="E1492" s="710"/>
      <c r="F1492" s="731"/>
    </row>
    <row r="1493" spans="5:6" x14ac:dyDescent="0.25">
      <c r="E1493" s="710"/>
      <c r="F1493" s="731"/>
    </row>
    <row r="1494" spans="5:6" x14ac:dyDescent="0.25">
      <c r="E1494" s="710"/>
      <c r="F1494" s="731"/>
    </row>
    <row r="1495" spans="5:6" x14ac:dyDescent="0.25">
      <c r="E1495" s="710"/>
      <c r="F1495" s="731"/>
    </row>
    <row r="1496" spans="5:6" x14ac:dyDescent="0.25">
      <c r="E1496" s="710"/>
      <c r="F1496" s="731"/>
    </row>
    <row r="1497" spans="5:6" x14ac:dyDescent="0.25">
      <c r="E1497" s="710"/>
      <c r="F1497" s="731"/>
    </row>
    <row r="1498" spans="5:6" x14ac:dyDescent="0.25">
      <c r="E1498" s="710"/>
      <c r="F1498" s="731"/>
    </row>
    <row r="1499" spans="5:6" x14ac:dyDescent="0.25">
      <c r="E1499" s="710"/>
      <c r="F1499" s="731"/>
    </row>
    <row r="1500" spans="5:6" x14ac:dyDescent="0.25">
      <c r="E1500" s="710"/>
      <c r="F1500" s="731"/>
    </row>
    <row r="1501" spans="5:6" x14ac:dyDescent="0.25">
      <c r="E1501" s="710"/>
      <c r="F1501" s="731"/>
    </row>
    <row r="1502" spans="5:6" x14ac:dyDescent="0.25">
      <c r="E1502" s="710"/>
      <c r="F1502" s="731"/>
    </row>
    <row r="1503" spans="5:6" x14ac:dyDescent="0.25">
      <c r="E1503" s="710"/>
      <c r="F1503" s="731"/>
    </row>
    <row r="1504" spans="5:6" x14ac:dyDescent="0.25">
      <c r="E1504" s="710"/>
      <c r="F1504" s="731"/>
    </row>
    <row r="1505" spans="5:6" x14ac:dyDescent="0.25">
      <c r="E1505" s="710"/>
      <c r="F1505" s="731"/>
    </row>
    <row r="1506" spans="5:6" x14ac:dyDescent="0.25">
      <c r="E1506" s="710"/>
      <c r="F1506" s="731"/>
    </row>
    <row r="1507" spans="5:6" x14ac:dyDescent="0.25">
      <c r="E1507" s="710"/>
      <c r="F1507" s="731"/>
    </row>
    <row r="1508" spans="5:6" x14ac:dyDescent="0.25">
      <c r="E1508" s="710"/>
      <c r="F1508" s="731"/>
    </row>
    <row r="1509" spans="5:6" x14ac:dyDescent="0.25">
      <c r="E1509" s="710"/>
      <c r="F1509" s="731"/>
    </row>
    <row r="1510" spans="5:6" x14ac:dyDescent="0.25">
      <c r="E1510" s="710"/>
      <c r="F1510" s="731"/>
    </row>
    <row r="1511" spans="5:6" x14ac:dyDescent="0.25">
      <c r="E1511" s="710"/>
      <c r="F1511" s="731"/>
    </row>
    <row r="1512" spans="5:6" x14ac:dyDescent="0.25">
      <c r="E1512" s="710"/>
      <c r="F1512" s="731"/>
    </row>
    <row r="1513" spans="5:6" x14ac:dyDescent="0.25">
      <c r="E1513" s="710"/>
      <c r="F1513" s="731"/>
    </row>
    <row r="1514" spans="5:6" x14ac:dyDescent="0.25">
      <c r="E1514" s="710"/>
      <c r="F1514" s="731"/>
    </row>
    <row r="1515" spans="5:6" x14ac:dyDescent="0.25">
      <c r="E1515" s="710"/>
      <c r="F1515" s="731"/>
    </row>
    <row r="1516" spans="5:6" x14ac:dyDescent="0.25">
      <c r="E1516" s="710"/>
      <c r="F1516" s="731"/>
    </row>
    <row r="1517" spans="5:6" x14ac:dyDescent="0.25">
      <c r="E1517" s="710"/>
      <c r="F1517" s="731"/>
    </row>
    <row r="1518" spans="5:6" x14ac:dyDescent="0.25">
      <c r="E1518" s="710"/>
      <c r="F1518" s="731"/>
    </row>
    <row r="1519" spans="5:6" x14ac:dyDescent="0.25">
      <c r="E1519" s="710"/>
      <c r="F1519" s="731"/>
    </row>
    <row r="1520" spans="5:6" x14ac:dyDescent="0.25">
      <c r="E1520" s="710"/>
      <c r="F1520" s="731"/>
    </row>
    <row r="1521" spans="5:6" x14ac:dyDescent="0.25">
      <c r="E1521" s="710"/>
      <c r="F1521" s="731"/>
    </row>
    <row r="1522" spans="5:6" x14ac:dyDescent="0.25">
      <c r="E1522" s="710"/>
      <c r="F1522" s="731"/>
    </row>
    <row r="1523" spans="5:6" x14ac:dyDescent="0.25">
      <c r="E1523" s="710"/>
      <c r="F1523" s="731"/>
    </row>
    <row r="1524" spans="5:6" x14ac:dyDescent="0.25">
      <c r="E1524" s="710"/>
      <c r="F1524" s="731"/>
    </row>
    <row r="1525" spans="5:6" x14ac:dyDescent="0.25">
      <c r="E1525" s="710"/>
      <c r="F1525" s="731"/>
    </row>
    <row r="1526" spans="5:6" x14ac:dyDescent="0.25">
      <c r="E1526" s="710"/>
      <c r="F1526" s="731"/>
    </row>
    <row r="1527" spans="5:6" x14ac:dyDescent="0.25">
      <c r="E1527" s="710"/>
      <c r="F1527" s="731"/>
    </row>
    <row r="1528" spans="5:6" x14ac:dyDescent="0.25">
      <c r="E1528" s="710"/>
      <c r="F1528" s="731"/>
    </row>
    <row r="1529" spans="5:6" x14ac:dyDescent="0.25">
      <c r="E1529" s="710"/>
      <c r="F1529" s="731"/>
    </row>
    <row r="1530" spans="5:6" x14ac:dyDescent="0.25">
      <c r="E1530" s="710"/>
      <c r="F1530" s="731"/>
    </row>
    <row r="1531" spans="5:6" x14ac:dyDescent="0.25">
      <c r="E1531" s="710"/>
      <c r="F1531" s="731"/>
    </row>
    <row r="1532" spans="5:6" x14ac:dyDescent="0.25">
      <c r="E1532" s="710"/>
      <c r="F1532" s="731"/>
    </row>
    <row r="1533" spans="5:6" x14ac:dyDescent="0.25">
      <c r="E1533" s="710"/>
      <c r="F1533" s="731"/>
    </row>
    <row r="1534" spans="5:6" x14ac:dyDescent="0.25">
      <c r="E1534" s="710"/>
      <c r="F1534" s="731"/>
    </row>
    <row r="1535" spans="5:6" x14ac:dyDescent="0.25">
      <c r="E1535" s="710"/>
      <c r="F1535" s="731"/>
    </row>
    <row r="1536" spans="5:6" x14ac:dyDescent="0.25">
      <c r="E1536" s="710"/>
      <c r="F1536" s="731"/>
    </row>
    <row r="1537" spans="5:6" x14ac:dyDescent="0.25">
      <c r="E1537" s="710"/>
      <c r="F1537" s="731"/>
    </row>
    <row r="1538" spans="5:6" x14ac:dyDescent="0.25">
      <c r="E1538" s="710"/>
      <c r="F1538" s="731"/>
    </row>
    <row r="1539" spans="5:6" x14ac:dyDescent="0.25">
      <c r="E1539" s="710"/>
      <c r="F1539" s="731"/>
    </row>
    <row r="1540" spans="5:6" x14ac:dyDescent="0.25">
      <c r="E1540" s="710"/>
      <c r="F1540" s="731"/>
    </row>
    <row r="1541" spans="5:6" x14ac:dyDescent="0.25">
      <c r="E1541" s="710"/>
      <c r="F1541" s="731"/>
    </row>
    <row r="1542" spans="5:6" x14ac:dyDescent="0.25">
      <c r="E1542" s="710"/>
      <c r="F1542" s="731"/>
    </row>
    <row r="1543" spans="5:6" x14ac:dyDescent="0.25">
      <c r="E1543" s="710"/>
      <c r="F1543" s="731"/>
    </row>
    <row r="1544" spans="5:6" x14ac:dyDescent="0.25">
      <c r="E1544" s="710"/>
      <c r="F1544" s="731"/>
    </row>
    <row r="1545" spans="5:6" x14ac:dyDescent="0.25">
      <c r="E1545" s="710"/>
      <c r="F1545" s="731"/>
    </row>
    <row r="1546" spans="5:6" x14ac:dyDescent="0.25">
      <c r="E1546" s="710"/>
      <c r="F1546" s="731"/>
    </row>
    <row r="1547" spans="5:6" x14ac:dyDescent="0.25">
      <c r="E1547" s="710"/>
      <c r="F1547" s="731"/>
    </row>
    <row r="1548" spans="5:6" x14ac:dyDescent="0.25">
      <c r="E1548" s="710"/>
      <c r="F1548" s="731"/>
    </row>
    <row r="1549" spans="5:6" x14ac:dyDescent="0.25">
      <c r="E1549" s="710"/>
      <c r="F1549" s="731"/>
    </row>
    <row r="1550" spans="5:6" x14ac:dyDescent="0.25">
      <c r="E1550" s="710"/>
      <c r="F1550" s="731"/>
    </row>
    <row r="1551" spans="5:6" x14ac:dyDescent="0.25">
      <c r="E1551" s="710"/>
      <c r="F1551" s="731"/>
    </row>
    <row r="1552" spans="5:6" x14ac:dyDescent="0.25">
      <c r="E1552" s="710"/>
      <c r="F1552" s="731"/>
    </row>
    <row r="1553" spans="5:6" x14ac:dyDescent="0.25">
      <c r="E1553" s="710"/>
      <c r="F1553" s="731"/>
    </row>
    <row r="1554" spans="5:6" x14ac:dyDescent="0.25">
      <c r="E1554" s="710"/>
      <c r="F1554" s="731"/>
    </row>
    <row r="1555" spans="5:6" x14ac:dyDescent="0.25">
      <c r="E1555" s="710"/>
      <c r="F1555" s="731"/>
    </row>
    <row r="1556" spans="5:6" x14ac:dyDescent="0.25">
      <c r="E1556" s="710"/>
      <c r="F1556" s="731"/>
    </row>
    <row r="1557" spans="5:6" x14ac:dyDescent="0.25">
      <c r="E1557" s="710"/>
      <c r="F1557" s="731"/>
    </row>
    <row r="1558" spans="5:6" x14ac:dyDescent="0.25">
      <c r="E1558" s="710"/>
      <c r="F1558" s="731"/>
    </row>
    <row r="1559" spans="5:6" x14ac:dyDescent="0.25">
      <c r="E1559" s="710"/>
      <c r="F1559" s="731"/>
    </row>
    <row r="1560" spans="5:6" x14ac:dyDescent="0.25">
      <c r="E1560" s="710"/>
      <c r="F1560" s="731"/>
    </row>
    <row r="1561" spans="5:6" x14ac:dyDescent="0.25">
      <c r="E1561" s="710"/>
      <c r="F1561" s="731"/>
    </row>
    <row r="1562" spans="5:6" x14ac:dyDescent="0.25">
      <c r="E1562" s="710"/>
      <c r="F1562" s="731"/>
    </row>
    <row r="1563" spans="5:6" x14ac:dyDescent="0.25">
      <c r="E1563" s="710"/>
      <c r="F1563" s="731"/>
    </row>
    <row r="1564" spans="5:6" x14ac:dyDescent="0.25">
      <c r="E1564" s="710"/>
      <c r="F1564" s="731"/>
    </row>
    <row r="1565" spans="5:6" x14ac:dyDescent="0.25">
      <c r="E1565" s="710"/>
      <c r="F1565" s="731"/>
    </row>
    <row r="1566" spans="5:6" x14ac:dyDescent="0.25">
      <c r="E1566" s="710"/>
      <c r="F1566" s="731"/>
    </row>
    <row r="1567" spans="5:6" x14ac:dyDescent="0.25">
      <c r="E1567" s="710"/>
      <c r="F1567" s="731"/>
    </row>
    <row r="1568" spans="5:6" x14ac:dyDescent="0.25">
      <c r="E1568" s="710"/>
      <c r="F1568" s="731"/>
    </row>
    <row r="1569" spans="5:6" x14ac:dyDescent="0.25">
      <c r="E1569" s="710"/>
      <c r="F1569" s="731"/>
    </row>
    <row r="1570" spans="5:6" x14ac:dyDescent="0.25">
      <c r="E1570" s="710"/>
      <c r="F1570" s="731"/>
    </row>
    <row r="1571" spans="5:6" x14ac:dyDescent="0.25">
      <c r="E1571" s="710"/>
      <c r="F1571" s="731"/>
    </row>
    <row r="1572" spans="5:6" x14ac:dyDescent="0.25">
      <c r="E1572" s="710"/>
      <c r="F1572" s="731"/>
    </row>
    <row r="1573" spans="5:6" x14ac:dyDescent="0.25">
      <c r="E1573" s="710"/>
      <c r="F1573" s="731"/>
    </row>
    <row r="1574" spans="5:6" x14ac:dyDescent="0.25">
      <c r="E1574" s="710"/>
      <c r="F1574" s="731"/>
    </row>
    <row r="1575" spans="5:6" x14ac:dyDescent="0.25">
      <c r="E1575" s="710"/>
      <c r="F1575" s="731"/>
    </row>
    <row r="1576" spans="5:6" x14ac:dyDescent="0.25">
      <c r="E1576" s="710"/>
      <c r="F1576" s="731"/>
    </row>
    <row r="1577" spans="5:6" x14ac:dyDescent="0.25">
      <c r="E1577" s="710"/>
      <c r="F1577" s="731"/>
    </row>
    <row r="1578" spans="5:6" x14ac:dyDescent="0.25">
      <c r="E1578" s="710"/>
      <c r="F1578" s="731"/>
    </row>
    <row r="1579" spans="5:6" x14ac:dyDescent="0.25">
      <c r="E1579" s="710"/>
      <c r="F1579" s="731"/>
    </row>
    <row r="1580" spans="5:6" x14ac:dyDescent="0.25">
      <c r="E1580" s="710"/>
      <c r="F1580" s="731"/>
    </row>
    <row r="1581" spans="5:6" x14ac:dyDescent="0.25">
      <c r="E1581" s="710"/>
      <c r="F1581" s="731"/>
    </row>
    <row r="1582" spans="5:6" x14ac:dyDescent="0.25">
      <c r="E1582" s="710"/>
      <c r="F1582" s="731"/>
    </row>
    <row r="1583" spans="5:6" x14ac:dyDescent="0.25">
      <c r="E1583" s="710"/>
      <c r="F1583" s="731"/>
    </row>
    <row r="1584" spans="5:6" x14ac:dyDescent="0.25">
      <c r="E1584" s="710"/>
      <c r="F1584" s="731"/>
    </row>
    <row r="1585" spans="5:6" x14ac:dyDescent="0.25">
      <c r="E1585" s="710"/>
      <c r="F1585" s="731"/>
    </row>
    <row r="1586" spans="5:6" x14ac:dyDescent="0.25">
      <c r="E1586" s="710"/>
      <c r="F1586" s="731"/>
    </row>
    <row r="1587" spans="5:6" x14ac:dyDescent="0.25">
      <c r="E1587" s="710"/>
      <c r="F1587" s="731"/>
    </row>
    <row r="1588" spans="5:6" x14ac:dyDescent="0.25">
      <c r="E1588" s="710"/>
      <c r="F1588" s="731"/>
    </row>
    <row r="1589" spans="5:6" x14ac:dyDescent="0.25">
      <c r="E1589" s="710"/>
      <c r="F1589" s="731"/>
    </row>
    <row r="1590" spans="5:6" x14ac:dyDescent="0.25">
      <c r="E1590" s="710"/>
      <c r="F1590" s="731"/>
    </row>
    <row r="1591" spans="5:6" x14ac:dyDescent="0.25">
      <c r="E1591" s="710"/>
      <c r="F1591" s="731"/>
    </row>
    <row r="1592" spans="5:6" x14ac:dyDescent="0.25">
      <c r="E1592" s="710"/>
      <c r="F1592" s="731"/>
    </row>
    <row r="1593" spans="5:6" x14ac:dyDescent="0.25">
      <c r="E1593" s="710"/>
      <c r="F1593" s="731"/>
    </row>
    <row r="1594" spans="5:6" x14ac:dyDescent="0.25">
      <c r="E1594" s="710"/>
      <c r="F1594" s="731"/>
    </row>
    <row r="1595" spans="5:6" x14ac:dyDescent="0.25">
      <c r="E1595" s="710"/>
      <c r="F1595" s="731"/>
    </row>
    <row r="1596" spans="5:6" x14ac:dyDescent="0.25">
      <c r="E1596" s="710"/>
      <c r="F1596" s="731"/>
    </row>
    <row r="1597" spans="5:6" x14ac:dyDescent="0.25">
      <c r="E1597" s="710"/>
      <c r="F1597" s="731"/>
    </row>
    <row r="1598" spans="5:6" x14ac:dyDescent="0.25">
      <c r="E1598" s="710"/>
      <c r="F1598" s="731"/>
    </row>
    <row r="1599" spans="5:6" x14ac:dyDescent="0.25">
      <c r="E1599" s="710"/>
      <c r="F1599" s="731"/>
    </row>
    <row r="1600" spans="5:6" x14ac:dyDescent="0.25">
      <c r="E1600" s="710"/>
      <c r="F1600" s="731"/>
    </row>
    <row r="1601" spans="5:6" x14ac:dyDescent="0.25">
      <c r="E1601" s="710"/>
      <c r="F1601" s="731"/>
    </row>
    <row r="1602" spans="5:6" x14ac:dyDescent="0.25">
      <c r="E1602" s="710"/>
      <c r="F1602" s="731"/>
    </row>
    <row r="1603" spans="5:6" x14ac:dyDescent="0.25">
      <c r="E1603" s="710"/>
      <c r="F1603" s="731"/>
    </row>
    <row r="1604" spans="5:6" x14ac:dyDescent="0.25">
      <c r="E1604" s="710"/>
      <c r="F1604" s="731"/>
    </row>
    <row r="1605" spans="5:6" x14ac:dyDescent="0.25">
      <c r="E1605" s="710"/>
      <c r="F1605" s="731"/>
    </row>
    <row r="1606" spans="5:6" x14ac:dyDescent="0.25">
      <c r="E1606" s="710"/>
      <c r="F1606" s="731"/>
    </row>
    <row r="1607" spans="5:6" x14ac:dyDescent="0.25">
      <c r="E1607" s="710"/>
      <c r="F1607" s="731"/>
    </row>
    <row r="1608" spans="5:6" x14ac:dyDescent="0.25">
      <c r="E1608" s="710"/>
      <c r="F1608" s="731"/>
    </row>
    <row r="1609" spans="5:6" x14ac:dyDescent="0.25">
      <c r="E1609" s="710"/>
      <c r="F1609" s="731"/>
    </row>
    <row r="1610" spans="5:6" x14ac:dyDescent="0.25">
      <c r="E1610" s="710"/>
      <c r="F1610" s="731"/>
    </row>
    <row r="1611" spans="5:6" x14ac:dyDescent="0.25">
      <c r="E1611" s="710"/>
      <c r="F1611" s="731"/>
    </row>
    <row r="1612" spans="5:6" x14ac:dyDescent="0.25">
      <c r="E1612" s="710"/>
      <c r="F1612" s="731"/>
    </row>
    <row r="1613" spans="5:6" x14ac:dyDescent="0.25">
      <c r="E1613" s="710"/>
      <c r="F1613" s="731"/>
    </row>
    <row r="1614" spans="5:6" x14ac:dyDescent="0.25">
      <c r="E1614" s="710"/>
      <c r="F1614" s="731"/>
    </row>
    <row r="1615" spans="5:6" x14ac:dyDescent="0.25">
      <c r="E1615" s="710"/>
      <c r="F1615" s="731"/>
    </row>
    <row r="1616" spans="5:6" x14ac:dyDescent="0.25">
      <c r="E1616" s="710"/>
      <c r="F1616" s="731"/>
    </row>
    <row r="1617" spans="5:6" x14ac:dyDescent="0.25">
      <c r="E1617" s="710"/>
      <c r="F1617" s="731"/>
    </row>
    <row r="1618" spans="5:6" x14ac:dyDescent="0.25">
      <c r="E1618" s="710"/>
      <c r="F1618" s="731"/>
    </row>
    <row r="1619" spans="5:6" x14ac:dyDescent="0.25">
      <c r="E1619" s="710"/>
      <c r="F1619" s="731"/>
    </row>
    <row r="1620" spans="5:6" x14ac:dyDescent="0.25">
      <c r="E1620" s="710"/>
      <c r="F1620" s="731"/>
    </row>
    <row r="1621" spans="5:6" x14ac:dyDescent="0.25">
      <c r="E1621" s="710"/>
      <c r="F1621" s="731"/>
    </row>
    <row r="1622" spans="5:6" x14ac:dyDescent="0.25">
      <c r="E1622" s="710"/>
      <c r="F1622" s="731"/>
    </row>
    <row r="1623" spans="5:6" x14ac:dyDescent="0.25">
      <c r="E1623" s="710"/>
      <c r="F1623" s="731"/>
    </row>
    <row r="1624" spans="5:6" x14ac:dyDescent="0.25">
      <c r="E1624" s="710"/>
      <c r="F1624" s="731"/>
    </row>
    <row r="1625" spans="5:6" x14ac:dyDescent="0.25">
      <c r="E1625" s="710"/>
      <c r="F1625" s="731"/>
    </row>
    <row r="1626" spans="5:6" x14ac:dyDescent="0.25">
      <c r="E1626" s="710"/>
      <c r="F1626" s="731"/>
    </row>
    <row r="1627" spans="5:6" x14ac:dyDescent="0.25">
      <c r="E1627" s="710"/>
      <c r="F1627" s="731"/>
    </row>
    <row r="1628" spans="5:6" x14ac:dyDescent="0.25">
      <c r="E1628" s="710"/>
      <c r="F1628" s="731"/>
    </row>
    <row r="1629" spans="5:6" x14ac:dyDescent="0.25">
      <c r="E1629" s="710"/>
      <c r="F1629" s="731"/>
    </row>
    <row r="1630" spans="5:6" x14ac:dyDescent="0.25">
      <c r="E1630" s="710"/>
      <c r="F1630" s="731"/>
    </row>
    <row r="1631" spans="5:6" x14ac:dyDescent="0.25">
      <c r="E1631" s="710"/>
      <c r="F1631" s="731"/>
    </row>
    <row r="1632" spans="5:6" x14ac:dyDescent="0.25">
      <c r="E1632" s="710"/>
      <c r="F1632" s="731"/>
    </row>
    <row r="1633" spans="5:6" x14ac:dyDescent="0.25">
      <c r="E1633" s="710"/>
      <c r="F1633" s="731"/>
    </row>
    <row r="1634" spans="5:6" x14ac:dyDescent="0.25">
      <c r="E1634" s="710"/>
      <c r="F1634" s="731"/>
    </row>
    <row r="1635" spans="5:6" x14ac:dyDescent="0.25">
      <c r="E1635" s="710"/>
      <c r="F1635" s="731"/>
    </row>
    <row r="1636" spans="5:6" x14ac:dyDescent="0.25">
      <c r="E1636" s="710"/>
      <c r="F1636" s="731"/>
    </row>
    <row r="1637" spans="5:6" x14ac:dyDescent="0.25">
      <c r="E1637" s="710"/>
      <c r="F1637" s="731"/>
    </row>
    <row r="1638" spans="5:6" x14ac:dyDescent="0.25">
      <c r="E1638" s="710"/>
      <c r="F1638" s="731"/>
    </row>
    <row r="1639" spans="5:6" x14ac:dyDescent="0.25">
      <c r="E1639" s="710"/>
      <c r="F1639" s="731"/>
    </row>
    <row r="1640" spans="5:6" x14ac:dyDescent="0.25">
      <c r="E1640" s="710"/>
      <c r="F1640" s="731"/>
    </row>
    <row r="1641" spans="5:6" x14ac:dyDescent="0.25">
      <c r="E1641" s="710"/>
      <c r="F1641" s="731"/>
    </row>
    <row r="1642" spans="5:6" x14ac:dyDescent="0.25">
      <c r="E1642" s="710"/>
      <c r="F1642" s="731"/>
    </row>
    <row r="1643" spans="5:6" x14ac:dyDescent="0.25">
      <c r="E1643" s="710"/>
      <c r="F1643" s="731"/>
    </row>
    <row r="1644" spans="5:6" x14ac:dyDescent="0.25">
      <c r="E1644" s="710"/>
      <c r="F1644" s="731"/>
    </row>
    <row r="1645" spans="5:6" x14ac:dyDescent="0.25">
      <c r="E1645" s="710"/>
      <c r="F1645" s="731"/>
    </row>
    <row r="1646" spans="5:6" x14ac:dyDescent="0.25">
      <c r="E1646" s="710"/>
      <c r="F1646" s="731"/>
    </row>
    <row r="1647" spans="5:6" x14ac:dyDescent="0.25">
      <c r="E1647" s="710"/>
      <c r="F1647" s="731"/>
    </row>
    <row r="1648" spans="5:6" x14ac:dyDescent="0.25">
      <c r="E1648" s="710"/>
      <c r="F1648" s="731"/>
    </row>
    <row r="1649" spans="5:6" x14ac:dyDescent="0.25">
      <c r="E1649" s="710"/>
      <c r="F1649" s="731"/>
    </row>
    <row r="1650" spans="5:6" x14ac:dyDescent="0.25">
      <c r="E1650" s="710"/>
      <c r="F1650" s="731"/>
    </row>
    <row r="1651" spans="5:6" x14ac:dyDescent="0.25">
      <c r="E1651" s="710"/>
      <c r="F1651" s="731"/>
    </row>
    <row r="1652" spans="5:6" x14ac:dyDescent="0.25">
      <c r="E1652" s="710"/>
      <c r="F1652" s="731"/>
    </row>
    <row r="1653" spans="5:6" x14ac:dyDescent="0.25">
      <c r="E1653" s="710"/>
      <c r="F1653" s="731"/>
    </row>
    <row r="1654" spans="5:6" x14ac:dyDescent="0.25">
      <c r="E1654" s="710"/>
      <c r="F1654" s="731"/>
    </row>
    <row r="1655" spans="5:6" x14ac:dyDescent="0.25">
      <c r="E1655" s="710"/>
      <c r="F1655" s="731"/>
    </row>
    <row r="1656" spans="5:6" x14ac:dyDescent="0.25">
      <c r="E1656" s="710"/>
      <c r="F1656" s="731"/>
    </row>
    <row r="1657" spans="5:6" x14ac:dyDescent="0.25">
      <c r="E1657" s="710"/>
      <c r="F1657" s="731"/>
    </row>
    <row r="1658" spans="5:6" x14ac:dyDescent="0.25">
      <c r="E1658" s="710"/>
      <c r="F1658" s="731"/>
    </row>
    <row r="1659" spans="5:6" x14ac:dyDescent="0.25">
      <c r="E1659" s="710"/>
      <c r="F1659" s="731"/>
    </row>
    <row r="1660" spans="5:6" x14ac:dyDescent="0.25">
      <c r="E1660" s="710"/>
      <c r="F1660" s="731"/>
    </row>
    <row r="1661" spans="5:6" x14ac:dyDescent="0.25">
      <c r="E1661" s="710"/>
      <c r="F1661" s="731"/>
    </row>
    <row r="1662" spans="5:6" x14ac:dyDescent="0.25">
      <c r="E1662" s="710"/>
      <c r="F1662" s="731"/>
    </row>
    <row r="1663" spans="5:6" x14ac:dyDescent="0.25">
      <c r="E1663" s="710"/>
      <c r="F1663" s="731"/>
    </row>
    <row r="1664" spans="5:6" x14ac:dyDescent="0.25">
      <c r="E1664" s="710"/>
      <c r="F1664" s="731"/>
    </row>
    <row r="1665" spans="5:6" x14ac:dyDescent="0.25">
      <c r="E1665" s="710"/>
      <c r="F1665" s="731"/>
    </row>
    <row r="1666" spans="5:6" x14ac:dyDescent="0.25">
      <c r="E1666" s="710"/>
      <c r="F1666" s="731"/>
    </row>
    <row r="1667" spans="5:6" x14ac:dyDescent="0.25">
      <c r="E1667" s="710"/>
      <c r="F1667" s="731"/>
    </row>
    <row r="1668" spans="5:6" x14ac:dyDescent="0.25">
      <c r="E1668" s="710"/>
      <c r="F1668" s="731"/>
    </row>
    <row r="1669" spans="5:6" x14ac:dyDescent="0.25">
      <c r="E1669" s="710"/>
      <c r="F1669" s="731"/>
    </row>
    <row r="1670" spans="5:6" x14ac:dyDescent="0.25">
      <c r="E1670" s="710"/>
      <c r="F1670" s="731"/>
    </row>
    <row r="1671" spans="5:6" x14ac:dyDescent="0.25">
      <c r="E1671" s="710"/>
      <c r="F1671" s="731"/>
    </row>
    <row r="1672" spans="5:6" x14ac:dyDescent="0.25">
      <c r="E1672" s="710"/>
      <c r="F1672" s="731"/>
    </row>
    <row r="1673" spans="5:6" x14ac:dyDescent="0.25">
      <c r="E1673" s="710"/>
      <c r="F1673" s="731"/>
    </row>
    <row r="1674" spans="5:6" x14ac:dyDescent="0.25">
      <c r="E1674" s="710"/>
      <c r="F1674" s="731"/>
    </row>
    <row r="1675" spans="5:6" x14ac:dyDescent="0.25">
      <c r="E1675" s="710"/>
      <c r="F1675" s="731"/>
    </row>
    <row r="1676" spans="5:6" x14ac:dyDescent="0.25">
      <c r="E1676" s="710"/>
      <c r="F1676" s="731"/>
    </row>
    <row r="1677" spans="5:6" x14ac:dyDescent="0.25">
      <c r="E1677" s="710"/>
      <c r="F1677" s="731"/>
    </row>
    <row r="1678" spans="5:6" x14ac:dyDescent="0.25">
      <c r="E1678" s="710"/>
      <c r="F1678" s="731"/>
    </row>
    <row r="1679" spans="5:6" x14ac:dyDescent="0.25">
      <c r="E1679" s="710"/>
      <c r="F1679" s="731"/>
    </row>
    <row r="1680" spans="5:6" x14ac:dyDescent="0.25">
      <c r="E1680" s="710"/>
      <c r="F1680" s="731"/>
    </row>
    <row r="1681" spans="5:6" x14ac:dyDescent="0.25">
      <c r="E1681" s="710"/>
      <c r="F1681" s="731"/>
    </row>
    <row r="1682" spans="5:6" x14ac:dyDescent="0.25">
      <c r="E1682" s="710"/>
      <c r="F1682" s="731"/>
    </row>
    <row r="1683" spans="5:6" x14ac:dyDescent="0.25">
      <c r="E1683" s="710"/>
      <c r="F1683" s="731"/>
    </row>
    <row r="1684" spans="5:6" x14ac:dyDescent="0.25">
      <c r="E1684" s="710"/>
      <c r="F1684" s="731"/>
    </row>
    <row r="1685" spans="5:6" x14ac:dyDescent="0.25">
      <c r="E1685" s="710"/>
      <c r="F1685" s="731"/>
    </row>
    <row r="1686" spans="5:6" x14ac:dyDescent="0.25">
      <c r="E1686" s="710"/>
      <c r="F1686" s="731"/>
    </row>
    <row r="1687" spans="5:6" x14ac:dyDescent="0.25">
      <c r="E1687" s="710"/>
      <c r="F1687" s="731"/>
    </row>
    <row r="1688" spans="5:6" x14ac:dyDescent="0.25">
      <c r="E1688" s="710"/>
      <c r="F1688" s="731"/>
    </row>
    <row r="1689" spans="5:6" x14ac:dyDescent="0.25">
      <c r="E1689" s="710"/>
      <c r="F1689" s="731"/>
    </row>
    <row r="1690" spans="5:6" x14ac:dyDescent="0.25">
      <c r="E1690" s="710"/>
      <c r="F1690" s="731"/>
    </row>
    <row r="1691" spans="5:6" x14ac:dyDescent="0.25">
      <c r="E1691" s="710"/>
      <c r="F1691" s="731"/>
    </row>
    <row r="1692" spans="5:6" x14ac:dyDescent="0.25">
      <c r="E1692" s="710"/>
      <c r="F1692" s="731"/>
    </row>
    <row r="1693" spans="5:6" x14ac:dyDescent="0.25">
      <c r="E1693" s="710"/>
      <c r="F1693" s="731"/>
    </row>
    <row r="1694" spans="5:6" x14ac:dyDescent="0.25">
      <c r="E1694" s="710"/>
      <c r="F1694" s="731"/>
    </row>
    <row r="1695" spans="5:6" x14ac:dyDescent="0.25">
      <c r="E1695" s="710"/>
      <c r="F1695" s="731"/>
    </row>
    <row r="1696" spans="5:6" x14ac:dyDescent="0.25">
      <c r="E1696" s="710"/>
      <c r="F1696" s="731"/>
    </row>
    <row r="1697" spans="5:6" x14ac:dyDescent="0.25">
      <c r="E1697" s="710"/>
      <c r="F1697" s="731"/>
    </row>
    <row r="1698" spans="5:6" x14ac:dyDescent="0.25">
      <c r="E1698" s="710"/>
      <c r="F1698" s="731"/>
    </row>
    <row r="1699" spans="5:6" x14ac:dyDescent="0.25">
      <c r="E1699" s="710"/>
      <c r="F1699" s="731"/>
    </row>
    <row r="1700" spans="5:6" x14ac:dyDescent="0.25">
      <c r="E1700" s="710"/>
      <c r="F1700" s="731"/>
    </row>
    <row r="1701" spans="5:6" x14ac:dyDescent="0.25">
      <c r="E1701" s="710"/>
      <c r="F1701" s="731"/>
    </row>
    <row r="1702" spans="5:6" x14ac:dyDescent="0.25">
      <c r="E1702" s="710"/>
      <c r="F1702" s="731"/>
    </row>
    <row r="1703" spans="5:6" x14ac:dyDescent="0.25">
      <c r="E1703" s="710"/>
      <c r="F1703" s="731"/>
    </row>
    <row r="1704" spans="5:6" x14ac:dyDescent="0.25">
      <c r="E1704" s="710"/>
      <c r="F1704" s="731"/>
    </row>
    <row r="1705" spans="5:6" x14ac:dyDescent="0.25">
      <c r="E1705" s="710"/>
      <c r="F1705" s="731"/>
    </row>
    <row r="1706" spans="5:6" x14ac:dyDescent="0.25">
      <c r="E1706" s="710"/>
      <c r="F1706" s="731"/>
    </row>
    <row r="1707" spans="5:6" x14ac:dyDescent="0.25">
      <c r="E1707" s="710"/>
      <c r="F1707" s="731"/>
    </row>
    <row r="1708" spans="5:6" x14ac:dyDescent="0.25">
      <c r="E1708" s="710"/>
      <c r="F1708" s="731"/>
    </row>
    <row r="1709" spans="5:6" x14ac:dyDescent="0.25">
      <c r="E1709" s="710"/>
      <c r="F1709" s="731"/>
    </row>
    <row r="1710" spans="5:6" x14ac:dyDescent="0.25">
      <c r="E1710" s="710"/>
      <c r="F1710" s="731"/>
    </row>
    <row r="1711" spans="5:6" x14ac:dyDescent="0.25">
      <c r="E1711" s="710"/>
      <c r="F1711" s="731"/>
    </row>
    <row r="1712" spans="5:6" x14ac:dyDescent="0.25">
      <c r="E1712" s="710"/>
      <c r="F1712" s="731"/>
    </row>
    <row r="1713" spans="5:6" x14ac:dyDescent="0.25">
      <c r="E1713" s="710"/>
      <c r="F1713" s="731"/>
    </row>
    <row r="1714" spans="5:6" x14ac:dyDescent="0.25">
      <c r="E1714" s="710"/>
      <c r="F1714" s="731"/>
    </row>
    <row r="1715" spans="5:6" x14ac:dyDescent="0.25">
      <c r="E1715" s="710"/>
      <c r="F1715" s="731"/>
    </row>
    <row r="1716" spans="5:6" x14ac:dyDescent="0.25">
      <c r="E1716" s="710"/>
      <c r="F1716" s="731"/>
    </row>
    <row r="1717" spans="5:6" x14ac:dyDescent="0.25">
      <c r="E1717" s="710"/>
      <c r="F1717" s="731"/>
    </row>
    <row r="1718" spans="5:6" x14ac:dyDescent="0.25">
      <c r="E1718" s="710"/>
      <c r="F1718" s="731"/>
    </row>
    <row r="1719" spans="5:6" x14ac:dyDescent="0.25">
      <c r="E1719" s="710"/>
      <c r="F1719" s="731"/>
    </row>
    <row r="1720" spans="5:6" x14ac:dyDescent="0.25">
      <c r="E1720" s="710"/>
      <c r="F1720" s="731"/>
    </row>
    <row r="1721" spans="5:6" x14ac:dyDescent="0.25">
      <c r="E1721" s="710"/>
      <c r="F1721" s="731"/>
    </row>
    <row r="1722" spans="5:6" x14ac:dyDescent="0.25">
      <c r="E1722" s="710"/>
      <c r="F1722" s="731"/>
    </row>
    <row r="1723" spans="5:6" x14ac:dyDescent="0.25">
      <c r="E1723" s="710"/>
      <c r="F1723" s="731"/>
    </row>
    <row r="1724" spans="5:6" x14ac:dyDescent="0.25">
      <c r="E1724" s="710"/>
      <c r="F1724" s="731"/>
    </row>
    <row r="1725" spans="5:6" x14ac:dyDescent="0.25">
      <c r="E1725" s="710"/>
      <c r="F1725" s="731"/>
    </row>
    <row r="1726" spans="5:6" x14ac:dyDescent="0.25">
      <c r="E1726" s="710"/>
      <c r="F1726" s="731"/>
    </row>
    <row r="1727" spans="5:6" x14ac:dyDescent="0.25">
      <c r="E1727" s="710"/>
      <c r="F1727" s="731"/>
    </row>
    <row r="1728" spans="5:6" x14ac:dyDescent="0.25">
      <c r="E1728" s="710"/>
      <c r="F1728" s="731"/>
    </row>
    <row r="1729" spans="5:6" x14ac:dyDescent="0.25">
      <c r="E1729" s="710"/>
      <c r="F1729" s="731"/>
    </row>
    <row r="1730" spans="5:6" x14ac:dyDescent="0.25">
      <c r="E1730" s="710"/>
      <c r="F1730" s="731"/>
    </row>
    <row r="1731" spans="5:6" x14ac:dyDescent="0.25">
      <c r="E1731" s="710"/>
      <c r="F1731" s="731"/>
    </row>
    <row r="1732" spans="5:6" x14ac:dyDescent="0.25">
      <c r="E1732" s="710"/>
      <c r="F1732" s="731"/>
    </row>
    <row r="1733" spans="5:6" x14ac:dyDescent="0.25">
      <c r="E1733" s="710"/>
      <c r="F1733" s="731"/>
    </row>
    <row r="1734" spans="5:6" x14ac:dyDescent="0.25">
      <c r="E1734" s="710"/>
      <c r="F1734" s="731"/>
    </row>
    <row r="1735" spans="5:6" x14ac:dyDescent="0.25">
      <c r="E1735" s="710"/>
      <c r="F1735" s="731"/>
    </row>
    <row r="1736" spans="5:6" x14ac:dyDescent="0.25">
      <c r="E1736" s="710"/>
      <c r="F1736" s="731"/>
    </row>
    <row r="1737" spans="5:6" x14ac:dyDescent="0.25">
      <c r="E1737" s="710"/>
      <c r="F1737" s="731"/>
    </row>
    <row r="1738" spans="5:6" x14ac:dyDescent="0.25">
      <c r="E1738" s="710"/>
      <c r="F1738" s="731"/>
    </row>
    <row r="1739" spans="5:6" x14ac:dyDescent="0.25">
      <c r="E1739" s="710"/>
      <c r="F1739" s="731"/>
    </row>
    <row r="1740" spans="5:6" x14ac:dyDescent="0.25">
      <c r="E1740" s="710"/>
      <c r="F1740" s="731"/>
    </row>
    <row r="1741" spans="5:6" x14ac:dyDescent="0.25">
      <c r="E1741" s="710"/>
      <c r="F1741" s="731"/>
    </row>
    <row r="1742" spans="5:6" x14ac:dyDescent="0.25">
      <c r="E1742" s="710"/>
      <c r="F1742" s="731"/>
    </row>
    <row r="1743" spans="5:6" x14ac:dyDescent="0.25">
      <c r="E1743" s="710"/>
      <c r="F1743" s="731"/>
    </row>
    <row r="1744" spans="5:6" x14ac:dyDescent="0.25">
      <c r="E1744" s="710"/>
      <c r="F1744" s="731"/>
    </row>
    <row r="1745" spans="5:6" x14ac:dyDescent="0.25">
      <c r="E1745" s="710"/>
      <c r="F1745" s="731"/>
    </row>
    <row r="1746" spans="5:6" x14ac:dyDescent="0.25">
      <c r="E1746" s="710"/>
      <c r="F1746" s="731"/>
    </row>
    <row r="1747" spans="5:6" x14ac:dyDescent="0.25">
      <c r="E1747" s="710"/>
      <c r="F1747" s="731"/>
    </row>
    <row r="1748" spans="5:6" x14ac:dyDescent="0.25">
      <c r="E1748" s="710"/>
      <c r="F1748" s="731"/>
    </row>
    <row r="1749" spans="5:6" x14ac:dyDescent="0.25">
      <c r="E1749" s="710"/>
      <c r="F1749" s="731"/>
    </row>
    <row r="1750" spans="5:6" x14ac:dyDescent="0.25">
      <c r="E1750" s="710"/>
      <c r="F1750" s="731"/>
    </row>
    <row r="1751" spans="5:6" x14ac:dyDescent="0.25">
      <c r="E1751" s="710"/>
      <c r="F1751" s="731"/>
    </row>
    <row r="1752" spans="5:6" x14ac:dyDescent="0.25">
      <c r="E1752" s="710"/>
      <c r="F1752" s="731"/>
    </row>
    <row r="1753" spans="5:6" x14ac:dyDescent="0.25">
      <c r="E1753" s="710"/>
      <c r="F1753" s="731"/>
    </row>
    <row r="1754" spans="5:6" x14ac:dyDescent="0.25">
      <c r="E1754" s="710"/>
      <c r="F1754" s="731"/>
    </row>
    <row r="1755" spans="5:6" x14ac:dyDescent="0.25">
      <c r="E1755" s="710"/>
      <c r="F1755" s="731"/>
    </row>
    <row r="1756" spans="5:6" x14ac:dyDescent="0.25">
      <c r="E1756" s="710"/>
      <c r="F1756" s="731"/>
    </row>
    <row r="1757" spans="5:6" x14ac:dyDescent="0.25">
      <c r="E1757" s="710"/>
      <c r="F1757" s="731"/>
    </row>
    <row r="1758" spans="5:6" x14ac:dyDescent="0.25">
      <c r="E1758" s="710"/>
      <c r="F1758" s="731"/>
    </row>
    <row r="1759" spans="5:6" x14ac:dyDescent="0.25">
      <c r="E1759" s="710"/>
      <c r="F1759" s="731"/>
    </row>
    <row r="1760" spans="5:6" x14ac:dyDescent="0.25">
      <c r="E1760" s="710"/>
      <c r="F1760" s="731"/>
    </row>
    <row r="1761" spans="5:6" x14ac:dyDescent="0.25">
      <c r="E1761" s="710"/>
      <c r="F1761" s="731"/>
    </row>
    <row r="1762" spans="5:6" x14ac:dyDescent="0.25">
      <c r="E1762" s="710"/>
      <c r="F1762" s="731"/>
    </row>
    <row r="1763" spans="5:6" x14ac:dyDescent="0.25">
      <c r="E1763" s="710"/>
      <c r="F1763" s="731"/>
    </row>
    <row r="1764" spans="5:6" x14ac:dyDescent="0.25">
      <c r="E1764" s="710"/>
      <c r="F1764" s="731"/>
    </row>
    <row r="1765" spans="5:6" x14ac:dyDescent="0.25">
      <c r="E1765" s="710"/>
      <c r="F1765" s="731"/>
    </row>
    <row r="1766" spans="5:6" x14ac:dyDescent="0.25">
      <c r="E1766" s="710"/>
      <c r="F1766" s="731"/>
    </row>
    <row r="1767" spans="5:6" x14ac:dyDescent="0.25">
      <c r="E1767" s="710"/>
      <c r="F1767" s="731"/>
    </row>
    <row r="1768" spans="5:6" x14ac:dyDescent="0.25">
      <c r="E1768" s="710"/>
      <c r="F1768" s="731"/>
    </row>
    <row r="1769" spans="5:6" x14ac:dyDescent="0.25">
      <c r="E1769" s="710"/>
      <c r="F1769" s="731"/>
    </row>
    <row r="1770" spans="5:6" x14ac:dyDescent="0.25">
      <c r="E1770" s="710"/>
      <c r="F1770" s="731"/>
    </row>
    <row r="1771" spans="5:6" x14ac:dyDescent="0.25">
      <c r="E1771" s="710"/>
      <c r="F1771" s="731"/>
    </row>
    <row r="1772" spans="5:6" x14ac:dyDescent="0.25">
      <c r="E1772" s="710"/>
      <c r="F1772" s="731"/>
    </row>
    <row r="1773" spans="5:6" x14ac:dyDescent="0.25">
      <c r="E1773" s="710"/>
      <c r="F1773" s="731"/>
    </row>
    <row r="1774" spans="5:6" x14ac:dyDescent="0.25">
      <c r="E1774" s="710"/>
      <c r="F1774" s="731"/>
    </row>
    <row r="1775" spans="5:6" x14ac:dyDescent="0.25">
      <c r="E1775" s="710"/>
      <c r="F1775" s="731"/>
    </row>
    <row r="1776" spans="5:6" x14ac:dyDescent="0.25">
      <c r="E1776" s="710"/>
      <c r="F1776" s="731"/>
    </row>
    <row r="1777" spans="5:6" x14ac:dyDescent="0.25">
      <c r="E1777" s="710"/>
      <c r="F1777" s="731"/>
    </row>
    <row r="1778" spans="5:6" x14ac:dyDescent="0.25">
      <c r="E1778" s="710"/>
      <c r="F1778" s="731"/>
    </row>
    <row r="1779" spans="5:6" x14ac:dyDescent="0.25">
      <c r="E1779" s="710"/>
      <c r="F1779" s="731"/>
    </row>
    <row r="1780" spans="5:6" x14ac:dyDescent="0.25">
      <c r="E1780" s="710"/>
      <c r="F1780" s="731"/>
    </row>
    <row r="1781" spans="5:6" x14ac:dyDescent="0.25">
      <c r="E1781" s="710"/>
      <c r="F1781" s="731"/>
    </row>
    <row r="1782" spans="5:6" x14ac:dyDescent="0.25">
      <c r="E1782" s="710"/>
      <c r="F1782" s="731"/>
    </row>
    <row r="1783" spans="5:6" x14ac:dyDescent="0.25">
      <c r="E1783" s="710"/>
      <c r="F1783" s="731"/>
    </row>
    <row r="1784" spans="5:6" x14ac:dyDescent="0.25">
      <c r="E1784" s="710"/>
      <c r="F1784" s="731"/>
    </row>
    <row r="1785" spans="5:6" x14ac:dyDescent="0.25">
      <c r="E1785" s="710"/>
      <c r="F1785" s="731"/>
    </row>
    <row r="1786" spans="5:6" x14ac:dyDescent="0.25">
      <c r="E1786" s="710"/>
      <c r="F1786" s="731"/>
    </row>
    <row r="1787" spans="5:6" x14ac:dyDescent="0.25">
      <c r="E1787" s="710"/>
      <c r="F1787" s="731"/>
    </row>
    <row r="1788" spans="5:6" x14ac:dyDescent="0.25">
      <c r="E1788" s="710"/>
      <c r="F1788" s="731"/>
    </row>
    <row r="1789" spans="5:6" x14ac:dyDescent="0.25">
      <c r="E1789" s="710"/>
      <c r="F1789" s="731"/>
    </row>
    <row r="1790" spans="5:6" x14ac:dyDescent="0.25">
      <c r="E1790" s="710"/>
      <c r="F1790" s="731"/>
    </row>
    <row r="1791" spans="5:6" x14ac:dyDescent="0.25">
      <c r="E1791" s="710"/>
      <c r="F1791" s="731"/>
    </row>
    <row r="1792" spans="5:6" x14ac:dyDescent="0.25">
      <c r="E1792" s="710"/>
      <c r="F1792" s="731"/>
    </row>
    <row r="1793" spans="5:6" x14ac:dyDescent="0.25">
      <c r="E1793" s="710"/>
      <c r="F1793" s="731"/>
    </row>
    <row r="1794" spans="5:6" x14ac:dyDescent="0.25">
      <c r="E1794" s="710"/>
      <c r="F1794" s="731"/>
    </row>
    <row r="1795" spans="5:6" x14ac:dyDescent="0.25">
      <c r="E1795" s="710"/>
      <c r="F1795" s="731"/>
    </row>
    <row r="1796" spans="5:6" x14ac:dyDescent="0.25">
      <c r="E1796" s="710"/>
      <c r="F1796" s="731"/>
    </row>
    <row r="1797" spans="5:6" x14ac:dyDescent="0.25">
      <c r="E1797" s="710"/>
      <c r="F1797" s="731"/>
    </row>
    <row r="1798" spans="5:6" x14ac:dyDescent="0.25">
      <c r="E1798" s="710"/>
      <c r="F1798" s="731"/>
    </row>
    <row r="1799" spans="5:6" x14ac:dyDescent="0.25">
      <c r="E1799" s="710"/>
      <c r="F1799" s="731"/>
    </row>
    <row r="1800" spans="5:6" x14ac:dyDescent="0.25">
      <c r="E1800" s="710"/>
      <c r="F1800" s="731"/>
    </row>
    <row r="1801" spans="5:6" x14ac:dyDescent="0.25">
      <c r="E1801" s="710"/>
      <c r="F1801" s="731"/>
    </row>
    <row r="1802" spans="5:6" x14ac:dyDescent="0.25">
      <c r="E1802" s="710"/>
      <c r="F1802" s="731"/>
    </row>
    <row r="1803" spans="5:6" x14ac:dyDescent="0.25">
      <c r="E1803" s="710"/>
      <c r="F1803" s="731"/>
    </row>
    <row r="1804" spans="5:6" x14ac:dyDescent="0.25">
      <c r="E1804" s="710"/>
      <c r="F1804" s="731"/>
    </row>
    <row r="1805" spans="5:6" x14ac:dyDescent="0.25">
      <c r="E1805" s="710"/>
      <c r="F1805" s="731"/>
    </row>
    <row r="1806" spans="5:6" x14ac:dyDescent="0.25">
      <c r="E1806" s="710"/>
      <c r="F1806" s="731"/>
    </row>
    <row r="1807" spans="5:6" x14ac:dyDescent="0.25">
      <c r="E1807" s="710"/>
      <c r="F1807" s="731"/>
    </row>
    <row r="1808" spans="5:6" x14ac:dyDescent="0.25">
      <c r="E1808" s="710"/>
      <c r="F1808" s="731"/>
    </row>
    <row r="1809" spans="5:6" x14ac:dyDescent="0.25">
      <c r="E1809" s="710"/>
      <c r="F1809" s="731"/>
    </row>
    <row r="1810" spans="5:6" x14ac:dyDescent="0.25">
      <c r="E1810" s="710"/>
      <c r="F1810" s="731"/>
    </row>
    <row r="1811" spans="5:6" x14ac:dyDescent="0.25">
      <c r="E1811" s="710"/>
      <c r="F1811" s="731"/>
    </row>
    <row r="1812" spans="5:6" x14ac:dyDescent="0.25">
      <c r="E1812" s="710"/>
      <c r="F1812" s="731"/>
    </row>
    <row r="1813" spans="5:6" x14ac:dyDescent="0.25">
      <c r="E1813" s="710"/>
      <c r="F1813" s="731"/>
    </row>
    <row r="1814" spans="5:6" x14ac:dyDescent="0.25">
      <c r="E1814" s="710"/>
      <c r="F1814" s="731"/>
    </row>
    <row r="1815" spans="5:6" x14ac:dyDescent="0.25">
      <c r="E1815" s="710"/>
      <c r="F1815" s="731"/>
    </row>
    <row r="1816" spans="5:6" x14ac:dyDescent="0.25">
      <c r="E1816" s="710"/>
      <c r="F1816" s="731"/>
    </row>
    <row r="1817" spans="5:6" x14ac:dyDescent="0.25">
      <c r="E1817" s="710"/>
      <c r="F1817" s="731"/>
    </row>
    <row r="1818" spans="5:6" x14ac:dyDescent="0.25">
      <c r="E1818" s="710"/>
      <c r="F1818" s="731"/>
    </row>
    <row r="1819" spans="5:6" x14ac:dyDescent="0.25">
      <c r="E1819" s="710"/>
      <c r="F1819" s="731"/>
    </row>
    <row r="1820" spans="5:6" x14ac:dyDescent="0.25">
      <c r="E1820" s="710"/>
      <c r="F1820" s="731"/>
    </row>
    <row r="1821" spans="5:6" x14ac:dyDescent="0.25">
      <c r="E1821" s="710"/>
      <c r="F1821" s="731"/>
    </row>
    <row r="1822" spans="5:6" x14ac:dyDescent="0.25">
      <c r="E1822" s="710"/>
      <c r="F1822" s="731"/>
    </row>
    <row r="1823" spans="5:6" x14ac:dyDescent="0.25">
      <c r="E1823" s="710"/>
      <c r="F1823" s="731"/>
    </row>
    <row r="1824" spans="5:6" x14ac:dyDescent="0.25">
      <c r="E1824" s="710"/>
      <c r="F1824" s="731"/>
    </row>
    <row r="1825" spans="5:6" x14ac:dyDescent="0.25">
      <c r="E1825" s="710"/>
      <c r="F1825" s="731"/>
    </row>
    <row r="1826" spans="5:6" x14ac:dyDescent="0.25">
      <c r="E1826" s="710"/>
      <c r="F1826" s="731"/>
    </row>
    <row r="1827" spans="5:6" x14ac:dyDescent="0.25">
      <c r="E1827" s="710"/>
      <c r="F1827" s="731"/>
    </row>
    <row r="1828" spans="5:6" x14ac:dyDescent="0.25">
      <c r="E1828" s="710"/>
      <c r="F1828" s="731"/>
    </row>
    <row r="1829" spans="5:6" x14ac:dyDescent="0.25">
      <c r="E1829" s="710"/>
      <c r="F1829" s="731"/>
    </row>
    <row r="1830" spans="5:6" x14ac:dyDescent="0.25">
      <c r="E1830" s="710"/>
      <c r="F1830" s="731"/>
    </row>
    <row r="1831" spans="5:6" x14ac:dyDescent="0.25">
      <c r="E1831" s="710"/>
      <c r="F1831" s="731"/>
    </row>
    <row r="1832" spans="5:6" x14ac:dyDescent="0.25">
      <c r="E1832" s="710"/>
      <c r="F1832" s="731"/>
    </row>
    <row r="1833" spans="5:6" x14ac:dyDescent="0.25">
      <c r="E1833" s="710"/>
      <c r="F1833" s="731"/>
    </row>
    <row r="1834" spans="5:6" x14ac:dyDescent="0.25">
      <c r="E1834" s="710"/>
      <c r="F1834" s="731"/>
    </row>
    <row r="1835" spans="5:6" x14ac:dyDescent="0.25">
      <c r="E1835" s="710"/>
      <c r="F1835" s="731"/>
    </row>
    <row r="1836" spans="5:6" x14ac:dyDescent="0.25">
      <c r="E1836" s="710"/>
      <c r="F1836" s="731"/>
    </row>
    <row r="1837" spans="5:6" x14ac:dyDescent="0.25">
      <c r="E1837" s="710"/>
      <c r="F1837" s="731"/>
    </row>
    <row r="1838" spans="5:6" x14ac:dyDescent="0.25">
      <c r="E1838" s="710"/>
      <c r="F1838" s="731"/>
    </row>
    <row r="1839" spans="5:6" x14ac:dyDescent="0.25">
      <c r="E1839" s="710"/>
      <c r="F1839" s="731"/>
    </row>
    <row r="1840" spans="5:6" x14ac:dyDescent="0.25">
      <c r="E1840" s="710"/>
      <c r="F1840" s="731"/>
    </row>
    <row r="1841" spans="5:6" x14ac:dyDescent="0.25">
      <c r="E1841" s="710"/>
      <c r="F1841" s="731"/>
    </row>
    <row r="1842" spans="5:6" x14ac:dyDescent="0.25">
      <c r="E1842" s="710"/>
      <c r="F1842" s="731"/>
    </row>
    <row r="1843" spans="5:6" x14ac:dyDescent="0.25">
      <c r="E1843" s="710"/>
      <c r="F1843" s="731"/>
    </row>
    <row r="1844" spans="5:6" x14ac:dyDescent="0.25">
      <c r="E1844" s="710"/>
      <c r="F1844" s="731"/>
    </row>
    <row r="1845" spans="5:6" x14ac:dyDescent="0.25">
      <c r="E1845" s="710"/>
      <c r="F1845" s="731"/>
    </row>
    <row r="1846" spans="5:6" x14ac:dyDescent="0.25">
      <c r="E1846" s="710"/>
      <c r="F1846" s="731"/>
    </row>
    <row r="1847" spans="5:6" x14ac:dyDescent="0.25">
      <c r="E1847" s="710"/>
      <c r="F1847" s="731"/>
    </row>
    <row r="1848" spans="5:6" x14ac:dyDescent="0.25">
      <c r="E1848" s="710"/>
      <c r="F1848" s="731"/>
    </row>
    <row r="1849" spans="5:6" x14ac:dyDescent="0.25">
      <c r="E1849" s="710"/>
      <c r="F1849" s="731"/>
    </row>
    <row r="1850" spans="5:6" x14ac:dyDescent="0.25">
      <c r="E1850" s="710"/>
      <c r="F1850" s="731"/>
    </row>
    <row r="1851" spans="5:6" x14ac:dyDescent="0.25">
      <c r="E1851" s="710"/>
      <c r="F1851" s="731"/>
    </row>
    <row r="1852" spans="5:6" x14ac:dyDescent="0.25">
      <c r="E1852" s="710"/>
      <c r="F1852" s="731"/>
    </row>
    <row r="1853" spans="5:6" x14ac:dyDescent="0.25">
      <c r="E1853" s="710"/>
      <c r="F1853" s="731"/>
    </row>
    <row r="1854" spans="5:6" x14ac:dyDescent="0.25">
      <c r="E1854" s="710"/>
      <c r="F1854" s="731"/>
    </row>
    <row r="1855" spans="5:6" x14ac:dyDescent="0.25">
      <c r="E1855" s="710"/>
      <c r="F1855" s="731"/>
    </row>
    <row r="1856" spans="5:6" x14ac:dyDescent="0.25">
      <c r="E1856" s="710"/>
      <c r="F1856" s="731"/>
    </row>
    <row r="1857" spans="5:6" x14ac:dyDescent="0.25">
      <c r="E1857" s="710"/>
      <c r="F1857" s="731"/>
    </row>
    <row r="1858" spans="5:6" x14ac:dyDescent="0.25">
      <c r="E1858" s="710"/>
      <c r="F1858" s="731"/>
    </row>
    <row r="1859" spans="5:6" x14ac:dyDescent="0.25">
      <c r="E1859" s="710"/>
      <c r="F1859" s="731"/>
    </row>
    <row r="1860" spans="5:6" x14ac:dyDescent="0.25">
      <c r="E1860" s="710"/>
      <c r="F1860" s="731"/>
    </row>
    <row r="1861" spans="5:6" x14ac:dyDescent="0.25">
      <c r="E1861" s="710"/>
      <c r="F1861" s="731"/>
    </row>
    <row r="1862" spans="5:6" x14ac:dyDescent="0.25">
      <c r="E1862" s="710"/>
      <c r="F1862" s="731"/>
    </row>
    <row r="1863" spans="5:6" x14ac:dyDescent="0.25">
      <c r="E1863" s="710"/>
      <c r="F1863" s="731"/>
    </row>
    <row r="1864" spans="5:6" x14ac:dyDescent="0.25">
      <c r="E1864" s="710"/>
      <c r="F1864" s="731"/>
    </row>
    <row r="1865" spans="5:6" x14ac:dyDescent="0.25">
      <c r="E1865" s="710"/>
      <c r="F1865" s="731"/>
    </row>
    <row r="1866" spans="5:6" x14ac:dyDescent="0.25">
      <c r="E1866" s="710"/>
      <c r="F1866" s="731"/>
    </row>
    <row r="1867" spans="5:6" x14ac:dyDescent="0.25">
      <c r="E1867" s="710"/>
      <c r="F1867" s="731"/>
    </row>
    <row r="1868" spans="5:6" x14ac:dyDescent="0.25">
      <c r="E1868" s="710"/>
      <c r="F1868" s="731"/>
    </row>
    <row r="1869" spans="5:6" x14ac:dyDescent="0.25">
      <c r="E1869" s="710"/>
      <c r="F1869" s="731"/>
    </row>
    <row r="1870" spans="5:6" x14ac:dyDescent="0.25">
      <c r="E1870" s="710"/>
      <c r="F1870" s="731"/>
    </row>
    <row r="1871" spans="5:6" x14ac:dyDescent="0.25">
      <c r="E1871" s="710"/>
      <c r="F1871" s="731"/>
    </row>
    <row r="1872" spans="5:6" x14ac:dyDescent="0.25">
      <c r="E1872" s="710"/>
      <c r="F1872" s="731"/>
    </row>
    <row r="1873" spans="5:6" x14ac:dyDescent="0.25">
      <c r="E1873" s="710"/>
      <c r="F1873" s="731"/>
    </row>
    <row r="1874" spans="5:6" x14ac:dyDescent="0.25">
      <c r="E1874" s="710"/>
      <c r="F1874" s="731"/>
    </row>
    <row r="1875" spans="5:6" x14ac:dyDescent="0.25">
      <c r="E1875" s="710"/>
      <c r="F1875" s="731"/>
    </row>
    <row r="1876" spans="5:6" x14ac:dyDescent="0.25">
      <c r="E1876" s="710"/>
      <c r="F1876" s="731"/>
    </row>
    <row r="1877" spans="5:6" x14ac:dyDescent="0.25">
      <c r="E1877" s="710"/>
      <c r="F1877" s="731"/>
    </row>
    <row r="1878" spans="5:6" x14ac:dyDescent="0.25">
      <c r="E1878" s="710"/>
      <c r="F1878" s="731"/>
    </row>
    <row r="1879" spans="5:6" x14ac:dyDescent="0.25">
      <c r="E1879" s="710"/>
      <c r="F1879" s="731"/>
    </row>
    <row r="1880" spans="5:6" x14ac:dyDescent="0.25">
      <c r="E1880" s="710"/>
      <c r="F1880" s="731"/>
    </row>
    <row r="1881" spans="5:6" x14ac:dyDescent="0.25">
      <c r="E1881" s="710"/>
      <c r="F1881" s="731"/>
    </row>
    <row r="1882" spans="5:6" x14ac:dyDescent="0.25">
      <c r="E1882" s="710"/>
      <c r="F1882" s="731"/>
    </row>
    <row r="1883" spans="5:6" x14ac:dyDescent="0.25">
      <c r="E1883" s="710"/>
      <c r="F1883" s="731"/>
    </row>
    <row r="1884" spans="5:6" x14ac:dyDescent="0.25">
      <c r="E1884" s="710"/>
      <c r="F1884" s="731"/>
    </row>
    <row r="1885" spans="5:6" x14ac:dyDescent="0.25">
      <c r="E1885" s="710"/>
      <c r="F1885" s="731"/>
    </row>
    <row r="1886" spans="5:6" x14ac:dyDescent="0.25">
      <c r="E1886" s="710"/>
      <c r="F1886" s="731"/>
    </row>
    <row r="1887" spans="5:6" x14ac:dyDescent="0.25">
      <c r="E1887" s="710"/>
      <c r="F1887" s="731"/>
    </row>
    <row r="1888" spans="5:6" x14ac:dyDescent="0.25">
      <c r="E1888" s="710"/>
      <c r="F1888" s="731"/>
    </row>
    <row r="1889" spans="5:6" x14ac:dyDescent="0.25">
      <c r="E1889" s="710"/>
      <c r="F1889" s="731"/>
    </row>
    <row r="1890" spans="5:6" x14ac:dyDescent="0.25">
      <c r="E1890" s="710"/>
      <c r="F1890" s="731"/>
    </row>
    <row r="1891" spans="5:6" x14ac:dyDescent="0.25">
      <c r="E1891" s="710"/>
      <c r="F1891" s="731"/>
    </row>
    <row r="1892" spans="5:6" x14ac:dyDescent="0.25">
      <c r="E1892" s="710"/>
      <c r="F1892" s="731"/>
    </row>
    <row r="1893" spans="5:6" x14ac:dyDescent="0.25">
      <c r="E1893" s="710"/>
      <c r="F1893" s="731"/>
    </row>
    <row r="1894" spans="5:6" x14ac:dyDescent="0.25">
      <c r="E1894" s="710"/>
      <c r="F1894" s="731"/>
    </row>
    <row r="1895" spans="5:6" x14ac:dyDescent="0.25">
      <c r="E1895" s="710"/>
      <c r="F1895" s="731"/>
    </row>
    <row r="1896" spans="5:6" x14ac:dyDescent="0.25">
      <c r="E1896" s="710"/>
      <c r="F1896" s="731"/>
    </row>
    <row r="1897" spans="5:6" x14ac:dyDescent="0.25">
      <c r="E1897" s="710"/>
      <c r="F1897" s="731"/>
    </row>
    <row r="1898" spans="5:6" x14ac:dyDescent="0.25">
      <c r="E1898" s="710"/>
      <c r="F1898" s="731"/>
    </row>
    <row r="1899" spans="5:6" x14ac:dyDescent="0.25">
      <c r="E1899" s="710"/>
      <c r="F1899" s="731"/>
    </row>
    <row r="1900" spans="5:6" x14ac:dyDescent="0.25">
      <c r="E1900" s="710"/>
      <c r="F1900" s="731"/>
    </row>
    <row r="1901" spans="5:6" x14ac:dyDescent="0.25">
      <c r="E1901" s="710"/>
      <c r="F1901" s="731"/>
    </row>
    <row r="1902" spans="5:6" x14ac:dyDescent="0.25">
      <c r="E1902" s="710"/>
      <c r="F1902" s="731"/>
    </row>
    <row r="1903" spans="5:6" x14ac:dyDescent="0.25">
      <c r="E1903" s="710"/>
      <c r="F1903" s="731"/>
    </row>
    <row r="1904" spans="5:6" x14ac:dyDescent="0.25">
      <c r="E1904" s="710"/>
      <c r="F1904" s="731"/>
    </row>
    <row r="1905" spans="5:6" x14ac:dyDescent="0.25">
      <c r="E1905" s="710"/>
      <c r="F1905" s="731"/>
    </row>
    <row r="1906" spans="5:6" x14ac:dyDescent="0.25">
      <c r="E1906" s="710"/>
      <c r="F1906" s="731"/>
    </row>
    <row r="1907" spans="5:6" x14ac:dyDescent="0.25">
      <c r="E1907" s="710"/>
      <c r="F1907" s="731"/>
    </row>
    <row r="1908" spans="5:6" x14ac:dyDescent="0.25">
      <c r="E1908" s="710"/>
      <c r="F1908" s="731"/>
    </row>
    <row r="1909" spans="5:6" x14ac:dyDescent="0.25">
      <c r="E1909" s="710"/>
      <c r="F1909" s="731"/>
    </row>
    <row r="1910" spans="5:6" x14ac:dyDescent="0.25">
      <c r="E1910" s="710"/>
      <c r="F1910" s="731"/>
    </row>
    <row r="1911" spans="5:6" x14ac:dyDescent="0.25">
      <c r="E1911" s="710"/>
      <c r="F1911" s="731"/>
    </row>
    <row r="1912" spans="5:6" x14ac:dyDescent="0.25">
      <c r="E1912" s="710"/>
      <c r="F1912" s="731"/>
    </row>
    <row r="1913" spans="5:6" x14ac:dyDescent="0.25">
      <c r="E1913" s="710"/>
      <c r="F1913" s="731"/>
    </row>
    <row r="1914" spans="5:6" x14ac:dyDescent="0.25">
      <c r="E1914" s="710"/>
      <c r="F1914" s="731"/>
    </row>
    <row r="1915" spans="5:6" x14ac:dyDescent="0.25">
      <c r="E1915" s="710"/>
      <c r="F1915" s="731"/>
    </row>
    <row r="1916" spans="5:6" x14ac:dyDescent="0.25">
      <c r="E1916" s="710"/>
      <c r="F1916" s="731"/>
    </row>
    <row r="1917" spans="5:6" x14ac:dyDescent="0.25">
      <c r="E1917" s="710"/>
      <c r="F1917" s="731"/>
    </row>
    <row r="1918" spans="5:6" x14ac:dyDescent="0.25">
      <c r="E1918" s="710"/>
      <c r="F1918" s="731"/>
    </row>
    <row r="1919" spans="5:6" x14ac:dyDescent="0.25">
      <c r="E1919" s="710"/>
      <c r="F1919" s="731"/>
    </row>
    <row r="1920" spans="5:6" x14ac:dyDescent="0.25">
      <c r="E1920" s="710"/>
      <c r="F1920" s="731"/>
    </row>
    <row r="1921" spans="5:6" x14ac:dyDescent="0.25">
      <c r="E1921" s="710"/>
      <c r="F1921" s="731"/>
    </row>
    <row r="1922" spans="5:6" x14ac:dyDescent="0.25">
      <c r="E1922" s="710"/>
      <c r="F1922" s="731"/>
    </row>
    <row r="1923" spans="5:6" x14ac:dyDescent="0.25">
      <c r="E1923" s="710"/>
      <c r="F1923" s="731"/>
    </row>
    <row r="1924" spans="5:6" x14ac:dyDescent="0.25">
      <c r="E1924" s="710"/>
      <c r="F1924" s="731"/>
    </row>
    <row r="1925" spans="5:6" x14ac:dyDescent="0.25">
      <c r="E1925" s="710"/>
      <c r="F1925" s="731"/>
    </row>
    <row r="1926" spans="5:6" x14ac:dyDescent="0.25">
      <c r="E1926" s="710"/>
      <c r="F1926" s="731"/>
    </row>
    <row r="1927" spans="5:6" x14ac:dyDescent="0.25">
      <c r="E1927" s="710"/>
      <c r="F1927" s="731"/>
    </row>
    <row r="1928" spans="5:6" x14ac:dyDescent="0.25">
      <c r="E1928" s="710"/>
      <c r="F1928" s="731"/>
    </row>
    <row r="1929" spans="5:6" x14ac:dyDescent="0.25">
      <c r="E1929" s="710"/>
      <c r="F1929" s="731"/>
    </row>
    <row r="1930" spans="5:6" x14ac:dyDescent="0.25">
      <c r="E1930" s="710"/>
      <c r="F1930" s="731"/>
    </row>
    <row r="1931" spans="5:6" x14ac:dyDescent="0.25">
      <c r="E1931" s="710"/>
      <c r="F1931" s="731"/>
    </row>
    <row r="1932" spans="5:6" x14ac:dyDescent="0.25">
      <c r="E1932" s="710"/>
      <c r="F1932" s="731"/>
    </row>
    <row r="1933" spans="5:6" x14ac:dyDescent="0.25">
      <c r="E1933" s="710"/>
      <c r="F1933" s="731"/>
    </row>
    <row r="1934" spans="5:6" x14ac:dyDescent="0.25">
      <c r="E1934" s="710"/>
      <c r="F1934" s="731"/>
    </row>
    <row r="1935" spans="5:6" x14ac:dyDescent="0.25">
      <c r="E1935" s="710"/>
      <c r="F1935" s="731"/>
    </row>
    <row r="1936" spans="5:6" x14ac:dyDescent="0.25">
      <c r="E1936" s="710"/>
      <c r="F1936" s="731"/>
    </row>
    <row r="1937" spans="5:6" x14ac:dyDescent="0.25">
      <c r="E1937" s="710"/>
      <c r="F1937" s="731"/>
    </row>
    <row r="1938" spans="5:6" x14ac:dyDescent="0.25">
      <c r="E1938" s="710"/>
      <c r="F1938" s="731"/>
    </row>
    <row r="1939" spans="5:6" x14ac:dyDescent="0.25">
      <c r="E1939" s="710"/>
      <c r="F1939" s="731"/>
    </row>
    <row r="1940" spans="5:6" x14ac:dyDescent="0.25">
      <c r="E1940" s="710"/>
      <c r="F1940" s="731"/>
    </row>
    <row r="1941" spans="5:6" x14ac:dyDescent="0.25">
      <c r="E1941" s="710"/>
      <c r="F1941" s="731"/>
    </row>
    <row r="1942" spans="5:6" x14ac:dyDescent="0.25">
      <c r="E1942" s="710"/>
      <c r="F1942" s="731"/>
    </row>
    <row r="1943" spans="5:6" x14ac:dyDescent="0.25">
      <c r="E1943" s="710"/>
      <c r="F1943" s="731"/>
    </row>
    <row r="1944" spans="5:6" x14ac:dyDescent="0.25">
      <c r="E1944" s="710"/>
      <c r="F1944" s="731"/>
    </row>
    <row r="1945" spans="5:6" x14ac:dyDescent="0.25">
      <c r="E1945" s="710"/>
      <c r="F1945" s="731"/>
    </row>
    <row r="1946" spans="5:6" x14ac:dyDescent="0.25">
      <c r="E1946" s="710"/>
      <c r="F1946" s="731"/>
    </row>
    <row r="1947" spans="5:6" x14ac:dyDescent="0.25">
      <c r="E1947" s="710"/>
      <c r="F1947" s="731"/>
    </row>
    <row r="1948" spans="5:6" x14ac:dyDescent="0.25">
      <c r="E1948" s="710"/>
      <c r="F1948" s="731"/>
    </row>
    <row r="1949" spans="5:6" x14ac:dyDescent="0.25">
      <c r="E1949" s="710"/>
      <c r="F1949" s="731"/>
    </row>
    <row r="1950" spans="5:6" x14ac:dyDescent="0.25">
      <c r="E1950" s="710"/>
      <c r="F1950" s="731"/>
    </row>
    <row r="1951" spans="5:6" x14ac:dyDescent="0.25">
      <c r="E1951" s="710"/>
      <c r="F1951" s="731"/>
    </row>
    <row r="1952" spans="5:6" x14ac:dyDescent="0.25">
      <c r="E1952" s="710"/>
      <c r="F1952" s="731"/>
    </row>
    <row r="1953" spans="5:6" x14ac:dyDescent="0.25">
      <c r="E1953" s="710"/>
      <c r="F1953" s="731"/>
    </row>
    <row r="1954" spans="5:6" x14ac:dyDescent="0.25">
      <c r="E1954" s="710"/>
      <c r="F1954" s="731"/>
    </row>
    <row r="1955" spans="5:6" x14ac:dyDescent="0.25">
      <c r="E1955" s="710"/>
      <c r="F1955" s="731"/>
    </row>
    <row r="1956" spans="5:6" x14ac:dyDescent="0.25">
      <c r="E1956" s="710"/>
      <c r="F1956" s="731"/>
    </row>
    <row r="1957" spans="5:6" x14ac:dyDescent="0.25">
      <c r="E1957" s="710"/>
      <c r="F1957" s="731"/>
    </row>
    <row r="1958" spans="5:6" x14ac:dyDescent="0.25">
      <c r="E1958" s="710"/>
      <c r="F1958" s="731"/>
    </row>
    <row r="1959" spans="5:6" x14ac:dyDescent="0.25">
      <c r="E1959" s="710"/>
      <c r="F1959" s="731"/>
    </row>
    <row r="1960" spans="5:6" x14ac:dyDescent="0.25">
      <c r="E1960" s="710"/>
      <c r="F1960" s="731"/>
    </row>
    <row r="1961" spans="5:6" x14ac:dyDescent="0.25">
      <c r="E1961" s="710"/>
      <c r="F1961" s="731"/>
    </row>
    <row r="1962" spans="5:6" x14ac:dyDescent="0.25">
      <c r="E1962" s="710"/>
      <c r="F1962" s="731"/>
    </row>
    <row r="1963" spans="5:6" x14ac:dyDescent="0.25">
      <c r="E1963" s="710"/>
      <c r="F1963" s="731"/>
    </row>
    <row r="1964" spans="5:6" x14ac:dyDescent="0.25">
      <c r="E1964" s="710"/>
      <c r="F1964" s="731"/>
    </row>
    <row r="1965" spans="5:6" x14ac:dyDescent="0.25">
      <c r="E1965" s="710"/>
      <c r="F1965" s="731"/>
    </row>
    <row r="1966" spans="5:6" x14ac:dyDescent="0.25">
      <c r="E1966" s="710"/>
      <c r="F1966" s="731"/>
    </row>
    <row r="1967" spans="5:6" x14ac:dyDescent="0.25">
      <c r="E1967" s="710"/>
      <c r="F1967" s="731"/>
    </row>
    <row r="1968" spans="5:6" x14ac:dyDescent="0.25">
      <c r="E1968" s="710"/>
      <c r="F1968" s="731"/>
    </row>
    <row r="1969" spans="5:6" x14ac:dyDescent="0.25">
      <c r="E1969" s="710"/>
      <c r="F1969" s="731"/>
    </row>
    <row r="1970" spans="5:6" x14ac:dyDescent="0.25">
      <c r="E1970" s="710"/>
      <c r="F1970" s="731"/>
    </row>
    <row r="1971" spans="5:6" x14ac:dyDescent="0.25">
      <c r="E1971" s="710"/>
      <c r="F1971" s="731"/>
    </row>
    <row r="1972" spans="5:6" x14ac:dyDescent="0.25">
      <c r="E1972" s="710"/>
      <c r="F1972" s="731"/>
    </row>
    <row r="1973" spans="5:6" x14ac:dyDescent="0.25">
      <c r="E1973" s="710"/>
      <c r="F1973" s="731"/>
    </row>
    <row r="1974" spans="5:6" x14ac:dyDescent="0.25">
      <c r="E1974" s="710"/>
      <c r="F1974" s="731"/>
    </row>
    <row r="1975" spans="5:6" x14ac:dyDescent="0.25">
      <c r="E1975" s="710"/>
      <c r="F1975" s="731"/>
    </row>
    <row r="1976" spans="5:6" x14ac:dyDescent="0.25">
      <c r="E1976" s="710"/>
      <c r="F1976" s="731"/>
    </row>
    <row r="1977" spans="5:6" x14ac:dyDescent="0.25">
      <c r="E1977" s="710"/>
      <c r="F1977" s="731"/>
    </row>
    <row r="1978" spans="5:6" x14ac:dyDescent="0.25">
      <c r="E1978" s="710"/>
      <c r="F1978" s="731"/>
    </row>
    <row r="1979" spans="5:6" x14ac:dyDescent="0.25">
      <c r="E1979" s="710"/>
      <c r="F1979" s="731"/>
    </row>
    <row r="1980" spans="5:6" x14ac:dyDescent="0.25">
      <c r="E1980" s="710"/>
      <c r="F1980" s="731"/>
    </row>
    <row r="1981" spans="5:6" x14ac:dyDescent="0.25">
      <c r="E1981" s="710"/>
      <c r="F1981" s="731"/>
    </row>
    <row r="1982" spans="5:6" x14ac:dyDescent="0.25">
      <c r="E1982" s="710"/>
      <c r="F1982" s="731"/>
    </row>
    <row r="1983" spans="5:6" x14ac:dyDescent="0.25">
      <c r="E1983" s="710"/>
      <c r="F1983" s="731"/>
    </row>
    <row r="1984" spans="5:6" x14ac:dyDescent="0.25">
      <c r="E1984" s="710"/>
      <c r="F1984" s="731"/>
    </row>
    <row r="1985" spans="5:6" x14ac:dyDescent="0.25">
      <c r="E1985" s="710"/>
      <c r="F1985" s="731"/>
    </row>
    <row r="1986" spans="5:6" x14ac:dyDescent="0.25">
      <c r="E1986" s="710"/>
      <c r="F1986" s="731"/>
    </row>
    <row r="1987" spans="5:6" x14ac:dyDescent="0.25">
      <c r="E1987" s="710"/>
      <c r="F1987" s="731"/>
    </row>
    <row r="1988" spans="5:6" x14ac:dyDescent="0.25">
      <c r="E1988" s="710"/>
      <c r="F1988" s="731"/>
    </row>
    <row r="1989" spans="5:6" x14ac:dyDescent="0.25">
      <c r="E1989" s="710"/>
      <c r="F1989" s="731"/>
    </row>
    <row r="1990" spans="5:6" x14ac:dyDescent="0.25">
      <c r="E1990" s="710"/>
      <c r="F1990" s="731"/>
    </row>
    <row r="1991" spans="5:6" x14ac:dyDescent="0.25">
      <c r="E1991" s="710"/>
      <c r="F1991" s="731"/>
    </row>
    <row r="1992" spans="5:6" x14ac:dyDescent="0.25">
      <c r="E1992" s="710"/>
      <c r="F1992" s="731"/>
    </row>
    <row r="1993" spans="5:6" x14ac:dyDescent="0.25">
      <c r="E1993" s="710"/>
      <c r="F1993" s="731"/>
    </row>
    <row r="1994" spans="5:6" x14ac:dyDescent="0.25">
      <c r="E1994" s="710"/>
      <c r="F1994" s="731"/>
    </row>
    <row r="1995" spans="5:6" x14ac:dyDescent="0.25">
      <c r="E1995" s="710"/>
      <c r="F1995" s="731"/>
    </row>
    <row r="1996" spans="5:6" x14ac:dyDescent="0.25">
      <c r="E1996" s="710"/>
      <c r="F1996" s="731"/>
    </row>
    <row r="1997" spans="5:6" x14ac:dyDescent="0.25">
      <c r="E1997" s="710"/>
      <c r="F1997" s="731"/>
    </row>
    <row r="1998" spans="5:6" x14ac:dyDescent="0.25">
      <c r="E1998" s="710"/>
      <c r="F1998" s="731"/>
    </row>
    <row r="1999" spans="5:6" x14ac:dyDescent="0.25">
      <c r="E1999" s="710"/>
      <c r="F1999" s="731"/>
    </row>
    <row r="2000" spans="5:6" x14ac:dyDescent="0.25">
      <c r="E2000" s="710"/>
      <c r="F2000" s="731"/>
    </row>
    <row r="2001" spans="5:6" x14ac:dyDescent="0.25">
      <c r="E2001" s="710"/>
      <c r="F2001" s="731"/>
    </row>
    <row r="2002" spans="5:6" x14ac:dyDescent="0.25">
      <c r="E2002" s="710"/>
      <c r="F2002" s="731"/>
    </row>
    <row r="2003" spans="5:6" x14ac:dyDescent="0.25">
      <c r="E2003" s="710"/>
      <c r="F2003" s="731"/>
    </row>
    <row r="2004" spans="5:6" x14ac:dyDescent="0.25">
      <c r="E2004" s="710"/>
      <c r="F2004" s="731"/>
    </row>
    <row r="2005" spans="5:6" x14ac:dyDescent="0.25">
      <c r="E2005" s="710"/>
      <c r="F2005" s="731"/>
    </row>
    <row r="2006" spans="5:6" x14ac:dyDescent="0.25">
      <c r="E2006" s="710"/>
      <c r="F2006" s="731"/>
    </row>
    <row r="2007" spans="5:6" x14ac:dyDescent="0.25">
      <c r="E2007" s="710"/>
      <c r="F2007" s="731"/>
    </row>
    <row r="2008" spans="5:6" x14ac:dyDescent="0.25">
      <c r="E2008" s="710"/>
      <c r="F2008" s="731"/>
    </row>
    <row r="2009" spans="5:6" x14ac:dyDescent="0.25">
      <c r="E2009" s="710"/>
      <c r="F2009" s="731"/>
    </row>
    <row r="2010" spans="5:6" x14ac:dyDescent="0.25">
      <c r="E2010" s="710"/>
      <c r="F2010" s="731"/>
    </row>
    <row r="2011" spans="5:6" x14ac:dyDescent="0.25">
      <c r="E2011" s="710"/>
      <c r="F2011" s="731"/>
    </row>
    <row r="2012" spans="5:6" x14ac:dyDescent="0.25">
      <c r="E2012" s="710"/>
      <c r="F2012" s="731"/>
    </row>
    <row r="2013" spans="5:6" x14ac:dyDescent="0.25">
      <c r="E2013" s="710"/>
      <c r="F2013" s="731"/>
    </row>
    <row r="2014" spans="5:6" x14ac:dyDescent="0.25">
      <c r="E2014" s="710"/>
      <c r="F2014" s="731"/>
    </row>
    <row r="2015" spans="5:6" x14ac:dyDescent="0.25">
      <c r="E2015" s="710"/>
      <c r="F2015" s="731"/>
    </row>
    <row r="2016" spans="5:6" x14ac:dyDescent="0.25">
      <c r="E2016" s="710"/>
      <c r="F2016" s="731"/>
    </row>
    <row r="2017" spans="5:6" x14ac:dyDescent="0.25">
      <c r="E2017" s="710"/>
      <c r="F2017" s="731"/>
    </row>
    <row r="2018" spans="5:6" x14ac:dyDescent="0.25">
      <c r="E2018" s="710"/>
      <c r="F2018" s="731"/>
    </row>
    <row r="2019" spans="5:6" x14ac:dyDescent="0.25">
      <c r="E2019" s="710"/>
      <c r="F2019" s="731"/>
    </row>
    <row r="2020" spans="5:6" x14ac:dyDescent="0.25">
      <c r="E2020" s="710"/>
      <c r="F2020" s="731"/>
    </row>
    <row r="2021" spans="5:6" x14ac:dyDescent="0.25">
      <c r="E2021" s="710"/>
      <c r="F2021" s="731"/>
    </row>
    <row r="2022" spans="5:6" x14ac:dyDescent="0.25">
      <c r="E2022" s="710"/>
      <c r="F2022" s="731"/>
    </row>
    <row r="2023" spans="5:6" x14ac:dyDescent="0.25">
      <c r="E2023" s="710"/>
      <c r="F2023" s="731"/>
    </row>
    <row r="2024" spans="5:6" x14ac:dyDescent="0.25">
      <c r="E2024" s="710"/>
      <c r="F2024" s="731"/>
    </row>
    <row r="2025" spans="5:6" x14ac:dyDescent="0.25">
      <c r="E2025" s="710"/>
      <c r="F2025" s="731"/>
    </row>
    <row r="2026" spans="5:6" x14ac:dyDescent="0.25">
      <c r="E2026" s="710"/>
      <c r="F2026" s="731"/>
    </row>
    <row r="2027" spans="5:6" x14ac:dyDescent="0.25">
      <c r="E2027" s="710"/>
      <c r="F2027" s="731"/>
    </row>
    <row r="2028" spans="5:6" x14ac:dyDescent="0.25">
      <c r="E2028" s="710"/>
      <c r="F2028" s="731"/>
    </row>
    <row r="2029" spans="5:6" x14ac:dyDescent="0.25">
      <c r="E2029" s="710"/>
      <c r="F2029" s="731"/>
    </row>
    <row r="2030" spans="5:6" x14ac:dyDescent="0.25">
      <c r="E2030" s="710"/>
      <c r="F2030" s="731"/>
    </row>
    <row r="2031" spans="5:6" x14ac:dyDescent="0.25">
      <c r="E2031" s="710"/>
      <c r="F2031" s="731"/>
    </row>
    <row r="2032" spans="5:6" x14ac:dyDescent="0.25">
      <c r="E2032" s="710"/>
      <c r="F2032" s="731"/>
    </row>
    <row r="2033" spans="5:6" x14ac:dyDescent="0.25">
      <c r="E2033" s="710"/>
      <c r="F2033" s="731"/>
    </row>
    <row r="2034" spans="5:6" x14ac:dyDescent="0.25">
      <c r="E2034" s="710"/>
      <c r="F2034" s="731"/>
    </row>
    <row r="2035" spans="5:6" x14ac:dyDescent="0.25">
      <c r="E2035" s="710"/>
      <c r="F2035" s="731"/>
    </row>
    <row r="2036" spans="5:6" x14ac:dyDescent="0.25">
      <c r="E2036" s="710"/>
      <c r="F2036" s="731"/>
    </row>
    <row r="2037" spans="5:6" x14ac:dyDescent="0.25">
      <c r="E2037" s="710"/>
      <c r="F2037" s="731"/>
    </row>
    <row r="2038" spans="5:6" x14ac:dyDescent="0.25">
      <c r="E2038" s="710"/>
      <c r="F2038" s="731"/>
    </row>
    <row r="2039" spans="5:6" x14ac:dyDescent="0.25">
      <c r="E2039" s="710"/>
      <c r="F2039" s="731"/>
    </row>
    <row r="2040" spans="5:6" x14ac:dyDescent="0.25">
      <c r="E2040" s="710"/>
      <c r="F2040" s="731"/>
    </row>
    <row r="2041" spans="5:6" x14ac:dyDescent="0.25">
      <c r="E2041" s="710"/>
      <c r="F2041" s="731"/>
    </row>
    <row r="2042" spans="5:6" x14ac:dyDescent="0.25">
      <c r="E2042" s="710"/>
      <c r="F2042" s="731"/>
    </row>
    <row r="2043" spans="5:6" x14ac:dyDescent="0.25">
      <c r="E2043" s="710"/>
      <c r="F2043" s="731"/>
    </row>
    <row r="2044" spans="5:6" x14ac:dyDescent="0.25">
      <c r="E2044" s="710"/>
      <c r="F2044" s="731"/>
    </row>
    <row r="2045" spans="5:6" x14ac:dyDescent="0.25">
      <c r="E2045" s="710"/>
      <c r="F2045" s="731"/>
    </row>
    <row r="2046" spans="5:6" x14ac:dyDescent="0.25">
      <c r="E2046" s="710"/>
      <c r="F2046" s="731"/>
    </row>
    <row r="2047" spans="5:6" x14ac:dyDescent="0.25">
      <c r="E2047" s="710"/>
      <c r="F2047" s="731"/>
    </row>
    <row r="2048" spans="5:6" x14ac:dyDescent="0.25">
      <c r="E2048" s="710"/>
      <c r="F2048" s="731"/>
    </row>
    <row r="2049" spans="5:6" x14ac:dyDescent="0.25">
      <c r="E2049" s="710"/>
      <c r="F2049" s="731"/>
    </row>
    <row r="2050" spans="5:6" x14ac:dyDescent="0.25">
      <c r="E2050" s="710"/>
      <c r="F2050" s="731"/>
    </row>
    <row r="2051" spans="5:6" x14ac:dyDescent="0.25">
      <c r="E2051" s="710"/>
      <c r="F2051" s="731"/>
    </row>
    <row r="2052" spans="5:6" x14ac:dyDescent="0.25">
      <c r="E2052" s="710"/>
      <c r="F2052" s="731"/>
    </row>
    <row r="2053" spans="5:6" x14ac:dyDescent="0.25">
      <c r="E2053" s="710"/>
      <c r="F2053" s="731"/>
    </row>
    <row r="2054" spans="5:6" x14ac:dyDescent="0.25">
      <c r="E2054" s="710"/>
      <c r="F2054" s="731"/>
    </row>
    <row r="2055" spans="5:6" x14ac:dyDescent="0.25">
      <c r="E2055" s="710"/>
      <c r="F2055" s="731"/>
    </row>
    <row r="2056" spans="5:6" x14ac:dyDescent="0.25">
      <c r="E2056" s="710"/>
      <c r="F2056" s="731"/>
    </row>
    <row r="2057" spans="5:6" x14ac:dyDescent="0.25">
      <c r="E2057" s="710"/>
      <c r="F2057" s="731"/>
    </row>
    <row r="2058" spans="5:6" x14ac:dyDescent="0.25">
      <c r="E2058" s="710"/>
      <c r="F2058" s="731"/>
    </row>
    <row r="2059" spans="5:6" x14ac:dyDescent="0.25">
      <c r="E2059" s="710"/>
      <c r="F2059" s="731"/>
    </row>
    <row r="2060" spans="5:6" x14ac:dyDescent="0.25">
      <c r="E2060" s="710"/>
      <c r="F2060" s="731"/>
    </row>
    <row r="2061" spans="5:6" x14ac:dyDescent="0.25">
      <c r="E2061" s="710"/>
      <c r="F2061" s="731"/>
    </row>
    <row r="2062" spans="5:6" x14ac:dyDescent="0.25">
      <c r="E2062" s="710"/>
      <c r="F2062" s="731"/>
    </row>
    <row r="2063" spans="5:6" x14ac:dyDescent="0.25">
      <c r="E2063" s="710"/>
      <c r="F2063" s="731"/>
    </row>
    <row r="2064" spans="5:6" x14ac:dyDescent="0.25">
      <c r="E2064" s="710"/>
      <c r="F2064" s="731"/>
    </row>
    <row r="2065" spans="5:6" x14ac:dyDescent="0.25">
      <c r="E2065" s="710"/>
      <c r="F2065" s="731"/>
    </row>
    <row r="2066" spans="5:6" x14ac:dyDescent="0.25">
      <c r="E2066" s="710"/>
      <c r="F2066" s="731"/>
    </row>
    <row r="2067" spans="5:6" x14ac:dyDescent="0.25">
      <c r="E2067" s="710"/>
      <c r="F2067" s="731"/>
    </row>
    <row r="2068" spans="5:6" x14ac:dyDescent="0.25">
      <c r="E2068" s="710"/>
      <c r="F2068" s="731"/>
    </row>
    <row r="2069" spans="5:6" x14ac:dyDescent="0.25">
      <c r="E2069" s="710"/>
      <c r="F2069" s="731"/>
    </row>
    <row r="2070" spans="5:6" x14ac:dyDescent="0.25">
      <c r="E2070" s="710"/>
      <c r="F2070" s="731"/>
    </row>
    <row r="2071" spans="5:6" x14ac:dyDescent="0.25">
      <c r="E2071" s="710"/>
      <c r="F2071" s="731"/>
    </row>
    <row r="2072" spans="5:6" x14ac:dyDescent="0.25">
      <c r="E2072" s="710"/>
      <c r="F2072" s="731"/>
    </row>
    <row r="2073" spans="5:6" x14ac:dyDescent="0.25">
      <c r="E2073" s="710"/>
      <c r="F2073" s="731"/>
    </row>
    <row r="2074" spans="5:6" x14ac:dyDescent="0.25">
      <c r="E2074" s="710"/>
      <c r="F2074" s="731"/>
    </row>
    <row r="2075" spans="5:6" x14ac:dyDescent="0.25">
      <c r="E2075" s="710"/>
      <c r="F2075" s="731"/>
    </row>
    <row r="2076" spans="5:6" x14ac:dyDescent="0.25">
      <c r="E2076" s="710"/>
      <c r="F2076" s="731"/>
    </row>
    <row r="2077" spans="5:6" x14ac:dyDescent="0.25">
      <c r="E2077" s="710"/>
      <c r="F2077" s="731"/>
    </row>
    <row r="2078" spans="5:6" x14ac:dyDescent="0.25">
      <c r="E2078" s="710"/>
      <c r="F2078" s="731"/>
    </row>
    <row r="2079" spans="5:6" x14ac:dyDescent="0.25">
      <c r="E2079" s="710"/>
      <c r="F2079" s="731"/>
    </row>
    <row r="2080" spans="5:6" x14ac:dyDescent="0.25">
      <c r="E2080" s="710"/>
      <c r="F2080" s="731"/>
    </row>
    <row r="2081" spans="5:6" x14ac:dyDescent="0.25">
      <c r="E2081" s="710"/>
      <c r="F2081" s="731"/>
    </row>
    <row r="2082" spans="5:6" x14ac:dyDescent="0.25">
      <c r="E2082" s="710"/>
      <c r="F2082" s="731"/>
    </row>
    <row r="2083" spans="5:6" x14ac:dyDescent="0.25">
      <c r="E2083" s="710"/>
      <c r="F2083" s="731"/>
    </row>
    <row r="2084" spans="5:6" x14ac:dyDescent="0.25">
      <c r="E2084" s="710"/>
      <c r="F2084" s="731"/>
    </row>
    <row r="2085" spans="5:6" x14ac:dyDescent="0.25">
      <c r="E2085" s="710"/>
      <c r="F2085" s="731"/>
    </row>
    <row r="2086" spans="5:6" x14ac:dyDescent="0.25">
      <c r="E2086" s="710"/>
      <c r="F2086" s="731"/>
    </row>
    <row r="2087" spans="5:6" x14ac:dyDescent="0.25">
      <c r="E2087" s="710"/>
      <c r="F2087" s="731"/>
    </row>
    <row r="2088" spans="5:6" x14ac:dyDescent="0.25">
      <c r="E2088" s="710"/>
      <c r="F2088" s="731"/>
    </row>
    <row r="2089" spans="5:6" x14ac:dyDescent="0.25">
      <c r="E2089" s="710"/>
      <c r="F2089" s="731"/>
    </row>
    <row r="2090" spans="5:6" x14ac:dyDescent="0.25">
      <c r="E2090" s="710"/>
      <c r="F2090" s="731"/>
    </row>
    <row r="2091" spans="5:6" x14ac:dyDescent="0.25">
      <c r="E2091" s="710"/>
      <c r="F2091" s="731"/>
    </row>
    <row r="2092" spans="5:6" x14ac:dyDescent="0.25">
      <c r="E2092" s="710"/>
      <c r="F2092" s="731"/>
    </row>
    <row r="2093" spans="5:6" x14ac:dyDescent="0.25">
      <c r="E2093" s="710"/>
      <c r="F2093" s="731"/>
    </row>
    <row r="2094" spans="5:6" x14ac:dyDescent="0.25">
      <c r="E2094" s="710"/>
      <c r="F2094" s="731"/>
    </row>
    <row r="2095" spans="5:6" x14ac:dyDescent="0.25">
      <c r="E2095" s="710"/>
      <c r="F2095" s="731"/>
    </row>
    <row r="2096" spans="5:6" x14ac:dyDescent="0.25">
      <c r="E2096" s="710"/>
      <c r="F2096" s="731"/>
    </row>
    <row r="2097" spans="5:6" x14ac:dyDescent="0.25">
      <c r="E2097" s="710"/>
      <c r="F2097" s="731"/>
    </row>
    <row r="2098" spans="5:6" x14ac:dyDescent="0.25">
      <c r="E2098" s="710"/>
      <c r="F2098" s="731"/>
    </row>
    <row r="2099" spans="5:6" x14ac:dyDescent="0.25">
      <c r="E2099" s="710"/>
      <c r="F2099" s="731"/>
    </row>
    <row r="2100" spans="5:6" x14ac:dyDescent="0.25">
      <c r="E2100" s="710"/>
      <c r="F2100" s="731"/>
    </row>
    <row r="2101" spans="5:6" x14ac:dyDescent="0.25">
      <c r="E2101" s="710"/>
      <c r="F2101" s="731"/>
    </row>
    <row r="2102" spans="5:6" x14ac:dyDescent="0.25">
      <c r="E2102" s="710"/>
      <c r="F2102" s="731"/>
    </row>
    <row r="2103" spans="5:6" x14ac:dyDescent="0.25">
      <c r="E2103" s="710"/>
      <c r="F2103" s="731"/>
    </row>
    <row r="2104" spans="5:6" x14ac:dyDescent="0.25">
      <c r="E2104" s="710"/>
      <c r="F2104" s="731"/>
    </row>
    <row r="2105" spans="5:6" x14ac:dyDescent="0.25">
      <c r="E2105" s="710"/>
      <c r="F2105" s="731"/>
    </row>
    <row r="2106" spans="5:6" x14ac:dyDescent="0.25">
      <c r="E2106" s="710"/>
      <c r="F2106" s="731"/>
    </row>
    <row r="2107" spans="5:6" x14ac:dyDescent="0.25">
      <c r="E2107" s="710"/>
      <c r="F2107" s="731"/>
    </row>
    <row r="2108" spans="5:6" x14ac:dyDescent="0.25">
      <c r="E2108" s="710"/>
      <c r="F2108" s="731"/>
    </row>
    <row r="2109" spans="5:6" x14ac:dyDescent="0.25">
      <c r="E2109" s="710"/>
      <c r="F2109" s="731"/>
    </row>
    <row r="2110" spans="5:6" x14ac:dyDescent="0.25">
      <c r="E2110" s="710"/>
      <c r="F2110" s="731"/>
    </row>
    <row r="2111" spans="5:6" x14ac:dyDescent="0.25">
      <c r="E2111" s="710"/>
      <c r="F2111" s="731"/>
    </row>
    <row r="2112" spans="5:6" x14ac:dyDescent="0.25">
      <c r="E2112" s="710"/>
      <c r="F2112" s="731"/>
    </row>
    <row r="2113" spans="5:6" x14ac:dyDescent="0.25">
      <c r="E2113" s="710"/>
      <c r="F2113" s="731"/>
    </row>
    <row r="2114" spans="5:6" x14ac:dyDescent="0.25">
      <c r="E2114" s="710"/>
      <c r="F2114" s="731"/>
    </row>
    <row r="2115" spans="5:6" x14ac:dyDescent="0.25">
      <c r="E2115" s="710"/>
      <c r="F2115" s="731"/>
    </row>
    <row r="2116" spans="5:6" x14ac:dyDescent="0.25">
      <c r="E2116" s="710"/>
      <c r="F2116" s="731"/>
    </row>
    <row r="2117" spans="5:6" x14ac:dyDescent="0.25">
      <c r="E2117" s="710"/>
      <c r="F2117" s="731"/>
    </row>
    <row r="2118" spans="5:6" x14ac:dyDescent="0.25">
      <c r="E2118" s="710"/>
      <c r="F2118" s="731"/>
    </row>
    <row r="2119" spans="5:6" x14ac:dyDescent="0.25">
      <c r="E2119" s="710"/>
      <c r="F2119" s="731"/>
    </row>
    <row r="2120" spans="5:6" x14ac:dyDescent="0.25">
      <c r="E2120" s="710"/>
      <c r="F2120" s="731"/>
    </row>
    <row r="2121" spans="5:6" x14ac:dyDescent="0.25">
      <c r="E2121" s="710"/>
      <c r="F2121" s="731"/>
    </row>
    <row r="2122" spans="5:6" x14ac:dyDescent="0.25">
      <c r="E2122" s="710"/>
      <c r="F2122" s="731"/>
    </row>
    <row r="2123" spans="5:6" x14ac:dyDescent="0.25">
      <c r="E2123" s="710"/>
      <c r="F2123" s="731"/>
    </row>
    <row r="2124" spans="5:6" x14ac:dyDescent="0.25">
      <c r="E2124" s="710"/>
      <c r="F2124" s="731"/>
    </row>
    <row r="2125" spans="5:6" x14ac:dyDescent="0.25">
      <c r="E2125" s="710"/>
      <c r="F2125" s="731"/>
    </row>
    <row r="2126" spans="5:6" x14ac:dyDescent="0.25">
      <c r="E2126" s="710"/>
      <c r="F2126" s="731"/>
    </row>
    <row r="2127" spans="5:6" x14ac:dyDescent="0.25">
      <c r="E2127" s="710"/>
      <c r="F2127" s="731"/>
    </row>
    <row r="2128" spans="5:6" x14ac:dyDescent="0.25">
      <c r="E2128" s="710"/>
      <c r="F2128" s="731"/>
    </row>
    <row r="2129" spans="5:6" x14ac:dyDescent="0.25">
      <c r="E2129" s="710"/>
      <c r="F2129" s="731"/>
    </row>
    <row r="2130" spans="5:6" x14ac:dyDescent="0.25">
      <c r="E2130" s="710"/>
      <c r="F2130" s="731"/>
    </row>
    <row r="2131" spans="5:6" x14ac:dyDescent="0.25">
      <c r="E2131" s="710"/>
      <c r="F2131" s="731"/>
    </row>
    <row r="2132" spans="5:6" x14ac:dyDescent="0.25">
      <c r="E2132" s="710"/>
      <c r="F2132" s="731"/>
    </row>
    <row r="2133" spans="5:6" x14ac:dyDescent="0.25">
      <c r="E2133" s="710"/>
      <c r="F2133" s="731"/>
    </row>
    <row r="2134" spans="5:6" x14ac:dyDescent="0.25">
      <c r="E2134" s="710"/>
      <c r="F2134" s="731"/>
    </row>
    <row r="2135" spans="5:6" x14ac:dyDescent="0.25">
      <c r="E2135" s="710"/>
      <c r="F2135" s="731"/>
    </row>
    <row r="2136" spans="5:6" x14ac:dyDescent="0.25">
      <c r="E2136" s="710"/>
      <c r="F2136" s="731"/>
    </row>
    <row r="2137" spans="5:6" x14ac:dyDescent="0.25">
      <c r="E2137" s="710"/>
      <c r="F2137" s="731"/>
    </row>
    <row r="2138" spans="5:6" x14ac:dyDescent="0.25">
      <c r="E2138" s="710"/>
      <c r="F2138" s="731"/>
    </row>
    <row r="2139" spans="5:6" x14ac:dyDescent="0.25">
      <c r="E2139" s="710"/>
      <c r="F2139" s="731"/>
    </row>
    <row r="2140" spans="5:6" x14ac:dyDescent="0.25">
      <c r="E2140" s="710"/>
      <c r="F2140" s="731"/>
    </row>
    <row r="2141" spans="5:6" x14ac:dyDescent="0.25">
      <c r="E2141" s="710"/>
      <c r="F2141" s="731"/>
    </row>
    <row r="2142" spans="5:6" x14ac:dyDescent="0.25">
      <c r="E2142" s="710"/>
      <c r="F2142" s="731"/>
    </row>
    <row r="2143" spans="5:6" x14ac:dyDescent="0.25">
      <c r="E2143" s="710"/>
      <c r="F2143" s="731"/>
    </row>
    <row r="2144" spans="5:6" x14ac:dyDescent="0.25">
      <c r="E2144" s="710"/>
      <c r="F2144" s="731"/>
    </row>
    <row r="2145" spans="5:6" x14ac:dyDescent="0.25">
      <c r="E2145" s="710"/>
      <c r="F2145" s="731"/>
    </row>
    <row r="2146" spans="5:6" x14ac:dyDescent="0.25">
      <c r="E2146" s="710"/>
      <c r="F2146" s="731"/>
    </row>
    <row r="2147" spans="5:6" x14ac:dyDescent="0.25">
      <c r="E2147" s="710"/>
      <c r="F2147" s="731"/>
    </row>
    <row r="2148" spans="5:6" x14ac:dyDescent="0.25">
      <c r="E2148" s="710"/>
      <c r="F2148" s="731"/>
    </row>
    <row r="2149" spans="5:6" x14ac:dyDescent="0.25">
      <c r="E2149" s="710"/>
      <c r="F2149" s="731"/>
    </row>
    <row r="2150" spans="5:6" x14ac:dyDescent="0.25">
      <c r="E2150" s="710"/>
      <c r="F2150" s="731"/>
    </row>
    <row r="2151" spans="5:6" x14ac:dyDescent="0.25">
      <c r="E2151" s="710"/>
      <c r="F2151" s="731"/>
    </row>
    <row r="2152" spans="5:6" x14ac:dyDescent="0.25">
      <c r="E2152" s="710"/>
      <c r="F2152" s="731"/>
    </row>
    <row r="2153" spans="5:6" x14ac:dyDescent="0.25">
      <c r="E2153" s="710"/>
      <c r="F2153" s="731"/>
    </row>
    <row r="2154" spans="5:6" x14ac:dyDescent="0.25">
      <c r="E2154" s="710"/>
      <c r="F2154" s="731"/>
    </row>
    <row r="2155" spans="5:6" x14ac:dyDescent="0.25">
      <c r="E2155" s="710"/>
      <c r="F2155" s="731"/>
    </row>
    <row r="2156" spans="5:6" x14ac:dyDescent="0.25">
      <c r="E2156" s="710"/>
      <c r="F2156" s="731"/>
    </row>
    <row r="2157" spans="5:6" x14ac:dyDescent="0.25">
      <c r="E2157" s="710"/>
      <c r="F2157" s="731"/>
    </row>
    <row r="2158" spans="5:6" x14ac:dyDescent="0.25">
      <c r="E2158" s="710"/>
      <c r="F2158" s="731"/>
    </row>
    <row r="2159" spans="5:6" x14ac:dyDescent="0.25">
      <c r="E2159" s="710"/>
      <c r="F2159" s="731"/>
    </row>
    <row r="2160" spans="5:6" x14ac:dyDescent="0.25">
      <c r="E2160" s="710"/>
      <c r="F2160" s="731"/>
    </row>
    <row r="2161" spans="5:6" x14ac:dyDescent="0.25">
      <c r="E2161" s="710"/>
      <c r="F2161" s="731"/>
    </row>
    <row r="2162" spans="5:6" x14ac:dyDescent="0.25">
      <c r="E2162" s="710"/>
      <c r="F2162" s="731"/>
    </row>
    <row r="2163" spans="5:6" x14ac:dyDescent="0.25">
      <c r="E2163" s="710"/>
      <c r="F2163" s="731"/>
    </row>
    <row r="2164" spans="5:6" x14ac:dyDescent="0.25">
      <c r="E2164" s="710"/>
      <c r="F2164" s="731"/>
    </row>
    <row r="2165" spans="5:6" x14ac:dyDescent="0.25">
      <c r="E2165" s="710"/>
      <c r="F2165" s="731"/>
    </row>
    <row r="2166" spans="5:6" x14ac:dyDescent="0.25">
      <c r="E2166" s="710"/>
      <c r="F2166" s="731"/>
    </row>
    <row r="2167" spans="5:6" x14ac:dyDescent="0.25">
      <c r="E2167" s="710"/>
      <c r="F2167" s="731"/>
    </row>
    <row r="2168" spans="5:6" x14ac:dyDescent="0.25">
      <c r="E2168" s="710"/>
      <c r="F2168" s="731"/>
    </row>
    <row r="2169" spans="5:6" x14ac:dyDescent="0.25">
      <c r="E2169" s="710"/>
      <c r="F2169" s="731"/>
    </row>
    <row r="2170" spans="5:6" x14ac:dyDescent="0.25">
      <c r="E2170" s="710"/>
      <c r="F2170" s="731"/>
    </row>
    <row r="2171" spans="5:6" x14ac:dyDescent="0.25">
      <c r="E2171" s="710"/>
      <c r="F2171" s="731"/>
    </row>
    <row r="2172" spans="5:6" x14ac:dyDescent="0.25">
      <c r="E2172" s="710"/>
      <c r="F2172" s="731"/>
    </row>
    <row r="2173" spans="5:6" x14ac:dyDescent="0.25">
      <c r="E2173" s="710"/>
      <c r="F2173" s="731"/>
    </row>
    <row r="2174" spans="5:6" x14ac:dyDescent="0.25">
      <c r="E2174" s="710"/>
      <c r="F2174" s="731"/>
    </row>
    <row r="2175" spans="5:6" x14ac:dyDescent="0.25">
      <c r="E2175" s="710"/>
      <c r="F2175" s="731"/>
    </row>
    <row r="2176" spans="5:6" x14ac:dyDescent="0.25">
      <c r="E2176" s="710"/>
      <c r="F2176" s="731"/>
    </row>
    <row r="2177" spans="5:6" x14ac:dyDescent="0.25">
      <c r="E2177" s="710"/>
      <c r="F2177" s="731"/>
    </row>
    <row r="2178" spans="5:6" x14ac:dyDescent="0.25">
      <c r="E2178" s="710"/>
      <c r="F2178" s="731"/>
    </row>
    <row r="2179" spans="5:6" x14ac:dyDescent="0.25">
      <c r="E2179" s="710"/>
      <c r="F2179" s="731"/>
    </row>
    <row r="2180" spans="5:6" x14ac:dyDescent="0.25">
      <c r="E2180" s="710"/>
      <c r="F2180" s="731"/>
    </row>
    <row r="2181" spans="5:6" x14ac:dyDescent="0.25">
      <c r="E2181" s="710"/>
      <c r="F2181" s="731"/>
    </row>
    <row r="2182" spans="5:6" x14ac:dyDescent="0.25">
      <c r="E2182" s="710"/>
      <c r="F2182" s="731"/>
    </row>
    <row r="2183" spans="5:6" x14ac:dyDescent="0.25">
      <c r="E2183" s="710"/>
      <c r="F2183" s="731"/>
    </row>
    <row r="2184" spans="5:6" x14ac:dyDescent="0.25">
      <c r="E2184" s="710"/>
      <c r="F2184" s="731"/>
    </row>
    <row r="2185" spans="5:6" x14ac:dyDescent="0.25">
      <c r="E2185" s="710"/>
      <c r="F2185" s="731"/>
    </row>
    <row r="2186" spans="5:6" x14ac:dyDescent="0.25">
      <c r="E2186" s="710"/>
      <c r="F2186" s="731"/>
    </row>
    <row r="2187" spans="5:6" x14ac:dyDescent="0.25">
      <c r="E2187" s="710"/>
      <c r="F2187" s="731"/>
    </row>
    <row r="2188" spans="5:6" x14ac:dyDescent="0.25">
      <c r="E2188" s="710"/>
      <c r="F2188" s="731"/>
    </row>
    <row r="2189" spans="5:6" x14ac:dyDescent="0.25">
      <c r="E2189" s="710"/>
      <c r="F2189" s="731"/>
    </row>
    <row r="2190" spans="5:6" x14ac:dyDescent="0.25">
      <c r="E2190" s="710"/>
      <c r="F2190" s="731"/>
    </row>
    <row r="2191" spans="5:6" x14ac:dyDescent="0.25">
      <c r="E2191" s="710"/>
      <c r="F2191" s="731"/>
    </row>
    <row r="2192" spans="5:6" x14ac:dyDescent="0.25">
      <c r="E2192" s="710"/>
      <c r="F2192" s="731"/>
    </row>
    <row r="2193" spans="5:6" x14ac:dyDescent="0.25">
      <c r="E2193" s="710"/>
      <c r="F2193" s="731"/>
    </row>
    <row r="2194" spans="5:6" x14ac:dyDescent="0.25">
      <c r="E2194" s="710"/>
      <c r="F2194" s="731"/>
    </row>
    <row r="2195" spans="5:6" x14ac:dyDescent="0.25">
      <c r="E2195" s="710"/>
      <c r="F2195" s="731"/>
    </row>
    <row r="2196" spans="5:6" x14ac:dyDescent="0.25">
      <c r="E2196" s="710"/>
      <c r="F2196" s="731"/>
    </row>
    <row r="2197" spans="5:6" x14ac:dyDescent="0.25">
      <c r="E2197" s="710"/>
      <c r="F2197" s="731"/>
    </row>
    <row r="2198" spans="5:6" x14ac:dyDescent="0.25">
      <c r="E2198" s="710"/>
      <c r="F2198" s="731"/>
    </row>
    <row r="2199" spans="5:6" x14ac:dyDescent="0.25">
      <c r="E2199" s="710"/>
      <c r="F2199" s="731"/>
    </row>
    <row r="2200" spans="5:6" x14ac:dyDescent="0.25">
      <c r="E2200" s="710"/>
      <c r="F2200" s="731"/>
    </row>
    <row r="2201" spans="5:6" x14ac:dyDescent="0.25">
      <c r="E2201" s="710"/>
      <c r="F2201" s="731"/>
    </row>
    <row r="2202" spans="5:6" x14ac:dyDescent="0.25">
      <c r="E2202" s="710"/>
      <c r="F2202" s="731"/>
    </row>
    <row r="2203" spans="5:6" x14ac:dyDescent="0.25">
      <c r="E2203" s="710"/>
      <c r="F2203" s="731"/>
    </row>
    <row r="2204" spans="5:6" x14ac:dyDescent="0.25">
      <c r="E2204" s="710"/>
      <c r="F2204" s="731"/>
    </row>
    <row r="2205" spans="5:6" x14ac:dyDescent="0.25">
      <c r="E2205" s="710"/>
      <c r="F2205" s="731"/>
    </row>
    <row r="2206" spans="5:6" x14ac:dyDescent="0.25">
      <c r="E2206" s="710"/>
      <c r="F2206" s="731"/>
    </row>
    <row r="2207" spans="5:6" x14ac:dyDescent="0.25">
      <c r="E2207" s="710"/>
      <c r="F2207" s="731"/>
    </row>
    <row r="2208" spans="5:6" x14ac:dyDescent="0.25">
      <c r="E2208" s="710"/>
      <c r="F2208" s="731"/>
    </row>
    <row r="2209" spans="5:6" x14ac:dyDescent="0.25">
      <c r="E2209" s="710"/>
      <c r="F2209" s="731"/>
    </row>
    <row r="2210" spans="5:6" x14ac:dyDescent="0.25">
      <c r="E2210" s="710"/>
      <c r="F2210" s="731"/>
    </row>
    <row r="2211" spans="5:6" x14ac:dyDescent="0.25">
      <c r="E2211" s="710"/>
      <c r="F2211" s="731"/>
    </row>
    <row r="2212" spans="5:6" x14ac:dyDescent="0.25">
      <c r="E2212" s="710"/>
      <c r="F2212" s="731"/>
    </row>
    <row r="2213" spans="5:6" x14ac:dyDescent="0.25">
      <c r="E2213" s="710"/>
      <c r="F2213" s="731"/>
    </row>
    <row r="2214" spans="5:6" x14ac:dyDescent="0.25">
      <c r="E2214" s="710"/>
      <c r="F2214" s="731"/>
    </row>
    <row r="2215" spans="5:6" x14ac:dyDescent="0.25">
      <c r="E2215" s="710"/>
      <c r="F2215" s="731"/>
    </row>
    <row r="2216" spans="5:6" x14ac:dyDescent="0.25">
      <c r="E2216" s="710"/>
      <c r="F2216" s="731"/>
    </row>
    <row r="2217" spans="5:6" x14ac:dyDescent="0.25">
      <c r="E2217" s="710"/>
      <c r="F2217" s="731"/>
    </row>
    <row r="2218" spans="5:6" x14ac:dyDescent="0.25">
      <c r="E2218" s="710"/>
      <c r="F2218" s="731"/>
    </row>
    <row r="2219" spans="5:6" x14ac:dyDescent="0.25">
      <c r="E2219" s="710"/>
      <c r="F2219" s="731"/>
    </row>
    <row r="2220" spans="5:6" x14ac:dyDescent="0.25">
      <c r="E2220" s="710"/>
      <c r="F2220" s="731"/>
    </row>
    <row r="2221" spans="5:6" x14ac:dyDescent="0.25">
      <c r="E2221" s="710"/>
      <c r="F2221" s="731"/>
    </row>
    <row r="2222" spans="5:6" x14ac:dyDescent="0.25">
      <c r="E2222" s="710"/>
      <c r="F2222" s="731"/>
    </row>
    <row r="2223" spans="5:6" x14ac:dyDescent="0.25">
      <c r="E2223" s="710"/>
      <c r="F2223" s="731"/>
    </row>
    <row r="2224" spans="5:6" x14ac:dyDescent="0.25">
      <c r="E2224" s="710"/>
      <c r="F2224" s="731"/>
    </row>
    <row r="2225" spans="5:6" x14ac:dyDescent="0.25">
      <c r="E2225" s="710"/>
      <c r="F2225" s="731"/>
    </row>
    <row r="2226" spans="5:6" x14ac:dyDescent="0.25">
      <c r="E2226" s="710"/>
      <c r="F2226" s="731"/>
    </row>
    <row r="2227" spans="5:6" x14ac:dyDescent="0.25">
      <c r="E2227" s="710"/>
      <c r="F2227" s="731"/>
    </row>
    <row r="2228" spans="5:6" x14ac:dyDescent="0.25">
      <c r="E2228" s="710"/>
      <c r="F2228" s="731"/>
    </row>
    <row r="2229" spans="5:6" x14ac:dyDescent="0.25">
      <c r="E2229" s="710"/>
      <c r="F2229" s="731"/>
    </row>
    <row r="2230" spans="5:6" x14ac:dyDescent="0.25">
      <c r="E2230" s="710"/>
      <c r="F2230" s="731"/>
    </row>
    <row r="2231" spans="5:6" x14ac:dyDescent="0.25">
      <c r="E2231" s="710"/>
      <c r="F2231" s="731"/>
    </row>
    <row r="2232" spans="5:6" x14ac:dyDescent="0.25">
      <c r="E2232" s="710"/>
      <c r="F2232" s="731"/>
    </row>
    <row r="2233" spans="5:6" x14ac:dyDescent="0.25">
      <c r="E2233" s="710"/>
      <c r="F2233" s="731"/>
    </row>
    <row r="2234" spans="5:6" x14ac:dyDescent="0.25">
      <c r="E2234" s="710"/>
      <c r="F2234" s="731"/>
    </row>
    <row r="2235" spans="5:6" x14ac:dyDescent="0.25">
      <c r="E2235" s="710"/>
      <c r="F2235" s="731"/>
    </row>
    <row r="2236" spans="5:6" x14ac:dyDescent="0.25">
      <c r="E2236" s="710"/>
      <c r="F2236" s="731"/>
    </row>
    <row r="2237" spans="5:6" x14ac:dyDescent="0.25">
      <c r="E2237" s="710"/>
      <c r="F2237" s="731"/>
    </row>
    <row r="2238" spans="5:6" x14ac:dyDescent="0.25">
      <c r="E2238" s="710"/>
      <c r="F2238" s="731"/>
    </row>
    <row r="2239" spans="5:6" x14ac:dyDescent="0.25">
      <c r="E2239" s="710"/>
      <c r="F2239" s="731"/>
    </row>
    <row r="2240" spans="5:6" x14ac:dyDescent="0.25">
      <c r="E2240" s="710"/>
      <c r="F2240" s="731"/>
    </row>
    <row r="2241" spans="5:6" x14ac:dyDescent="0.25">
      <c r="E2241" s="710"/>
      <c r="F2241" s="731"/>
    </row>
    <row r="2242" spans="5:6" x14ac:dyDescent="0.25">
      <c r="E2242" s="710"/>
      <c r="F2242" s="731"/>
    </row>
    <row r="2243" spans="5:6" x14ac:dyDescent="0.25">
      <c r="E2243" s="710"/>
      <c r="F2243" s="731"/>
    </row>
    <row r="2244" spans="5:6" x14ac:dyDescent="0.25">
      <c r="E2244" s="710"/>
      <c r="F2244" s="731"/>
    </row>
    <row r="2245" spans="5:6" x14ac:dyDescent="0.25">
      <c r="E2245" s="710"/>
      <c r="F2245" s="731"/>
    </row>
    <row r="2246" spans="5:6" x14ac:dyDescent="0.25">
      <c r="E2246" s="710"/>
      <c r="F2246" s="731"/>
    </row>
    <row r="2247" spans="5:6" x14ac:dyDescent="0.25">
      <c r="E2247" s="710"/>
      <c r="F2247" s="731"/>
    </row>
    <row r="2248" spans="5:6" x14ac:dyDescent="0.25">
      <c r="E2248" s="710"/>
      <c r="F2248" s="731"/>
    </row>
    <row r="2249" spans="5:6" x14ac:dyDescent="0.25">
      <c r="E2249" s="710"/>
      <c r="F2249" s="731"/>
    </row>
    <row r="2250" spans="5:6" x14ac:dyDescent="0.25">
      <c r="E2250" s="710"/>
      <c r="F2250" s="731"/>
    </row>
    <row r="2251" spans="5:6" x14ac:dyDescent="0.25">
      <c r="E2251" s="710"/>
      <c r="F2251" s="731"/>
    </row>
    <row r="2252" spans="5:6" x14ac:dyDescent="0.25">
      <c r="E2252" s="710"/>
      <c r="F2252" s="731"/>
    </row>
    <row r="2253" spans="5:6" x14ac:dyDescent="0.25">
      <c r="E2253" s="710"/>
      <c r="F2253" s="731"/>
    </row>
    <row r="2254" spans="5:6" x14ac:dyDescent="0.25">
      <c r="E2254" s="710"/>
      <c r="F2254" s="731"/>
    </row>
    <row r="2255" spans="5:6" x14ac:dyDescent="0.25">
      <c r="E2255" s="710"/>
      <c r="F2255" s="731"/>
    </row>
    <row r="2256" spans="5:6" x14ac:dyDescent="0.25">
      <c r="E2256" s="710"/>
      <c r="F2256" s="731"/>
    </row>
    <row r="2257" spans="5:6" x14ac:dyDescent="0.25">
      <c r="E2257" s="710"/>
      <c r="F2257" s="731"/>
    </row>
    <row r="2258" spans="5:6" x14ac:dyDescent="0.25">
      <c r="E2258" s="710"/>
      <c r="F2258" s="731"/>
    </row>
    <row r="2259" spans="5:6" x14ac:dyDescent="0.25">
      <c r="E2259" s="710"/>
      <c r="F2259" s="731"/>
    </row>
    <row r="2260" spans="5:6" x14ac:dyDescent="0.25">
      <c r="E2260" s="710"/>
      <c r="F2260" s="731"/>
    </row>
    <row r="2261" spans="5:6" x14ac:dyDescent="0.25">
      <c r="E2261" s="710"/>
      <c r="F2261" s="731"/>
    </row>
    <row r="2262" spans="5:6" x14ac:dyDescent="0.25">
      <c r="E2262" s="710"/>
      <c r="F2262" s="731"/>
    </row>
    <row r="2263" spans="5:6" x14ac:dyDescent="0.25">
      <c r="E2263" s="710"/>
      <c r="F2263" s="731"/>
    </row>
    <row r="2264" spans="5:6" x14ac:dyDescent="0.25">
      <c r="E2264" s="710"/>
      <c r="F2264" s="731"/>
    </row>
    <row r="2265" spans="5:6" x14ac:dyDescent="0.25">
      <c r="E2265" s="710"/>
      <c r="F2265" s="731"/>
    </row>
    <row r="2266" spans="5:6" x14ac:dyDescent="0.25">
      <c r="E2266" s="710"/>
      <c r="F2266" s="731"/>
    </row>
    <row r="2267" spans="5:6" x14ac:dyDescent="0.25">
      <c r="E2267" s="710"/>
      <c r="F2267" s="731"/>
    </row>
    <row r="2268" spans="5:6" x14ac:dyDescent="0.25">
      <c r="E2268" s="710"/>
      <c r="F2268" s="731"/>
    </row>
    <row r="2269" spans="5:6" x14ac:dyDescent="0.25">
      <c r="E2269" s="710"/>
      <c r="F2269" s="731"/>
    </row>
    <row r="2270" spans="5:6" x14ac:dyDescent="0.25">
      <c r="E2270" s="710"/>
      <c r="F2270" s="731"/>
    </row>
    <row r="2271" spans="5:6" x14ac:dyDescent="0.25">
      <c r="E2271" s="710"/>
      <c r="F2271" s="731"/>
    </row>
    <row r="2272" spans="5:6" x14ac:dyDescent="0.25">
      <c r="E2272" s="710"/>
      <c r="F2272" s="731"/>
    </row>
    <row r="2273" spans="5:6" x14ac:dyDescent="0.25">
      <c r="E2273" s="710"/>
      <c r="F2273" s="731"/>
    </row>
    <row r="2274" spans="5:6" x14ac:dyDescent="0.25">
      <c r="E2274" s="710"/>
      <c r="F2274" s="731"/>
    </row>
    <row r="2275" spans="5:6" x14ac:dyDescent="0.25">
      <c r="E2275" s="710"/>
      <c r="F2275" s="731"/>
    </row>
    <row r="2276" spans="5:6" x14ac:dyDescent="0.25">
      <c r="E2276" s="710"/>
      <c r="F2276" s="731"/>
    </row>
    <row r="2277" spans="5:6" x14ac:dyDescent="0.25">
      <c r="E2277" s="710"/>
      <c r="F2277" s="731"/>
    </row>
    <row r="2278" spans="5:6" x14ac:dyDescent="0.25">
      <c r="E2278" s="710"/>
      <c r="F2278" s="731"/>
    </row>
    <row r="2279" spans="5:6" x14ac:dyDescent="0.25">
      <c r="E2279" s="710"/>
      <c r="F2279" s="731"/>
    </row>
    <row r="2280" spans="5:6" x14ac:dyDescent="0.25">
      <c r="E2280" s="710"/>
      <c r="F2280" s="731"/>
    </row>
    <row r="2281" spans="5:6" x14ac:dyDescent="0.25">
      <c r="E2281" s="710"/>
      <c r="F2281" s="731"/>
    </row>
    <row r="2282" spans="5:6" x14ac:dyDescent="0.25">
      <c r="E2282" s="710"/>
      <c r="F2282" s="731"/>
    </row>
    <row r="2283" spans="5:6" x14ac:dyDescent="0.25">
      <c r="E2283" s="710"/>
      <c r="F2283" s="731"/>
    </row>
    <row r="2284" spans="5:6" x14ac:dyDescent="0.25">
      <c r="E2284" s="710"/>
      <c r="F2284" s="731"/>
    </row>
    <row r="2285" spans="5:6" x14ac:dyDescent="0.25">
      <c r="E2285" s="710"/>
      <c r="F2285" s="731"/>
    </row>
    <row r="2286" spans="5:6" x14ac:dyDescent="0.25">
      <c r="E2286" s="710"/>
      <c r="F2286" s="731"/>
    </row>
    <row r="2287" spans="5:6" x14ac:dyDescent="0.25">
      <c r="E2287" s="710"/>
      <c r="F2287" s="731"/>
    </row>
    <row r="2288" spans="5:6" x14ac:dyDescent="0.25">
      <c r="E2288" s="710"/>
      <c r="F2288" s="731"/>
    </row>
    <row r="2289" spans="5:6" x14ac:dyDescent="0.25">
      <c r="E2289" s="710"/>
      <c r="F2289" s="731"/>
    </row>
    <row r="2290" spans="5:6" x14ac:dyDescent="0.25">
      <c r="E2290" s="710"/>
      <c r="F2290" s="731"/>
    </row>
    <row r="2291" spans="5:6" x14ac:dyDescent="0.25">
      <c r="E2291" s="710"/>
      <c r="F2291" s="731"/>
    </row>
    <row r="2292" spans="5:6" x14ac:dyDescent="0.25">
      <c r="E2292" s="710"/>
      <c r="F2292" s="731"/>
    </row>
    <row r="2293" spans="5:6" x14ac:dyDescent="0.25">
      <c r="E2293" s="710"/>
      <c r="F2293" s="731"/>
    </row>
    <row r="2294" spans="5:6" x14ac:dyDescent="0.25">
      <c r="E2294" s="710"/>
      <c r="F2294" s="731"/>
    </row>
    <row r="2295" spans="5:6" x14ac:dyDescent="0.25">
      <c r="E2295" s="710"/>
      <c r="F2295" s="731"/>
    </row>
    <row r="2296" spans="5:6" x14ac:dyDescent="0.25">
      <c r="E2296" s="710"/>
      <c r="F2296" s="731"/>
    </row>
    <row r="2297" spans="5:6" x14ac:dyDescent="0.25">
      <c r="E2297" s="710"/>
      <c r="F2297" s="731"/>
    </row>
    <row r="2298" spans="5:6" x14ac:dyDescent="0.25">
      <c r="E2298" s="710"/>
      <c r="F2298" s="731"/>
    </row>
    <row r="2299" spans="5:6" x14ac:dyDescent="0.25">
      <c r="E2299" s="710"/>
      <c r="F2299" s="731"/>
    </row>
    <row r="2300" spans="5:6" x14ac:dyDescent="0.25">
      <c r="E2300" s="710"/>
      <c r="F2300" s="731"/>
    </row>
    <row r="2301" spans="5:6" x14ac:dyDescent="0.25">
      <c r="E2301" s="710"/>
      <c r="F2301" s="731"/>
    </row>
    <row r="2302" spans="5:6" x14ac:dyDescent="0.25">
      <c r="E2302" s="710"/>
      <c r="F2302" s="731"/>
    </row>
    <row r="2303" spans="5:6" x14ac:dyDescent="0.25">
      <c r="E2303" s="710"/>
      <c r="F2303" s="731"/>
    </row>
    <row r="2304" spans="5:6" x14ac:dyDescent="0.25">
      <c r="E2304" s="710"/>
      <c r="F2304" s="731"/>
    </row>
    <row r="2305" spans="5:6" x14ac:dyDescent="0.25">
      <c r="E2305" s="710"/>
      <c r="F2305" s="731"/>
    </row>
    <row r="2306" spans="5:6" x14ac:dyDescent="0.25">
      <c r="E2306" s="710"/>
      <c r="F2306" s="731"/>
    </row>
    <row r="2307" spans="5:6" x14ac:dyDescent="0.25">
      <c r="E2307" s="710"/>
      <c r="F2307" s="731"/>
    </row>
    <row r="2308" spans="5:6" x14ac:dyDescent="0.25">
      <c r="E2308" s="710"/>
      <c r="F2308" s="731"/>
    </row>
    <row r="2309" spans="5:6" x14ac:dyDescent="0.25">
      <c r="E2309" s="710"/>
      <c r="F2309" s="731"/>
    </row>
    <row r="2310" spans="5:6" x14ac:dyDescent="0.25">
      <c r="E2310" s="710"/>
      <c r="F2310" s="731"/>
    </row>
    <row r="2311" spans="5:6" x14ac:dyDescent="0.25">
      <c r="E2311" s="710"/>
      <c r="F2311" s="731"/>
    </row>
    <row r="2312" spans="5:6" x14ac:dyDescent="0.25">
      <c r="E2312" s="710"/>
      <c r="F2312" s="731"/>
    </row>
    <row r="2313" spans="5:6" x14ac:dyDescent="0.25">
      <c r="E2313" s="710"/>
      <c r="F2313" s="731"/>
    </row>
    <row r="2314" spans="5:6" x14ac:dyDescent="0.25">
      <c r="E2314" s="710"/>
      <c r="F2314" s="731"/>
    </row>
    <row r="2315" spans="5:6" x14ac:dyDescent="0.25">
      <c r="E2315" s="710"/>
      <c r="F2315" s="731"/>
    </row>
    <row r="2316" spans="5:6" x14ac:dyDescent="0.25">
      <c r="E2316" s="710"/>
      <c r="F2316" s="731"/>
    </row>
    <row r="2317" spans="5:6" x14ac:dyDescent="0.25">
      <c r="E2317" s="710"/>
      <c r="F2317" s="731"/>
    </row>
    <row r="2318" spans="5:6" x14ac:dyDescent="0.25">
      <c r="E2318" s="710"/>
      <c r="F2318" s="731"/>
    </row>
    <row r="2319" spans="5:6" x14ac:dyDescent="0.25">
      <c r="E2319" s="710"/>
      <c r="F2319" s="731"/>
    </row>
    <row r="2320" spans="5:6" x14ac:dyDescent="0.25">
      <c r="E2320" s="710"/>
      <c r="F2320" s="731"/>
    </row>
    <row r="2321" spans="5:6" x14ac:dyDescent="0.25">
      <c r="E2321" s="710"/>
      <c r="F2321" s="731"/>
    </row>
    <row r="2322" spans="5:6" x14ac:dyDescent="0.25">
      <c r="E2322" s="710"/>
      <c r="F2322" s="731"/>
    </row>
    <row r="2323" spans="5:6" x14ac:dyDescent="0.25">
      <c r="E2323" s="710"/>
      <c r="F2323" s="731"/>
    </row>
    <row r="2324" spans="5:6" x14ac:dyDescent="0.25">
      <c r="E2324" s="710"/>
      <c r="F2324" s="731"/>
    </row>
    <row r="2325" spans="5:6" x14ac:dyDescent="0.25">
      <c r="E2325" s="710"/>
      <c r="F2325" s="731"/>
    </row>
    <row r="2326" spans="5:6" x14ac:dyDescent="0.25">
      <c r="E2326" s="710"/>
      <c r="F2326" s="731"/>
    </row>
    <row r="2327" spans="5:6" x14ac:dyDescent="0.25">
      <c r="E2327" s="710"/>
      <c r="F2327" s="731"/>
    </row>
    <row r="2328" spans="5:6" x14ac:dyDescent="0.25">
      <c r="E2328" s="710"/>
      <c r="F2328" s="731"/>
    </row>
    <row r="2329" spans="5:6" x14ac:dyDescent="0.25">
      <c r="E2329" s="710"/>
      <c r="F2329" s="731"/>
    </row>
    <row r="2330" spans="5:6" x14ac:dyDescent="0.25">
      <c r="E2330" s="710"/>
      <c r="F2330" s="731"/>
    </row>
    <row r="2331" spans="5:6" x14ac:dyDescent="0.25">
      <c r="E2331" s="710"/>
      <c r="F2331" s="731"/>
    </row>
    <row r="2332" spans="5:6" x14ac:dyDescent="0.25">
      <c r="E2332" s="710"/>
      <c r="F2332" s="731"/>
    </row>
    <row r="2333" spans="5:6" x14ac:dyDescent="0.25">
      <c r="E2333" s="710"/>
      <c r="F2333" s="731"/>
    </row>
    <row r="2334" spans="5:6" x14ac:dyDescent="0.25">
      <c r="E2334" s="710"/>
      <c r="F2334" s="731"/>
    </row>
    <row r="2335" spans="5:6" x14ac:dyDescent="0.25">
      <c r="E2335" s="710"/>
      <c r="F2335" s="731"/>
    </row>
    <row r="2336" spans="5:6" x14ac:dyDescent="0.25">
      <c r="E2336" s="710"/>
      <c r="F2336" s="731"/>
    </row>
    <row r="2337" spans="5:6" x14ac:dyDescent="0.25">
      <c r="E2337" s="710"/>
      <c r="F2337" s="731"/>
    </row>
    <row r="2338" spans="5:6" x14ac:dyDescent="0.25">
      <c r="E2338" s="710"/>
      <c r="F2338" s="731"/>
    </row>
    <row r="2339" spans="5:6" x14ac:dyDescent="0.25">
      <c r="E2339" s="710"/>
      <c r="F2339" s="731"/>
    </row>
    <row r="2340" spans="5:6" x14ac:dyDescent="0.25">
      <c r="E2340" s="710"/>
      <c r="F2340" s="731"/>
    </row>
    <row r="2341" spans="5:6" x14ac:dyDescent="0.25">
      <c r="E2341" s="710"/>
      <c r="F2341" s="731"/>
    </row>
    <row r="2342" spans="5:6" x14ac:dyDescent="0.25">
      <c r="E2342" s="710"/>
      <c r="F2342" s="731"/>
    </row>
    <row r="2343" spans="5:6" x14ac:dyDescent="0.25">
      <c r="E2343" s="710"/>
      <c r="F2343" s="731"/>
    </row>
    <row r="2344" spans="5:6" x14ac:dyDescent="0.25">
      <c r="E2344" s="710"/>
      <c r="F2344" s="731"/>
    </row>
    <row r="2345" spans="5:6" x14ac:dyDescent="0.25">
      <c r="E2345" s="710"/>
      <c r="F2345" s="731"/>
    </row>
    <row r="2346" spans="5:6" x14ac:dyDescent="0.25">
      <c r="E2346" s="710"/>
      <c r="F2346" s="731"/>
    </row>
    <row r="2347" spans="5:6" x14ac:dyDescent="0.25">
      <c r="E2347" s="710"/>
      <c r="F2347" s="731"/>
    </row>
    <row r="2348" spans="5:6" x14ac:dyDescent="0.25">
      <c r="E2348" s="710"/>
      <c r="F2348" s="731"/>
    </row>
    <row r="2349" spans="5:6" x14ac:dyDescent="0.25">
      <c r="E2349" s="710"/>
      <c r="F2349" s="731"/>
    </row>
    <row r="2350" spans="5:6" x14ac:dyDescent="0.25">
      <c r="E2350" s="710"/>
      <c r="F2350" s="731"/>
    </row>
    <row r="2351" spans="5:6" x14ac:dyDescent="0.25">
      <c r="E2351" s="710"/>
      <c r="F2351" s="731"/>
    </row>
    <row r="2352" spans="5:6" x14ac:dyDescent="0.25">
      <c r="E2352" s="710"/>
      <c r="F2352" s="731"/>
    </row>
    <row r="2353" spans="5:6" x14ac:dyDescent="0.25">
      <c r="E2353" s="710"/>
      <c r="F2353" s="731"/>
    </row>
    <row r="2354" spans="5:6" x14ac:dyDescent="0.25">
      <c r="E2354" s="710"/>
      <c r="F2354" s="731"/>
    </row>
    <row r="2355" spans="5:6" x14ac:dyDescent="0.25">
      <c r="E2355" s="710"/>
      <c r="F2355" s="731"/>
    </row>
    <row r="2356" spans="5:6" x14ac:dyDescent="0.25">
      <c r="E2356" s="710"/>
      <c r="F2356" s="731"/>
    </row>
    <row r="2357" spans="5:6" x14ac:dyDescent="0.25">
      <c r="E2357" s="710"/>
      <c r="F2357" s="731"/>
    </row>
    <row r="2358" spans="5:6" x14ac:dyDescent="0.25">
      <c r="E2358" s="710"/>
      <c r="F2358" s="731"/>
    </row>
    <row r="2359" spans="5:6" x14ac:dyDescent="0.25">
      <c r="E2359" s="710"/>
      <c r="F2359" s="731"/>
    </row>
    <row r="2360" spans="5:6" x14ac:dyDescent="0.25">
      <c r="E2360" s="710"/>
      <c r="F2360" s="731"/>
    </row>
    <row r="2361" spans="5:6" x14ac:dyDescent="0.25">
      <c r="E2361" s="710"/>
      <c r="F2361" s="731"/>
    </row>
    <row r="2362" spans="5:6" x14ac:dyDescent="0.25">
      <c r="E2362" s="710"/>
      <c r="F2362" s="731"/>
    </row>
    <row r="2363" spans="5:6" x14ac:dyDescent="0.25">
      <c r="E2363" s="710"/>
      <c r="F2363" s="731"/>
    </row>
    <row r="2364" spans="5:6" x14ac:dyDescent="0.25">
      <c r="E2364" s="710"/>
      <c r="F2364" s="731"/>
    </row>
    <row r="2365" spans="5:6" x14ac:dyDescent="0.25">
      <c r="E2365" s="710"/>
      <c r="F2365" s="731"/>
    </row>
    <row r="2366" spans="5:6" x14ac:dyDescent="0.25">
      <c r="E2366" s="710"/>
      <c r="F2366" s="731"/>
    </row>
    <row r="2367" spans="5:6" x14ac:dyDescent="0.25">
      <c r="E2367" s="710"/>
      <c r="F2367" s="731"/>
    </row>
    <row r="2368" spans="5:6" x14ac:dyDescent="0.25">
      <c r="E2368" s="710"/>
      <c r="F2368" s="731"/>
    </row>
    <row r="2369" spans="5:6" x14ac:dyDescent="0.25">
      <c r="E2369" s="710"/>
      <c r="F2369" s="731"/>
    </row>
    <row r="2370" spans="5:6" x14ac:dyDescent="0.25">
      <c r="E2370" s="710"/>
      <c r="F2370" s="731"/>
    </row>
    <row r="2371" spans="5:6" x14ac:dyDescent="0.25">
      <c r="E2371" s="710"/>
      <c r="F2371" s="731"/>
    </row>
    <row r="2372" spans="5:6" x14ac:dyDescent="0.25">
      <c r="E2372" s="710"/>
      <c r="F2372" s="731"/>
    </row>
    <row r="2373" spans="5:6" x14ac:dyDescent="0.25">
      <c r="E2373" s="710"/>
      <c r="F2373" s="731"/>
    </row>
    <row r="2374" spans="5:6" x14ac:dyDescent="0.25">
      <c r="E2374" s="710"/>
      <c r="F2374" s="731"/>
    </row>
    <row r="2375" spans="5:6" x14ac:dyDescent="0.25">
      <c r="E2375" s="710"/>
      <c r="F2375" s="731"/>
    </row>
    <row r="2376" spans="5:6" x14ac:dyDescent="0.25">
      <c r="E2376" s="710"/>
      <c r="F2376" s="731"/>
    </row>
    <row r="2377" spans="5:6" x14ac:dyDescent="0.25">
      <c r="E2377" s="710"/>
      <c r="F2377" s="731"/>
    </row>
    <row r="2378" spans="5:6" x14ac:dyDescent="0.25">
      <c r="E2378" s="710"/>
      <c r="F2378" s="731"/>
    </row>
    <row r="2379" spans="5:6" x14ac:dyDescent="0.25">
      <c r="E2379" s="710"/>
      <c r="F2379" s="731"/>
    </row>
    <row r="2380" spans="5:6" x14ac:dyDescent="0.25">
      <c r="E2380" s="710"/>
      <c r="F2380" s="731"/>
    </row>
    <row r="2381" spans="5:6" x14ac:dyDescent="0.25">
      <c r="E2381" s="710"/>
      <c r="F2381" s="731"/>
    </row>
    <row r="2382" spans="5:6" x14ac:dyDescent="0.25">
      <c r="E2382" s="710"/>
      <c r="F2382" s="731"/>
    </row>
    <row r="2383" spans="5:6" x14ac:dyDescent="0.25">
      <c r="E2383" s="710"/>
      <c r="F2383" s="731"/>
    </row>
    <row r="2384" spans="5:6" x14ac:dyDescent="0.25">
      <c r="E2384" s="710"/>
      <c r="F2384" s="731"/>
    </row>
    <row r="2385" spans="5:6" x14ac:dyDescent="0.25">
      <c r="E2385" s="710"/>
      <c r="F2385" s="731"/>
    </row>
    <row r="2386" spans="5:6" x14ac:dyDescent="0.25">
      <c r="E2386" s="710"/>
      <c r="F2386" s="731"/>
    </row>
    <row r="2387" spans="5:6" x14ac:dyDescent="0.25">
      <c r="E2387" s="710"/>
      <c r="F2387" s="731"/>
    </row>
    <row r="2388" spans="5:6" x14ac:dyDescent="0.25">
      <c r="E2388" s="710"/>
      <c r="F2388" s="731"/>
    </row>
    <row r="2389" spans="5:6" x14ac:dyDescent="0.25">
      <c r="E2389" s="710"/>
      <c r="F2389" s="731"/>
    </row>
    <row r="2390" spans="5:6" x14ac:dyDescent="0.25">
      <c r="E2390" s="710"/>
      <c r="F2390" s="731"/>
    </row>
    <row r="2391" spans="5:6" x14ac:dyDescent="0.25">
      <c r="E2391" s="710"/>
      <c r="F2391" s="731"/>
    </row>
    <row r="2392" spans="5:6" x14ac:dyDescent="0.25">
      <c r="E2392" s="710"/>
      <c r="F2392" s="731"/>
    </row>
    <row r="2393" spans="5:6" x14ac:dyDescent="0.25">
      <c r="E2393" s="710"/>
      <c r="F2393" s="731"/>
    </row>
    <row r="2394" spans="5:6" x14ac:dyDescent="0.25">
      <c r="E2394" s="710"/>
      <c r="F2394" s="731"/>
    </row>
    <row r="2395" spans="5:6" x14ac:dyDescent="0.25">
      <c r="E2395" s="710"/>
      <c r="F2395" s="731"/>
    </row>
    <row r="2396" spans="5:6" x14ac:dyDescent="0.25">
      <c r="E2396" s="710"/>
      <c r="F2396" s="731"/>
    </row>
    <row r="2397" spans="5:6" x14ac:dyDescent="0.25">
      <c r="E2397" s="710"/>
      <c r="F2397" s="731"/>
    </row>
    <row r="2398" spans="5:6" x14ac:dyDescent="0.25">
      <c r="E2398" s="710"/>
      <c r="F2398" s="731"/>
    </row>
    <row r="2399" spans="5:6" x14ac:dyDescent="0.25">
      <c r="E2399" s="710"/>
      <c r="F2399" s="731"/>
    </row>
    <row r="2400" spans="5:6" x14ac:dyDescent="0.25">
      <c r="E2400" s="710"/>
      <c r="F2400" s="731"/>
    </row>
    <row r="2401" spans="5:6" x14ac:dyDescent="0.25">
      <c r="E2401" s="710"/>
      <c r="F2401" s="731"/>
    </row>
    <row r="2402" spans="5:6" x14ac:dyDescent="0.25">
      <c r="E2402" s="710"/>
      <c r="F2402" s="731"/>
    </row>
    <row r="2403" spans="5:6" x14ac:dyDescent="0.25">
      <c r="E2403" s="710"/>
      <c r="F2403" s="731"/>
    </row>
    <row r="2404" spans="5:6" x14ac:dyDescent="0.25">
      <c r="E2404" s="710"/>
      <c r="F2404" s="731"/>
    </row>
    <row r="2405" spans="5:6" x14ac:dyDescent="0.25">
      <c r="E2405" s="710"/>
      <c r="F2405" s="731"/>
    </row>
    <row r="2406" spans="5:6" x14ac:dyDescent="0.25">
      <c r="E2406" s="710"/>
      <c r="F2406" s="731"/>
    </row>
    <row r="2407" spans="5:6" x14ac:dyDescent="0.25">
      <c r="E2407" s="710"/>
      <c r="F2407" s="731"/>
    </row>
    <row r="2408" spans="5:6" x14ac:dyDescent="0.25">
      <c r="E2408" s="710"/>
      <c r="F2408" s="731"/>
    </row>
    <row r="2409" spans="5:6" x14ac:dyDescent="0.25">
      <c r="E2409" s="710"/>
      <c r="F2409" s="731"/>
    </row>
    <row r="2410" spans="5:6" x14ac:dyDescent="0.25">
      <c r="E2410" s="710"/>
      <c r="F2410" s="731"/>
    </row>
    <row r="2411" spans="5:6" x14ac:dyDescent="0.25">
      <c r="E2411" s="710"/>
      <c r="F2411" s="731"/>
    </row>
    <row r="2412" spans="5:6" x14ac:dyDescent="0.25">
      <c r="E2412" s="710"/>
      <c r="F2412" s="731"/>
    </row>
    <row r="2413" spans="5:6" x14ac:dyDescent="0.25">
      <c r="E2413" s="710"/>
      <c r="F2413" s="731"/>
    </row>
    <row r="2414" spans="5:6" x14ac:dyDescent="0.25">
      <c r="E2414" s="710"/>
      <c r="F2414" s="731"/>
    </row>
    <row r="2415" spans="5:6" x14ac:dyDescent="0.25">
      <c r="E2415" s="710"/>
      <c r="F2415" s="731"/>
    </row>
    <row r="2416" spans="5:6" x14ac:dyDescent="0.25">
      <c r="E2416" s="710"/>
      <c r="F2416" s="731"/>
    </row>
    <row r="2417" spans="5:6" x14ac:dyDescent="0.25">
      <c r="E2417" s="710"/>
      <c r="F2417" s="731"/>
    </row>
    <row r="2418" spans="5:6" x14ac:dyDescent="0.25">
      <c r="E2418" s="710"/>
      <c r="F2418" s="731"/>
    </row>
    <row r="2419" spans="5:6" x14ac:dyDescent="0.25">
      <c r="E2419" s="710"/>
      <c r="F2419" s="731"/>
    </row>
    <row r="2420" spans="5:6" x14ac:dyDescent="0.25">
      <c r="E2420" s="710"/>
      <c r="F2420" s="731"/>
    </row>
    <row r="2421" spans="5:6" x14ac:dyDescent="0.25">
      <c r="E2421" s="710"/>
      <c r="F2421" s="731"/>
    </row>
    <row r="2422" spans="5:6" x14ac:dyDescent="0.25">
      <c r="E2422" s="710"/>
      <c r="F2422" s="731"/>
    </row>
    <row r="2423" spans="5:6" x14ac:dyDescent="0.25">
      <c r="E2423" s="710"/>
      <c r="F2423" s="731"/>
    </row>
    <row r="2424" spans="5:6" x14ac:dyDescent="0.25">
      <c r="E2424" s="710"/>
      <c r="F2424" s="731"/>
    </row>
    <row r="2425" spans="5:6" x14ac:dyDescent="0.25">
      <c r="E2425" s="710"/>
      <c r="F2425" s="731"/>
    </row>
    <row r="2426" spans="5:6" x14ac:dyDescent="0.25">
      <c r="E2426" s="710"/>
      <c r="F2426" s="731"/>
    </row>
    <row r="2427" spans="5:6" x14ac:dyDescent="0.25">
      <c r="E2427" s="710"/>
      <c r="F2427" s="731"/>
    </row>
    <row r="2428" spans="5:6" x14ac:dyDescent="0.25">
      <c r="E2428" s="710"/>
      <c r="F2428" s="731"/>
    </row>
    <row r="2429" spans="5:6" x14ac:dyDescent="0.25">
      <c r="E2429" s="710"/>
      <c r="F2429" s="731"/>
    </row>
    <row r="2430" spans="5:6" x14ac:dyDescent="0.25">
      <c r="E2430" s="710"/>
      <c r="F2430" s="731"/>
    </row>
    <row r="2431" spans="5:6" x14ac:dyDescent="0.25">
      <c r="E2431" s="710"/>
      <c r="F2431" s="731"/>
    </row>
    <row r="2432" spans="5:6" x14ac:dyDescent="0.25">
      <c r="E2432" s="710"/>
      <c r="F2432" s="731"/>
    </row>
    <row r="2433" spans="5:6" x14ac:dyDescent="0.25">
      <c r="E2433" s="710"/>
      <c r="F2433" s="731"/>
    </row>
    <row r="2434" spans="5:6" x14ac:dyDescent="0.25">
      <c r="E2434" s="710"/>
      <c r="F2434" s="731"/>
    </row>
    <row r="2435" spans="5:6" x14ac:dyDescent="0.25">
      <c r="E2435" s="710"/>
      <c r="F2435" s="731"/>
    </row>
    <row r="2436" spans="5:6" x14ac:dyDescent="0.25">
      <c r="E2436" s="710"/>
      <c r="F2436" s="731"/>
    </row>
    <row r="2437" spans="5:6" x14ac:dyDescent="0.25">
      <c r="E2437" s="710"/>
      <c r="F2437" s="731"/>
    </row>
    <row r="2438" spans="5:6" x14ac:dyDescent="0.25">
      <c r="E2438" s="710"/>
      <c r="F2438" s="731"/>
    </row>
    <row r="2439" spans="5:6" x14ac:dyDescent="0.25">
      <c r="E2439" s="710"/>
      <c r="F2439" s="731"/>
    </row>
    <row r="2440" spans="5:6" x14ac:dyDescent="0.25">
      <c r="E2440" s="710"/>
      <c r="F2440" s="731"/>
    </row>
    <row r="2441" spans="5:6" x14ac:dyDescent="0.25">
      <c r="E2441" s="710"/>
      <c r="F2441" s="731"/>
    </row>
    <row r="2442" spans="5:6" x14ac:dyDescent="0.25">
      <c r="E2442" s="710"/>
      <c r="F2442" s="731"/>
    </row>
    <row r="2443" spans="5:6" x14ac:dyDescent="0.25">
      <c r="E2443" s="710"/>
      <c r="F2443" s="731"/>
    </row>
    <row r="2444" spans="5:6" x14ac:dyDescent="0.25">
      <c r="E2444" s="710"/>
      <c r="F2444" s="731"/>
    </row>
    <row r="2445" spans="5:6" x14ac:dyDescent="0.25">
      <c r="E2445" s="710"/>
      <c r="F2445" s="731"/>
    </row>
    <row r="2446" spans="5:6" x14ac:dyDescent="0.25">
      <c r="E2446" s="710"/>
      <c r="F2446" s="731"/>
    </row>
    <row r="2447" spans="5:6" x14ac:dyDescent="0.25">
      <c r="E2447" s="710"/>
      <c r="F2447" s="731"/>
    </row>
    <row r="2448" spans="5:6" x14ac:dyDescent="0.25">
      <c r="E2448" s="710"/>
      <c r="F2448" s="731"/>
    </row>
    <row r="2449" spans="5:6" x14ac:dyDescent="0.25">
      <c r="E2449" s="710"/>
      <c r="F2449" s="731"/>
    </row>
    <row r="2450" spans="5:6" x14ac:dyDescent="0.25">
      <c r="E2450" s="710"/>
      <c r="F2450" s="731"/>
    </row>
    <row r="2451" spans="5:6" x14ac:dyDescent="0.25">
      <c r="E2451" s="710"/>
      <c r="F2451" s="731"/>
    </row>
    <row r="2452" spans="5:6" x14ac:dyDescent="0.25">
      <c r="E2452" s="710"/>
      <c r="F2452" s="731"/>
    </row>
    <row r="2453" spans="5:6" x14ac:dyDescent="0.25">
      <c r="E2453" s="710"/>
      <c r="F2453" s="731"/>
    </row>
    <row r="2454" spans="5:6" x14ac:dyDescent="0.25">
      <c r="E2454" s="710"/>
      <c r="F2454" s="731"/>
    </row>
    <row r="2455" spans="5:6" x14ac:dyDescent="0.25">
      <c r="E2455" s="710"/>
      <c r="F2455" s="731"/>
    </row>
    <row r="2456" spans="5:6" x14ac:dyDescent="0.25">
      <c r="E2456" s="710"/>
      <c r="F2456" s="731"/>
    </row>
    <row r="2457" spans="5:6" x14ac:dyDescent="0.25">
      <c r="E2457" s="710"/>
      <c r="F2457" s="731"/>
    </row>
    <row r="2458" spans="5:6" x14ac:dyDescent="0.25">
      <c r="E2458" s="710"/>
      <c r="F2458" s="731"/>
    </row>
    <row r="2459" spans="5:6" x14ac:dyDescent="0.25">
      <c r="E2459" s="710"/>
      <c r="F2459" s="731"/>
    </row>
    <row r="2460" spans="5:6" x14ac:dyDescent="0.25">
      <c r="E2460" s="710"/>
      <c r="F2460" s="731"/>
    </row>
    <row r="2461" spans="5:6" x14ac:dyDescent="0.25">
      <c r="E2461" s="710"/>
      <c r="F2461" s="731"/>
    </row>
    <row r="2462" spans="5:6" x14ac:dyDescent="0.25">
      <c r="E2462" s="710"/>
      <c r="F2462" s="731"/>
    </row>
    <row r="2463" spans="5:6" x14ac:dyDescent="0.25">
      <c r="E2463" s="710"/>
      <c r="F2463" s="731"/>
    </row>
    <row r="2464" spans="5:6" x14ac:dyDescent="0.25">
      <c r="E2464" s="710"/>
      <c r="F2464" s="731"/>
    </row>
    <row r="2465" spans="5:6" x14ac:dyDescent="0.25">
      <c r="E2465" s="710"/>
      <c r="F2465" s="731"/>
    </row>
    <row r="2466" spans="5:6" x14ac:dyDescent="0.25">
      <c r="E2466" s="710"/>
      <c r="F2466" s="731"/>
    </row>
    <row r="2467" spans="5:6" x14ac:dyDescent="0.25">
      <c r="E2467" s="710"/>
      <c r="F2467" s="731"/>
    </row>
    <row r="2468" spans="5:6" x14ac:dyDescent="0.25">
      <c r="E2468" s="710"/>
      <c r="F2468" s="731"/>
    </row>
    <row r="2469" spans="5:6" x14ac:dyDescent="0.25">
      <c r="E2469" s="710"/>
      <c r="F2469" s="731"/>
    </row>
    <row r="2470" spans="5:6" x14ac:dyDescent="0.25">
      <c r="E2470" s="710"/>
      <c r="F2470" s="731"/>
    </row>
    <row r="2471" spans="5:6" x14ac:dyDescent="0.25">
      <c r="E2471" s="710"/>
      <c r="F2471" s="731"/>
    </row>
    <row r="2472" spans="5:6" x14ac:dyDescent="0.25">
      <c r="E2472" s="710"/>
      <c r="F2472" s="731"/>
    </row>
    <row r="2473" spans="5:6" x14ac:dyDescent="0.25">
      <c r="E2473" s="710"/>
      <c r="F2473" s="731"/>
    </row>
    <row r="2474" spans="5:6" x14ac:dyDescent="0.25">
      <c r="E2474" s="710"/>
      <c r="F2474" s="731"/>
    </row>
    <row r="2475" spans="5:6" x14ac:dyDescent="0.25">
      <c r="E2475" s="710"/>
      <c r="F2475" s="731"/>
    </row>
    <row r="2476" spans="5:6" x14ac:dyDescent="0.25">
      <c r="E2476" s="710"/>
      <c r="F2476" s="731"/>
    </row>
    <row r="2477" spans="5:6" x14ac:dyDescent="0.25">
      <c r="E2477" s="710"/>
      <c r="F2477" s="731"/>
    </row>
    <row r="2478" spans="5:6" x14ac:dyDescent="0.25">
      <c r="E2478" s="710"/>
      <c r="F2478" s="731"/>
    </row>
    <row r="2479" spans="5:6" x14ac:dyDescent="0.25">
      <c r="E2479" s="710"/>
      <c r="F2479" s="731"/>
    </row>
    <row r="2480" spans="5:6" x14ac:dyDescent="0.25">
      <c r="E2480" s="710"/>
      <c r="F2480" s="731"/>
    </row>
    <row r="2481" spans="5:6" x14ac:dyDescent="0.25">
      <c r="E2481" s="710"/>
      <c r="F2481" s="731"/>
    </row>
    <row r="2482" spans="5:6" x14ac:dyDescent="0.25">
      <c r="E2482" s="710"/>
      <c r="F2482" s="731"/>
    </row>
    <row r="2483" spans="5:6" x14ac:dyDescent="0.25">
      <c r="E2483" s="710"/>
      <c r="F2483" s="731"/>
    </row>
    <row r="2484" spans="5:6" x14ac:dyDescent="0.25">
      <c r="E2484" s="710"/>
      <c r="F2484" s="731"/>
    </row>
    <row r="2485" spans="5:6" x14ac:dyDescent="0.25">
      <c r="E2485" s="710"/>
      <c r="F2485" s="731"/>
    </row>
    <row r="2486" spans="5:6" x14ac:dyDescent="0.25">
      <c r="E2486" s="710"/>
      <c r="F2486" s="731"/>
    </row>
    <row r="2487" spans="5:6" x14ac:dyDescent="0.25">
      <c r="E2487" s="710"/>
      <c r="F2487" s="731"/>
    </row>
    <row r="2488" spans="5:6" x14ac:dyDescent="0.25">
      <c r="E2488" s="710"/>
      <c r="F2488" s="731"/>
    </row>
    <row r="2489" spans="5:6" x14ac:dyDescent="0.25">
      <c r="E2489" s="710"/>
      <c r="F2489" s="731"/>
    </row>
    <row r="2490" spans="5:6" x14ac:dyDescent="0.25">
      <c r="E2490" s="710"/>
      <c r="F2490" s="731"/>
    </row>
    <row r="2491" spans="5:6" x14ac:dyDescent="0.25">
      <c r="E2491" s="710"/>
      <c r="F2491" s="731"/>
    </row>
    <row r="2492" spans="5:6" x14ac:dyDescent="0.25">
      <c r="E2492" s="710"/>
      <c r="F2492" s="731"/>
    </row>
    <row r="2493" spans="5:6" x14ac:dyDescent="0.25">
      <c r="E2493" s="710"/>
      <c r="F2493" s="731"/>
    </row>
    <row r="2494" spans="5:6" x14ac:dyDescent="0.25">
      <c r="E2494" s="710"/>
      <c r="F2494" s="731"/>
    </row>
    <row r="2495" spans="5:6" x14ac:dyDescent="0.25">
      <c r="E2495" s="710"/>
      <c r="F2495" s="731"/>
    </row>
    <row r="2496" spans="5:6" x14ac:dyDescent="0.25">
      <c r="E2496" s="710"/>
      <c r="F2496" s="731"/>
    </row>
    <row r="2497" spans="5:6" x14ac:dyDescent="0.25">
      <c r="E2497" s="710"/>
      <c r="F2497" s="731"/>
    </row>
    <row r="2498" spans="5:6" x14ac:dyDescent="0.25">
      <c r="E2498" s="710"/>
      <c r="F2498" s="731"/>
    </row>
    <row r="2499" spans="5:6" x14ac:dyDescent="0.25">
      <c r="E2499" s="710"/>
      <c r="F2499" s="731"/>
    </row>
    <row r="2500" spans="5:6" x14ac:dyDescent="0.25">
      <c r="E2500" s="710"/>
      <c r="F2500" s="731"/>
    </row>
    <row r="2501" spans="5:6" x14ac:dyDescent="0.25">
      <c r="E2501" s="710"/>
      <c r="F2501" s="731"/>
    </row>
    <row r="2502" spans="5:6" x14ac:dyDescent="0.25">
      <c r="E2502" s="710"/>
      <c r="F2502" s="731"/>
    </row>
    <row r="2503" spans="5:6" x14ac:dyDescent="0.25">
      <c r="E2503" s="710"/>
      <c r="F2503" s="731"/>
    </row>
    <row r="2504" spans="5:6" x14ac:dyDescent="0.25">
      <c r="E2504" s="710"/>
      <c r="F2504" s="731"/>
    </row>
    <row r="2505" spans="5:6" x14ac:dyDescent="0.25">
      <c r="E2505" s="710"/>
      <c r="F2505" s="731"/>
    </row>
    <row r="2506" spans="5:6" x14ac:dyDescent="0.25">
      <c r="E2506" s="710"/>
      <c r="F2506" s="731"/>
    </row>
    <row r="2507" spans="5:6" x14ac:dyDescent="0.25">
      <c r="E2507" s="710"/>
      <c r="F2507" s="731"/>
    </row>
    <row r="2508" spans="5:6" x14ac:dyDescent="0.25">
      <c r="E2508" s="710"/>
      <c r="F2508" s="731"/>
    </row>
    <row r="2509" spans="5:6" x14ac:dyDescent="0.25">
      <c r="E2509" s="710"/>
      <c r="F2509" s="731"/>
    </row>
    <row r="2510" spans="5:6" x14ac:dyDescent="0.25">
      <c r="E2510" s="710"/>
      <c r="F2510" s="731"/>
    </row>
    <row r="2511" spans="5:6" x14ac:dyDescent="0.25">
      <c r="E2511" s="710"/>
      <c r="F2511" s="731"/>
    </row>
    <row r="2512" spans="5:6" x14ac:dyDescent="0.25">
      <c r="E2512" s="710"/>
      <c r="F2512" s="731"/>
    </row>
    <row r="2513" spans="5:6" x14ac:dyDescent="0.25">
      <c r="E2513" s="710"/>
      <c r="F2513" s="731"/>
    </row>
    <row r="2514" spans="5:6" x14ac:dyDescent="0.25">
      <c r="E2514" s="710"/>
      <c r="F2514" s="731"/>
    </row>
    <row r="2515" spans="5:6" x14ac:dyDescent="0.25">
      <c r="E2515" s="710"/>
      <c r="F2515" s="731"/>
    </row>
    <row r="2516" spans="5:6" x14ac:dyDescent="0.25">
      <c r="E2516" s="710"/>
      <c r="F2516" s="731"/>
    </row>
    <row r="2517" spans="5:6" x14ac:dyDescent="0.25">
      <c r="E2517" s="710"/>
      <c r="F2517" s="731"/>
    </row>
    <row r="2518" spans="5:6" x14ac:dyDescent="0.25">
      <c r="E2518" s="710"/>
      <c r="F2518" s="731"/>
    </row>
    <row r="2519" spans="5:6" x14ac:dyDescent="0.25">
      <c r="E2519" s="710"/>
      <c r="F2519" s="731"/>
    </row>
    <row r="2520" spans="5:6" x14ac:dyDescent="0.25">
      <c r="E2520" s="710"/>
      <c r="F2520" s="731"/>
    </row>
    <row r="2521" spans="5:6" x14ac:dyDescent="0.25">
      <c r="E2521" s="710"/>
      <c r="F2521" s="731"/>
    </row>
    <row r="2522" spans="5:6" x14ac:dyDescent="0.25">
      <c r="E2522" s="710"/>
      <c r="F2522" s="731"/>
    </row>
    <row r="2523" spans="5:6" x14ac:dyDescent="0.25">
      <c r="E2523" s="710"/>
      <c r="F2523" s="731"/>
    </row>
    <row r="2524" spans="5:6" x14ac:dyDescent="0.25">
      <c r="E2524" s="710"/>
      <c r="F2524" s="731"/>
    </row>
  </sheetData>
  <mergeCells count="8">
    <mergeCell ref="G154:G155"/>
    <mergeCell ref="A175:E175"/>
    <mergeCell ref="A282:E282"/>
    <mergeCell ref="A1:F1"/>
    <mergeCell ref="A2:F2"/>
    <mergeCell ref="A4:B4"/>
    <mergeCell ref="A116:E116"/>
    <mergeCell ref="A3:F3"/>
  </mergeCells>
  <phoneticPr fontId="66" type="noConversion"/>
  <pageMargins left="0.74803149606299213" right="0.35433070866141736" top="0.98425196850393704" bottom="0.98425196850393704" header="0.51181102362204722" footer="0.51181102362204722"/>
  <pageSetup paperSize="9" scale="78" fitToHeight="0" orientation="portrait" r:id="rId1"/>
  <headerFooter alignWithMargins="0">
    <oddFooter>&amp;A&amp;RPage &amp;P</oddFooter>
  </headerFooter>
  <rowBreaks count="4" manualBreakCount="4">
    <brk id="58" max="5" man="1"/>
    <brk id="116" max="5" man="1"/>
    <brk id="175" max="5" man="1"/>
    <brk id="225"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46</vt:i4>
      </vt:variant>
    </vt:vector>
  </HeadingPairs>
  <TitlesOfParts>
    <vt:vector size="70" baseType="lpstr">
      <vt:lpstr>Grand Summary  </vt:lpstr>
      <vt:lpstr>B1 - General Items</vt:lpstr>
      <vt:lpstr>B2 - DayWorks</vt:lpstr>
      <vt:lpstr>B 3.1 Trans Any to Baribu BPT</vt:lpstr>
      <vt:lpstr>B 3.2 - BPT</vt:lpstr>
      <vt:lpstr>Bill 3.3 - Baribu Dist</vt:lpstr>
      <vt:lpstr>Bill 3.4 - Baribu Tank </vt:lpstr>
      <vt:lpstr>B 4.1 - Trans to Goli </vt:lpstr>
      <vt:lpstr>Bill 4.2 - Goli Tank </vt:lpstr>
      <vt:lpstr>Bill 4.3 - Goli Dist</vt:lpstr>
      <vt:lpstr>Bill 5.1- Trans to Inde</vt:lpstr>
      <vt:lpstr>Bill 5.2 - Inde Tank </vt:lpstr>
      <vt:lpstr>Bill 5.3 - Inde Dist</vt:lpstr>
      <vt:lpstr>B 6.1 - Trans to Pawor</vt:lpstr>
      <vt:lpstr>Bill 6.2 - Pawor Tank</vt:lpstr>
      <vt:lpstr>Bill 6.3 - Pawor Dist</vt:lpstr>
      <vt:lpstr>B 7.1 - Trans to Ogoko</vt:lpstr>
      <vt:lpstr>Bill 7.3 - Ogoko Dist</vt:lpstr>
      <vt:lpstr>Bill 7.2 - Ogoko Tank</vt:lpstr>
      <vt:lpstr>B 8.1 - Water Office Type 1</vt:lpstr>
      <vt:lpstr>B 9.1 - SAN BOYS</vt:lpstr>
      <vt:lpstr>B 9.2 - SAN GIRLS</vt:lpstr>
      <vt:lpstr>B 9.3 - PUBLIC TOILET</vt:lpstr>
      <vt:lpstr>Bill 10 ESS</vt:lpstr>
      <vt:lpstr>'B 3.2 - BPT'!Print_Area</vt:lpstr>
      <vt:lpstr>'B 4.1 - Trans to Goli '!Print_Area</vt:lpstr>
      <vt:lpstr>'B 6.1 - Trans to Pawor'!Print_Area</vt:lpstr>
      <vt:lpstr>'B 7.1 - Trans to Ogoko'!Print_Area</vt:lpstr>
      <vt:lpstr>'B 8.1 - Water Office Type 1'!Print_Area</vt:lpstr>
      <vt:lpstr>'B 9.1 - SAN BOYS'!Print_Area</vt:lpstr>
      <vt:lpstr>'B 9.2 - SAN GIRLS'!Print_Area</vt:lpstr>
      <vt:lpstr>'B 9.3 - PUBLIC TOILET'!Print_Area</vt:lpstr>
      <vt:lpstr>'B1 - General Items'!Print_Area</vt:lpstr>
      <vt:lpstr>'Bill 3.3 - Baribu Dist'!Print_Area</vt:lpstr>
      <vt:lpstr>'Bill 3.4 - Baribu Tank '!Print_Area</vt:lpstr>
      <vt:lpstr>'Bill 4.2 - Goli Tank '!Print_Area</vt:lpstr>
      <vt:lpstr>'Bill 4.3 - Goli Dist'!Print_Area</vt:lpstr>
      <vt:lpstr>'Bill 5.1- Trans to Inde'!Print_Area</vt:lpstr>
      <vt:lpstr>'Bill 5.2 - Inde Tank '!Print_Area</vt:lpstr>
      <vt:lpstr>'Bill 5.3 - Inde Dist'!Print_Area</vt:lpstr>
      <vt:lpstr>'Bill 6.2 - Pawor Tank'!Print_Area</vt:lpstr>
      <vt:lpstr>'Bill 6.3 - Pawor Dist'!Print_Area</vt:lpstr>
      <vt:lpstr>'Bill 7.2 - Ogoko Tank'!Print_Area</vt:lpstr>
      <vt:lpstr>'Bill 7.3 - Ogoko Dist'!Print_Area</vt:lpstr>
      <vt:lpstr>'B 3.2 - BPT'!Print_Titles</vt:lpstr>
      <vt:lpstr>'B 4.1 - Trans to Goli '!Print_Titles</vt:lpstr>
      <vt:lpstr>'B 6.1 - Trans to Pawor'!Print_Titles</vt:lpstr>
      <vt:lpstr>'B 7.1 - Trans to Ogoko'!Print_Titles</vt:lpstr>
      <vt:lpstr>'B 8.1 - Water Office Type 1'!Print_Titles</vt:lpstr>
      <vt:lpstr>'B 9.1 - SAN BOYS'!Print_Titles</vt:lpstr>
      <vt:lpstr>'B 9.2 - SAN GIRLS'!Print_Titles</vt:lpstr>
      <vt:lpstr>'B 9.3 - PUBLIC TOILET'!Print_Titles</vt:lpstr>
      <vt:lpstr>'B1 - General Items'!Print_Titles</vt:lpstr>
      <vt:lpstr>'B2 - DayWorks'!Print_Titles</vt:lpstr>
      <vt:lpstr>'Bill 3.4 - Baribu Tank '!Print_Titles</vt:lpstr>
      <vt:lpstr>'Bill 4.2 - Goli Tank '!Print_Titles</vt:lpstr>
      <vt:lpstr>'Bill 5.1- Trans to Inde'!Print_Titles</vt:lpstr>
      <vt:lpstr>'Bill 5.2 - Inde Tank '!Print_Titles</vt:lpstr>
      <vt:lpstr>'Bill 6.2 - Pawor Tank'!Print_Titles</vt:lpstr>
      <vt:lpstr>'Bill 7.2 - Ogoko Tank'!Print_Titles</vt:lpstr>
      <vt:lpstr>'Grand Summary  '!Print_Titles</vt:lpstr>
      <vt:lpstr>'B 4.1 - Trans to Goli '!Print_Titles_MI</vt:lpstr>
      <vt:lpstr>'B 6.1 - Trans to Pawor'!Print_Titles_MI</vt:lpstr>
      <vt:lpstr>'B 7.1 - Trans to Ogoko'!Print_Titles_MI</vt:lpstr>
      <vt:lpstr>'Bill 3.4 - Baribu Tank '!Print_Titles_MI</vt:lpstr>
      <vt:lpstr>'Bill 4.2 - Goli Tank '!Print_Titles_MI</vt:lpstr>
      <vt:lpstr>'Bill 5.1- Trans to Inde'!Print_Titles_MI</vt:lpstr>
      <vt:lpstr>'Bill 5.2 - Inde Tank '!Print_Titles_MI</vt:lpstr>
      <vt:lpstr>'Bill 6.2 - Pawor Tank'!Print_Titles_MI</vt:lpstr>
      <vt:lpstr>'Bill 7.2 - Ogoko Tank'!Print_Titles_MI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user</cp:lastModifiedBy>
  <cp:lastPrinted>2023-01-30T06:38:05Z</cp:lastPrinted>
  <dcterms:created xsi:type="dcterms:W3CDTF">2022-09-27T05:02:15Z</dcterms:created>
  <dcterms:modified xsi:type="dcterms:W3CDTF">2023-05-25T09:18:56Z</dcterms:modified>
</cp:coreProperties>
</file>