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firstSheet="4" activeTab="6"/>
  </bookViews>
  <sheets>
    <sheet name="Grand Summary" sheetId="9" r:id="rId1"/>
    <sheet name=" G-1" sheetId="3" r:id="rId2"/>
    <sheet name="G-2" sheetId="4" r:id="rId3"/>
    <sheet name="CALIBRATION HOUSE" sheetId="1" r:id="rId4"/>
    <sheet name="W-3 RESERVIOR TANKS-50CUM" sheetId="6" r:id="rId5"/>
    <sheet name="ME-1 ELECTRO-MECHANICAL " sheetId="7" r:id="rId6"/>
    <sheet name="SUPPLY AND INSTALLATION" sheetId="11" r:id="rId7"/>
  </sheets>
  <externalReferences>
    <externalReference r:id="rId8"/>
    <externalReference r:id="rId9"/>
    <externalReference r:id="rId10"/>
    <externalReference r:id="rId11"/>
    <externalReference r:id="rId12"/>
  </externalReferences>
  <definedNames>
    <definedName name="_2.1Boholes_and_pump_Stations2" localSheetId="3">#REF!</definedName>
    <definedName name="_2.1Boholes_and_pump_Stations2" localSheetId="4">#REF!</definedName>
    <definedName name="_2.1Boholes_and_pump_Stations2">#REF!</definedName>
    <definedName name="a">#REF!</definedName>
    <definedName name="adaptors">#REF!</definedName>
    <definedName name="airvalves">#REF!</definedName>
    <definedName name="Assumed_Yard_Connection_Growth_Rate">#REF!</definedName>
    <definedName name="bends">#REF!</definedName>
    <definedName name="blankflange">#REF!</definedName>
    <definedName name="butterflyvalves">#REF!</definedName>
    <definedName name="code">'[1]fitting rates'!$A$4:$G$223</definedName>
    <definedName name="COST" localSheetId="1">#REF!</definedName>
    <definedName name="COST" localSheetId="3">#REF!</definedName>
    <definedName name="COST" localSheetId="2">#REF!</definedName>
    <definedName name="COST" localSheetId="0">#REF!</definedName>
    <definedName name="COST" localSheetId="5">#REF!</definedName>
    <definedName name="COST" localSheetId="6">#REF!</definedName>
    <definedName name="COST" localSheetId="4">#REF!</definedName>
    <definedName name="COST">#REF!</definedName>
    <definedName name="cover" localSheetId="3">#REF!</definedName>
    <definedName name="cover" localSheetId="2">#REF!</definedName>
    <definedName name="cover" localSheetId="6">#REF!</definedName>
    <definedName name="cover" localSheetId="4">#REF!</definedName>
    <definedName name="cover">#REF!</definedName>
    <definedName name="data">[1]list!$AG$8:$EW$23</definedName>
    <definedName name="DFlange">#REF!</definedName>
    <definedName name="ewrw" localSheetId="3">#REF!</definedName>
    <definedName name="ewrw" localSheetId="4">#REF!</definedName>
    <definedName name="ewrw">#REF!</definedName>
    <definedName name="Excel_BuiltIn__FilterDatabase_5" localSheetId="3">#REF!</definedName>
    <definedName name="Excel_BuiltIn__FilterDatabase_5" localSheetId="2">#REF!</definedName>
    <definedName name="Excel_BuiltIn__FilterDatabase_5" localSheetId="0">#REF!</definedName>
    <definedName name="Excel_BuiltIn__FilterDatabase_5" localSheetId="5">#REF!</definedName>
    <definedName name="Excel_BuiltIn__FilterDatabase_5" localSheetId="6">#REF!</definedName>
    <definedName name="Excel_BuiltIn__FilterDatabase_5" localSheetId="4">#REF!</definedName>
    <definedName name="Excel_BuiltIn__FilterDatabase_5">#REF!</definedName>
    <definedName name="fac" localSheetId="3">#REF!</definedName>
    <definedName name="fac" localSheetId="2">#REF!</definedName>
    <definedName name="fac" localSheetId="6">#REF!</definedName>
    <definedName name="fac" localSheetId="4">#REF!</definedName>
    <definedName name="fac">#REF!</definedName>
    <definedName name="fact">#REF!</definedName>
    <definedName name="facto" localSheetId="3">#REF!</definedName>
    <definedName name="facto" localSheetId="2">#REF!</definedName>
    <definedName name="facto" localSheetId="6">#REF!</definedName>
    <definedName name="facto" localSheetId="4">#REF!</definedName>
    <definedName name="facto">#REF!</definedName>
    <definedName name="factor" localSheetId="3">#REF!</definedName>
    <definedName name="factor" localSheetId="2">#REF!</definedName>
    <definedName name="factor" localSheetId="6">#REF!</definedName>
    <definedName name="factor" localSheetId="4">#REF!</definedName>
    <definedName name="factor">#REF!</definedName>
    <definedName name="factors" localSheetId="3">#REF!</definedName>
    <definedName name="factors" localSheetId="2">#REF!</definedName>
    <definedName name="factors" localSheetId="6">#REF!</definedName>
    <definedName name="factors" localSheetId="4">#REF!</definedName>
    <definedName name="factors">#REF!</definedName>
    <definedName name="Flangespig">#REF!</definedName>
    <definedName name="gatevalves">#REF!</definedName>
    <definedName name="hh">#REF!</definedName>
    <definedName name="High_Income_estimated_l_c_d">[2]Assumptions!$B$52:$S$52</definedName>
    <definedName name="High_Income_p_h">[2]Assumptions!$B$60:$IV$60</definedName>
    <definedName name="High_Income_tariff">[2]Assumptions!$B$39:$S$39</definedName>
    <definedName name="inserts">#REF!</definedName>
    <definedName name="junctions">#REF!</definedName>
    <definedName name="ladders">#REF!</definedName>
    <definedName name="Masindi_conversion_rate" localSheetId="3">#REF!</definedName>
    <definedName name="Masindi_conversion_rate" localSheetId="2">#REF!</definedName>
    <definedName name="Masindi_conversion_rate" localSheetId="6">#REF!</definedName>
    <definedName name="Masindi_conversion_rate" localSheetId="4">#REF!</definedName>
    <definedName name="Masindi_conversion_rate">#REF!</definedName>
    <definedName name="name" localSheetId="3">#REF!</definedName>
    <definedName name="name" localSheetId="2">#REF!</definedName>
    <definedName name="name" localSheetId="6">#REF!</definedName>
    <definedName name="name" localSheetId="4">#REF!</definedName>
    <definedName name="name">#REF!</definedName>
    <definedName name="nonreturnvalves">#REF!</definedName>
    <definedName name="number" localSheetId="3">[3]Summary!#REF!</definedName>
    <definedName name="number" localSheetId="2">[3]Summary!#REF!</definedName>
    <definedName name="number" localSheetId="6">[3]Summary!#REF!</definedName>
    <definedName name="number" localSheetId="4">[3]Summary!#REF!</definedName>
    <definedName name="number">[3]Summary!#REF!</definedName>
    <definedName name="paiting">#REF!</definedName>
    <definedName name="pipes">#REF!</definedName>
    <definedName name="_xlnm.Print_Area" localSheetId="1">' G-1'!$A$1:$F$67</definedName>
    <definedName name="_xlnm.Print_Area" localSheetId="3">'CALIBRATION HOUSE'!$A$1:$F$227</definedName>
    <definedName name="_xlnm.Print_Area" localSheetId="2">'G-2'!$A$1:$F$59</definedName>
    <definedName name="_xlnm.Print_Area" localSheetId="0">'Grand Summary'!$A$1:$C$41</definedName>
    <definedName name="_xlnm.Print_Area" localSheetId="5">'ME-1 ELECTRO-MECHANICAL '!$A$1:$F$101</definedName>
    <definedName name="_xlnm.Print_Area" localSheetId="6">'SUPPLY AND INSTALLATION'!$A$1:$F$45</definedName>
    <definedName name="_xlnm.Print_Area" localSheetId="4">'W-3 RESERVIOR TANKS-50CUM'!$A$1:$F$146</definedName>
    <definedName name="_xlnm.Print_Area">#REF!</definedName>
    <definedName name="_xlnm.Print_Titles" localSheetId="1">' G-1'!$1:$5</definedName>
    <definedName name="_xlnm.Print_Titles" localSheetId="3">'CALIBRATION HOUSE'!$1:$6</definedName>
    <definedName name="_xlnm.Print_Titles" localSheetId="2">'G-2'!$1:$5</definedName>
    <definedName name="_xlnm.Print_Titles" localSheetId="0">'Grand Summary'!$1:$7</definedName>
    <definedName name="_xlnm.Print_Titles" localSheetId="5">'ME-1 ELECTRO-MECHANICAL '!$5:$6</definedName>
    <definedName name="_xlnm.Print_Titles" localSheetId="6">'SUPPLY AND INSTALLATION'!$1:$5</definedName>
    <definedName name="_xlnm.Print_Titles" localSheetId="4">'W-3 RESERVIOR TANKS-50CUM'!$1:$5</definedName>
    <definedName name="protectivelayers" localSheetId="3">#REF!</definedName>
    <definedName name="protectivelayers" localSheetId="4">#REF!</definedName>
    <definedName name="protectivelayers">#REF!</definedName>
    <definedName name="rate">[4]Sheet2!$A$1:$B$35</definedName>
    <definedName name="rendering" localSheetId="3">#REF!</definedName>
    <definedName name="rendering" localSheetId="4">#REF!</definedName>
    <definedName name="rendering">#REF!</definedName>
    <definedName name="Tapers">#REF!</definedName>
    <definedName name="Tariff_Charged">#REF!</definedName>
    <definedName name="valves">#REF!</definedName>
    <definedName name="Waterbar">#REF!</definedName>
    <definedName name="watermeter">#REF!</definedName>
    <definedName name="waterproofing">#REF!</definedName>
    <definedName name="wedw" localSheetId="3">#REF!</definedName>
    <definedName name="wedw" localSheetId="4">#REF!</definedName>
    <definedName name="wedw">#REF!</definedName>
    <definedName name="www" localSheetId="3">'[5]H2O TREATMENT PLANT SITE(4.1)'!#REF!</definedName>
    <definedName name="www" localSheetId="4">'[5]H2O TREATMENT PLANT SITE(4.1)'!#REF!</definedName>
    <definedName name="www">'[5]H2O TREATMENT PLANT SITE(4.1)'!#REF!</definedName>
    <definedName name="Z_524946E0_95F0_11D3_ABDB_006097CD877F_.wvu.PrintArea" localSheetId="1" hidden="1">' G-1'!$A$1:$F$67</definedName>
    <definedName name="Z_524946E0_95F0_11D3_ABDB_006097CD877F_.wvu.PrintArea" localSheetId="2" hidden="1">'G-2'!$A$1:$F$59</definedName>
    <definedName name="Z_524946E0_95F0_11D3_ABDB_006097CD877F_.wvu.PrintArea" localSheetId="0" hidden="1">'Grand Summary'!$A$1:$C$41</definedName>
    <definedName name="Z_524946E0_95F0_11D3_ABDB_006097CD877F_.wvu.PrintArea" localSheetId="6" hidden="1">'SUPPLY AND INSTALLATION'!$A$1:$F$45</definedName>
    <definedName name="Z_524946E0_95F0_11D3_ABDB_006097CD877F_.wvu.PrintTitles" localSheetId="1" hidden="1">' G-1'!$1:$5</definedName>
    <definedName name="Z_524946E0_95F0_11D3_ABDB_006097CD877F_.wvu.PrintTitles" localSheetId="2" hidden="1">'G-2'!$1:$5</definedName>
    <definedName name="Z_524946E0_95F0_11D3_ABDB_006097CD877F_.wvu.PrintTitles" localSheetId="0" hidden="1">'Grand Summary'!$1:$7</definedName>
    <definedName name="Z_524946E0_95F0_11D3_ABDB_006097CD877F_.wvu.PrintTitles" localSheetId="6" hidden="1">'SUPPLY AND INSTALLATION'!$1:$5</definedName>
    <definedName name="Z_524946E0_95F0_11D3_ABDB_006097CD877F_.wvu.Rows" localSheetId="2" hidden="1">'G-2'!#REF!</definedName>
    <definedName name="Z_524946E0_95F0_11D3_ABDB_006097CD877F_.wvu.Rows" localSheetId="6" hidden="1">'SUPPLY AND INSTALLATION'!#REF!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1" l="1"/>
  <c r="F9" i="11"/>
  <c r="F13" i="11"/>
  <c r="F20" i="11"/>
  <c r="F16" i="11"/>
  <c r="F15" i="11"/>
  <c r="F14" i="11"/>
  <c r="F23" i="4"/>
  <c r="F21" i="4"/>
  <c r="F19" i="4"/>
  <c r="F17" i="4"/>
  <c r="F15" i="4"/>
  <c r="F13" i="4"/>
  <c r="F11" i="4"/>
  <c r="F9" i="4"/>
  <c r="F35" i="4"/>
  <c r="F40" i="4" s="1"/>
  <c r="F9" i="3"/>
  <c r="F11" i="3"/>
  <c r="F13" i="3"/>
  <c r="F15" i="3"/>
  <c r="F17" i="3"/>
  <c r="F21" i="3"/>
  <c r="F23" i="3"/>
  <c r="F25" i="3"/>
  <c r="F51" i="3"/>
  <c r="F49" i="3"/>
  <c r="F36" i="1"/>
  <c r="F41" i="1"/>
  <c r="F44" i="1"/>
  <c r="F47" i="1"/>
  <c r="F50" i="1"/>
  <c r="F57" i="1"/>
  <c r="F54" i="1"/>
  <c r="F60" i="1"/>
  <c r="F63" i="1"/>
  <c r="F65" i="1"/>
  <c r="F67" i="1"/>
  <c r="F70" i="1"/>
  <c r="F73" i="1"/>
  <c r="F75" i="1"/>
  <c r="F77" i="1"/>
  <c r="F83" i="1"/>
  <c r="F86" i="1"/>
  <c r="F89" i="1"/>
  <c r="F92" i="1"/>
  <c r="F99" i="1"/>
  <c r="F101" i="1"/>
  <c r="F103" i="1"/>
  <c r="F105" i="1"/>
  <c r="F107" i="1"/>
  <c r="F112" i="1"/>
  <c r="F116" i="1"/>
  <c r="F119" i="1"/>
  <c r="F121" i="1"/>
  <c r="F123" i="1"/>
  <c r="F127" i="1"/>
  <c r="F129" i="1"/>
  <c r="F131" i="1"/>
  <c r="F133" i="1"/>
  <c r="F135" i="1"/>
  <c r="F139" i="1"/>
  <c r="F141" i="1"/>
  <c r="F146" i="1"/>
  <c r="F147" i="1"/>
  <c r="F153" i="1"/>
  <c r="F158" i="1"/>
  <c r="F162" i="1"/>
  <c r="F165" i="1"/>
  <c r="F168" i="1"/>
  <c r="F173" i="1"/>
  <c r="F179" i="1"/>
  <c r="F181" i="1"/>
  <c r="F185" i="1"/>
  <c r="F188" i="1"/>
  <c r="F192" i="1"/>
  <c r="F194" i="1"/>
  <c r="F196" i="1"/>
  <c r="F198" i="1"/>
  <c r="F202" i="1"/>
  <c r="F204" i="1"/>
  <c r="F215" i="1"/>
  <c r="F99" i="7"/>
  <c r="F95" i="7"/>
  <c r="F90" i="7"/>
  <c r="F87" i="7"/>
  <c r="F84" i="7"/>
  <c r="F83" i="7"/>
  <c r="F76" i="7"/>
  <c r="F71" i="7"/>
  <c r="D68" i="7"/>
  <c r="F68" i="7" s="1"/>
  <c r="F62" i="7"/>
  <c r="F59" i="7"/>
  <c r="F56" i="7"/>
  <c r="F50" i="7"/>
  <c r="F46" i="7"/>
  <c r="F40" i="7"/>
  <c r="F136" i="6"/>
  <c r="F132" i="6"/>
  <c r="F126" i="6"/>
  <c r="F120" i="6"/>
  <c r="F116" i="6"/>
  <c r="F115" i="6"/>
  <c r="F114" i="6"/>
  <c r="F110" i="6"/>
  <c r="F109" i="6"/>
  <c r="F108" i="6"/>
  <c r="F100" i="6"/>
  <c r="F99" i="6"/>
  <c r="F95" i="6"/>
  <c r="D90" i="6"/>
  <c r="F90" i="6" s="1"/>
  <c r="F87" i="6"/>
  <c r="F81" i="6"/>
  <c r="F64" i="6"/>
  <c r="D60" i="6"/>
  <c r="F60" i="6" s="1"/>
  <c r="D53" i="6"/>
  <c r="F53" i="6" s="1"/>
  <c r="F42" i="6"/>
  <c r="D40" i="6"/>
  <c r="F40" i="6" s="1"/>
  <c r="F35" i="6"/>
  <c r="D33" i="6"/>
  <c r="F33" i="6" s="1"/>
  <c r="D31" i="6"/>
  <c r="F31" i="6" s="1"/>
  <c r="D26" i="6"/>
  <c r="F26" i="6" s="1"/>
  <c r="F212" i="1"/>
  <c r="F31" i="4"/>
  <c r="F29" i="4"/>
  <c r="F29" i="3"/>
  <c r="F33" i="3"/>
  <c r="F38" i="3"/>
  <c r="F36" i="3"/>
  <c r="D188" i="1"/>
  <c r="D39" i="1"/>
  <c r="F39" i="1" s="1"/>
  <c r="F174" i="1" l="1"/>
  <c r="F137" i="1"/>
  <c r="F34" i="3"/>
  <c r="F57" i="3" s="1"/>
  <c r="F53" i="3"/>
  <c r="F58" i="3" s="1"/>
  <c r="F39" i="4"/>
  <c r="F157" i="1"/>
  <c r="F206" i="1"/>
  <c r="F109" i="1"/>
  <c r="F79" i="1"/>
  <c r="F51" i="1"/>
  <c r="F64" i="7"/>
  <c r="D46" i="6"/>
  <c r="F46" i="6" s="1"/>
  <c r="F49" i="6" s="1"/>
  <c r="D69" i="6"/>
  <c r="F69" i="6" s="1"/>
  <c r="F129" i="6"/>
  <c r="D77" i="6"/>
  <c r="F77" i="6" s="1"/>
  <c r="F103" i="6" s="1"/>
  <c r="F28" i="7" l="1"/>
  <c r="F26" i="1"/>
  <c r="C35" i="9" s="1"/>
  <c r="C39" i="9" s="1"/>
  <c r="F22" i="6"/>
</calcChain>
</file>

<file path=xl/sharedStrings.xml><?xml version="1.0" encoding="utf-8"?>
<sst xmlns="http://schemas.openxmlformats.org/spreadsheetml/2006/main" count="655" uniqueCount="455">
  <si>
    <t xml:space="preserve">ITEM </t>
  </si>
  <si>
    <t>ITEM DESCRIPTION</t>
  </si>
  <si>
    <t>UNIT</t>
  </si>
  <si>
    <t>QTY</t>
  </si>
  <si>
    <t>RATE</t>
  </si>
  <si>
    <t>AMOUNT</t>
  </si>
  <si>
    <t>NO.</t>
  </si>
  <si>
    <t>UShs</t>
  </si>
  <si>
    <t>SEMI-DETACHED RESIDENTIAL HOUSE</t>
  </si>
  <si>
    <t>SUMMARY</t>
  </si>
  <si>
    <t xml:space="preserve">SUBSTRUCTURE </t>
  </si>
  <si>
    <t>ELEMENT No.1</t>
  </si>
  <si>
    <t xml:space="preserve">Note: Substructure includes all the elements below ground level, including the basement </t>
  </si>
  <si>
    <t xml:space="preserve">Site Preparation </t>
  </si>
  <si>
    <t xml:space="preserve">Excavation and Earthworks </t>
  </si>
  <si>
    <t>Note: Rates for excavation to include for  keeping excavations free from water and planking and strutting to the sides of excavations.</t>
  </si>
  <si>
    <t>Excavate trenches for wall foundations: commencing from reduced levels: not exceeding 1.5m deep.</t>
  </si>
  <si>
    <r>
      <t>m</t>
    </r>
    <r>
      <rPr>
        <vertAlign val="superscript"/>
        <sz val="11"/>
        <rFont val="Century Gothic"/>
        <family val="2"/>
      </rPr>
      <t>3</t>
    </r>
  </si>
  <si>
    <t>Disposal of excavated material</t>
  </si>
  <si>
    <t>Return, fill and ram selected excavated materials around foundations in 150mm layers and compact to 98% MDD</t>
  </si>
  <si>
    <t xml:space="preserve">Load, cart, deposit, spread, level surplus excavated material where directed on site </t>
  </si>
  <si>
    <t xml:space="preserve">Hardcore </t>
  </si>
  <si>
    <t>200mm filling: deposit, spread, level and compact: 25mm selected quarry dust blinding.</t>
  </si>
  <si>
    <r>
      <t>m</t>
    </r>
    <r>
      <rPr>
        <vertAlign val="superscript"/>
        <sz val="11"/>
        <rFont val="Century Gothic"/>
        <family val="2"/>
      </rPr>
      <t>2</t>
    </r>
  </si>
  <si>
    <t xml:space="preserve">Insitu concrete class 20/20mm aggregate as described </t>
  </si>
  <si>
    <t xml:space="preserve">Foundation in trenches </t>
  </si>
  <si>
    <t xml:space="preserve">Insitu concrete class 25/20mm: vibrated, reinforced as described </t>
  </si>
  <si>
    <t xml:space="preserve">150mm thick ground floor slab tamped to fabric reinforcement </t>
  </si>
  <si>
    <t>Mesh fabric reinforcement reference A 142 to BS 4483: weighing 2.22kg per square meter: 200mm laps</t>
  </si>
  <si>
    <t xml:space="preserve">In surface beds </t>
  </si>
  <si>
    <t>Sawn formwork as described to:</t>
  </si>
  <si>
    <t>Vertical edges of surface bed: over 75mm but not exceding 150mm high</t>
  </si>
  <si>
    <t>m</t>
  </si>
  <si>
    <r>
      <t>Solid concrete block walling load bearing (3.5N/mm</t>
    </r>
    <r>
      <rPr>
        <b/>
        <u/>
        <vertAlign val="superscript"/>
        <sz val="11"/>
        <rFont val="Century Gothic"/>
        <family val="2"/>
      </rPr>
      <t>2</t>
    </r>
    <r>
      <rPr>
        <b/>
        <u/>
        <sz val="11"/>
        <rFont val="Century Gothic"/>
        <family val="2"/>
      </rPr>
      <t xml:space="preserve"> ) to BS 6073 in cement and sand (1:3) mortar as described.</t>
    </r>
  </si>
  <si>
    <t xml:space="preserve">230mm thick walling </t>
  </si>
  <si>
    <t xml:space="preserve">Sundries </t>
  </si>
  <si>
    <t>One layer 1000 gauge polythene sheet damp proof mebrane: Under bed: 300mm laps.</t>
  </si>
  <si>
    <t xml:space="preserve">50mm thick sand blinding </t>
  </si>
  <si>
    <t xml:space="preserve">Approved anti termite treatment </t>
  </si>
  <si>
    <t xml:space="preserve">Damp proof course: hessian based bituminous felt: bedded in cement and sand (1:4) mortar: 300mm laps </t>
  </si>
  <si>
    <t>Horizontal: 200mm ditto</t>
  </si>
  <si>
    <t xml:space="preserve">Plinth wall and splash apron </t>
  </si>
  <si>
    <t>100mm thick walling to sides of splash apron including the necessary excavation and foundation concrete.</t>
  </si>
  <si>
    <t xml:space="preserve">150mm thick imported Murram filling compacted, rolled and watered </t>
  </si>
  <si>
    <t>15mm thick rendering to plinths externally</t>
  </si>
  <si>
    <t>COLLECTION</t>
  </si>
  <si>
    <t>ELEMENT No.2 FRAME</t>
  </si>
  <si>
    <t>Insitu concrete class 25/20mm: vibrated, reinforced, as described</t>
  </si>
  <si>
    <t>Ring beam</t>
  </si>
  <si>
    <t>Mild steel rod reinforcement to BS EN 4461 as describrd</t>
  </si>
  <si>
    <t>8mm Ø bar</t>
  </si>
  <si>
    <t>kg</t>
  </si>
  <si>
    <t>High yield tensile steel bar reinforcement to BS 4449 as described including cutting to lengths, bending, hoisting and fixing including all necessary tying wire and spacing blocks</t>
  </si>
  <si>
    <t>12mm Ø bar</t>
  </si>
  <si>
    <t>Sides and soffites of beams</t>
  </si>
  <si>
    <t>ELEMENT No.3 ROOF</t>
  </si>
  <si>
    <t>Roof construction</t>
  </si>
  <si>
    <t>Carpentry</t>
  </si>
  <si>
    <t>The following in roof construction including hoisting and fixing approximately 3.0mm above ground level</t>
  </si>
  <si>
    <t>Sawn cypress pressure impregnated with preservative:</t>
  </si>
  <si>
    <t>50 x75mm purlins</t>
  </si>
  <si>
    <t>75x100mm strut &amp; ties</t>
  </si>
  <si>
    <t>50x150mm tie beam</t>
  </si>
  <si>
    <t>75x100 rafters</t>
  </si>
  <si>
    <t>100x150mm wall plate</t>
  </si>
  <si>
    <t>Carpentry work</t>
  </si>
  <si>
    <t>The following in sawn timber</t>
  </si>
  <si>
    <t>230x25mm fascia &amp; berge board</t>
  </si>
  <si>
    <t>Anchor bolts</t>
  </si>
  <si>
    <t>16mm diameter 300mm long anchor bolts and nuts</t>
  </si>
  <si>
    <t>no</t>
  </si>
  <si>
    <t xml:space="preserve"> </t>
  </si>
  <si>
    <t>Roof covering</t>
  </si>
  <si>
    <t>Blue pre-painted GCI gauge 26 iron sheets</t>
  </si>
  <si>
    <t>GCI match ridge capping</t>
  </si>
  <si>
    <t>Expanded metal lath over eaves nailed to and including 50 by 100mm framing and battens 15mm thick cement/sand backing and plaster</t>
  </si>
  <si>
    <t>Roof Drainage</t>
  </si>
  <si>
    <t>Rainwater Disposal System</t>
  </si>
  <si>
    <t>Terrain water system or other equal and approved 150mm diameter rainwater gutter fixed fascia board</t>
  </si>
  <si>
    <t>150mm diameter 6mm thick, uPVC rain water downpipe fixed and clipped to walls/columns at 100mm centres with and including brackets</t>
  </si>
  <si>
    <t>Extra for bends</t>
  </si>
  <si>
    <t>Extra for rainwater shoe</t>
  </si>
  <si>
    <t>Ditto for offset bend</t>
  </si>
  <si>
    <t>Painting</t>
  </si>
  <si>
    <t>Prepare and apply three coats of gloss oil paint to wood surfaces over 200mm but not exceeding 300mm girth</t>
  </si>
  <si>
    <t>Prepare and apply three coats of waterguard on plastered concrete soffites</t>
  </si>
  <si>
    <t>ELEMENT No.4 WALLING</t>
  </si>
  <si>
    <t>Solid concrete block walling load bearing (3.5N/mm2) to BS 6073 in cement and sand (1:4) moratar as described</t>
  </si>
  <si>
    <t>345mm thick walling</t>
  </si>
  <si>
    <t xml:space="preserve">115mm thick walling </t>
  </si>
  <si>
    <t xml:space="preserve">ELEMENT No.5 WINDOWS </t>
  </si>
  <si>
    <t>Concrete Work</t>
  </si>
  <si>
    <t>Precast concrete Grade '30' units reinforced as necessary and finished fair face on all exposed sides</t>
  </si>
  <si>
    <t>75x285 mm sunk weathered and throated window cill</t>
  </si>
  <si>
    <t>Burglar proofing grille comprising 16mm sq bars 150mm centres both ways in cobweb pattern or other equal and approved pattern welded to 50*50*6mm angle the whole having one coat of zinc chromate primer to fit the following window sizes</t>
  </si>
  <si>
    <t>Window size 1511x654mm</t>
  </si>
  <si>
    <t>Glass and Glazing</t>
  </si>
  <si>
    <t>6mm thick clear sheet glass to metal with putty</t>
  </si>
  <si>
    <t>Prepare touch up primer and apply one undercoat and two finishing coats of gloss oil paint: on glazed metal windows internally and externally.</t>
  </si>
  <si>
    <t>Steel casement Doors</t>
  </si>
  <si>
    <t>Double Door D1 overall size 875 x 2065mm high to Door schedule.</t>
  </si>
  <si>
    <t>no.</t>
  </si>
  <si>
    <t>ELEMENT No. 7 FINISHES</t>
  </si>
  <si>
    <t xml:space="preserve">EXTERNAL &amp; INTERNAL FINISHES </t>
  </si>
  <si>
    <t xml:space="preserve">Floor Finishes </t>
  </si>
  <si>
    <t xml:space="preserve">Cement and Sand (1:3) screeds and pavings: one coat: steel trowell finish: laid on concrete </t>
  </si>
  <si>
    <t xml:space="preserve">25mm thick paving </t>
  </si>
  <si>
    <t xml:space="preserve">25x150mm skirting with square top edge and coved junction at bottom of paving </t>
  </si>
  <si>
    <t xml:space="preserve">Wall Finishes </t>
  </si>
  <si>
    <t>Rendering &amp; Plastering: steel trowell finish</t>
  </si>
  <si>
    <t>18mm thick to walls</t>
  </si>
  <si>
    <t xml:space="preserve">Painting </t>
  </si>
  <si>
    <t>Prepare and apply one undercoat and two finishing coats of silk vinyl paint to plastered surfaces.</t>
  </si>
  <si>
    <t xml:space="preserve">Ceiling Finishes </t>
  </si>
  <si>
    <t xml:space="preserve">Sawn softwood presure impregnated </t>
  </si>
  <si>
    <t xml:space="preserve">50x50mm brandering </t>
  </si>
  <si>
    <t>50x100mm joists</t>
  </si>
  <si>
    <t xml:space="preserve">Expanded metal lath over ceiling nailed to joists ans brandering  framing (ms) ; Chicken wire mesh &amp; 15mm thick cement/sand backing </t>
  </si>
  <si>
    <t xml:space="preserve">Cornice </t>
  </si>
  <si>
    <t xml:space="preserve">Prepare and apply three coats of first grade emulsion paint on: </t>
  </si>
  <si>
    <t xml:space="preserve">Ceiling </t>
  </si>
  <si>
    <t>ELEMENT No.8</t>
  </si>
  <si>
    <t xml:space="preserve">Electrical Installation </t>
  </si>
  <si>
    <t>All builders work required for installation shall be provided for in the prices whether or not specifically measured or described below. Such include all chases, mortices, holes, notches, cutting, plugging making good finishes, painting or repainting etc. for a concealed circuit installation.</t>
  </si>
  <si>
    <t>P. sum</t>
  </si>
  <si>
    <t xml:space="preserve">Lighting protection </t>
  </si>
  <si>
    <t xml:space="preserve">The rate should provide for and not limited to earthing, protector and terminals </t>
  </si>
  <si>
    <t>Item</t>
  </si>
  <si>
    <t>No.</t>
  </si>
  <si>
    <t>Sum</t>
  </si>
  <si>
    <t>-</t>
  </si>
  <si>
    <t>and “as built” drawings as specified</t>
  </si>
  <si>
    <t xml:space="preserve">Net amount for operating and maintenance manuals </t>
  </si>
  <si>
    <t>Net amount for design, drawings and wiring diagrams.</t>
  </si>
  <si>
    <t>DIAGRAMS AND GENERAL ITEMS</t>
  </si>
  <si>
    <t xml:space="preserve">RATE TO INCLUDE FOR THE DESIGN, WIRING </t>
  </si>
  <si>
    <t>USHS</t>
  </si>
  <si>
    <t>DESCRIPTION</t>
  </si>
  <si>
    <t>ITEM</t>
  </si>
  <si>
    <t>DESCRIPTION: ELECTRICAL MECHANICAL WORKS</t>
  </si>
  <si>
    <t>BILL No.  WMC-1</t>
  </si>
  <si>
    <t>BILL No.  WMC-2</t>
  </si>
  <si>
    <t>DESCRIPTION: METER CALIBRATION HOUSE</t>
  </si>
  <si>
    <t>DESCRIPTION: GENERAL ITEMS</t>
  </si>
  <si>
    <t>ITEM NO.</t>
  </si>
  <si>
    <t>RATE        Ushs</t>
  </si>
  <si>
    <t>AMOUNT Ushs</t>
  </si>
  <si>
    <t>Contractual Requirements</t>
  </si>
  <si>
    <t>A110.1</t>
  </si>
  <si>
    <t xml:space="preserve">Performance security clause </t>
  </si>
  <si>
    <t>sum</t>
  </si>
  <si>
    <t>A110.2</t>
  </si>
  <si>
    <t>Advance payment guarantee</t>
  </si>
  <si>
    <t>A120</t>
  </si>
  <si>
    <t>Insurance of works covering all installations during and up to 28 days after the end of the defects liability period</t>
  </si>
  <si>
    <t>A130</t>
  </si>
  <si>
    <t>Third party insurance</t>
  </si>
  <si>
    <t>A140</t>
  </si>
  <si>
    <t>Insurance of Contractors Equipment</t>
  </si>
  <si>
    <t>Specified  Requirements</t>
  </si>
  <si>
    <t>Site Offices and Housing</t>
  </si>
  <si>
    <t>A211.1</t>
  </si>
  <si>
    <t xml:space="preserve">Establishment and removal of offices for the Engineer's staff </t>
  </si>
  <si>
    <t>A211.2</t>
  </si>
  <si>
    <t>month</t>
  </si>
  <si>
    <t>A211.4</t>
  </si>
  <si>
    <t>Maintenance of offices for the Engineer's staff including provision and payment of utility services</t>
  </si>
  <si>
    <t>Total Carried to Collection</t>
  </si>
  <si>
    <t>A221.1</t>
  </si>
  <si>
    <t>nr</t>
  </si>
  <si>
    <t>Services for the Engineer's staff</t>
  </si>
  <si>
    <t>Communication</t>
  </si>
  <si>
    <t>A222.1</t>
  </si>
  <si>
    <t>Equipment for use by the Engineer's staff</t>
  </si>
  <si>
    <t>A231.1</t>
  </si>
  <si>
    <t>Provision of office furniture &amp; equipment for the Engineer</t>
  </si>
  <si>
    <t>A232</t>
  </si>
  <si>
    <t>Maintenance of office furniture &amp; equipment for the Engineer</t>
  </si>
  <si>
    <t>Testing works</t>
  </si>
  <si>
    <t>Testing of Materials</t>
  </si>
  <si>
    <t>A250</t>
  </si>
  <si>
    <t>Concrete works test cubes</t>
  </si>
  <si>
    <t>A260.2</t>
  </si>
  <si>
    <t>Temporary Works</t>
  </si>
  <si>
    <t>A279.1</t>
  </si>
  <si>
    <t>Establishment &amp; removal of site sign-boards</t>
  </si>
  <si>
    <t>A279.2</t>
  </si>
  <si>
    <t>Maintenance of site sign-boards until the issue of the Taking-over Certificate</t>
  </si>
  <si>
    <t>Carried to Collection</t>
  </si>
  <si>
    <t>CARRIED TO GRAND SUMMARY</t>
  </si>
  <si>
    <t>DESCRIPTION: METHOD RELATED CHARGES</t>
  </si>
  <si>
    <t>ITEM    NO.</t>
  </si>
  <si>
    <t>RATE      Ushs</t>
  </si>
  <si>
    <t>METHOD RELATED CHARGES</t>
  </si>
  <si>
    <t>Method Related Charges</t>
  </si>
  <si>
    <t xml:space="preserve">Contractor`s site offices including erecting and dismantling  </t>
  </si>
  <si>
    <t>The Contractor shall provide and maintain any temporary storage shed or buildings necessary for  execution of the works.</t>
  </si>
  <si>
    <t>The Contractor shall provide all electrical lighting and power and/or other type of power required for use on the works</t>
  </si>
  <si>
    <t xml:space="preserve">The Contractor shall provide at his cost all water required for use upon the Works, including that required by Sub-contractors whether nominated or otherwise.  </t>
  </si>
  <si>
    <t>Allow  for transporting of workmen and tools to and from the site, at such hours and by such routes and distances as may be permitted.</t>
  </si>
  <si>
    <t xml:space="preserve">months </t>
  </si>
  <si>
    <t>A371</t>
  </si>
  <si>
    <t>Provisonal sum for Clients administration and supervision expenses</t>
  </si>
  <si>
    <t>A380.1</t>
  </si>
  <si>
    <t>Mobilisation on site</t>
  </si>
  <si>
    <t>A380.2</t>
  </si>
  <si>
    <t>Demobilise on completion of the Works</t>
  </si>
  <si>
    <t>A380.3</t>
  </si>
  <si>
    <t>Production of As-built drawings in AO - 3 No. Hard copies of Colour print and 2 No. DVD copies</t>
  </si>
  <si>
    <t>P.Sum</t>
  </si>
  <si>
    <t>A380.4</t>
  </si>
  <si>
    <t xml:space="preserve">Allow for site handover </t>
  </si>
  <si>
    <t>A380.5</t>
  </si>
  <si>
    <t>Allow for political and technical commissioning of the completed works</t>
  </si>
  <si>
    <t>P.sum</t>
  </si>
  <si>
    <t>A380.6</t>
  </si>
  <si>
    <t xml:space="preserve">Allow for Post construction and defect liability period </t>
  </si>
  <si>
    <t>Collection, Page RK G-2/1</t>
  </si>
  <si>
    <t>Collection, Page RK G-2/2</t>
  </si>
  <si>
    <t xml:space="preserve">TOTAL CARRIED TO GRAND SUMMARY </t>
  </si>
  <si>
    <t>Collection, Page  G-2/1</t>
  </si>
  <si>
    <t>Collection, Page  G-2/2</t>
  </si>
  <si>
    <t>CONSTRUCTION OF A COLD WATER METER CALIBRATION CENTRE AT THE APPROPRIATE TECHNOLOGY CENTRE</t>
  </si>
  <si>
    <t xml:space="preserve">Provision of rented office accommodation for the Engineer's staff </t>
  </si>
  <si>
    <t>Maintenance of Transport Vehicles</t>
  </si>
  <si>
    <t>Monthly maintenance of transport vehicles as will be detailed by the Contractor Manager</t>
  </si>
  <si>
    <t>Water tightedness tests for   structures and reservoirs</t>
  </si>
  <si>
    <t xml:space="preserve">Establish communication system and dedicated leased line system for the Engineer's office </t>
  </si>
  <si>
    <t>Collection, Page 2</t>
  </si>
  <si>
    <t>Collection, Page 1</t>
  </si>
  <si>
    <t xml:space="preserve">TOTAL BILL No.WMC-03 TO GRAND SUMMARY </t>
  </si>
  <si>
    <t>Collection, Page 3</t>
  </si>
  <si>
    <t>Collection, Page 4</t>
  </si>
  <si>
    <t>Collection, Page 5</t>
  </si>
  <si>
    <t>Collection, Page 6</t>
  </si>
  <si>
    <t>Collection, Page 7</t>
  </si>
  <si>
    <t>Collection, Page 8</t>
  </si>
  <si>
    <t>Carried forward to collection Page 2</t>
  </si>
  <si>
    <t>Carried forward to collection Page 3</t>
  </si>
  <si>
    <t>Carried forward to collection Page 4</t>
  </si>
  <si>
    <t>Carried forward to collection Page 5</t>
  </si>
  <si>
    <t>Carried forward to collection Page 6</t>
  </si>
  <si>
    <t>Carried forward to collection Page 7</t>
  </si>
  <si>
    <t>Carried forward to collection Page 8</t>
  </si>
  <si>
    <t>Window specification:</t>
  </si>
  <si>
    <t>Window Size 1511x654mm overall height: 2No. Side hung opening panes : 1No. Central fixed panes ; 300mm deep P.v above with mosquito wire mesh</t>
  </si>
  <si>
    <t>Purpose made steel casement windows manufactured from standard window casement sections: manufacture, assemble and deliver to site: supply and fix ironmongery comprising approved hinges, pivoting mechanisms, stays, fasteners to opening lights: provide permanent vents: Frames drilled, plugged and screwed or built into walling: one coat red oxide primer before delivery:</t>
  </si>
  <si>
    <t>ELEMENT No.6: DOORS</t>
  </si>
  <si>
    <t>Purpose made Door Standard Steel Section for glazing with putty, permanent ventilation comprising T-bar hood, standard transomes and mullions, 300mm high vents at the top comprising 3mm thick mild steel sheet cranked louvers, 120mm wide bent to shape and welded to door frame including one coat red oxide etching primer : ALL iron mongery and accessories as per Architect's detailed drawings</t>
  </si>
  <si>
    <t>Carried forward to collection Page 9</t>
  </si>
  <si>
    <t>RATE       Ushs</t>
  </si>
  <si>
    <t>AMOUNT    Ushs</t>
  </si>
  <si>
    <t>DEMOLITION AND SITE CLEARANCE</t>
  </si>
  <si>
    <t>General Site Clearance</t>
  </si>
  <si>
    <t>D100</t>
  </si>
  <si>
    <t>General site clearance for works</t>
  </si>
  <si>
    <t>ha</t>
  </si>
  <si>
    <t>EARTHWORKS</t>
  </si>
  <si>
    <t>E4</t>
  </si>
  <si>
    <t xml:space="preserve">General Excavation </t>
  </si>
  <si>
    <t>E411</t>
  </si>
  <si>
    <t>Top soil- Maximum depth  not exceeding 0.25 m</t>
  </si>
  <si>
    <t>E425</t>
  </si>
  <si>
    <t xml:space="preserve">Material other than top soil,rock, or artificial hard material. Maximum depth 2-5m </t>
  </si>
  <si>
    <t>E435</t>
  </si>
  <si>
    <t xml:space="preserve">Rock . Maximum depth  2-5m </t>
  </si>
  <si>
    <t>Excavation Ancillaries</t>
  </si>
  <si>
    <t>Preparation</t>
  </si>
  <si>
    <t>Preparation of excavated surfaces in the following materials</t>
  </si>
  <si>
    <t>E522</t>
  </si>
  <si>
    <t>Material other than topsoil, rock or artificial hard material inclined at an angle not exceeding 45 degrees to the horizontal</t>
  </si>
  <si>
    <t>m²</t>
  </si>
  <si>
    <t>E523</t>
  </si>
  <si>
    <t>Rock surfaces inclined at an angle not exceeding 45 degrees to the horizontal</t>
  </si>
  <si>
    <t>Disposal of Excavated Material</t>
  </si>
  <si>
    <t>Disposal of excavated material to water front fill sites as shown in the site layout and as specified and as directed by the Engineer</t>
  </si>
  <si>
    <t>E531</t>
  </si>
  <si>
    <t>Soil</t>
  </si>
  <si>
    <t>m³</t>
  </si>
  <si>
    <t>Filling</t>
  </si>
  <si>
    <t>Filling to structures by methods specified and to depths as shown in the drawings with the following materials</t>
  </si>
  <si>
    <t>E 647</t>
  </si>
  <si>
    <t xml:space="preserve">150mm thick bed of approved imported hardcore well spread, levelled, rammed and consolidated on stabilized ground to the Engineer's satisfaction </t>
  </si>
  <si>
    <t>IN-SITU CONCRETE</t>
  </si>
  <si>
    <t>Provision of Concrete</t>
  </si>
  <si>
    <t>Ordinary Designed Mix Concrete</t>
  </si>
  <si>
    <t>Grade C15</t>
  </si>
  <si>
    <t>Designed mix,grade C15 concrete, to BS EN 206-1, with ordinary portland cement , aggregate to BS EN 12620 , for the following aggregate sizes</t>
  </si>
  <si>
    <t>F231</t>
  </si>
  <si>
    <t>75 mm thickness</t>
  </si>
  <si>
    <t>Grade C30</t>
  </si>
  <si>
    <t>Designed mix,grade C30 concrete, to BS EN 206-1, with ordinary portland cement , aggregate to BS EN 12620 , for the following aggregate sizes</t>
  </si>
  <si>
    <t>F272</t>
  </si>
  <si>
    <t>350 mm thickness</t>
  </si>
  <si>
    <t>Placing  Mass Concrete</t>
  </si>
  <si>
    <t>Blinding</t>
  </si>
  <si>
    <t>Placing blinding concrete, grade C15, of the following thickness</t>
  </si>
  <si>
    <t>F611</t>
  </si>
  <si>
    <t>Placing Reinforced Concrete</t>
  </si>
  <si>
    <t>Bases &amp; Footing</t>
  </si>
  <si>
    <t>Placing reinforced concrete, grade C30, for  base slab of the following thickness</t>
  </si>
  <si>
    <t>F722</t>
  </si>
  <si>
    <t>Thickness 350 mm</t>
  </si>
  <si>
    <t xml:space="preserve">CLASS G: CONCRETE ANCILLARIES </t>
  </si>
  <si>
    <t>G2</t>
  </si>
  <si>
    <t>Formwork: fair finish to concrete walls</t>
  </si>
  <si>
    <t>G242</t>
  </si>
  <si>
    <t>Plane Vertical  width: 0.1-0.2m</t>
  </si>
  <si>
    <r>
      <t>m</t>
    </r>
    <r>
      <rPr>
        <vertAlign val="superscript"/>
        <sz val="11"/>
        <color indexed="8"/>
        <rFont val="Century Gothic"/>
        <family val="2"/>
      </rPr>
      <t>2</t>
    </r>
  </si>
  <si>
    <t>G5</t>
  </si>
  <si>
    <t>Reinforcement</t>
  </si>
  <si>
    <t>High Yield Steel</t>
  </si>
  <si>
    <t>High yield ribbed bars to BS 4449 and of the following sizes</t>
  </si>
  <si>
    <t xml:space="preserve">Nominal size, </t>
  </si>
  <si>
    <t>G512</t>
  </si>
  <si>
    <t xml:space="preserve">8 -16mm </t>
  </si>
  <si>
    <t>t</t>
  </si>
  <si>
    <t>G56</t>
  </si>
  <si>
    <t>Steel fabric : A142 BRC</t>
  </si>
  <si>
    <t>G562</t>
  </si>
  <si>
    <t>Nominal mass: 2-3 kg/m2</t>
  </si>
  <si>
    <t>Concrete Accessories</t>
  </si>
  <si>
    <t>Finishing of Top Surfaces</t>
  </si>
  <si>
    <t>Finishing of surfaces by the following methods</t>
  </si>
  <si>
    <t>G812</t>
  </si>
  <si>
    <t>With steel float finish</t>
  </si>
  <si>
    <t xml:space="preserve">Steel Pipes </t>
  </si>
  <si>
    <t>Steel pipes, include sockets/ spigots, to PN 16</t>
  </si>
  <si>
    <t>I422.1</t>
  </si>
  <si>
    <t>I422.2</t>
  </si>
  <si>
    <t>PIPEWORK-FITTINGS AND VALVES</t>
  </si>
  <si>
    <t>Steel Pipe Fittings</t>
  </si>
  <si>
    <t>Flanged bends, to PN16 and of the following sizes</t>
  </si>
  <si>
    <t>J312.1</t>
  </si>
  <si>
    <t>J312.2</t>
  </si>
  <si>
    <t>J312.3</t>
  </si>
  <si>
    <t xml:space="preserve">Gate Valve: Hand Operated </t>
  </si>
  <si>
    <t>All flanged gate valve installation to BS EN 12334, all to PN 16-25 complete inclusive of all fittings, as shown in the drawing for the following sizes</t>
  </si>
  <si>
    <t>J891.1</t>
  </si>
  <si>
    <t>No</t>
  </si>
  <si>
    <t>J891.2</t>
  </si>
  <si>
    <t>J891.3</t>
  </si>
  <si>
    <t>Washouts</t>
  </si>
  <si>
    <t>Washout as specified in the drawings, complete with tee, adaptors, drainage pipes, gate valve, flap valve, thrust blocks, and all other fittings necessary to make the complete installation on pipes of the following sizes; all to PN16</t>
  </si>
  <si>
    <t>J90.1</t>
  </si>
  <si>
    <t>PIPEWORK - MANHOLES AND PIPEWORK ANCILLARIES</t>
  </si>
  <si>
    <t>Other Chambers</t>
  </si>
  <si>
    <t>In-situ Concrete Chambers</t>
  </si>
  <si>
    <t>Concrete washout outfall structure, complete, as specified in drawings, and of the following depths</t>
  </si>
  <si>
    <t>K231.1</t>
  </si>
  <si>
    <t>Depth not exceeding 1.5m</t>
  </si>
  <si>
    <t>Concrete Gate valve chamber, complete as specified in the drawings, and of the following depths</t>
  </si>
  <si>
    <t>K231.2</t>
  </si>
  <si>
    <t>MISCELLANEOUS METAL WORK</t>
  </si>
  <si>
    <t>Supply and Install cold pressed galvanised steel sectional tank in  1.22M X1.22M x 6mm thick panels  with external flanges and pitched cover with 1No. 1m wide access man way, ball float valve, bellmouth overflow fitted to a vertical standpipe, strainer, water level indicator (scale in cubic metres) and plates with inlet, outlet, washout and overflow connection complete with internal pipe work and fittings, access points, ventilators (4 nr), walkway, handrailing, and internal and external access ladders complete as detailed in the drawings and supply specifications</t>
  </si>
  <si>
    <t>N88</t>
  </si>
  <si>
    <t>DESCRIPTION: STORAGE TANK (50 CUM)</t>
  </si>
  <si>
    <t>DN 100</t>
  </si>
  <si>
    <t>DN 80</t>
  </si>
  <si>
    <t>100/80 mm PN16</t>
  </si>
  <si>
    <t>100/100 mm PN16</t>
  </si>
  <si>
    <t>80/80 mm PN16</t>
  </si>
  <si>
    <t>DN 100mm PN16</t>
  </si>
  <si>
    <t>DN 80mm PN16</t>
  </si>
  <si>
    <t>DN 50mm PN16</t>
  </si>
  <si>
    <t xml:space="preserve">100mm ND </t>
  </si>
  <si>
    <t>Reservoir: 50cum  nominal capacity on ground concrete base</t>
  </si>
  <si>
    <t>F24</t>
  </si>
  <si>
    <t>Grade 20</t>
  </si>
  <si>
    <t>F243</t>
  </si>
  <si>
    <t>Designed mix, grade C20concrete, to BS EN 206-1, with ordinary Portland cement , aggregate to BS EN 12620, for the following aggregate sizes</t>
  </si>
  <si>
    <t>20 mm aggregate</t>
  </si>
  <si>
    <t>F511</t>
  </si>
  <si>
    <t>Thickness not exceeding 150mm</t>
  </si>
  <si>
    <t>CONCRETE ANCILLARIES</t>
  </si>
  <si>
    <t>Formwork-Fair Finish</t>
  </si>
  <si>
    <t>Fair Finish Plane Vertical</t>
  </si>
  <si>
    <t>Plane fair finish horizontal formwork of the following width</t>
  </si>
  <si>
    <t>G244</t>
  </si>
  <si>
    <t>All widths</t>
  </si>
  <si>
    <t>Plane fair finish vertical formwork of the following width</t>
  </si>
  <si>
    <t>G245</t>
  </si>
  <si>
    <t>PIPEWORK-PIPES</t>
  </si>
  <si>
    <t>Steel pipes, include sockets/ spigots, to PN 16, DN 100 mm,  laid in trench to the following depths</t>
  </si>
  <si>
    <t>I412.1</t>
  </si>
  <si>
    <t>All flanged gate valve installation to BS EN 12334, all to PN 16 complete inclusive of all fittings, as shown in the drawing for the following sizes.</t>
  </si>
  <si>
    <t>MISCELLANEOUS WORK</t>
  </si>
  <si>
    <t>Fences</t>
  </si>
  <si>
    <t>X135</t>
  </si>
  <si>
    <t>100x100mm Concrete post of C25 concrete and wire galvanised wire chain link fence of gauge 12 to BS 1722, with triple row of barbed wire on top, anchored into blockwork dwarf wall as per drawings, height 2-2.5 m</t>
  </si>
  <si>
    <t>ACCESS ROADS</t>
  </si>
  <si>
    <t>R124</t>
  </si>
  <si>
    <t>Rainwater Harvesting Tank</t>
  </si>
  <si>
    <t>S 120</t>
  </si>
  <si>
    <t>Storm Water Channel</t>
  </si>
  <si>
    <t>Grouted stone pitching (200mm thick)</t>
  </si>
  <si>
    <t>P100</t>
  </si>
  <si>
    <t>EE.1.3</t>
  </si>
  <si>
    <t>Diesel Generator - supply and install</t>
  </si>
  <si>
    <t>EE.1.3.1</t>
  </si>
  <si>
    <t>TOTAL CARRIED TO GRAND SUMMARY</t>
  </si>
  <si>
    <t>Steel pipes, include sockets/ spigots, to PN 16, DN 80 mm,  laid in trench to the following depths</t>
  </si>
  <si>
    <t xml:space="preserve">DN 100 mm </t>
  </si>
  <si>
    <t>Provide and lay concrete pavers from the Centre entrance up to the Water meter testing house</t>
  </si>
  <si>
    <t>Allow Provisional sum  for the electrical supply and installation complete to the Engineer`s approval</t>
  </si>
  <si>
    <t>3-PHASE POWER SUPPLY AND DISTRIBUTION BOARD</t>
  </si>
  <si>
    <t>Generator Base</t>
  </si>
  <si>
    <t>Placing blinding concrete, for base of screen channel, grade C15, of the following thickness</t>
  </si>
  <si>
    <t>STORAGE TANK 50 CUM</t>
  </si>
  <si>
    <t>Placing  Generator Mass Concrete</t>
  </si>
  <si>
    <t xml:space="preserve"> ELECTRICAL MECHANICAL WORKS</t>
  </si>
  <si>
    <t>GRAND SUMMARY</t>
  </si>
  <si>
    <t>Bill No</t>
  </si>
  <si>
    <t>Description</t>
  </si>
  <si>
    <t>Amount</t>
  </si>
  <si>
    <t xml:space="preserve">GENERAL ITEMS </t>
  </si>
  <si>
    <t>Contractural &amp; Specified Requirements</t>
  </si>
  <si>
    <t>WATER SUPPLY AND EQUIPMENT</t>
  </si>
  <si>
    <t>Sub-Total 2</t>
  </si>
  <si>
    <t>ADD: 18% VAT</t>
  </si>
  <si>
    <t>GRAND TOTAL</t>
  </si>
  <si>
    <t>Calibration House</t>
  </si>
  <si>
    <t>Reservoir and siteworks</t>
  </si>
  <si>
    <t>Electrical - Mechanical Equipment</t>
  </si>
  <si>
    <t>Supply and installation of equipment</t>
  </si>
  <si>
    <t>DESCRIPTION: SUPPLY AND INSTALLATION OF EQUIPMENT</t>
  </si>
  <si>
    <t>Supply and install WATCAL 50300C (S) Water Meter Calibration System (or equivalent) designed for calibrating the “Accuracy of Measurements” of Bulk Water Meters typically in sizes from DN 50 to DN 300 through COMPARISON METHOD.  The Test Bench is Semi-Automatically operated, with PNEUMATIC clamping system. . Air compressor 
(6 Bar Oil free) will be provided for Pneumatic Clamping. Control Switch for the Clamping Device will 
be provided near the Clamping Device.</t>
  </si>
  <si>
    <t xml:space="preserve">Supply and install WATCAL 1550G(M) Water Meter Calibration System (or equivalent) designed for calibrating the “Accuracy of 
Measurements” of Water Meters typically in sizes from DN 15 to DN 50 through GRAVIMETRIC 
Method as per standard OIML – R49 / ISO: 4064 or Equivalent. This Calibration system Manually operated, with Pneumatic clamping system. Air compressor (6 Bar Oil free) will be provided for Pneumatic Clamping. Control Switch for the Clamping Device will be provided near the Clamping Device.
</t>
  </si>
  <si>
    <t>Allow for Crane Facility to Lift &amp; Mount Pumps / Test Bed Etc. to be made available during Installation.</t>
  </si>
  <si>
    <t>Provide for proper Environmentally controlled Air Conditioned Room for Electronic Console for safe Operation.</t>
  </si>
  <si>
    <t>Allow for Manual labor support required during Installation to be provided.</t>
  </si>
  <si>
    <t>Provide for transportation and shipping charges Inclusive of  Air Ticket Fares</t>
  </si>
  <si>
    <t>Allow for technical team Work Visa, Boarding &amp; Lodging and local Transport forinstallation and training team</t>
  </si>
  <si>
    <t>Provisional sum for extended stay for reasons beyond  control charged @ US$ 500 per day per Engineer</t>
  </si>
  <si>
    <t>Installation Costs</t>
  </si>
  <si>
    <t>Supply and install pressure Measurement devices at both Upstream / Downstream of the test line to measure the Inlet / Outlet Pressure of water</t>
  </si>
  <si>
    <t>G-1</t>
  </si>
  <si>
    <t>G-2</t>
  </si>
  <si>
    <t>CH</t>
  </si>
  <si>
    <t>BILL No.  CH</t>
  </si>
  <si>
    <t>BILL No.  RT</t>
  </si>
  <si>
    <t>RT</t>
  </si>
  <si>
    <t>BILL No.  EM</t>
  </si>
  <si>
    <t>EM</t>
  </si>
  <si>
    <t>SIE</t>
  </si>
  <si>
    <t>BILL No.  SIE</t>
  </si>
  <si>
    <t>Supply and Install 10000 litres plastic rainwater harvesting tank  to collect water from the water meter testing house</t>
  </si>
  <si>
    <t xml:space="preserve">Provisional Sum for training allowing Engineers to understand the technology and working of the system at point of manufacture.  Return flight tickets, boarding &amp; lodging and visa formalities. Also this item will allow for Local conveyance </t>
  </si>
  <si>
    <t>BILL OF QUANTITIES</t>
  </si>
  <si>
    <t>Allow for 10% Contingency</t>
  </si>
  <si>
    <t>Sub Total 1</t>
  </si>
  <si>
    <t>A221.2</t>
  </si>
  <si>
    <t>Allow Provisional sum of UGX 10,000,000 (Five million uganda shillings ) for the electrical supply and installation complete to the Engineer`s approval</t>
  </si>
  <si>
    <t>Supply and install a 270 KVA 3-phase RYBNE (5 wire) 50 Hz with sound attenuated canopy  Diesel engine Generator to PERKINS manufacture or equal approved. ( The generator specifications are included in the general electrical specifications). including all cabling to changeover switch</t>
  </si>
  <si>
    <t>Provide rented vehicle acceptable to the client for the supervising Engineer for use during construction and defects liability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</si>
</sst>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_);_(* \(#,##0\);_(* &quot;-&quot;??_);_(@_)"/>
    <numFmt numFmtId="165" formatCode="_(* #,##0_);_(* \(#,##0\);_(* &quot;&quot;??_);_(@_)"/>
    <numFmt numFmtId="166" formatCode="0.0"/>
    <numFmt numFmtId="167" formatCode="0.000%"/>
    <numFmt numFmtId="168" formatCode="#,##0.0000"/>
    <numFmt numFmtId="169" formatCode="#,##0.0"/>
    <numFmt numFmtId="170" formatCode="_(* #,##0.0_);_(* \(#,##0.0\);_(* &quot;-&quot;??_);_(@_)"/>
    <numFmt numFmtId="171" formatCode="_-* #,##0.00_-;\-* #,##0.00_-;_-* &quot;-&quot;??_-;_-@_-"/>
    <numFmt numFmtId="172" formatCode="_-* #,##0_-;\-* #,##0_-;_-* &quot;-&quot;??_-;_-@_-"/>
  </numFmts>
  <fonts count="34" x14ac:knownFonts="1">
    <font>
      <sz val="10"/>
      <name val="Arial"/>
    </font>
    <font>
      <sz val="10"/>
      <name val="Arial"/>
      <family val="2"/>
    </font>
    <font>
      <b/>
      <sz val="11"/>
      <name val="Century Gothic"/>
      <family val="2"/>
    </font>
    <font>
      <sz val="11"/>
      <name val="Century Gothic"/>
      <family val="2"/>
    </font>
    <font>
      <sz val="10"/>
      <name val="Arial"/>
    </font>
    <font>
      <b/>
      <u/>
      <sz val="11"/>
      <name val="Century Gothic"/>
      <family val="2"/>
    </font>
    <font>
      <vertAlign val="superscript"/>
      <sz val="11"/>
      <name val="Century Gothic"/>
      <family val="2"/>
    </font>
    <font>
      <b/>
      <u/>
      <vertAlign val="superscript"/>
      <sz val="11"/>
      <name val="Century Gothic"/>
      <family val="2"/>
    </font>
    <font>
      <u val="singleAccounting"/>
      <sz val="10"/>
      <name val="Arial"/>
      <family val="2"/>
    </font>
    <font>
      <sz val="11"/>
      <color indexed="10"/>
      <name val="Century Gothic"/>
      <family val="2"/>
    </font>
    <font>
      <i/>
      <sz val="11"/>
      <name val="Century Gothic"/>
      <family val="2"/>
    </font>
    <font>
      <sz val="12"/>
      <name val="Century Gothic"/>
      <family val="2"/>
    </font>
    <font>
      <sz val="11"/>
      <color rgb="FFFF0000"/>
      <name val="Century Gothic"/>
      <family val="2"/>
    </font>
    <font>
      <sz val="11"/>
      <color indexed="8"/>
      <name val="Century Gothic"/>
      <family val="2"/>
    </font>
    <font>
      <b/>
      <i/>
      <sz val="11"/>
      <name val="Century Gothic"/>
      <family val="2"/>
    </font>
    <font>
      <b/>
      <sz val="11"/>
      <color rgb="FFFF0000"/>
      <name val="Century Gothic"/>
      <family val="2"/>
    </font>
    <font>
      <b/>
      <i/>
      <u/>
      <sz val="11"/>
      <name val="Century Gothic"/>
      <family val="2"/>
    </font>
    <font>
      <b/>
      <sz val="12"/>
      <name val="Century Gothic"/>
      <family val="2"/>
    </font>
    <font>
      <b/>
      <u/>
      <sz val="11"/>
      <color indexed="8"/>
      <name val="Century Gothic"/>
      <family val="2"/>
    </font>
    <font>
      <b/>
      <sz val="11"/>
      <color indexed="8"/>
      <name val="Century Gothic"/>
      <family val="2"/>
    </font>
    <font>
      <sz val="7"/>
      <name val="Times New Roman"/>
      <family val="1"/>
    </font>
    <font>
      <sz val="11"/>
      <color theme="1"/>
      <name val="Century Gothic"/>
      <family val="2"/>
    </font>
    <font>
      <vertAlign val="superscript"/>
      <sz val="11"/>
      <color indexed="8"/>
      <name val="Century Gothic"/>
      <family val="2"/>
    </font>
    <font>
      <sz val="9"/>
      <color theme="1"/>
      <name val="Arial"/>
      <family val="2"/>
    </font>
    <font>
      <u/>
      <sz val="11"/>
      <name val="Century Gothic"/>
      <family val="2"/>
    </font>
    <font>
      <sz val="12"/>
      <color indexed="8"/>
      <name val="Century Gothic"/>
      <family val="2"/>
    </font>
    <font>
      <b/>
      <sz val="12"/>
      <color indexed="8"/>
      <name val="Century Gothic"/>
      <family val="2"/>
    </font>
    <font>
      <sz val="11"/>
      <name val="Arial"/>
      <family val="2"/>
    </font>
    <font>
      <sz val="12"/>
      <color theme="0"/>
      <name val="Century Gothic"/>
      <family val="2"/>
    </font>
    <font>
      <b/>
      <sz val="12"/>
      <color theme="0"/>
      <name val="Century Gothic"/>
      <family val="2"/>
    </font>
    <font>
      <b/>
      <sz val="14"/>
      <name val="Century Gothic"/>
      <family val="2"/>
    </font>
    <font>
      <sz val="11"/>
      <color theme="0"/>
      <name val="Century Gothic"/>
      <family val="2"/>
    </font>
    <font>
      <b/>
      <sz val="11"/>
      <color theme="0"/>
      <name val="Century Gothic"/>
      <family val="2"/>
    </font>
    <font>
      <b/>
      <sz val="10"/>
      <color theme="0"/>
      <name val="Century Gothic"/>
      <family val="2"/>
    </font>
  </fonts>
  <fills count="4">
    <fill>
      <patternFill patternType="none"/>
    </fill>
    <fill>
      <patternFill patternType="gray125"/>
    </fill>
    <fill>
      <patternFill patternType="solid">
        <fgColor indexed="9"/>
        <bgColor indexed="64"/>
      </patternFill>
    </fill>
    <fill>
      <patternFill patternType="solid">
        <fgColor theme="6" tint="0.39997558519241921"/>
        <bgColor indexed="64"/>
      </patternFill>
    </fill>
  </fills>
  <borders count="44">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8"/>
      </left>
      <right/>
      <top/>
      <bottom/>
      <diagonal/>
    </border>
    <border>
      <left style="thin">
        <color indexed="64"/>
      </left>
      <right/>
      <top/>
      <bottom/>
      <diagonal/>
    </border>
    <border>
      <left style="thin">
        <color theme="1"/>
      </left>
      <right style="thin">
        <color theme="1"/>
      </right>
      <top/>
      <bottom/>
      <diagonal/>
    </border>
    <border>
      <left/>
      <right style="thin">
        <color indexed="64"/>
      </right>
      <top/>
      <bottom/>
      <diagonal/>
    </border>
    <border>
      <left style="thin">
        <color indexed="8"/>
      </left>
      <right style="thin">
        <color indexed="64"/>
      </right>
      <top/>
      <bottom/>
      <diagonal/>
    </border>
    <border>
      <left style="thin">
        <color indexed="64"/>
      </left>
      <right style="thin">
        <color indexed="8"/>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style="thin">
        <color indexed="8"/>
      </right>
      <top/>
      <bottom/>
      <diagonal/>
    </border>
    <border>
      <left style="thin">
        <color theme="1" tint="4.9989318521683403E-2"/>
      </left>
      <right style="thin">
        <color theme="1" tint="4.9989318521683403E-2"/>
      </right>
      <top/>
      <bottom/>
      <diagonal/>
    </border>
    <border>
      <left style="thin">
        <color theme="1" tint="4.9989318521683403E-2"/>
      </left>
      <right style="thin">
        <color indexed="8"/>
      </right>
      <top/>
      <bottom/>
      <diagonal/>
    </border>
    <border>
      <left/>
      <right style="thin">
        <color theme="1"/>
      </right>
      <top/>
      <bottom/>
      <diagonal/>
    </border>
    <border>
      <left style="thin">
        <color indexed="64"/>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theme="1"/>
      </right>
      <top/>
      <bottom/>
      <diagonal/>
    </border>
    <border>
      <left style="thin">
        <color indexed="64"/>
      </left>
      <right style="thin">
        <color indexed="8"/>
      </right>
      <top/>
      <bottom style="thin">
        <color indexed="64"/>
      </bottom>
      <diagonal/>
    </border>
    <border>
      <left/>
      <right style="thin">
        <color indexed="8"/>
      </right>
      <top style="thin">
        <color indexed="64"/>
      </top>
      <bottom style="thin">
        <color indexed="64"/>
      </bottom>
      <diagonal/>
    </border>
  </borders>
  <cellStyleXfs count="14">
    <xf numFmtId="0" fontId="0"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alignment horizontal="justify" vertical="top" wrapText="1"/>
    </xf>
    <xf numFmtId="0" fontId="8" fillId="0" borderId="0">
      <alignment horizontal="justify" vertical="top" wrapText="1"/>
    </xf>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cellStyleXfs>
  <cellXfs count="631">
    <xf numFmtId="0" fontId="0" fillId="0" borderId="0" xfId="0"/>
    <xf numFmtId="3" fontId="3" fillId="0" borderId="0" xfId="2" applyNumberFormat="1" applyFont="1" applyFill="1" applyAlignment="1">
      <alignment vertical="center"/>
    </xf>
    <xf numFmtId="0" fontId="3" fillId="0" borderId="0" xfId="2" applyFont="1" applyFill="1" applyAlignment="1">
      <alignment vertical="center"/>
    </xf>
    <xf numFmtId="0" fontId="3" fillId="0" borderId="0" xfId="2" applyFont="1" applyFill="1" applyAlignment="1">
      <alignment horizontal="left" vertical="top"/>
    </xf>
    <xf numFmtId="0" fontId="3" fillId="0" borderId="0" xfId="2" applyFont="1" applyFill="1" applyAlignment="1">
      <alignment horizontal="right" vertical="top"/>
    </xf>
    <xf numFmtId="164" fontId="3" fillId="0" borderId="0" xfId="3" applyNumberFormat="1" applyFont="1" applyFill="1" applyAlignment="1">
      <alignment horizontal="right" vertical="top"/>
    </xf>
    <xf numFmtId="0" fontId="2" fillId="0" borderId="0" xfId="2" quotePrefix="1" applyFont="1" applyFill="1" applyBorder="1" applyAlignment="1" applyProtection="1">
      <alignment vertical="center"/>
    </xf>
    <xf numFmtId="3" fontId="2" fillId="0" borderId="0" xfId="2" applyNumberFormat="1" applyFont="1" applyFill="1" applyBorder="1" applyAlignment="1">
      <alignment horizontal="left" vertical="top"/>
    </xf>
    <xf numFmtId="0" fontId="2" fillId="0" borderId="0" xfId="2" applyFont="1" applyFill="1" applyBorder="1" applyAlignment="1">
      <alignment horizontal="right" vertical="top"/>
    </xf>
    <xf numFmtId="43" fontId="2" fillId="0" borderId="0" xfId="3" applyNumberFormat="1" applyFont="1" applyFill="1" applyBorder="1" applyAlignment="1">
      <alignment horizontal="right" vertical="top"/>
    </xf>
    <xf numFmtId="164" fontId="2" fillId="0" borderId="0" xfId="3" applyNumberFormat="1" applyFont="1" applyFill="1" applyBorder="1" applyAlignment="1">
      <alignment horizontal="right" vertical="top"/>
    </xf>
    <xf numFmtId="0" fontId="2" fillId="0" borderId="0" xfId="2" applyFont="1" applyFill="1" applyAlignment="1">
      <alignment horizontal="center" vertical="center"/>
    </xf>
    <xf numFmtId="0" fontId="2" fillId="0" borderId="0" xfId="2" applyFont="1" applyFill="1" applyAlignment="1">
      <alignment vertical="center" wrapText="1"/>
    </xf>
    <xf numFmtId="0" fontId="2" fillId="0" borderId="0" xfId="2" applyFont="1" applyFill="1" applyAlignment="1">
      <alignment horizontal="left" vertical="top"/>
    </xf>
    <xf numFmtId="3" fontId="2" fillId="0" borderId="0" xfId="2" applyNumberFormat="1" applyFont="1" applyFill="1" applyAlignment="1">
      <alignment horizontal="right" vertical="top"/>
    </xf>
    <xf numFmtId="43" fontId="2" fillId="0" borderId="0" xfId="3" applyNumberFormat="1" applyFont="1" applyFill="1" applyAlignment="1">
      <alignment horizontal="right" vertical="top"/>
    </xf>
    <xf numFmtId="164" fontId="2" fillId="0" borderId="0" xfId="3" applyNumberFormat="1" applyFont="1" applyFill="1" applyAlignment="1">
      <alignment horizontal="right" vertical="top"/>
    </xf>
    <xf numFmtId="0" fontId="2" fillId="0" borderId="1" xfId="2" applyFont="1" applyFill="1" applyBorder="1" applyAlignment="1">
      <alignment horizontal="center"/>
    </xf>
    <xf numFmtId="0" fontId="2" fillId="0" borderId="1" xfId="2" applyFont="1" applyFill="1" applyBorder="1" applyAlignment="1">
      <alignment horizontal="center" wrapText="1"/>
    </xf>
    <xf numFmtId="0" fontId="2" fillId="0" borderId="1" xfId="2" applyFont="1" applyFill="1" applyBorder="1" applyAlignment="1">
      <alignment horizontal="left" vertical="top"/>
    </xf>
    <xf numFmtId="4" fontId="2" fillId="0" borderId="1" xfId="2" applyNumberFormat="1" applyFont="1" applyFill="1" applyBorder="1" applyAlignment="1">
      <alignment horizontal="right" vertical="top"/>
    </xf>
    <xf numFmtId="164" fontId="2" fillId="0" borderId="1" xfId="1" applyNumberFormat="1" applyFont="1" applyFill="1" applyBorder="1" applyAlignment="1">
      <alignment horizontal="right" vertical="top"/>
    </xf>
    <xf numFmtId="3" fontId="2" fillId="0" borderId="0" xfId="2" applyNumberFormat="1" applyFont="1" applyFill="1" applyBorder="1" applyAlignment="1" applyProtection="1">
      <alignment horizontal="center" wrapText="1"/>
    </xf>
    <xf numFmtId="0" fontId="3" fillId="0" borderId="0" xfId="2" applyFont="1" applyFill="1" applyAlignment="1"/>
    <xf numFmtId="0" fontId="2" fillId="0" borderId="2" xfId="2" applyFont="1" applyFill="1" applyBorder="1" applyAlignment="1">
      <alignment horizontal="center"/>
    </xf>
    <xf numFmtId="0" fontId="2" fillId="0" borderId="2" xfId="2" applyFont="1" applyFill="1" applyBorder="1" applyAlignment="1">
      <alignment wrapText="1"/>
    </xf>
    <xf numFmtId="0" fontId="2" fillId="0" borderId="2" xfId="2" applyFont="1" applyFill="1" applyBorder="1" applyAlignment="1">
      <alignment horizontal="left" vertical="top"/>
    </xf>
    <xf numFmtId="4" fontId="2" fillId="0" borderId="2" xfId="2" applyNumberFormat="1" applyFont="1" applyFill="1" applyBorder="1" applyAlignment="1">
      <alignment horizontal="right" vertical="top"/>
    </xf>
    <xf numFmtId="164" fontId="2" fillId="0" borderId="2" xfId="1" applyNumberFormat="1" applyFont="1" applyFill="1" applyBorder="1" applyAlignment="1">
      <alignment horizontal="right" vertical="top"/>
    </xf>
    <xf numFmtId="0" fontId="2" fillId="0" borderId="3" xfId="2" applyFont="1" applyFill="1" applyBorder="1" applyAlignment="1">
      <alignment horizontal="center" vertical="center"/>
    </xf>
    <xf numFmtId="0" fontId="2" fillId="0" borderId="3" xfId="2" applyFont="1" applyFill="1" applyBorder="1" applyAlignment="1">
      <alignment vertical="center" wrapText="1"/>
    </xf>
    <xf numFmtId="0" fontId="2" fillId="0" borderId="3" xfId="2" applyFont="1" applyFill="1" applyBorder="1" applyAlignment="1">
      <alignment horizontal="left" vertical="top"/>
    </xf>
    <xf numFmtId="4" fontId="2" fillId="0" borderId="3" xfId="2" applyNumberFormat="1" applyFont="1" applyFill="1" applyBorder="1" applyAlignment="1">
      <alignment horizontal="right" vertical="top"/>
    </xf>
    <xf numFmtId="165" fontId="2" fillId="0" borderId="3" xfId="3" applyNumberFormat="1" applyFont="1" applyFill="1" applyBorder="1" applyAlignment="1">
      <alignment horizontal="right" vertical="top"/>
    </xf>
    <xf numFmtId="164" fontId="2" fillId="0" borderId="3" xfId="3" applyNumberFormat="1" applyFont="1" applyFill="1" applyBorder="1" applyAlignment="1">
      <alignment horizontal="right" vertical="top"/>
    </xf>
    <xf numFmtId="0" fontId="3" fillId="0" borderId="4" xfId="0" applyFont="1" applyBorder="1" applyAlignment="1">
      <alignment vertical="top" wrapText="1"/>
    </xf>
    <xf numFmtId="0" fontId="5" fillId="0" borderId="4" xfId="0" applyFont="1" applyBorder="1" applyAlignment="1">
      <alignment horizontal="left" vertical="top" wrapText="1"/>
    </xf>
    <xf numFmtId="0" fontId="3" fillId="0" borderId="4" xfId="0" applyFont="1" applyBorder="1" applyAlignment="1">
      <alignment horizontal="left" vertical="top" wrapText="1"/>
    </xf>
    <xf numFmtId="164" fontId="3" fillId="0" borderId="4" xfId="3" applyNumberFormat="1" applyFont="1" applyBorder="1" applyAlignment="1">
      <alignment horizontal="right" vertical="top" wrapText="1"/>
    </xf>
    <xf numFmtId="0" fontId="3" fillId="0" borderId="0" xfId="0" applyFont="1" applyBorder="1" applyAlignment="1">
      <alignment wrapText="1"/>
    </xf>
    <xf numFmtId="0" fontId="5" fillId="0" borderId="4" xfId="0" applyFont="1" applyBorder="1" applyAlignment="1">
      <alignment horizontal="justify" vertical="top" wrapText="1"/>
    </xf>
    <xf numFmtId="0" fontId="3" fillId="0" borderId="4" xfId="0" applyFont="1" applyBorder="1" applyAlignment="1">
      <alignment horizontal="justify" vertical="top" wrapText="1"/>
    </xf>
    <xf numFmtId="0" fontId="3" fillId="0" borderId="4" xfId="0" applyFont="1" applyBorder="1" applyAlignment="1">
      <alignment wrapText="1"/>
    </xf>
    <xf numFmtId="0" fontId="2" fillId="0" borderId="4" xfId="0" applyFont="1" applyBorder="1" applyAlignment="1">
      <alignment wrapText="1"/>
    </xf>
    <xf numFmtId="0" fontId="5" fillId="0" borderId="4" xfId="0" applyFont="1" applyBorder="1" applyAlignment="1">
      <alignment wrapText="1"/>
    </xf>
    <xf numFmtId="0" fontId="2" fillId="0" borderId="4" xfId="0" applyFont="1" applyBorder="1" applyAlignment="1">
      <alignment vertical="top" wrapText="1"/>
    </xf>
    <xf numFmtId="0" fontId="2" fillId="0" borderId="4" xfId="0" applyFont="1" applyBorder="1" applyAlignment="1">
      <alignment horizontal="left" vertical="top" wrapText="1"/>
    </xf>
    <xf numFmtId="164" fontId="2" fillId="0" borderId="4" xfId="3" applyNumberFormat="1" applyFont="1" applyBorder="1" applyAlignment="1">
      <alignment horizontal="right" vertical="top" wrapText="1"/>
    </xf>
    <xf numFmtId="0" fontId="2" fillId="0" borderId="0"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2" fontId="3" fillId="0" borderId="4" xfId="0" applyNumberFormat="1" applyFont="1" applyBorder="1" applyAlignment="1">
      <alignment vertical="top" wrapText="1"/>
    </xf>
    <xf numFmtId="43" fontId="3" fillId="0" borderId="4" xfId="1" applyFont="1" applyBorder="1" applyAlignment="1">
      <alignment vertical="top" wrapText="1"/>
    </xf>
    <xf numFmtId="0" fontId="3" fillId="0" borderId="9" xfId="0" applyFont="1" applyBorder="1" applyAlignment="1">
      <alignment vertical="top" wrapText="1"/>
    </xf>
    <xf numFmtId="0" fontId="3" fillId="0" borderId="9" xfId="0" applyFont="1" applyBorder="1" applyAlignment="1">
      <alignment wrapText="1"/>
    </xf>
    <xf numFmtId="0" fontId="3" fillId="0" borderId="9" xfId="0" applyFont="1" applyBorder="1" applyAlignment="1">
      <alignment horizontal="left" vertical="top" wrapText="1"/>
    </xf>
    <xf numFmtId="164" fontId="3" fillId="0" borderId="9" xfId="3" applyNumberFormat="1" applyFont="1" applyBorder="1" applyAlignment="1">
      <alignment horizontal="right" vertical="top" wrapText="1"/>
    </xf>
    <xf numFmtId="43" fontId="3" fillId="0" borderId="0" xfId="0" applyNumberFormat="1" applyFont="1" applyBorder="1" applyAlignment="1">
      <alignment wrapText="1"/>
    </xf>
    <xf numFmtId="164" fontId="3" fillId="0" borderId="0" xfId="0" applyNumberFormat="1" applyFont="1" applyBorder="1" applyAlignment="1">
      <alignment wrapText="1"/>
    </xf>
    <xf numFmtId="0" fontId="5" fillId="0" borderId="4" xfId="0" applyFont="1" applyBorder="1" applyAlignment="1">
      <alignment vertical="top" wrapText="1"/>
    </xf>
    <xf numFmtId="0" fontId="3" fillId="0" borderId="4" xfId="0" applyFont="1" applyFill="1" applyBorder="1" applyAlignment="1">
      <alignment wrapText="1"/>
    </xf>
    <xf numFmtId="0" fontId="2" fillId="0" borderId="4" xfId="4" applyFont="1" applyFill="1" applyBorder="1" applyAlignment="1" applyProtection="1">
      <alignment horizontal="justify" vertical="top" wrapText="1"/>
    </xf>
    <xf numFmtId="0" fontId="2" fillId="0" borderId="4" xfId="5" applyFont="1" applyFill="1" applyBorder="1" applyAlignment="1" applyProtection="1">
      <alignment horizontal="left" vertical="top" wrapText="1"/>
    </xf>
    <xf numFmtId="0" fontId="3" fillId="0" borderId="4" xfId="5" applyFont="1" applyFill="1" applyBorder="1" applyAlignment="1" applyProtection="1">
      <alignment horizontal="justify" vertical="top" wrapText="1"/>
    </xf>
    <xf numFmtId="0" fontId="3" fillId="0" borderId="4" xfId="0" applyFont="1" applyBorder="1" applyAlignment="1">
      <alignment horizontal="right" vertical="top" wrapText="1"/>
    </xf>
    <xf numFmtId="43" fontId="3" fillId="0" borderId="4" xfId="1" applyNumberFormat="1"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164" fontId="3" fillId="0" borderId="0" xfId="3" applyNumberFormat="1" applyFont="1" applyBorder="1" applyAlignment="1">
      <alignment horizontal="right" vertical="top" wrapText="1"/>
    </xf>
    <xf numFmtId="0" fontId="3" fillId="0" borderId="0" xfId="2" applyFont="1" applyFill="1" applyAlignment="1">
      <alignment horizontal="center" vertical="center"/>
    </xf>
    <xf numFmtId="0" fontId="3" fillId="0" borderId="0" xfId="2" applyFont="1" applyFill="1" applyAlignment="1">
      <alignment vertical="center" wrapText="1"/>
    </xf>
    <xf numFmtId="43" fontId="3" fillId="0" borderId="0" xfId="3" applyNumberFormat="1" applyFont="1" applyFill="1" applyAlignment="1">
      <alignment horizontal="right" vertical="top"/>
    </xf>
    <xf numFmtId="0" fontId="3" fillId="0" borderId="0" xfId="2" applyFont="1" applyAlignment="1"/>
    <xf numFmtId="3" fontId="3" fillId="0" borderId="0" xfId="2" applyNumberFormat="1" applyFont="1" applyAlignment="1"/>
    <xf numFmtId="0" fontId="3" fillId="0" borderId="0" xfId="0" applyFont="1"/>
    <xf numFmtId="0" fontId="2" fillId="0" borderId="0" xfId="2" applyFont="1" applyFill="1" applyAlignment="1">
      <alignment vertical="center"/>
    </xf>
    <xf numFmtId="3" fontId="3" fillId="0" borderId="3" xfId="2" applyNumberFormat="1" applyFont="1" applyFill="1" applyBorder="1" applyAlignment="1">
      <alignment horizontal="center" vertical="center"/>
    </xf>
    <xf numFmtId="0" fontId="3" fillId="0" borderId="3" xfId="2" applyFont="1" applyFill="1" applyBorder="1" applyAlignment="1">
      <alignment horizontal="left" vertical="center" wrapText="1"/>
    </xf>
    <xf numFmtId="164" fontId="3" fillId="0" borderId="4" xfId="7" applyNumberFormat="1" applyFont="1" applyFill="1" applyBorder="1" applyAlignment="1">
      <alignment horizontal="center" vertical="center"/>
    </xf>
    <xf numFmtId="2" fontId="3" fillId="0" borderId="4" xfId="2" applyNumberFormat="1" applyFont="1" applyBorder="1" applyAlignment="1">
      <alignment horizontal="center" vertical="center"/>
    </xf>
    <xf numFmtId="0" fontId="3" fillId="0" borderId="4" xfId="2" applyFont="1" applyBorder="1" applyAlignment="1">
      <alignment vertical="center" wrapText="1"/>
    </xf>
    <xf numFmtId="0" fontId="3" fillId="0" borderId="4" xfId="2" applyNumberFormat="1" applyFont="1" applyBorder="1" applyAlignment="1">
      <alignment horizontal="center" vertical="center"/>
    </xf>
    <xf numFmtId="0" fontId="3" fillId="0" borderId="13" xfId="2" applyFont="1" applyBorder="1" applyAlignment="1">
      <alignment vertical="center" wrapText="1"/>
    </xf>
    <xf numFmtId="0" fontId="3" fillId="0" borderId="4" xfId="2" applyFont="1" applyBorder="1" applyAlignment="1">
      <alignment wrapText="1"/>
    </xf>
    <xf numFmtId="0" fontId="3" fillId="0" borderId="0" xfId="2" applyFont="1"/>
    <xf numFmtId="0" fontId="3" fillId="0" borderId="0" xfId="2" applyNumberFormat="1" applyFont="1" applyBorder="1" applyAlignment="1">
      <alignment vertical="center"/>
    </xf>
    <xf numFmtId="0" fontId="2" fillId="0" borderId="4" xfId="2" applyNumberFormat="1" applyFont="1" applyBorder="1" applyAlignment="1">
      <alignment horizontal="center" vertical="top" wrapText="1"/>
    </xf>
    <xf numFmtId="2" fontId="10" fillId="0" borderId="4" xfId="2" applyNumberFormat="1" applyFont="1" applyBorder="1" applyAlignment="1">
      <alignment horizontal="center" vertical="center"/>
    </xf>
    <xf numFmtId="0" fontId="2" fillId="0" borderId="4" xfId="2" applyNumberFormat="1" applyFont="1" applyBorder="1" applyAlignment="1">
      <alignment horizontal="center" vertical="center"/>
    </xf>
    <xf numFmtId="3" fontId="3" fillId="0" borderId="15" xfId="2" applyNumberFormat="1" applyFont="1" applyBorder="1" applyAlignment="1">
      <alignment vertical="center"/>
    </xf>
    <xf numFmtId="3" fontId="3" fillId="0" borderId="15" xfId="2" applyNumberFormat="1" applyFont="1" applyBorder="1" applyAlignment="1"/>
    <xf numFmtId="0" fontId="5" fillId="0" borderId="13" xfId="2" applyFont="1" applyBorder="1" applyAlignment="1">
      <alignment horizontal="left" vertical="center" wrapText="1"/>
    </xf>
    <xf numFmtId="3" fontId="3" fillId="0" borderId="18" xfId="2" applyNumberFormat="1" applyFont="1" applyBorder="1" applyAlignment="1">
      <alignment horizontal="center"/>
    </xf>
    <xf numFmtId="0" fontId="3" fillId="0" borderId="0" xfId="2" applyFont="1" applyAlignment="1">
      <alignment horizontal="center"/>
    </xf>
    <xf numFmtId="3" fontId="2" fillId="0" borderId="21" xfId="2" applyNumberFormat="1" applyFont="1" applyBorder="1" applyAlignment="1">
      <alignment horizontal="center"/>
    </xf>
    <xf numFmtId="0" fontId="3" fillId="0" borderId="0" xfId="2" applyFont="1" applyBorder="1" applyAlignment="1"/>
    <xf numFmtId="3" fontId="3" fillId="0" borderId="0" xfId="2" applyNumberFormat="1" applyFont="1" applyBorder="1" applyAlignment="1"/>
    <xf numFmtId="0" fontId="3" fillId="0" borderId="0" xfId="2" applyFont="1" applyBorder="1" applyAlignment="1">
      <alignment horizontal="center" vertical="center"/>
    </xf>
    <xf numFmtId="0" fontId="9" fillId="0" borderId="0" xfId="2" applyFont="1" applyBorder="1"/>
    <xf numFmtId="4" fontId="10" fillId="0" borderId="0" xfId="2" applyNumberFormat="1" applyFont="1" applyAlignment="1">
      <alignment horizontal="left"/>
    </xf>
    <xf numFmtId="164" fontId="2" fillId="0" borderId="0" xfId="3" applyNumberFormat="1" applyFont="1" applyFill="1" applyBorder="1" applyAlignment="1">
      <alignment vertical="center"/>
    </xf>
    <xf numFmtId="3" fontId="2" fillId="0" borderId="0" xfId="2" applyNumberFormat="1" applyFont="1" applyFill="1" applyBorder="1" applyAlignment="1">
      <alignment vertical="center"/>
    </xf>
    <xf numFmtId="0" fontId="2" fillId="0" borderId="0" xfId="2" applyFont="1" applyFill="1" applyBorder="1" applyAlignment="1">
      <alignment vertical="center" wrapText="1"/>
    </xf>
    <xf numFmtId="0" fontId="2" fillId="0" borderId="0" xfId="2" quotePrefix="1" applyFont="1" applyFill="1" applyBorder="1" applyAlignment="1" applyProtection="1">
      <alignment vertical="top"/>
    </xf>
    <xf numFmtId="0" fontId="3" fillId="0" borderId="0" xfId="2" applyFont="1" applyFill="1" applyAlignment="1">
      <alignment horizontal="center" vertical="top"/>
    </xf>
    <xf numFmtId="0" fontId="12" fillId="0" borderId="0" xfId="2" applyFont="1" applyFill="1" applyAlignment="1">
      <alignment horizontal="center" vertical="top"/>
    </xf>
    <xf numFmtId="0" fontId="2" fillId="0" borderId="0" xfId="0" applyFont="1" applyFill="1"/>
    <xf numFmtId="0" fontId="3" fillId="0" borderId="0" xfId="2" applyFont="1" applyFill="1" applyAlignment="1" applyProtection="1">
      <alignment horizontal="right" vertical="top"/>
    </xf>
    <xf numFmtId="0" fontId="3" fillId="0" borderId="0" xfId="2" applyFont="1" applyFill="1" applyAlignment="1" applyProtection="1">
      <alignment vertical="center" wrapText="1"/>
    </xf>
    <xf numFmtId="0" fontId="3" fillId="0" borderId="0" xfId="2" applyFont="1" applyFill="1" applyAlignment="1" applyProtection="1">
      <alignment horizontal="center" vertical="top"/>
    </xf>
    <xf numFmtId="0" fontId="12" fillId="0" borderId="19" xfId="2" applyFont="1" applyFill="1" applyBorder="1" applyAlignment="1" applyProtection="1">
      <alignment horizontal="center" vertical="top"/>
    </xf>
    <xf numFmtId="164" fontId="2" fillId="0" borderId="19" xfId="3" applyNumberFormat="1" applyFont="1" applyFill="1" applyBorder="1" applyAlignment="1" applyProtection="1">
      <alignment horizontal="right" vertical="top"/>
    </xf>
    <xf numFmtId="3" fontId="2" fillId="0" borderId="0" xfId="2" applyNumberFormat="1" applyFont="1" applyFill="1" applyBorder="1" applyAlignment="1" applyProtection="1">
      <alignment horizontal="centerContinuous" vertical="center"/>
    </xf>
    <xf numFmtId="0" fontId="2" fillId="0" borderId="1" xfId="2" applyFont="1" applyFill="1" applyBorder="1" applyAlignment="1">
      <alignment horizontal="left" vertical="top" wrapText="1"/>
    </xf>
    <xf numFmtId="0" fontId="2" fillId="0" borderId="1" xfId="2" applyFont="1" applyFill="1" applyBorder="1" applyAlignment="1">
      <alignment horizontal="center" vertical="top" wrapText="1"/>
    </xf>
    <xf numFmtId="4" fontId="2" fillId="0" borderId="1" xfId="2" applyNumberFormat="1" applyFont="1" applyFill="1" applyBorder="1" applyAlignment="1">
      <alignment horizontal="center" vertical="top" wrapText="1"/>
    </xf>
    <xf numFmtId="164" fontId="2" fillId="0" borderId="1" xfId="1" applyNumberFormat="1" applyFont="1" applyFill="1" applyBorder="1" applyAlignment="1">
      <alignment horizontal="center" vertical="top" wrapText="1"/>
    </xf>
    <xf numFmtId="164" fontId="2" fillId="0" borderId="24" xfId="1" applyNumberFormat="1" applyFont="1" applyFill="1" applyBorder="1" applyAlignment="1">
      <alignment horizontal="center" vertical="top" wrapText="1"/>
    </xf>
    <xf numFmtId="3" fontId="2" fillId="0" borderId="13" xfId="2" applyNumberFormat="1" applyFont="1" applyFill="1" applyBorder="1" applyAlignment="1" applyProtection="1">
      <alignment horizontal="center" wrapText="1"/>
    </xf>
    <xf numFmtId="0" fontId="3" fillId="0" borderId="0" xfId="2" applyFont="1" applyFill="1" applyAlignment="1">
      <alignment wrapText="1"/>
    </xf>
    <xf numFmtId="0" fontId="3" fillId="0" borderId="25" xfId="2" applyFont="1" applyFill="1" applyBorder="1" applyAlignment="1" applyProtection="1">
      <alignment horizontal="center" vertical="top"/>
    </xf>
    <xf numFmtId="0" fontId="5" fillId="0" borderId="25" xfId="2" applyFont="1" applyFill="1" applyBorder="1" applyAlignment="1" applyProtection="1">
      <alignment horizontal="left" vertical="center" wrapText="1"/>
    </xf>
    <xf numFmtId="0" fontId="12" fillId="0" borderId="25" xfId="2" applyFont="1" applyFill="1" applyBorder="1" applyAlignment="1" applyProtection="1">
      <alignment horizontal="center" vertical="top"/>
    </xf>
    <xf numFmtId="164" fontId="3" fillId="0" borderId="25" xfId="3" applyNumberFormat="1" applyFont="1" applyFill="1" applyBorder="1" applyAlignment="1" applyProtection="1">
      <alignment horizontal="right" vertical="top"/>
    </xf>
    <xf numFmtId="3" fontId="3" fillId="0" borderId="13" xfId="2" applyNumberFormat="1" applyFont="1" applyFill="1" applyBorder="1" applyAlignment="1" applyProtection="1">
      <alignment horizontal="right" vertical="center"/>
    </xf>
    <xf numFmtId="0" fontId="3" fillId="0" borderId="4" xfId="2" applyFont="1" applyFill="1" applyBorder="1" applyAlignment="1" applyProtection="1">
      <alignment horizontal="center" vertical="top"/>
    </xf>
    <xf numFmtId="0" fontId="5" fillId="0" borderId="15" xfId="2" applyFont="1" applyFill="1" applyBorder="1" applyAlignment="1" applyProtection="1">
      <alignment horizontal="left" vertical="center" wrapText="1"/>
    </xf>
    <xf numFmtId="0" fontId="3" fillId="0" borderId="15" xfId="2" applyFont="1" applyFill="1" applyBorder="1" applyAlignment="1" applyProtection="1">
      <alignment horizontal="center" vertical="top"/>
    </xf>
    <xf numFmtId="0" fontId="3" fillId="0" borderId="15" xfId="2" applyFont="1" applyFill="1" applyBorder="1" applyAlignment="1" applyProtection="1">
      <alignment horizontal="left" vertical="center" wrapText="1"/>
    </xf>
    <xf numFmtId="0" fontId="3" fillId="0" borderId="15" xfId="2" applyFont="1" applyFill="1" applyBorder="1" applyAlignment="1" applyProtection="1">
      <alignment vertical="center" wrapText="1"/>
    </xf>
    <xf numFmtId="3" fontId="3" fillId="0" borderId="15" xfId="2" applyNumberFormat="1" applyFont="1" applyFill="1" applyBorder="1" applyAlignment="1" applyProtection="1">
      <alignment horizontal="center" vertical="top"/>
    </xf>
    <xf numFmtId="167" fontId="3" fillId="0" borderId="13" xfId="9" applyNumberFormat="1" applyFont="1" applyFill="1" applyBorder="1" applyAlignment="1">
      <alignment vertical="center"/>
    </xf>
    <xf numFmtId="3" fontId="3" fillId="0" borderId="13" xfId="2" applyNumberFormat="1" applyFont="1" applyFill="1" applyBorder="1" applyAlignment="1">
      <alignment vertical="center"/>
    </xf>
    <xf numFmtId="3" fontId="12" fillId="0" borderId="15" xfId="2" applyNumberFormat="1" applyFont="1" applyFill="1" applyBorder="1" applyAlignment="1" applyProtection="1">
      <alignment horizontal="center" vertical="top"/>
    </xf>
    <xf numFmtId="0" fontId="2" fillId="0" borderId="15" xfId="2"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3" fontId="2" fillId="0" borderId="13" xfId="2" applyNumberFormat="1" applyFont="1" applyFill="1" applyBorder="1" applyAlignment="1"/>
    <xf numFmtId="0" fontId="2" fillId="0" borderId="0" xfId="2" applyFont="1" applyFill="1" applyAlignment="1"/>
    <xf numFmtId="0" fontId="3" fillId="0" borderId="4" xfId="2" applyFont="1" applyFill="1" applyBorder="1" applyAlignment="1" applyProtection="1">
      <alignment horizontal="left" vertical="center" wrapText="1"/>
    </xf>
    <xf numFmtId="3" fontId="12" fillId="0" borderId="4" xfId="2" applyNumberFormat="1" applyFont="1" applyFill="1" applyBorder="1" applyAlignment="1" applyProtection="1">
      <alignment horizontal="center" vertical="top"/>
    </xf>
    <xf numFmtId="164" fontId="2" fillId="0" borderId="26" xfId="3" applyNumberFormat="1" applyFont="1" applyFill="1" applyBorder="1" applyAlignment="1">
      <alignment vertical="top"/>
    </xf>
    <xf numFmtId="164" fontId="2" fillId="0" borderId="11" xfId="3" applyNumberFormat="1" applyFont="1" applyFill="1" applyBorder="1" applyAlignment="1">
      <alignment vertical="top"/>
    </xf>
    <xf numFmtId="3" fontId="2" fillId="0" borderId="13" xfId="2" applyNumberFormat="1" applyFont="1" applyFill="1" applyBorder="1" applyAlignment="1">
      <alignment vertical="center"/>
    </xf>
    <xf numFmtId="0" fontId="5" fillId="0" borderId="4" xfId="2" applyFont="1" applyFill="1" applyBorder="1" applyAlignment="1" applyProtection="1">
      <alignment horizontal="left" vertical="center" wrapText="1"/>
    </xf>
    <xf numFmtId="0" fontId="14" fillId="0" borderId="4" xfId="2" applyFont="1" applyFill="1" applyBorder="1" applyAlignment="1" applyProtection="1">
      <alignment horizontal="left" vertical="center" wrapText="1"/>
    </xf>
    <xf numFmtId="0" fontId="2" fillId="0" borderId="4" xfId="2" applyFont="1" applyFill="1" applyBorder="1" applyAlignment="1" applyProtection="1">
      <alignment horizontal="left" vertical="center" wrapText="1"/>
    </xf>
    <xf numFmtId="3" fontId="3" fillId="0" borderId="4" xfId="2" applyNumberFormat="1" applyFont="1" applyFill="1" applyBorder="1" applyAlignment="1" applyProtection="1">
      <alignment horizontal="center" vertical="top"/>
    </xf>
    <xf numFmtId="4" fontId="3" fillId="0" borderId="4" xfId="2" applyNumberFormat="1" applyFont="1" applyFill="1" applyBorder="1" applyAlignment="1" applyProtection="1">
      <alignment horizontal="center" vertical="top"/>
    </xf>
    <xf numFmtId="0" fontId="3" fillId="0" borderId="0" xfId="2" applyFont="1" applyFill="1" applyBorder="1" applyAlignment="1">
      <alignment vertical="center"/>
    </xf>
    <xf numFmtId="4" fontId="3" fillId="0" borderId="15" xfId="2" applyNumberFormat="1" applyFont="1" applyFill="1" applyBorder="1" applyAlignment="1" applyProtection="1">
      <alignment horizontal="center" vertical="top"/>
    </xf>
    <xf numFmtId="0" fontId="3" fillId="0" borderId="4" xfId="2" applyFont="1" applyFill="1" applyBorder="1" applyAlignment="1" applyProtection="1">
      <alignment horizontal="right" vertical="top"/>
    </xf>
    <xf numFmtId="0" fontId="3" fillId="0" borderId="4" xfId="2" applyFont="1" applyFill="1" applyBorder="1" applyAlignment="1">
      <alignment horizontal="center" vertical="top"/>
    </xf>
    <xf numFmtId="0" fontId="12" fillId="0" borderId="4" xfId="2" applyFont="1" applyFill="1" applyBorder="1" applyAlignment="1">
      <alignment horizontal="center" vertical="top"/>
    </xf>
    <xf numFmtId="0" fontId="3" fillId="0" borderId="4" xfId="2" quotePrefix="1" applyFont="1" applyFill="1" applyBorder="1" applyAlignment="1" applyProtection="1">
      <alignment horizontal="left" vertical="center" wrapText="1"/>
    </xf>
    <xf numFmtId="0" fontId="12" fillId="0" borderId="15" xfId="2" applyFont="1" applyFill="1" applyBorder="1" applyAlignment="1" applyProtection="1">
      <alignment horizontal="center" vertical="top"/>
    </xf>
    <xf numFmtId="3" fontId="3" fillId="0" borderId="0" xfId="2" applyNumberFormat="1" applyFont="1" applyFill="1" applyBorder="1" applyAlignment="1">
      <alignment vertical="center"/>
    </xf>
    <xf numFmtId="164" fontId="2" fillId="0" borderId="5" xfId="3" quotePrefix="1" applyNumberFormat="1" applyFont="1" applyFill="1" applyBorder="1" applyAlignment="1"/>
    <xf numFmtId="164" fontId="2" fillId="0" borderId="6" xfId="3" quotePrefix="1" applyNumberFormat="1" applyFont="1" applyFill="1" applyBorder="1" applyAlignment="1"/>
    <xf numFmtId="3" fontId="2" fillId="0" borderId="0" xfId="2" applyNumberFormat="1" applyFont="1" applyFill="1" applyBorder="1" applyAlignment="1"/>
    <xf numFmtId="0" fontId="3" fillId="0" borderId="0" xfId="2" applyFont="1" applyFill="1" applyBorder="1" applyAlignment="1" applyProtection="1">
      <alignment horizontal="right" vertical="top"/>
    </xf>
    <xf numFmtId="0" fontId="3" fillId="0" borderId="0" xfId="2" applyFont="1" applyFill="1" applyBorder="1" applyAlignment="1" applyProtection="1">
      <alignment horizontal="left" vertical="center" wrapText="1"/>
    </xf>
    <xf numFmtId="0" fontId="3" fillId="0" borderId="0" xfId="2" applyFont="1" applyFill="1" applyBorder="1" applyAlignment="1">
      <alignment horizontal="center" vertical="top"/>
    </xf>
    <xf numFmtId="0" fontId="12" fillId="0" borderId="0" xfId="2" applyFont="1" applyFill="1" applyBorder="1" applyAlignment="1">
      <alignment horizontal="center" vertical="top"/>
    </xf>
    <xf numFmtId="164" fontId="3" fillId="0" borderId="0" xfId="3" applyNumberFormat="1" applyFont="1" applyFill="1" applyBorder="1" applyAlignment="1">
      <alignment horizontal="right" vertical="top"/>
    </xf>
    <xf numFmtId="0" fontId="3" fillId="0" borderId="0" xfId="2" applyFont="1" applyFill="1" applyBorder="1" applyAlignment="1">
      <alignment horizontal="right" vertical="top"/>
    </xf>
    <xf numFmtId="0" fontId="3" fillId="0" borderId="0" xfId="2" applyFont="1" applyFill="1" applyBorder="1" applyAlignment="1">
      <alignment vertical="center" wrapText="1"/>
    </xf>
    <xf numFmtId="0" fontId="3" fillId="0" borderId="0" xfId="2" applyFont="1" applyFill="1" applyBorder="1" applyAlignment="1" applyProtection="1">
      <alignment horizontal="center" vertical="top"/>
    </xf>
    <xf numFmtId="0" fontId="12" fillId="0" borderId="0" xfId="2" applyFont="1" applyFill="1" applyBorder="1" applyAlignment="1" applyProtection="1">
      <alignment horizontal="center" vertical="top"/>
    </xf>
    <xf numFmtId="164" fontId="3" fillId="0" borderId="0" xfId="3" applyNumberFormat="1" applyFont="1" applyFill="1" applyBorder="1" applyAlignment="1" applyProtection="1">
      <alignment horizontal="right" vertical="top"/>
    </xf>
    <xf numFmtId="3" fontId="3" fillId="0" borderId="0" xfId="2" applyNumberFormat="1" applyFont="1" applyFill="1" applyBorder="1" applyAlignment="1" applyProtection="1">
      <alignment horizontal="right" vertical="center"/>
    </xf>
    <xf numFmtId="0" fontId="2" fillId="0" borderId="0" xfId="2" applyFont="1" applyFill="1" applyAlignment="1">
      <alignment horizontal="center" vertical="top"/>
    </xf>
    <xf numFmtId="0" fontId="15" fillId="0" borderId="0" xfId="2" applyFont="1" applyFill="1" applyAlignment="1">
      <alignment horizontal="center" vertical="top"/>
    </xf>
    <xf numFmtId="3" fontId="16" fillId="0" borderId="0" xfId="2" applyNumberFormat="1" applyFont="1" applyFill="1" applyAlignment="1">
      <alignment vertical="center"/>
    </xf>
    <xf numFmtId="0" fontId="2" fillId="0" borderId="0" xfId="2" applyFont="1" applyFill="1" applyAlignment="1">
      <alignment horizontal="right" vertical="top"/>
    </xf>
    <xf numFmtId="0" fontId="2" fillId="0" borderId="28" xfId="2" applyFont="1" applyFill="1" applyBorder="1" applyAlignment="1">
      <alignment horizontal="left" vertical="top" wrapText="1"/>
    </xf>
    <xf numFmtId="0" fontId="2" fillId="0" borderId="28" xfId="2" applyFont="1" applyFill="1" applyBorder="1" applyAlignment="1">
      <alignment horizontal="center" vertical="top" wrapText="1"/>
    </xf>
    <xf numFmtId="4" fontId="2" fillId="0" borderId="28" xfId="2" applyNumberFormat="1" applyFont="1" applyFill="1" applyBorder="1" applyAlignment="1">
      <alignment horizontal="center" vertical="top" wrapText="1"/>
    </xf>
    <xf numFmtId="164" fontId="2" fillId="0" borderId="28" xfId="1" applyNumberFormat="1" applyFont="1" applyFill="1" applyBorder="1" applyAlignment="1">
      <alignment horizontal="center" vertical="top" wrapText="1"/>
    </xf>
    <xf numFmtId="164" fontId="2" fillId="0" borderId="29" xfId="1" applyNumberFormat="1" applyFont="1" applyFill="1" applyBorder="1" applyAlignment="1">
      <alignment horizontal="center" vertical="top" wrapText="1"/>
    </xf>
    <xf numFmtId="0" fontId="3" fillId="0" borderId="16" xfId="2" applyFont="1" applyFill="1" applyBorder="1" applyAlignment="1" applyProtection="1">
      <alignment horizontal="right" vertical="top"/>
    </xf>
    <xf numFmtId="164" fontId="3" fillId="0" borderId="15" xfId="3" applyNumberFormat="1" applyFont="1" applyFill="1" applyBorder="1" applyAlignment="1" applyProtection="1">
      <alignment horizontal="center" vertical="top"/>
    </xf>
    <xf numFmtId="164" fontId="3" fillId="0" borderId="4" xfId="3" applyNumberFormat="1" applyFont="1" applyFill="1" applyBorder="1" applyAlignment="1" applyProtection="1">
      <alignment horizontal="center" vertical="top"/>
    </xf>
    <xf numFmtId="3" fontId="3" fillId="0" borderId="13" xfId="2" applyNumberFormat="1" applyFont="1" applyFill="1" applyBorder="1" applyAlignment="1">
      <alignment horizontal="right" vertical="center"/>
    </xf>
    <xf numFmtId="0" fontId="2" fillId="0" borderId="4" xfId="0" applyFont="1" applyBorder="1" applyAlignment="1" applyProtection="1">
      <alignment horizontal="right" vertical="top" wrapText="1"/>
      <protection locked="0"/>
    </xf>
    <xf numFmtId="0" fontId="2" fillId="0" borderId="4" xfId="0" applyFont="1" applyBorder="1" applyAlignment="1" applyProtection="1">
      <alignment horizontal="justify" vertical="top" wrapText="1"/>
      <protection locked="0"/>
    </xf>
    <xf numFmtId="0" fontId="3" fillId="0" borderId="4" xfId="0" applyFont="1" applyBorder="1" applyAlignment="1" applyProtection="1">
      <alignment horizontal="center" vertical="top" wrapText="1"/>
      <protection locked="0"/>
    </xf>
    <xf numFmtId="1" fontId="3" fillId="0" borderId="4" xfId="3" applyNumberFormat="1" applyFont="1" applyBorder="1" applyAlignment="1" applyProtection="1">
      <alignment horizontal="center" vertical="top" wrapText="1"/>
    </xf>
    <xf numFmtId="164" fontId="3" fillId="0" borderId="4" xfId="3" applyNumberFormat="1" applyFont="1" applyBorder="1" applyAlignment="1" applyProtection="1">
      <alignment horizontal="right" vertical="top" wrapText="1"/>
    </xf>
    <xf numFmtId="0" fontId="3" fillId="0" borderId="0" xfId="0" applyFont="1" applyBorder="1" applyAlignment="1" applyProtection="1">
      <alignment vertical="top" wrapText="1"/>
      <protection locked="0"/>
    </xf>
    <xf numFmtId="0" fontId="3" fillId="0" borderId="4" xfId="0" applyFont="1" applyBorder="1" applyAlignment="1" applyProtection="1">
      <alignment horizontal="justify" vertical="top" wrapText="1"/>
      <protection locked="0"/>
    </xf>
    <xf numFmtId="0" fontId="2" fillId="0" borderId="4" xfId="0" applyFont="1" applyBorder="1" applyAlignment="1" applyProtection="1">
      <alignment horizontal="center" vertical="top" wrapText="1"/>
      <protection locked="0"/>
    </xf>
    <xf numFmtId="0" fontId="3" fillId="0" borderId="4" xfId="0" applyFont="1" applyBorder="1" applyAlignment="1" applyProtection="1">
      <alignment horizontal="left" vertical="top" wrapText="1"/>
      <protection locked="0"/>
    </xf>
    <xf numFmtId="0" fontId="3" fillId="0" borderId="4" xfId="0" applyFont="1" applyFill="1" applyBorder="1" applyAlignment="1" applyProtection="1">
      <alignment horizontal="left" vertical="top" wrapText="1"/>
    </xf>
    <xf numFmtId="0" fontId="2" fillId="0" borderId="0" xfId="0" applyFont="1" applyBorder="1" applyAlignment="1" applyProtection="1">
      <alignment vertical="top" wrapText="1"/>
      <protection locked="0"/>
    </xf>
    <xf numFmtId="0" fontId="3" fillId="0" borderId="4" xfId="0" quotePrefix="1" applyFont="1" applyBorder="1" applyAlignment="1" applyProtection="1">
      <alignment horizontal="center" vertical="top"/>
    </xf>
    <xf numFmtId="0" fontId="3" fillId="0" borderId="4" xfId="0" applyFont="1" applyBorder="1" applyAlignment="1" applyProtection="1">
      <alignment horizontal="left" vertical="top" wrapText="1"/>
    </xf>
    <xf numFmtId="0" fontId="3" fillId="0" borderId="4" xfId="0" applyFont="1" applyBorder="1" applyAlignment="1" applyProtection="1">
      <alignment horizontal="center" vertical="top"/>
    </xf>
    <xf numFmtId="3" fontId="3" fillId="0" borderId="4" xfId="0" applyNumberFormat="1" applyFont="1" applyBorder="1" applyAlignment="1" applyProtection="1">
      <alignment horizontal="center" vertical="top"/>
    </xf>
    <xf numFmtId="0" fontId="2" fillId="0" borderId="8" xfId="0" applyFont="1" applyBorder="1" applyAlignment="1" applyProtection="1">
      <alignment vertical="top" wrapText="1"/>
      <protection locked="0"/>
    </xf>
    <xf numFmtId="9" fontId="3" fillId="0" borderId="4" xfId="0" applyNumberFormat="1" applyFont="1" applyBorder="1" applyAlignment="1" applyProtection="1">
      <alignment horizontal="center" vertical="top" wrapText="1"/>
      <protection locked="0"/>
    </xf>
    <xf numFmtId="0" fontId="3" fillId="0" borderId="4" xfId="2" applyFont="1" applyFill="1" applyBorder="1" applyAlignment="1" applyProtection="1">
      <alignment horizontal="center" vertical="center"/>
    </xf>
    <xf numFmtId="0" fontId="3" fillId="0" borderId="4" xfId="2" applyFont="1" applyFill="1" applyBorder="1" applyAlignment="1">
      <alignment horizontal="center" vertical="center"/>
    </xf>
    <xf numFmtId="0" fontId="12" fillId="0" borderId="4" xfId="2" applyFont="1" applyFill="1" applyBorder="1" applyAlignment="1">
      <alignment horizontal="center" vertical="center"/>
    </xf>
    <xf numFmtId="0" fontId="3" fillId="0" borderId="9" xfId="2" quotePrefix="1" applyFont="1" applyFill="1" applyBorder="1" applyAlignment="1">
      <alignment horizontal="center" vertical="top"/>
    </xf>
    <xf numFmtId="0" fontId="3" fillId="0" borderId="9" xfId="2" applyFont="1" applyFill="1" applyBorder="1" applyAlignment="1">
      <alignment horizontal="left" vertical="center" wrapText="1"/>
    </xf>
    <xf numFmtId="0" fontId="3" fillId="0" borderId="9" xfId="2" applyFont="1" applyFill="1" applyBorder="1" applyAlignment="1">
      <alignment horizontal="center" vertical="top"/>
    </xf>
    <xf numFmtId="3" fontId="12" fillId="0" borderId="9" xfId="2" applyNumberFormat="1" applyFont="1" applyFill="1" applyBorder="1" applyAlignment="1">
      <alignment horizontal="center" vertical="top"/>
    </xf>
    <xf numFmtId="164" fontId="2" fillId="0" borderId="5" xfId="3" quotePrefix="1" applyNumberFormat="1" applyFont="1" applyFill="1" applyBorder="1" applyAlignment="1">
      <alignment vertical="top"/>
    </xf>
    <xf numFmtId="164" fontId="2" fillId="0" borderId="6" xfId="3" quotePrefix="1" applyNumberFormat="1" applyFont="1" applyFill="1" applyBorder="1" applyAlignment="1">
      <alignment vertical="top"/>
    </xf>
    <xf numFmtId="164" fontId="2" fillId="0" borderId="8" xfId="3" applyNumberFormat="1" applyFont="1" applyFill="1" applyBorder="1" applyAlignment="1"/>
    <xf numFmtId="0" fontId="2" fillId="0" borderId="13" xfId="0" applyFont="1" applyBorder="1" applyAlignment="1">
      <alignment wrapText="1"/>
    </xf>
    <xf numFmtId="0" fontId="3" fillId="0" borderId="4" xfId="0" applyFont="1" applyBorder="1" applyAlignment="1">
      <alignment horizontal="left" wrapText="1"/>
    </xf>
    <xf numFmtId="164" fontId="3" fillId="0" borderId="4" xfId="3" applyNumberFormat="1" applyFont="1" applyBorder="1" applyAlignment="1">
      <alignment horizontal="right" wrapText="1"/>
    </xf>
    <xf numFmtId="0" fontId="3" fillId="0" borderId="13" xfId="0" applyFont="1" applyBorder="1" applyAlignment="1">
      <alignment vertical="top" wrapText="1"/>
    </xf>
    <xf numFmtId="0" fontId="3" fillId="0" borderId="0" xfId="2" applyFont="1" applyFill="1" applyAlignment="1">
      <alignment horizontal="center" wrapText="1"/>
    </xf>
    <xf numFmtId="164" fontId="3" fillId="0" borderId="0" xfId="3" applyNumberFormat="1" applyFont="1" applyFill="1" applyAlignment="1">
      <alignment wrapText="1"/>
    </xf>
    <xf numFmtId="0" fontId="2" fillId="0" borderId="0" xfId="2" applyFont="1" applyFill="1" applyAlignment="1">
      <alignment horizontal="center" wrapText="1"/>
    </xf>
    <xf numFmtId="4" fontId="2" fillId="0" borderId="0" xfId="2" applyNumberFormat="1" applyFont="1" applyFill="1" applyAlignment="1">
      <alignment wrapText="1"/>
    </xf>
    <xf numFmtId="164" fontId="2" fillId="0" borderId="0" xfId="3" applyNumberFormat="1" applyFont="1" applyFill="1" applyAlignment="1">
      <alignment horizontal="center" wrapText="1"/>
    </xf>
    <xf numFmtId="164" fontId="2" fillId="0" borderId="0" xfId="3" applyNumberFormat="1" applyFont="1" applyFill="1" applyAlignment="1">
      <alignment wrapText="1"/>
    </xf>
    <xf numFmtId="3" fontId="16" fillId="0" borderId="0" xfId="2" quotePrefix="1" applyNumberFormat="1" applyFont="1" applyFill="1" applyAlignment="1">
      <alignment horizontal="left" vertical="center" wrapText="1"/>
    </xf>
    <xf numFmtId="0" fontId="2" fillId="0" borderId="0" xfId="2" applyFont="1" applyFill="1" applyAlignment="1">
      <alignment horizontal="right" vertical="center" wrapText="1"/>
    </xf>
    <xf numFmtId="0" fontId="2" fillId="0" borderId="28" xfId="2" applyFont="1" applyFill="1" applyBorder="1" applyAlignment="1">
      <alignment horizontal="left" wrapText="1"/>
    </xf>
    <xf numFmtId="4" fontId="2" fillId="0" borderId="28" xfId="2" applyNumberFormat="1" applyFont="1" applyFill="1" applyBorder="1" applyAlignment="1">
      <alignment vertical="top" wrapText="1"/>
    </xf>
    <xf numFmtId="164" fontId="2" fillId="0" borderId="28" xfId="3" applyNumberFormat="1" applyFont="1" applyFill="1" applyBorder="1" applyAlignment="1">
      <alignment horizontal="center" vertical="top" wrapText="1"/>
    </xf>
    <xf numFmtId="0" fontId="13" fillId="0" borderId="3" xfId="2" applyNumberFormat="1" applyFont="1" applyFill="1" applyBorder="1" applyAlignment="1">
      <alignment horizontal="right" vertical="center" wrapText="1"/>
    </xf>
    <xf numFmtId="0" fontId="18" fillId="0" borderId="3" xfId="2" applyFont="1" applyFill="1" applyBorder="1" applyAlignment="1">
      <alignment vertical="center" wrapText="1"/>
    </xf>
    <xf numFmtId="0" fontId="13" fillId="0" borderId="3" xfId="2" applyFont="1" applyFill="1" applyBorder="1" applyAlignment="1">
      <alignment horizontal="center" wrapText="1"/>
    </xf>
    <xf numFmtId="168" fontId="3" fillId="0" borderId="3" xfId="10" applyNumberFormat="1" applyFont="1" applyFill="1" applyBorder="1" applyAlignment="1">
      <alignment wrapText="1"/>
    </xf>
    <xf numFmtId="164" fontId="13" fillId="0" borderId="3" xfId="3" applyNumberFormat="1" applyFont="1" applyFill="1" applyBorder="1" applyAlignment="1">
      <alignment horizontal="center" wrapText="1"/>
    </xf>
    <xf numFmtId="164" fontId="13" fillId="0" borderId="3" xfId="3" applyNumberFormat="1" applyFont="1" applyFill="1" applyBorder="1" applyAlignment="1">
      <alignment horizontal="right" wrapText="1"/>
    </xf>
    <xf numFmtId="0" fontId="19" fillId="0" borderId="3" xfId="2" applyFont="1" applyFill="1" applyBorder="1" applyAlignment="1">
      <alignment vertical="center" wrapText="1"/>
    </xf>
    <xf numFmtId="0" fontId="13" fillId="0" borderId="3" xfId="2" quotePrefix="1" applyFont="1" applyFill="1" applyBorder="1" applyAlignment="1">
      <alignment horizontal="left" vertical="center" wrapText="1"/>
    </xf>
    <xf numFmtId="4" fontId="3" fillId="0" borderId="3" xfId="10" applyNumberFormat="1" applyFont="1" applyFill="1" applyBorder="1" applyAlignment="1">
      <alignment wrapText="1"/>
    </xf>
    <xf numFmtId="43" fontId="3" fillId="0" borderId="3" xfId="10" applyFont="1" applyFill="1" applyBorder="1" applyAlignment="1">
      <alignment horizontal="right" vertical="center" wrapText="1"/>
    </xf>
    <xf numFmtId="0" fontId="5" fillId="0" borderId="3" xfId="2" applyFont="1" applyFill="1" applyBorder="1" applyAlignment="1">
      <alignment vertical="center" wrapText="1"/>
    </xf>
    <xf numFmtId="0" fontId="3" fillId="0" borderId="3" xfId="2" applyFont="1" applyFill="1" applyBorder="1" applyAlignment="1">
      <alignment horizontal="center" wrapText="1"/>
    </xf>
    <xf numFmtId="169" fontId="3" fillId="0" borderId="3" xfId="2" applyNumberFormat="1" applyFont="1" applyFill="1" applyBorder="1" applyAlignment="1">
      <alignment wrapText="1"/>
    </xf>
    <xf numFmtId="164" fontId="3" fillId="0" borderId="3" xfId="3" applyNumberFormat="1" applyFont="1" applyFill="1" applyBorder="1" applyAlignment="1">
      <alignment wrapText="1"/>
    </xf>
    <xf numFmtId="0" fontId="3" fillId="0" borderId="3" xfId="2" applyFont="1" applyBorder="1" applyAlignment="1">
      <alignment horizontal="right" vertical="top" wrapText="1"/>
    </xf>
    <xf numFmtId="0" fontId="2" fillId="0" borderId="3" xfId="2" applyFont="1" applyBorder="1" applyAlignment="1">
      <alignment horizontal="left" wrapText="1"/>
    </xf>
    <xf numFmtId="164" fontId="3" fillId="0" borderId="3" xfId="3" applyNumberFormat="1" applyFont="1" applyBorder="1" applyAlignment="1">
      <alignment horizontal="center" wrapText="1"/>
    </xf>
    <xf numFmtId="164" fontId="3" fillId="0" borderId="3" xfId="3" applyNumberFormat="1" applyFont="1" applyBorder="1" applyAlignment="1">
      <alignment wrapText="1"/>
    </xf>
    <xf numFmtId="0" fontId="3" fillId="0" borderId="0" xfId="2" applyFont="1" applyBorder="1" applyAlignment="1">
      <alignment vertical="top" wrapText="1"/>
    </xf>
    <xf numFmtId="0" fontId="3" fillId="0" borderId="3" xfId="2" applyFont="1" applyBorder="1" applyAlignment="1">
      <alignment horizontal="left" wrapText="1"/>
    </xf>
    <xf numFmtId="0" fontId="3" fillId="0" borderId="3" xfId="2" applyFont="1" applyBorder="1" applyAlignment="1">
      <alignment horizontal="center" wrapText="1"/>
    </xf>
    <xf numFmtId="43" fontId="3" fillId="0" borderId="0" xfId="2" applyNumberFormat="1" applyFont="1" applyBorder="1" applyAlignment="1">
      <alignment vertical="top" wrapText="1"/>
    </xf>
    <xf numFmtId="0" fontId="11" fillId="0" borderId="0" xfId="2" applyFont="1" applyAlignment="1">
      <alignment vertical="center"/>
    </xf>
    <xf numFmtId="0" fontId="1" fillId="0" borderId="0" xfId="2"/>
    <xf numFmtId="0" fontId="20" fillId="0" borderId="0" xfId="2" applyFont="1" applyAlignment="1">
      <alignment horizontal="justify" vertical="center"/>
    </xf>
    <xf numFmtId="0" fontId="11" fillId="0" borderId="0" xfId="2" applyFont="1" applyAlignment="1">
      <alignment horizontal="justify" vertical="center"/>
    </xf>
    <xf numFmtId="0" fontId="3" fillId="0" borderId="3" xfId="2" applyFont="1" applyBorder="1" applyAlignment="1">
      <alignment horizontal="justify" wrapText="1"/>
    </xf>
    <xf numFmtId="0" fontId="5" fillId="0" borderId="3" xfId="2" applyFont="1" applyFill="1" applyBorder="1" applyAlignment="1">
      <alignment horizontal="left" vertical="center" wrapText="1"/>
    </xf>
    <xf numFmtId="3" fontId="3" fillId="0" borderId="3" xfId="2" applyNumberFormat="1" applyFont="1" applyFill="1" applyBorder="1" applyAlignment="1">
      <alignment wrapText="1"/>
    </xf>
    <xf numFmtId="164" fontId="3" fillId="0" borderId="3" xfId="3" applyNumberFormat="1" applyFont="1" applyFill="1" applyBorder="1" applyAlignment="1">
      <alignment horizontal="center" wrapText="1"/>
    </xf>
    <xf numFmtId="0" fontId="14" fillId="0" borderId="3" xfId="2" applyFont="1" applyFill="1" applyBorder="1" applyAlignment="1">
      <alignment horizontal="left" vertical="center" wrapText="1"/>
    </xf>
    <xf numFmtId="0" fontId="3" fillId="0" borderId="3" xfId="2" quotePrefix="1" applyFont="1" applyFill="1" applyBorder="1" applyAlignment="1">
      <alignment horizontal="left" vertical="center" wrapText="1"/>
    </xf>
    <xf numFmtId="43" fontId="3" fillId="0" borderId="3" xfId="10" quotePrefix="1" applyFont="1" applyFill="1" applyBorder="1" applyAlignment="1">
      <alignment horizontal="right" vertical="center" wrapText="1"/>
    </xf>
    <xf numFmtId="3" fontId="3" fillId="0" borderId="3" xfId="2" applyNumberFormat="1" applyFont="1" applyFill="1" applyBorder="1" applyAlignment="1">
      <alignment horizontal="center" wrapText="1"/>
    </xf>
    <xf numFmtId="3" fontId="3" fillId="0" borderId="3" xfId="2" applyNumberFormat="1" applyFont="1" applyFill="1" applyBorder="1" applyAlignment="1" applyProtection="1">
      <alignment wrapText="1"/>
    </xf>
    <xf numFmtId="43" fontId="3" fillId="0" borderId="2" xfId="10" applyFont="1" applyFill="1" applyBorder="1" applyAlignment="1">
      <alignment horizontal="right" vertical="center" wrapText="1"/>
    </xf>
    <xf numFmtId="0" fontId="3" fillId="0" borderId="2" xfId="2" applyFont="1" applyFill="1" applyBorder="1" applyAlignment="1">
      <alignment horizontal="left" vertical="center" wrapText="1"/>
    </xf>
    <xf numFmtId="0" fontId="3" fillId="0" borderId="2" xfId="2" applyFont="1" applyFill="1" applyBorder="1" applyAlignment="1">
      <alignment horizontal="center" wrapText="1"/>
    </xf>
    <xf numFmtId="3" fontId="3" fillId="0" borderId="2" xfId="2" applyNumberFormat="1" applyFont="1" applyFill="1" applyBorder="1" applyAlignment="1">
      <alignment wrapText="1"/>
    </xf>
    <xf numFmtId="0" fontId="3" fillId="0" borderId="8" xfId="2" applyFont="1" applyBorder="1" applyAlignment="1" applyProtection="1">
      <alignment horizontal="center" vertical="top" wrapText="1"/>
      <protection locked="0"/>
    </xf>
    <xf numFmtId="0" fontId="2" fillId="0" borderId="8" xfId="2" applyFont="1" applyBorder="1" applyAlignment="1" applyProtection="1">
      <alignment horizontal="justify" vertical="top" wrapText="1"/>
      <protection locked="0"/>
    </xf>
    <xf numFmtId="0" fontId="2" fillId="0" borderId="8" xfId="2" applyFont="1" applyBorder="1" applyAlignment="1" applyProtection="1">
      <alignment horizontal="center" vertical="top" wrapText="1"/>
      <protection locked="0"/>
    </xf>
    <xf numFmtId="1" fontId="2" fillId="0" borderId="8" xfId="3" applyNumberFormat="1" applyFont="1" applyBorder="1" applyAlignment="1" applyProtection="1">
      <alignment horizontal="center" vertical="top" wrapText="1"/>
    </xf>
    <xf numFmtId="0" fontId="3" fillId="0" borderId="3" xfId="2" applyFont="1" applyFill="1" applyBorder="1" applyAlignment="1">
      <alignment horizontal="right" vertical="center" wrapText="1"/>
    </xf>
    <xf numFmtId="0" fontId="2" fillId="0" borderId="3" xfId="2" applyFont="1" applyFill="1" applyBorder="1" applyAlignment="1">
      <alignment horizontal="left" vertical="center" wrapText="1"/>
    </xf>
    <xf numFmtId="166" fontId="3" fillId="0" borderId="3" xfId="3" applyNumberFormat="1" applyFont="1" applyFill="1" applyBorder="1" applyAlignment="1">
      <alignment wrapText="1"/>
    </xf>
    <xf numFmtId="0" fontId="3" fillId="0" borderId="0" xfId="2" applyFont="1" applyFill="1" applyAlignment="1">
      <alignment horizontal="center" vertical="center" wrapText="1"/>
    </xf>
    <xf numFmtId="0" fontId="3" fillId="0" borderId="3" xfId="2" applyFont="1" applyFill="1" applyBorder="1" applyAlignment="1">
      <alignment horizontal="right" vertical="top" wrapText="1"/>
    </xf>
    <xf numFmtId="0" fontId="3" fillId="0" borderId="3" xfId="2" applyFont="1" applyFill="1" applyBorder="1" applyAlignment="1">
      <alignment vertical="center" wrapText="1"/>
    </xf>
    <xf numFmtId="1" fontId="3" fillId="0" borderId="3" xfId="3" applyNumberFormat="1" applyFont="1" applyFill="1" applyBorder="1" applyAlignment="1">
      <alignment wrapText="1"/>
    </xf>
    <xf numFmtId="0" fontId="13" fillId="0" borderId="0" xfId="2" applyFont="1" applyFill="1" applyAlignment="1">
      <alignment vertical="center" wrapText="1"/>
    </xf>
    <xf numFmtId="0" fontId="14" fillId="0" borderId="3" xfId="2" applyFont="1" applyFill="1" applyBorder="1" applyAlignment="1">
      <alignment vertical="center" wrapText="1"/>
    </xf>
    <xf numFmtId="0" fontId="3" fillId="0" borderId="31" xfId="2" applyFont="1" applyFill="1" applyBorder="1" applyAlignment="1">
      <alignment horizontal="left" vertical="top" wrapText="1"/>
    </xf>
    <xf numFmtId="3" fontId="3" fillId="0" borderId="1" xfId="2" applyNumberFormat="1" applyFont="1" applyFill="1" applyBorder="1" applyAlignment="1">
      <alignment wrapText="1"/>
    </xf>
    <xf numFmtId="169" fontId="2" fillId="0" borderId="3" xfId="2" applyNumberFormat="1" applyFont="1" applyFill="1" applyBorder="1" applyAlignment="1">
      <alignment wrapText="1"/>
    </xf>
    <xf numFmtId="43" fontId="3" fillId="0" borderId="0" xfId="11" applyFont="1" applyFill="1" applyAlignment="1">
      <alignment vertical="center" wrapText="1"/>
    </xf>
    <xf numFmtId="0" fontId="17" fillId="0" borderId="4" xfId="2" applyFont="1" applyBorder="1" applyAlignment="1">
      <alignment horizontal="justify" vertical="top" wrapText="1"/>
    </xf>
    <xf numFmtId="0" fontId="2" fillId="0" borderId="3" xfId="2" applyFont="1" applyBorder="1" applyAlignment="1">
      <alignment horizontal="left" vertical="top" wrapText="1"/>
    </xf>
    <xf numFmtId="0" fontId="21" fillId="0" borderId="3" xfId="2" applyFont="1" applyBorder="1" applyAlignment="1">
      <alignment horizontal="right" vertical="top" wrapText="1"/>
    </xf>
    <xf numFmtId="0" fontId="21" fillId="0" borderId="3" xfId="2" applyFont="1" applyBorder="1" applyAlignment="1">
      <alignment horizontal="left" vertical="top" wrapText="1"/>
    </xf>
    <xf numFmtId="0" fontId="21" fillId="0" borderId="3" xfId="2" applyFont="1" applyBorder="1" applyAlignment="1">
      <alignment horizontal="center" wrapText="1"/>
    </xf>
    <xf numFmtId="0" fontId="21" fillId="0" borderId="0" xfId="2" applyFont="1" applyBorder="1" applyAlignment="1">
      <alignment vertical="top" wrapText="1"/>
    </xf>
    <xf numFmtId="4" fontId="3" fillId="0" borderId="3" xfId="2" applyNumberFormat="1" applyFont="1" applyFill="1" applyBorder="1" applyAlignment="1">
      <alignment wrapText="1"/>
    </xf>
    <xf numFmtId="0" fontId="3" fillId="0" borderId="3" xfId="2" applyFont="1" applyBorder="1" applyAlignment="1">
      <alignment horizontal="left" vertical="top" wrapText="1"/>
    </xf>
    <xf numFmtId="1" fontId="3" fillId="0" borderId="3" xfId="2" applyNumberFormat="1" applyFont="1" applyFill="1" applyBorder="1" applyAlignment="1">
      <alignment horizontal="right" vertical="top" wrapText="1"/>
    </xf>
    <xf numFmtId="0" fontId="2" fillId="0" borderId="3" xfId="2" applyFont="1" applyBorder="1" applyAlignment="1">
      <alignment vertical="top" wrapText="1"/>
    </xf>
    <xf numFmtId="4" fontId="2" fillId="0" borderId="3" xfId="2" applyNumberFormat="1" applyFont="1" applyFill="1" applyBorder="1" applyAlignment="1">
      <alignment horizontal="center" wrapText="1"/>
    </xf>
    <xf numFmtId="164" fontId="2" fillId="0" borderId="3" xfId="3" applyNumberFormat="1" applyFont="1" applyFill="1" applyBorder="1" applyAlignment="1">
      <alignment wrapText="1"/>
    </xf>
    <xf numFmtId="0" fontId="2" fillId="2" borderId="0" xfId="2" applyFont="1" applyFill="1" applyBorder="1" applyAlignment="1">
      <alignment vertical="top" wrapText="1"/>
    </xf>
    <xf numFmtId="0" fontId="3" fillId="0" borderId="3" xfId="2" applyFont="1" applyBorder="1" applyAlignment="1">
      <alignment vertical="top" wrapText="1"/>
    </xf>
    <xf numFmtId="0" fontId="3" fillId="0" borderId="3" xfId="2" applyFont="1" applyFill="1" applyBorder="1" applyAlignment="1">
      <alignment horizontal="right" vertical="center"/>
    </xf>
    <xf numFmtId="0" fontId="5" fillId="0" borderId="3" xfId="2" applyFont="1" applyFill="1" applyBorder="1" applyAlignment="1">
      <alignment vertical="center"/>
    </xf>
    <xf numFmtId="0" fontId="3" fillId="0" borderId="3" xfId="2" applyFont="1" applyFill="1" applyBorder="1" applyAlignment="1">
      <alignment horizontal="center" vertical="center"/>
    </xf>
    <xf numFmtId="1" fontId="3" fillId="0" borderId="3" xfId="2" applyNumberFormat="1" applyFont="1" applyFill="1" applyBorder="1" applyAlignment="1">
      <alignment horizontal="center" vertical="center"/>
    </xf>
    <xf numFmtId="0" fontId="3" fillId="0" borderId="3" xfId="2" applyFont="1" applyFill="1" applyBorder="1" applyAlignment="1" applyProtection="1">
      <alignment horizontal="left" vertical="center" wrapText="1"/>
    </xf>
    <xf numFmtId="0" fontId="3" fillId="0" borderId="0" xfId="2" applyFont="1" applyAlignment="1">
      <alignment horizontal="justify" vertical="center"/>
    </xf>
    <xf numFmtId="0" fontId="13" fillId="0" borderId="3" xfId="2" applyFont="1" applyFill="1" applyBorder="1" applyAlignment="1" applyProtection="1">
      <alignment horizontal="left" vertical="center" wrapText="1"/>
    </xf>
    <xf numFmtId="164" fontId="3" fillId="0" borderId="3" xfId="3" applyNumberFormat="1" applyFont="1" applyFill="1" applyBorder="1" applyAlignment="1">
      <alignment horizontal="center" vertical="center"/>
    </xf>
    <xf numFmtId="0" fontId="3" fillId="0" borderId="3" xfId="2" applyFont="1" applyFill="1" applyBorder="1" applyAlignment="1">
      <alignment horizontal="center"/>
    </xf>
    <xf numFmtId="1" fontId="3" fillId="0" borderId="3" xfId="2" applyNumberFormat="1" applyFont="1" applyFill="1" applyBorder="1" applyAlignment="1"/>
    <xf numFmtId="0" fontId="3" fillId="0" borderId="0" xfId="2" applyFont="1" applyFill="1" applyBorder="1" applyAlignment="1"/>
    <xf numFmtId="0" fontId="19" fillId="0" borderId="3" xfId="2" applyFont="1" applyFill="1" applyBorder="1" applyAlignment="1">
      <alignment vertical="center"/>
    </xf>
    <xf numFmtId="0" fontId="13" fillId="0" borderId="33" xfId="2" quotePrefix="1" applyFont="1" applyFill="1" applyBorder="1" applyAlignment="1">
      <alignment horizontal="right" vertical="center"/>
    </xf>
    <xf numFmtId="0" fontId="13" fillId="0" borderId="3" xfId="2" applyFont="1" applyFill="1" applyBorder="1" applyAlignment="1">
      <alignment horizontal="left" vertical="center" wrapText="1"/>
    </xf>
    <xf numFmtId="0" fontId="13" fillId="0" borderId="3" xfId="2" applyFont="1" applyFill="1" applyBorder="1" applyAlignment="1">
      <alignment horizontal="center"/>
    </xf>
    <xf numFmtId="3" fontId="3" fillId="0" borderId="3" xfId="2" applyNumberFormat="1" applyFont="1" applyFill="1" applyBorder="1" applyAlignment="1"/>
    <xf numFmtId="0" fontId="13" fillId="0" borderId="33" xfId="2" applyFont="1" applyFill="1" applyBorder="1" applyAlignment="1">
      <alignment horizontal="right" vertical="center"/>
    </xf>
    <xf numFmtId="0" fontId="13" fillId="0" borderId="3" xfId="2" applyFont="1" applyFill="1" applyBorder="1" applyAlignment="1">
      <alignment vertical="center"/>
    </xf>
    <xf numFmtId="0" fontId="13" fillId="0" borderId="31" xfId="2" applyFont="1" applyFill="1" applyBorder="1" applyAlignment="1">
      <alignment horizontal="right" vertical="center"/>
    </xf>
    <xf numFmtId="0" fontId="2" fillId="0" borderId="3" xfId="2" applyFont="1" applyFill="1" applyBorder="1" applyAlignment="1">
      <alignment horizontal="right" vertical="center"/>
    </xf>
    <xf numFmtId="0" fontId="14" fillId="0" borderId="3" xfId="2" applyFont="1" applyFill="1" applyBorder="1" applyAlignment="1" applyProtection="1">
      <alignment vertical="center" wrapText="1"/>
      <protection locked="0"/>
    </xf>
    <xf numFmtId="1" fontId="2" fillId="0" borderId="3" xfId="3" applyNumberFormat="1" applyFont="1" applyFill="1" applyBorder="1" applyAlignment="1">
      <alignment horizontal="right" vertical="center"/>
    </xf>
    <xf numFmtId="0" fontId="3" fillId="0" borderId="3" xfId="2" applyFont="1" applyFill="1" applyBorder="1" applyAlignment="1" applyProtection="1">
      <alignment vertical="center" wrapText="1"/>
      <protection locked="0"/>
    </xf>
    <xf numFmtId="1" fontId="3" fillId="0" borderId="3" xfId="3" applyNumberFormat="1" applyFont="1" applyFill="1" applyBorder="1" applyAlignment="1">
      <alignment horizontal="right" vertical="center"/>
    </xf>
    <xf numFmtId="0" fontId="14" fillId="0" borderId="3" xfId="2" applyFont="1" applyFill="1" applyBorder="1" applyAlignment="1">
      <alignment horizontal="left" vertical="center"/>
    </xf>
    <xf numFmtId="2" fontId="13" fillId="0" borderId="3" xfId="2" applyNumberFormat="1" applyFont="1" applyFill="1" applyBorder="1" applyAlignment="1">
      <alignment horizontal="right" vertical="center"/>
    </xf>
    <xf numFmtId="0" fontId="13" fillId="0" borderId="3" xfId="2" applyFont="1" applyFill="1" applyBorder="1" applyAlignment="1">
      <alignment horizontal="center" vertical="center"/>
    </xf>
    <xf numFmtId="0" fontId="3" fillId="0" borderId="3" xfId="2" applyFont="1" applyFill="1" applyBorder="1" applyAlignment="1">
      <alignment vertical="center"/>
    </xf>
    <xf numFmtId="0" fontId="18" fillId="0" borderId="3" xfId="2" applyFont="1" applyFill="1" applyBorder="1" applyAlignment="1">
      <alignment horizontal="left" vertical="center" wrapText="1"/>
    </xf>
    <xf numFmtId="0" fontId="14" fillId="0" borderId="3" xfId="2" applyFont="1" applyFill="1" applyBorder="1" applyAlignment="1">
      <alignment vertical="center"/>
    </xf>
    <xf numFmtId="1" fontId="3" fillId="0" borderId="3" xfId="2" applyNumberFormat="1" applyFont="1" applyFill="1" applyBorder="1" applyAlignment="1">
      <alignment horizontal="right" vertical="center"/>
    </xf>
    <xf numFmtId="0" fontId="3" fillId="0" borderId="3" xfId="2" quotePrefix="1" applyFont="1" applyFill="1" applyBorder="1" applyAlignment="1">
      <alignment vertical="center" wrapText="1"/>
    </xf>
    <xf numFmtId="0" fontId="3" fillId="0" borderId="3" xfId="2" quotePrefix="1" applyFont="1" applyFill="1" applyBorder="1" applyAlignment="1">
      <alignment horizontal="right" vertical="center"/>
    </xf>
    <xf numFmtId="0" fontId="3" fillId="0" borderId="3" xfId="2" applyFont="1" applyFill="1" applyBorder="1" applyAlignment="1">
      <alignment horizontal="left" vertical="center"/>
    </xf>
    <xf numFmtId="0" fontId="2" fillId="0" borderId="0" xfId="2" applyFont="1" applyFill="1" applyBorder="1" applyAlignment="1"/>
    <xf numFmtId="0" fontId="13" fillId="0" borderId="3" xfId="2" applyNumberFormat="1" applyFont="1" applyFill="1" applyBorder="1" applyAlignment="1">
      <alignment horizontal="right" vertical="center"/>
    </xf>
    <xf numFmtId="0" fontId="13" fillId="0" borderId="3" xfId="2" applyFont="1" applyFill="1" applyBorder="1" applyAlignment="1">
      <alignment horizontal="left" vertical="center"/>
    </xf>
    <xf numFmtId="4" fontId="3" fillId="0" borderId="3" xfId="2" applyNumberFormat="1" applyFont="1" applyFill="1" applyBorder="1" applyAlignment="1">
      <alignment horizontal="right" vertical="center"/>
    </xf>
    <xf numFmtId="0" fontId="13" fillId="0" borderId="3" xfId="2" applyFont="1" applyFill="1" applyBorder="1" applyAlignment="1">
      <alignment vertical="center" wrapText="1"/>
    </xf>
    <xf numFmtId="0" fontId="13" fillId="0" borderId="3" xfId="2" applyNumberFormat="1" applyFont="1" applyFill="1" applyBorder="1" applyAlignment="1">
      <alignment horizontal="right" vertical="top"/>
    </xf>
    <xf numFmtId="0" fontId="11" fillId="0" borderId="3" xfId="2" applyFont="1" applyFill="1" applyBorder="1" applyAlignment="1">
      <alignment horizontal="left" vertical="top" wrapText="1"/>
    </xf>
    <xf numFmtId="0" fontId="13" fillId="0" borderId="3" xfId="2" applyFont="1" applyFill="1" applyBorder="1" applyAlignment="1">
      <alignment horizontal="left" vertical="top"/>
    </xf>
    <xf numFmtId="3" fontId="3" fillId="0" borderId="3" xfId="2" applyNumberFormat="1" applyFont="1" applyFill="1" applyBorder="1" applyAlignment="1">
      <alignment horizontal="right" vertical="top"/>
    </xf>
    <xf numFmtId="170" fontId="3" fillId="0" borderId="0" xfId="3" applyNumberFormat="1" applyFont="1" applyFill="1" applyBorder="1" applyAlignment="1">
      <alignment vertical="top"/>
    </xf>
    <xf numFmtId="0" fontId="3" fillId="0" borderId="0" xfId="2" applyFont="1" applyFill="1" applyBorder="1" applyAlignment="1">
      <alignment vertical="top"/>
    </xf>
    <xf numFmtId="0" fontId="3" fillId="0" borderId="0" xfId="2" applyFont="1" applyFill="1" applyAlignment="1">
      <alignment vertical="top"/>
    </xf>
    <xf numFmtId="0" fontId="3" fillId="0" borderId="2" xfId="2" applyFont="1" applyFill="1" applyBorder="1" applyAlignment="1">
      <alignment horizontal="right" vertical="center"/>
    </xf>
    <xf numFmtId="0" fontId="3" fillId="0" borderId="2" xfId="2" applyFont="1" applyFill="1" applyBorder="1" applyAlignment="1" applyProtection="1">
      <alignment vertical="center" wrapText="1"/>
      <protection locked="0"/>
    </xf>
    <xf numFmtId="0" fontId="3" fillId="0" borderId="2" xfId="2" applyFont="1" applyFill="1" applyBorder="1" applyAlignment="1">
      <alignment horizontal="center" vertical="center"/>
    </xf>
    <xf numFmtId="1" fontId="3" fillId="0" borderId="2" xfId="3" applyNumberFormat="1" applyFont="1" applyFill="1" applyBorder="1" applyAlignment="1">
      <alignment horizontal="right" vertical="center"/>
    </xf>
    <xf numFmtId="0" fontId="3" fillId="0" borderId="0" xfId="2" applyFont="1" applyFill="1" applyAlignment="1">
      <alignment horizontal="right" vertical="center" wrapText="1"/>
    </xf>
    <xf numFmtId="0" fontId="3" fillId="0" borderId="0" xfId="2" applyFont="1" applyFill="1" applyBorder="1" applyAlignment="1">
      <alignment horizontal="center" wrapText="1"/>
    </xf>
    <xf numFmtId="169" fontId="3" fillId="0" borderId="0" xfId="2" applyNumberFormat="1" applyFont="1" applyFill="1" applyBorder="1" applyAlignment="1">
      <alignment wrapText="1"/>
    </xf>
    <xf numFmtId="164" fontId="3" fillId="0" borderId="0" xfId="3" applyNumberFormat="1" applyFont="1" applyFill="1" applyBorder="1" applyAlignment="1">
      <alignment horizontal="center" wrapText="1"/>
    </xf>
    <xf numFmtId="164" fontId="3" fillId="0" borderId="0" xfId="3" applyNumberFormat="1" applyFont="1" applyFill="1" applyBorder="1" applyAlignment="1">
      <alignment horizontal="right" wrapText="1"/>
    </xf>
    <xf numFmtId="4" fontId="3" fillId="0" borderId="0" xfId="2" applyNumberFormat="1" applyFont="1" applyFill="1" applyBorder="1" applyAlignment="1">
      <alignment wrapText="1"/>
    </xf>
    <xf numFmtId="164" fontId="3" fillId="0" borderId="0" xfId="3" applyNumberFormat="1" applyFont="1" applyFill="1" applyBorder="1" applyAlignment="1">
      <alignment wrapText="1"/>
    </xf>
    <xf numFmtId="4" fontId="3" fillId="0" borderId="0" xfId="2" applyNumberFormat="1" applyFont="1" applyFill="1" applyAlignment="1">
      <alignment wrapText="1"/>
    </xf>
    <xf numFmtId="164" fontId="3" fillId="0" borderId="0" xfId="3" applyNumberFormat="1" applyFont="1" applyFill="1" applyAlignment="1">
      <alignment horizontal="center" wrapText="1"/>
    </xf>
    <xf numFmtId="3" fontId="3" fillId="0" borderId="0" xfId="2" applyNumberFormat="1" applyFont="1" applyAlignment="1">
      <alignment horizontal="center"/>
    </xf>
    <xf numFmtId="0" fontId="2" fillId="0" borderId="23" xfId="2" applyFont="1" applyFill="1" applyBorder="1" applyAlignment="1">
      <alignment horizontal="center"/>
    </xf>
    <xf numFmtId="0" fontId="2" fillId="0" borderId="10" xfId="2" applyFont="1" applyFill="1" applyBorder="1" applyAlignment="1">
      <alignment horizontal="center"/>
    </xf>
    <xf numFmtId="0" fontId="2" fillId="0" borderId="22" xfId="2" applyFont="1" applyFill="1" applyBorder="1" applyAlignment="1">
      <alignment horizontal="center"/>
    </xf>
    <xf numFmtId="3" fontId="2" fillId="0" borderId="10" xfId="2" applyNumberFormat="1" applyFont="1" applyFill="1" applyBorder="1" applyAlignment="1">
      <alignment horizontal="center"/>
    </xf>
    <xf numFmtId="0" fontId="3" fillId="0" borderId="20" xfId="2" applyFont="1" applyFill="1" applyBorder="1" applyAlignment="1">
      <alignment horizontal="center"/>
    </xf>
    <xf numFmtId="0" fontId="3" fillId="0" borderId="9" xfId="2" applyFont="1" applyFill="1" applyBorder="1" applyAlignment="1">
      <alignment horizontal="center"/>
    </xf>
    <xf numFmtId="0" fontId="3" fillId="0" borderId="19" xfId="2" applyFont="1" applyFill="1" applyBorder="1" applyAlignment="1">
      <alignment horizontal="center"/>
    </xf>
    <xf numFmtId="3" fontId="3" fillId="0" borderId="9" xfId="2" applyNumberFormat="1" applyFont="1" applyFill="1" applyBorder="1" applyAlignment="1">
      <alignment horizontal="center"/>
    </xf>
    <xf numFmtId="3" fontId="3" fillId="0" borderId="4" xfId="2" applyNumberFormat="1" applyFont="1" applyBorder="1" applyAlignment="1">
      <alignment horizontal="center" vertical="center"/>
    </xf>
    <xf numFmtId="0" fontId="3" fillId="0" borderId="13" xfId="2" applyNumberFormat="1" applyFont="1" applyBorder="1" applyAlignment="1">
      <alignment horizontal="center" vertical="center"/>
    </xf>
    <xf numFmtId="2" fontId="5" fillId="0" borderId="12" xfId="2" applyNumberFormat="1" applyFont="1" applyBorder="1" applyAlignment="1">
      <alignment horizontal="left" vertical="center"/>
    </xf>
    <xf numFmtId="1" fontId="3" fillId="0" borderId="4" xfId="2" applyNumberFormat="1" applyFont="1" applyBorder="1" applyAlignment="1">
      <alignment horizontal="center" vertical="center"/>
    </xf>
    <xf numFmtId="2" fontId="2" fillId="0" borderId="12" xfId="2" applyNumberFormat="1" applyFont="1" applyBorder="1" applyAlignment="1">
      <alignment horizontal="left" vertical="center"/>
    </xf>
    <xf numFmtId="2" fontId="5" fillId="0" borderId="4" xfId="2" applyNumberFormat="1" applyFont="1" applyBorder="1" applyAlignment="1">
      <alignment horizontal="left" vertical="center"/>
    </xf>
    <xf numFmtId="2" fontId="3" fillId="0" borderId="13" xfId="2" applyNumberFormat="1" applyFont="1" applyBorder="1" applyAlignment="1">
      <alignment horizontal="left" vertical="center"/>
    </xf>
    <xf numFmtId="2" fontId="2" fillId="0" borderId="13" xfId="2" applyNumberFormat="1" applyFont="1" applyBorder="1" applyAlignment="1">
      <alignment horizontal="left" vertical="center"/>
    </xf>
    <xf numFmtId="0" fontId="3" fillId="0" borderId="0" xfId="2" applyFont="1" applyAlignment="1">
      <alignment horizontal="left"/>
    </xf>
    <xf numFmtId="0" fontId="9" fillId="0" borderId="0" xfId="2" applyFont="1" applyAlignment="1">
      <alignment horizontal="center"/>
    </xf>
    <xf numFmtId="0" fontId="3" fillId="0" borderId="0" xfId="2" applyNumberFormat="1" applyFont="1" applyFill="1" applyAlignment="1">
      <alignment horizontal="center" vertical="top"/>
    </xf>
    <xf numFmtId="164" fontId="12" fillId="0" borderId="0" xfId="3" applyNumberFormat="1" applyFont="1" applyFill="1" applyAlignment="1">
      <alignment horizontal="center" vertical="top"/>
    </xf>
    <xf numFmtId="0" fontId="2" fillId="0" borderId="4" xfId="2" applyFont="1" applyFill="1" applyBorder="1" applyAlignment="1">
      <alignment horizontal="center" vertical="top"/>
    </xf>
    <xf numFmtId="0" fontId="2" fillId="0" borderId="3" xfId="2" applyNumberFormat="1" applyFont="1" applyFill="1" applyBorder="1" applyAlignment="1">
      <alignment horizontal="center" vertical="top"/>
    </xf>
    <xf numFmtId="3" fontId="3" fillId="0" borderId="13" xfId="2" applyNumberFormat="1" applyFont="1" applyFill="1" applyBorder="1" applyAlignment="1"/>
    <xf numFmtId="0" fontId="2" fillId="0" borderId="31" xfId="2" applyFont="1" applyFill="1" applyBorder="1" applyAlignment="1">
      <alignment vertical="top" wrapText="1"/>
    </xf>
    <xf numFmtId="0" fontId="3" fillId="0" borderId="3" xfId="2" applyNumberFormat="1" applyFont="1" applyFill="1" applyBorder="1" applyAlignment="1">
      <alignment horizontal="center" vertical="top"/>
    </xf>
    <xf numFmtId="164" fontId="12" fillId="0" borderId="3" xfId="3" applyNumberFormat="1" applyFont="1" applyFill="1" applyBorder="1" applyAlignment="1">
      <alignment horizontal="center" vertical="top"/>
    </xf>
    <xf numFmtId="0" fontId="3" fillId="0" borderId="14" xfId="2" applyNumberFormat="1" applyFont="1" applyBorder="1" applyAlignment="1">
      <alignment horizontal="center" vertical="top" wrapText="1"/>
    </xf>
    <xf numFmtId="0" fontId="2" fillId="0" borderId="31" xfId="2" applyFont="1" applyFill="1" applyBorder="1" applyAlignment="1">
      <alignment horizontal="left" vertical="top" wrapText="1"/>
    </xf>
    <xf numFmtId="0" fontId="3" fillId="0" borderId="31" xfId="2" applyFont="1" applyFill="1" applyBorder="1" applyAlignment="1">
      <alignment horizontal="left" vertical="center" wrapText="1"/>
    </xf>
    <xf numFmtId="0" fontId="3" fillId="0" borderId="4" xfId="2" quotePrefix="1" applyFont="1" applyFill="1" applyBorder="1" applyAlignment="1">
      <alignment horizontal="center" vertical="top"/>
    </xf>
    <xf numFmtId="164" fontId="3" fillId="0" borderId="3" xfId="3" applyNumberFormat="1" applyFont="1" applyFill="1" applyBorder="1" applyAlignment="1">
      <alignment horizontal="center" vertical="top"/>
    </xf>
    <xf numFmtId="0" fontId="3" fillId="0" borderId="31" xfId="2" applyFont="1" applyFill="1" applyBorder="1" applyAlignment="1">
      <alignment vertical="top" wrapText="1"/>
    </xf>
    <xf numFmtId="0" fontId="14" fillId="0" borderId="31" xfId="2" applyFont="1" applyFill="1" applyBorder="1" applyAlignment="1">
      <alignment vertical="top" wrapText="1"/>
    </xf>
    <xf numFmtId="43" fontId="3" fillId="0" borderId="3" xfId="10" quotePrefix="1" applyFont="1" applyFill="1" applyBorder="1" applyAlignment="1">
      <alignment horizontal="center" vertical="center" wrapText="1"/>
    </xf>
    <xf numFmtId="0" fontId="2" fillId="0" borderId="0" xfId="2" applyFont="1" applyFill="1" applyBorder="1" applyAlignment="1">
      <alignment horizontal="left" vertical="center" wrapText="1"/>
    </xf>
    <xf numFmtId="0" fontId="23" fillId="0" borderId="0" xfId="2" applyFont="1" applyBorder="1" applyAlignment="1">
      <alignment horizontal="center"/>
    </xf>
    <xf numFmtId="169" fontId="12" fillId="0" borderId="3" xfId="2" applyNumberFormat="1" applyFont="1" applyFill="1" applyBorder="1" applyAlignment="1">
      <alignment wrapText="1"/>
    </xf>
    <xf numFmtId="3" fontId="3" fillId="0" borderId="0" xfId="2" applyNumberFormat="1" applyFont="1" applyFill="1" applyBorder="1" applyAlignment="1"/>
    <xf numFmtId="1" fontId="3" fillId="0" borderId="4" xfId="2" applyNumberFormat="1" applyFont="1" applyFill="1" applyBorder="1" applyAlignment="1">
      <alignment horizontal="center" vertical="top"/>
    </xf>
    <xf numFmtId="0" fontId="2" fillId="0" borderId="34" xfId="2" applyFont="1" applyBorder="1" applyAlignment="1">
      <alignment vertical="top" wrapText="1"/>
    </xf>
    <xf numFmtId="0" fontId="2" fillId="0" borderId="14" xfId="2" applyNumberFormat="1" applyFont="1" applyFill="1" applyBorder="1" applyAlignment="1">
      <alignment horizontal="center" vertical="top"/>
    </xf>
    <xf numFmtId="164" fontId="2" fillId="0" borderId="14" xfId="3" applyNumberFormat="1" applyFont="1" applyFill="1" applyBorder="1" applyAlignment="1">
      <alignment horizontal="center" vertical="top"/>
    </xf>
    <xf numFmtId="0" fontId="2" fillId="2" borderId="0" xfId="2" applyFont="1" applyFill="1" applyBorder="1" applyAlignment="1">
      <alignment vertical="top"/>
    </xf>
    <xf numFmtId="0" fontId="3" fillId="0" borderId="34" xfId="2" applyFont="1" applyBorder="1" applyAlignment="1">
      <alignment vertical="top" wrapText="1"/>
    </xf>
    <xf numFmtId="164" fontId="3" fillId="0" borderId="14" xfId="3" applyNumberFormat="1" applyFont="1" applyFill="1" applyBorder="1" applyAlignment="1">
      <alignment horizontal="center" vertical="top"/>
    </xf>
    <xf numFmtId="0" fontId="3" fillId="0" borderId="15" xfId="2" applyFont="1" applyBorder="1" applyAlignment="1">
      <alignment vertical="top" wrapText="1"/>
    </xf>
    <xf numFmtId="0" fontId="3" fillId="0" borderId="4" xfId="2" applyNumberFormat="1" applyFont="1" applyBorder="1" applyAlignment="1">
      <alignment horizontal="center" vertical="top" wrapText="1"/>
    </xf>
    <xf numFmtId="164" fontId="3" fillId="0" borderId="4" xfId="3" applyNumberFormat="1" applyFont="1" applyFill="1" applyBorder="1" applyAlignment="1">
      <alignment horizontal="center" vertical="top"/>
    </xf>
    <xf numFmtId="0" fontId="5" fillId="0" borderId="31" xfId="2" applyFont="1" applyFill="1" applyBorder="1" applyAlignment="1">
      <alignment vertical="center" wrapText="1"/>
    </xf>
    <xf numFmtId="1" fontId="12" fillId="0" borderId="3" xfId="2" applyNumberFormat="1" applyFont="1" applyFill="1" applyBorder="1" applyAlignment="1">
      <alignment horizontal="center" vertical="center"/>
    </xf>
    <xf numFmtId="0" fontId="3" fillId="0" borderId="31" xfId="2" applyFont="1" applyFill="1" applyBorder="1" applyAlignment="1" applyProtection="1">
      <alignment horizontal="left" vertical="center" wrapText="1"/>
    </xf>
    <xf numFmtId="0" fontId="13" fillId="0" borderId="31" xfId="2" applyFont="1" applyFill="1" applyBorder="1" applyAlignment="1" applyProtection="1">
      <alignment horizontal="left" vertical="center" wrapText="1"/>
    </xf>
    <xf numFmtId="0" fontId="24" fillId="0" borderId="31" xfId="2" applyFont="1" applyFill="1" applyBorder="1" applyAlignment="1" applyProtection="1">
      <alignment horizontal="left" vertical="center" wrapText="1"/>
    </xf>
    <xf numFmtId="0" fontId="18" fillId="0" borderId="31" xfId="2" applyFont="1" applyFill="1" applyBorder="1" applyAlignment="1">
      <alignment vertical="center" wrapText="1"/>
    </xf>
    <xf numFmtId="0" fontId="13" fillId="0" borderId="3" xfId="2" applyNumberFormat="1" applyFont="1" applyFill="1" applyBorder="1" applyAlignment="1">
      <alignment horizontal="center" vertical="top"/>
    </xf>
    <xf numFmtId="0" fontId="13" fillId="0" borderId="4" xfId="2" applyFont="1" applyFill="1" applyBorder="1" applyAlignment="1">
      <alignment horizontal="center" vertical="top"/>
    </xf>
    <xf numFmtId="0" fontId="14" fillId="0" borderId="31" xfId="2" applyFont="1" applyFill="1" applyBorder="1" applyAlignment="1" applyProtection="1">
      <alignment vertical="center" wrapText="1"/>
      <protection locked="0"/>
    </xf>
    <xf numFmtId="0" fontId="3" fillId="0" borderId="31" xfId="2" applyFont="1" applyFill="1" applyBorder="1" applyAlignment="1" applyProtection="1">
      <alignment vertical="center" wrapText="1"/>
      <protection locked="0"/>
    </xf>
    <xf numFmtId="0" fontId="13" fillId="0" borderId="4" xfId="2" applyNumberFormat="1" applyFont="1" applyFill="1" applyBorder="1" applyAlignment="1">
      <alignment horizontal="center" vertical="top"/>
    </xf>
    <xf numFmtId="164" fontId="3" fillId="0" borderId="0" xfId="3" applyNumberFormat="1" applyFont="1" applyFill="1" applyBorder="1" applyAlignment="1">
      <alignment horizontal="center" vertical="top"/>
    </xf>
    <xf numFmtId="0" fontId="13" fillId="0" borderId="0" xfId="2" applyFont="1" applyFill="1" applyAlignment="1">
      <alignment vertical="center"/>
    </xf>
    <xf numFmtId="0" fontId="3" fillId="0" borderId="4" xfId="2" applyFont="1" applyFill="1" applyBorder="1" applyAlignment="1">
      <alignment horizontal="center"/>
    </xf>
    <xf numFmtId="164" fontId="3" fillId="0" borderId="3" xfId="3" applyNumberFormat="1" applyFont="1" applyFill="1" applyBorder="1" applyAlignment="1" applyProtection="1">
      <alignment horizontal="center" vertical="top"/>
    </xf>
    <xf numFmtId="0" fontId="13" fillId="0" borderId="0" xfId="2" applyFont="1" applyFill="1" applyBorder="1" applyAlignment="1">
      <alignment vertical="center"/>
    </xf>
    <xf numFmtId="0" fontId="3" fillId="0" borderId="0" xfId="2" applyFont="1" applyFill="1" applyBorder="1" applyAlignment="1">
      <alignment horizontal="left" vertical="center" wrapText="1"/>
    </xf>
    <xf numFmtId="0" fontId="13" fillId="0" borderId="4" xfId="2" quotePrefix="1" applyNumberFormat="1" applyFont="1" applyFill="1" applyBorder="1" applyAlignment="1">
      <alignment horizontal="center" vertical="top"/>
    </xf>
    <xf numFmtId="0" fontId="13" fillId="0" borderId="4" xfId="2" applyFont="1" applyFill="1" applyBorder="1" applyAlignment="1">
      <alignment vertical="center" wrapText="1"/>
    </xf>
    <xf numFmtId="0" fontId="2" fillId="0" borderId="4" xfId="2" applyFont="1" applyFill="1" applyBorder="1" applyAlignment="1">
      <alignment horizontal="left" vertical="center" wrapText="1"/>
    </xf>
    <xf numFmtId="1" fontId="3" fillId="0" borderId="4" xfId="2" applyNumberFormat="1" applyFont="1" applyFill="1" applyBorder="1" applyAlignment="1">
      <alignment horizontal="right" vertical="center"/>
    </xf>
    <xf numFmtId="0" fontId="3" fillId="0" borderId="14" xfId="2" applyNumberFormat="1" applyFont="1" applyFill="1" applyBorder="1" applyAlignment="1">
      <alignment horizontal="center" vertical="top"/>
    </xf>
    <xf numFmtId="4" fontId="3" fillId="0" borderId="14" xfId="2" applyNumberFormat="1" applyFont="1" applyFill="1" applyBorder="1" applyAlignment="1">
      <alignment horizontal="justify" vertical="top" wrapText="1"/>
    </xf>
    <xf numFmtId="3" fontId="3" fillId="0" borderId="14" xfId="2" applyNumberFormat="1" applyFont="1" applyFill="1" applyBorder="1" applyAlignment="1">
      <alignment horizontal="center" vertical="top"/>
    </xf>
    <xf numFmtId="0" fontId="3" fillId="0" borderId="0" xfId="2" applyFont="1" applyAlignment="1">
      <alignment vertical="top" wrapText="1"/>
    </xf>
    <xf numFmtId="164" fontId="3" fillId="0" borderId="14" xfId="3" applyNumberFormat="1" applyFont="1" applyFill="1" applyBorder="1" applyAlignment="1">
      <alignment horizontal="right" vertical="top"/>
    </xf>
    <xf numFmtId="0" fontId="13" fillId="0" borderId="0" xfId="2" applyFont="1" applyFill="1" applyBorder="1" applyAlignment="1">
      <alignment vertical="top"/>
    </xf>
    <xf numFmtId="0" fontId="3" fillId="0" borderId="0" xfId="2" quotePrefix="1" applyFont="1" applyAlignment="1">
      <alignment vertical="top" wrapText="1"/>
    </xf>
    <xf numFmtId="43" fontId="3" fillId="0" borderId="4" xfId="3" applyFont="1" applyBorder="1" applyAlignment="1">
      <alignment vertical="top" wrapText="1"/>
    </xf>
    <xf numFmtId="0" fontId="5" fillId="0" borderId="4" xfId="2" applyFont="1" applyBorder="1" applyAlignment="1">
      <alignment wrapText="1"/>
    </xf>
    <xf numFmtId="0" fontId="3" fillId="0" borderId="4" xfId="2" applyFont="1" applyBorder="1" applyAlignment="1">
      <alignment horizontal="left" vertical="top" wrapText="1"/>
    </xf>
    <xf numFmtId="164" fontId="3" fillId="0" borderId="4" xfId="3" applyNumberFormat="1" applyFont="1" applyBorder="1" applyAlignment="1">
      <alignment horizontal="center" vertical="top" wrapText="1"/>
    </xf>
    <xf numFmtId="0" fontId="3" fillId="0" borderId="4" xfId="2" applyFont="1" applyFill="1" applyBorder="1" applyAlignment="1">
      <alignment wrapText="1"/>
    </xf>
    <xf numFmtId="0" fontId="2" fillId="0" borderId="4" xfId="2" applyFont="1" applyBorder="1" applyAlignment="1" applyProtection="1">
      <alignment horizontal="justify" vertical="top" wrapText="1"/>
      <protection locked="0"/>
    </xf>
    <xf numFmtId="0" fontId="2" fillId="0" borderId="4" xfId="2" applyFont="1" applyBorder="1" applyAlignment="1">
      <alignment wrapText="1"/>
    </xf>
    <xf numFmtId="2" fontId="3" fillId="0" borderId="4" xfId="2" applyNumberFormat="1" applyFont="1" applyBorder="1" applyAlignment="1">
      <alignment vertical="top" wrapText="1"/>
    </xf>
    <xf numFmtId="49" fontId="3" fillId="0" borderId="4" xfId="2" applyNumberFormat="1" applyFont="1" applyFill="1" applyBorder="1" applyAlignment="1">
      <alignment horizontal="center" vertical="top"/>
    </xf>
    <xf numFmtId="0" fontId="3" fillId="0" borderId="4" xfId="2" applyFont="1" applyFill="1" applyBorder="1" applyAlignment="1">
      <alignment vertical="center" wrapText="1"/>
    </xf>
    <xf numFmtId="0" fontId="21" fillId="0" borderId="4" xfId="2" applyFont="1" applyFill="1" applyBorder="1" applyAlignment="1">
      <alignment horizontal="center" vertical="center"/>
    </xf>
    <xf numFmtId="0" fontId="3" fillId="0" borderId="4" xfId="2" applyFont="1" applyBorder="1" applyAlignment="1">
      <alignment horizontal="justify" vertical="top" wrapText="1"/>
    </xf>
    <xf numFmtId="0" fontId="12" fillId="0" borderId="0" xfId="2" applyFont="1" applyFill="1" applyBorder="1" applyAlignment="1">
      <alignment vertical="center"/>
    </xf>
    <xf numFmtId="0" fontId="12" fillId="0" borderId="0" xfId="2" applyFont="1" applyFill="1" applyAlignment="1">
      <alignment vertical="center"/>
    </xf>
    <xf numFmtId="164" fontId="2" fillId="0" borderId="36" xfId="3" quotePrefix="1" applyNumberFormat="1" applyFont="1" applyFill="1" applyBorder="1" applyAlignment="1">
      <alignment horizontal="center" vertical="top"/>
    </xf>
    <xf numFmtId="164" fontId="2" fillId="0" borderId="36" xfId="3" quotePrefix="1" applyNumberFormat="1" applyFont="1" applyFill="1" applyBorder="1" applyAlignment="1">
      <alignment vertical="top"/>
    </xf>
    <xf numFmtId="170" fontId="3" fillId="0" borderId="3" xfId="3" applyNumberFormat="1" applyFont="1" applyFill="1" applyBorder="1" applyAlignment="1">
      <alignment horizontal="center" vertical="top"/>
    </xf>
    <xf numFmtId="164" fontId="3" fillId="0" borderId="4" xfId="7" applyNumberFormat="1" applyFont="1" applyFill="1" applyBorder="1" applyAlignment="1">
      <alignment horizontal="center" vertical="top"/>
    </xf>
    <xf numFmtId="0" fontId="2" fillId="0" borderId="3" xfId="2" applyFont="1" applyFill="1" applyBorder="1" applyAlignment="1">
      <alignment horizontal="left" wrapText="1"/>
    </xf>
    <xf numFmtId="0" fontId="2" fillId="0" borderId="3" xfId="2" applyFont="1" applyFill="1" applyBorder="1" applyAlignment="1">
      <alignment horizontal="left" vertical="top" wrapText="1"/>
    </xf>
    <xf numFmtId="0" fontId="2" fillId="0" borderId="3" xfId="2" applyFont="1" applyFill="1" applyBorder="1" applyAlignment="1">
      <alignment horizontal="center" vertical="top" wrapText="1"/>
    </xf>
    <xf numFmtId="4" fontId="2" fillId="0" borderId="3" xfId="2" applyNumberFormat="1" applyFont="1" applyFill="1" applyBorder="1" applyAlignment="1">
      <alignment vertical="top" wrapText="1"/>
    </xf>
    <xf numFmtId="164" fontId="2" fillId="0" borderId="3" xfId="3" applyNumberFormat="1" applyFont="1" applyFill="1" applyBorder="1" applyAlignment="1">
      <alignment horizontal="center" vertical="top" wrapText="1"/>
    </xf>
    <xf numFmtId="0" fontId="3" fillId="0" borderId="9" xfId="2" applyFont="1" applyBorder="1" applyAlignment="1" applyProtection="1">
      <alignment horizontal="center" vertical="top" wrapText="1"/>
      <protection locked="0"/>
    </xf>
    <xf numFmtId="0" fontId="2" fillId="0" borderId="9" xfId="2" applyFont="1" applyBorder="1" applyAlignment="1" applyProtection="1">
      <alignment horizontal="justify" vertical="top" wrapText="1"/>
      <protection locked="0"/>
    </xf>
    <xf numFmtId="0" fontId="2" fillId="0" borderId="9" xfId="2" applyFont="1" applyBorder="1" applyAlignment="1" applyProtection="1">
      <alignment horizontal="center" vertical="top" wrapText="1"/>
      <protection locked="0"/>
    </xf>
    <xf numFmtId="1" fontId="2" fillId="0" borderId="9" xfId="3" applyNumberFormat="1" applyFont="1" applyBorder="1" applyAlignment="1" applyProtection="1">
      <alignment horizontal="center" vertical="top" wrapText="1"/>
    </xf>
    <xf numFmtId="0" fontId="3" fillId="0" borderId="38" xfId="2" applyFont="1" applyFill="1" applyBorder="1" applyAlignment="1">
      <alignment horizontal="right" vertical="center"/>
    </xf>
    <xf numFmtId="0" fontId="13" fillId="0" borderId="38" xfId="2" applyFont="1" applyFill="1" applyBorder="1" applyAlignment="1" applyProtection="1">
      <alignment horizontal="left" vertical="center" wrapText="1"/>
    </xf>
    <xf numFmtId="0" fontId="3" fillId="0" borderId="38" xfId="2" applyFont="1" applyFill="1" applyBorder="1" applyAlignment="1">
      <alignment horizontal="center" vertical="center"/>
    </xf>
    <xf numFmtId="164" fontId="3" fillId="0" borderId="38" xfId="3" applyNumberFormat="1" applyFont="1" applyFill="1" applyBorder="1" applyAlignment="1">
      <alignment horizontal="center" vertical="center"/>
    </xf>
    <xf numFmtId="0" fontId="3" fillId="0" borderId="4" xfId="2" applyFont="1" applyFill="1" applyBorder="1" applyAlignment="1">
      <alignment horizontal="right" vertical="center"/>
    </xf>
    <xf numFmtId="0" fontId="13" fillId="0" borderId="4" xfId="2" applyFont="1" applyFill="1" applyBorder="1" applyAlignment="1" applyProtection="1">
      <alignment horizontal="left" vertical="center" wrapText="1"/>
    </xf>
    <xf numFmtId="164" fontId="3" fillId="0" borderId="4" xfId="3" applyNumberFormat="1" applyFont="1" applyFill="1" applyBorder="1" applyAlignment="1">
      <alignment horizontal="center" vertical="center"/>
    </xf>
    <xf numFmtId="0" fontId="3" fillId="0" borderId="13" xfId="2" applyFont="1" applyFill="1" applyBorder="1" applyAlignment="1">
      <alignment horizontal="center"/>
    </xf>
    <xf numFmtId="0" fontId="3" fillId="0" borderId="0" xfId="2" applyFont="1" applyFill="1" applyBorder="1" applyAlignment="1">
      <alignment horizontal="center"/>
    </xf>
    <xf numFmtId="3" fontId="3" fillId="0" borderId="4" xfId="2" applyNumberFormat="1" applyFont="1" applyFill="1" applyBorder="1" applyAlignment="1">
      <alignment horizontal="center"/>
    </xf>
    <xf numFmtId="3" fontId="3" fillId="0" borderId="15" xfId="2" applyNumberFormat="1" applyFont="1" applyBorder="1" applyAlignment="1">
      <alignment horizontal="center"/>
    </xf>
    <xf numFmtId="0" fontId="3" fillId="0" borderId="13" xfId="2" quotePrefix="1" applyFont="1" applyFill="1" applyBorder="1" applyAlignment="1" applyProtection="1">
      <alignment horizontal="left" vertical="center" wrapText="1"/>
    </xf>
    <xf numFmtId="0" fontId="11" fillId="0" borderId="0" xfId="2" applyFont="1" applyFill="1" applyAlignment="1">
      <alignment horizontal="center" vertical="center"/>
    </xf>
    <xf numFmtId="0" fontId="11" fillId="0" borderId="0" xfId="2" applyFont="1" applyFill="1" applyAlignment="1">
      <alignment vertical="center"/>
    </xf>
    <xf numFmtId="0" fontId="17" fillId="3" borderId="39" xfId="2" applyFont="1" applyFill="1" applyBorder="1" applyAlignment="1">
      <alignment horizontal="center" vertical="center"/>
    </xf>
    <xf numFmtId="0" fontId="17" fillId="3" borderId="22" xfId="2" applyFont="1" applyFill="1" applyBorder="1" applyAlignment="1">
      <alignment horizontal="center" vertical="center"/>
    </xf>
    <xf numFmtId="0" fontId="17" fillId="3" borderId="40" xfId="2" applyFont="1" applyFill="1" applyBorder="1" applyAlignment="1">
      <alignment horizontal="center"/>
    </xf>
    <xf numFmtId="0" fontId="17" fillId="0" borderId="39" xfId="2" applyFont="1" applyFill="1" applyBorder="1" applyAlignment="1">
      <alignment horizontal="center" vertical="center"/>
    </xf>
    <xf numFmtId="0" fontId="17" fillId="0" borderId="22" xfId="2" quotePrefix="1" applyFont="1" applyFill="1" applyBorder="1" applyAlignment="1">
      <alignment horizontal="center" vertical="center" wrapText="1"/>
    </xf>
    <xf numFmtId="0" fontId="17" fillId="0" borderId="17" xfId="2" applyFont="1" applyFill="1" applyBorder="1" applyAlignment="1">
      <alignment horizontal="center" vertical="center"/>
    </xf>
    <xf numFmtId="0" fontId="17" fillId="0" borderId="0" xfId="2" quotePrefix="1" applyFont="1" applyFill="1" applyBorder="1" applyAlignment="1">
      <alignment horizontal="left" vertical="center" wrapText="1"/>
    </xf>
    <xf numFmtId="0" fontId="11" fillId="0" borderId="41" xfId="2" applyFont="1" applyFill="1" applyBorder="1" applyAlignment="1">
      <alignment horizontal="left" vertical="center" indent="1"/>
    </xf>
    <xf numFmtId="3" fontId="11" fillId="0" borderId="0" xfId="2" quotePrefix="1" applyNumberFormat="1" applyFont="1" applyFill="1" applyBorder="1" applyAlignment="1">
      <alignment horizontal="left" vertical="center"/>
    </xf>
    <xf numFmtId="0" fontId="11" fillId="0" borderId="0" xfId="2" applyFont="1" applyFill="1" applyBorder="1" applyAlignment="1">
      <alignment vertical="center"/>
    </xf>
    <xf numFmtId="0" fontId="11" fillId="0" borderId="17" xfId="2" quotePrefix="1" applyFont="1" applyFill="1" applyBorder="1" applyAlignment="1">
      <alignment horizontal="left" vertical="center" indent="1"/>
    </xf>
    <xf numFmtId="0" fontId="17" fillId="0" borderId="0" xfId="2" applyFont="1" applyFill="1" applyBorder="1" applyAlignment="1">
      <alignment horizontal="left" vertical="center" wrapText="1"/>
    </xf>
    <xf numFmtId="0" fontId="11" fillId="0" borderId="17" xfId="2" applyFont="1" applyFill="1" applyBorder="1" applyAlignment="1">
      <alignment horizontal="left" vertical="center" indent="1"/>
    </xf>
    <xf numFmtId="0" fontId="11" fillId="0" borderId="12" xfId="2" applyFont="1" applyFill="1" applyBorder="1" applyAlignment="1">
      <alignment horizontal="left" vertical="center"/>
    </xf>
    <xf numFmtId="4" fontId="11" fillId="0" borderId="0" xfId="2" applyNumberFormat="1" applyFont="1" applyFill="1" applyAlignment="1">
      <alignment vertical="center"/>
    </xf>
    <xf numFmtId="3" fontId="11" fillId="0" borderId="0" xfId="2" applyNumberFormat="1" applyFont="1" applyFill="1" applyAlignment="1">
      <alignment vertical="center"/>
    </xf>
    <xf numFmtId="10" fontId="11" fillId="0" borderId="0" xfId="2" applyNumberFormat="1" applyFont="1" applyFill="1" applyAlignment="1">
      <alignment vertical="center"/>
    </xf>
    <xf numFmtId="0" fontId="17" fillId="0" borderId="12" xfId="2" applyFont="1" applyFill="1" applyBorder="1" applyAlignment="1">
      <alignment horizontal="left" vertical="center"/>
    </xf>
    <xf numFmtId="0" fontId="17" fillId="0" borderId="17" xfId="2" applyFont="1" applyFill="1" applyBorder="1" applyAlignment="1">
      <alignment horizontal="left" vertical="center" indent="1"/>
    </xf>
    <xf numFmtId="0" fontId="17" fillId="0" borderId="0" xfId="2" applyFont="1" applyFill="1" applyAlignment="1">
      <alignment vertical="center"/>
    </xf>
    <xf numFmtId="0" fontId="26" fillId="0" borderId="0" xfId="2" applyFont="1" applyFill="1" applyBorder="1" applyAlignment="1">
      <alignment horizontal="center" vertical="center"/>
    </xf>
    <xf numFmtId="0" fontId="11" fillId="0" borderId="35" xfId="2" applyFont="1" applyFill="1" applyBorder="1" applyAlignment="1">
      <alignment horizontal="left" vertical="center" indent="1"/>
    </xf>
    <xf numFmtId="0" fontId="26" fillId="0" borderId="30" xfId="2" applyFont="1" applyFill="1" applyBorder="1" applyAlignment="1">
      <alignment horizontal="right" vertical="center"/>
    </xf>
    <xf numFmtId="0" fontId="11" fillId="0" borderId="41" xfId="2" applyFont="1" applyFill="1" applyBorder="1" applyAlignment="1">
      <alignment horizontal="center" vertical="center"/>
    </xf>
    <xf numFmtId="49" fontId="25" fillId="0" borderId="0" xfId="2" applyNumberFormat="1" applyFont="1" applyFill="1" applyBorder="1" applyAlignment="1">
      <alignment horizontal="right" vertical="center"/>
    </xf>
    <xf numFmtId="49" fontId="26" fillId="0" borderId="0" xfId="2" applyNumberFormat="1" applyFont="1" applyFill="1" applyBorder="1" applyAlignment="1">
      <alignment horizontal="left" vertical="center"/>
    </xf>
    <xf numFmtId="0" fontId="25" fillId="0" borderId="0" xfId="2" applyFont="1" applyFill="1" applyBorder="1" applyAlignment="1">
      <alignment horizontal="center" vertical="center"/>
    </xf>
    <xf numFmtId="0" fontId="11" fillId="0" borderId="35" xfId="2" applyFont="1" applyFill="1" applyBorder="1" applyAlignment="1">
      <alignment horizontal="center" vertical="center"/>
    </xf>
    <xf numFmtId="0" fontId="26" fillId="0" borderId="0" xfId="2" applyFont="1" applyFill="1" applyBorder="1" applyAlignment="1">
      <alignment horizontal="left" vertical="center"/>
    </xf>
    <xf numFmtId="0" fontId="11" fillId="0" borderId="8" xfId="2" applyFont="1" applyFill="1" applyBorder="1" applyAlignment="1">
      <alignment horizontal="center" vertical="center"/>
    </xf>
    <xf numFmtId="49" fontId="26" fillId="0" borderId="43" xfId="2" applyNumberFormat="1" applyFont="1" applyFill="1" applyBorder="1" applyAlignment="1">
      <alignment horizontal="right" vertical="center"/>
    </xf>
    <xf numFmtId="0" fontId="27" fillId="0" borderId="0" xfId="2" applyFont="1"/>
    <xf numFmtId="164" fontId="2" fillId="0" borderId="29" xfId="3" applyNumberFormat="1" applyFont="1" applyFill="1" applyBorder="1" applyAlignment="1">
      <alignment horizontal="center" vertical="top" wrapText="1"/>
    </xf>
    <xf numFmtId="164" fontId="2" fillId="0" borderId="1" xfId="3" applyNumberFormat="1" applyFont="1" applyFill="1" applyBorder="1" applyAlignment="1">
      <alignment horizontal="center" vertical="top" wrapText="1"/>
    </xf>
    <xf numFmtId="164" fontId="2" fillId="0" borderId="24" xfId="3" applyNumberFormat="1" applyFont="1" applyFill="1" applyBorder="1" applyAlignment="1">
      <alignment horizontal="center" vertical="top" wrapText="1"/>
    </xf>
    <xf numFmtId="0" fontId="2" fillId="0" borderId="4" xfId="2" applyFont="1" applyBorder="1" applyAlignment="1" applyProtection="1">
      <alignment horizontal="right" vertical="top" wrapText="1"/>
      <protection locked="0"/>
    </xf>
    <xf numFmtId="0" fontId="3" fillId="0" borderId="4" xfId="2" applyFont="1" applyBorder="1" applyAlignment="1" applyProtection="1">
      <alignment horizontal="center" vertical="top" wrapText="1"/>
      <protection locked="0"/>
    </xf>
    <xf numFmtId="0" fontId="3" fillId="0" borderId="0" xfId="2" applyFont="1" applyBorder="1" applyAlignment="1" applyProtection="1">
      <alignment vertical="top" wrapText="1"/>
      <protection locked="0"/>
    </xf>
    <xf numFmtId="0" fontId="3" fillId="0" borderId="4" xfId="2" applyFont="1" applyBorder="1" applyAlignment="1" applyProtection="1">
      <alignment horizontal="justify" vertical="top" wrapText="1"/>
      <protection locked="0"/>
    </xf>
    <xf numFmtId="0" fontId="2" fillId="0" borderId="4" xfId="2" applyFont="1" applyBorder="1" applyAlignment="1" applyProtection="1">
      <alignment horizontal="center" vertical="top" wrapText="1"/>
      <protection locked="0"/>
    </xf>
    <xf numFmtId="0" fontId="3" fillId="0" borderId="4" xfId="2" applyFont="1" applyBorder="1" applyAlignment="1" applyProtection="1">
      <alignment horizontal="left" vertical="top" wrapText="1"/>
      <protection locked="0"/>
    </xf>
    <xf numFmtId="0" fontId="2" fillId="0" borderId="0" xfId="2" applyFont="1" applyBorder="1" applyAlignment="1" applyProtection="1">
      <alignment vertical="top" wrapText="1"/>
      <protection locked="0"/>
    </xf>
    <xf numFmtId="9" fontId="3" fillId="0" borderId="4" xfId="2" applyNumberFormat="1" applyFont="1" applyBorder="1" applyAlignment="1" applyProtection="1">
      <alignment horizontal="center" vertical="top" wrapText="1"/>
      <protection locked="0"/>
    </xf>
    <xf numFmtId="0" fontId="2" fillId="0" borderId="0" xfId="2" quotePrefix="1" applyFont="1" applyFill="1" applyAlignment="1" applyProtection="1">
      <alignment vertical="center"/>
    </xf>
    <xf numFmtId="0" fontId="2" fillId="0" borderId="8" xfId="2" applyFont="1" applyBorder="1" applyAlignment="1" applyProtection="1">
      <alignment horizontal="justify" vertical="center" wrapText="1"/>
      <protection locked="0"/>
    </xf>
    <xf numFmtId="0" fontId="2" fillId="0" borderId="4" xfId="2" applyFont="1" applyBorder="1" applyAlignment="1" applyProtection="1">
      <alignment horizontal="justify" vertical="center" wrapText="1"/>
      <protection locked="0"/>
    </xf>
    <xf numFmtId="1" fontId="2" fillId="0" borderId="4" xfId="3" applyNumberFormat="1" applyFont="1" applyBorder="1" applyAlignment="1" applyProtection="1">
      <alignment horizontal="center" vertical="top" wrapText="1"/>
    </xf>
    <xf numFmtId="164" fontId="28" fillId="0" borderId="0" xfId="3" applyNumberFormat="1" applyFont="1" applyFill="1" applyAlignment="1"/>
    <xf numFmtId="164" fontId="28" fillId="0" borderId="40" xfId="3" applyNumberFormat="1" applyFont="1" applyFill="1" applyBorder="1" applyAlignment="1"/>
    <xf numFmtId="164" fontId="28" fillId="0" borderId="3" xfId="3" applyNumberFormat="1" applyFont="1" applyFill="1" applyBorder="1" applyAlignment="1"/>
    <xf numFmtId="164" fontId="29" fillId="0" borderId="3" xfId="3" applyNumberFormat="1" applyFont="1" applyFill="1" applyBorder="1" applyAlignment="1"/>
    <xf numFmtId="164" fontId="29" fillId="0" borderId="42" xfId="3" applyNumberFormat="1" applyFont="1" applyFill="1" applyBorder="1" applyAlignment="1">
      <alignment horizontal="center"/>
    </xf>
    <xf numFmtId="172" fontId="28" fillId="0" borderId="3" xfId="3" applyNumberFormat="1" applyFont="1" applyFill="1" applyBorder="1" applyAlignment="1"/>
    <xf numFmtId="164" fontId="29" fillId="0" borderId="37" xfId="3" applyNumberFormat="1" applyFont="1" applyFill="1" applyBorder="1" applyAlignment="1">
      <alignment horizontal="center"/>
    </xf>
    <xf numFmtId="164" fontId="31" fillId="0" borderId="15" xfId="3" applyNumberFormat="1" applyFont="1" applyFill="1" applyBorder="1" applyAlignment="1" applyProtection="1">
      <alignment horizontal="right" vertical="top"/>
    </xf>
    <xf numFmtId="164" fontId="31" fillId="0" borderId="15" xfId="3" applyNumberFormat="1" applyFont="1" applyFill="1" applyBorder="1" applyAlignment="1">
      <alignment horizontal="right" vertical="top"/>
    </xf>
    <xf numFmtId="164" fontId="32" fillId="0" borderId="8" xfId="3" applyNumberFormat="1" applyFont="1" applyFill="1" applyBorder="1" applyAlignment="1"/>
    <xf numFmtId="164" fontId="32" fillId="0" borderId="8" xfId="3" applyNumberFormat="1" applyFont="1" applyFill="1" applyBorder="1" applyAlignment="1">
      <alignment horizontal="right"/>
    </xf>
    <xf numFmtId="164" fontId="31" fillId="0" borderId="4" xfId="3" applyNumberFormat="1" applyFont="1" applyFill="1" applyBorder="1" applyAlignment="1" applyProtection="1">
      <alignment horizontal="right" vertical="top"/>
    </xf>
    <xf numFmtId="164" fontId="31" fillId="0" borderId="4" xfId="3" applyNumberFormat="1" applyFont="1" applyFill="1" applyBorder="1" applyAlignment="1">
      <alignment vertical="top"/>
    </xf>
    <xf numFmtId="164" fontId="32" fillId="0" borderId="27" xfId="3" applyNumberFormat="1" applyFont="1" applyFill="1" applyBorder="1" applyAlignment="1">
      <alignment vertical="top"/>
    </xf>
    <xf numFmtId="164" fontId="32" fillId="0" borderId="28" xfId="3" applyNumberFormat="1" applyFont="1" applyFill="1" applyBorder="1" applyAlignment="1">
      <alignment horizontal="right" vertical="top"/>
    </xf>
    <xf numFmtId="164" fontId="31" fillId="0" borderId="4" xfId="3" applyNumberFormat="1" applyFont="1" applyFill="1" applyBorder="1" applyAlignment="1">
      <alignment horizontal="right" vertical="top"/>
    </xf>
    <xf numFmtId="164" fontId="31" fillId="0" borderId="4" xfId="3" applyNumberFormat="1" applyFont="1" applyBorder="1" applyAlignment="1" applyProtection="1">
      <alignment horizontal="right" vertical="top" wrapText="1"/>
    </xf>
    <xf numFmtId="3" fontId="31" fillId="0" borderId="4" xfId="0" applyNumberFormat="1" applyFont="1" applyBorder="1" applyAlignment="1">
      <alignment horizontal="right" vertical="top"/>
    </xf>
    <xf numFmtId="3" fontId="31" fillId="0" borderId="4" xfId="0" applyNumberFormat="1" applyFont="1" applyBorder="1" applyAlignment="1">
      <alignment vertical="top"/>
    </xf>
    <xf numFmtId="0" fontId="32" fillId="0" borderId="8" xfId="0" applyFont="1" applyBorder="1" applyAlignment="1" applyProtection="1">
      <alignment vertical="top" wrapText="1"/>
      <protection locked="0"/>
    </xf>
    <xf numFmtId="164" fontId="32" fillId="0" borderId="8" xfId="3" applyNumberFormat="1" applyFont="1" applyBorder="1" applyAlignment="1" applyProtection="1">
      <alignment horizontal="right" vertical="top" wrapText="1"/>
    </xf>
    <xf numFmtId="9" fontId="31" fillId="0" borderId="4" xfId="9" applyFont="1" applyBorder="1" applyAlignment="1" applyProtection="1">
      <alignment horizontal="right" vertical="top" wrapText="1"/>
    </xf>
    <xf numFmtId="164" fontId="31" fillId="0" borderId="4" xfId="3" applyNumberFormat="1" applyFont="1" applyFill="1" applyBorder="1" applyAlignment="1">
      <alignment horizontal="right" vertical="center"/>
    </xf>
    <xf numFmtId="9" fontId="31" fillId="0" borderId="4" xfId="3" applyNumberFormat="1" applyFont="1" applyBorder="1" applyAlignment="1" applyProtection="1">
      <alignment horizontal="right" vertical="top" wrapText="1"/>
    </xf>
    <xf numFmtId="164" fontId="31" fillId="0" borderId="4" xfId="3" applyNumberFormat="1" applyFont="1" applyBorder="1" applyAlignment="1" applyProtection="1">
      <alignment vertical="top" wrapText="1"/>
    </xf>
    <xf numFmtId="164" fontId="31" fillId="0" borderId="9" xfId="3" applyNumberFormat="1" applyFont="1" applyFill="1" applyBorder="1" applyAlignment="1">
      <alignment horizontal="right" vertical="top"/>
    </xf>
    <xf numFmtId="164" fontId="32" fillId="0" borderId="7" xfId="3" quotePrefix="1" applyNumberFormat="1" applyFont="1" applyFill="1" applyBorder="1" applyAlignment="1">
      <alignment vertical="top"/>
    </xf>
    <xf numFmtId="164" fontId="32" fillId="0" borderId="8" xfId="3" applyNumberFormat="1" applyFont="1" applyFill="1" applyBorder="1" applyAlignment="1">
      <alignment horizontal="right" vertical="top"/>
    </xf>
    <xf numFmtId="164" fontId="31" fillId="0" borderId="4" xfId="3" applyNumberFormat="1" applyFont="1" applyBorder="1" applyAlignment="1">
      <alignment horizontal="right" vertical="center" wrapText="1"/>
    </xf>
    <xf numFmtId="164" fontId="31" fillId="0" borderId="4" xfId="3" applyNumberFormat="1" applyFont="1" applyBorder="1" applyAlignment="1">
      <alignment horizontal="right" vertical="top" wrapText="1"/>
    </xf>
    <xf numFmtId="164" fontId="32" fillId="0" borderId="8" xfId="3" applyNumberFormat="1" applyFont="1" applyBorder="1" applyAlignment="1">
      <alignment horizontal="right" vertical="top" wrapText="1"/>
    </xf>
    <xf numFmtId="164" fontId="32" fillId="0" borderId="4" xfId="3" applyNumberFormat="1" applyFont="1" applyBorder="1" applyAlignment="1">
      <alignment horizontal="right" vertical="top" wrapText="1"/>
    </xf>
    <xf numFmtId="0" fontId="32" fillId="0" borderId="7" xfId="0" applyFont="1" applyBorder="1" applyAlignment="1">
      <alignment wrapText="1"/>
    </xf>
    <xf numFmtId="164" fontId="32" fillId="0" borderId="8" xfId="3" applyNumberFormat="1" applyFont="1" applyBorder="1" applyAlignment="1">
      <alignment horizontal="right" wrapText="1"/>
    </xf>
    <xf numFmtId="164" fontId="31" fillId="0" borderId="9" xfId="3" applyNumberFormat="1" applyFont="1" applyBorder="1" applyAlignment="1">
      <alignment horizontal="right" vertical="top" wrapText="1"/>
    </xf>
    <xf numFmtId="0" fontId="32" fillId="0" borderId="15" xfId="0" applyFont="1" applyBorder="1" applyAlignment="1">
      <alignment wrapText="1"/>
    </xf>
    <xf numFmtId="0" fontId="31" fillId="0" borderId="4" xfId="0" applyFont="1" applyBorder="1" applyAlignment="1">
      <alignment horizontal="right" vertical="top" wrapText="1"/>
    </xf>
    <xf numFmtId="164" fontId="31" fillId="0" borderId="4" xfId="0" applyNumberFormat="1" applyFont="1" applyBorder="1" applyAlignment="1">
      <alignment horizontal="right" vertical="top" wrapText="1"/>
    </xf>
    <xf numFmtId="164" fontId="31" fillId="0" borderId="3" xfId="3" applyNumberFormat="1" applyFont="1" applyFill="1" applyBorder="1" applyAlignment="1">
      <alignment horizontal="center" wrapText="1"/>
    </xf>
    <xf numFmtId="164" fontId="31" fillId="0" borderId="3" xfId="3" applyNumberFormat="1" applyFont="1" applyFill="1" applyBorder="1" applyAlignment="1">
      <alignment horizontal="right" wrapText="1"/>
    </xf>
    <xf numFmtId="164" fontId="31" fillId="0" borderId="3" xfId="3" applyNumberFormat="1" applyFont="1" applyFill="1" applyBorder="1" applyAlignment="1">
      <alignment wrapText="1"/>
    </xf>
    <xf numFmtId="164" fontId="31" fillId="0" borderId="3" xfId="3" applyNumberFormat="1" applyFont="1" applyBorder="1" applyAlignment="1">
      <alignment horizontal="center" wrapText="1"/>
    </xf>
    <xf numFmtId="164" fontId="31" fillId="0" borderId="3" xfId="3" applyNumberFormat="1" applyFont="1" applyBorder="1" applyAlignment="1">
      <alignment horizontal="right" wrapText="1"/>
    </xf>
    <xf numFmtId="164" fontId="31" fillId="0" borderId="3" xfId="3" applyNumberFormat="1" applyFont="1" applyFill="1" applyBorder="1" applyAlignment="1" applyProtection="1">
      <alignment horizontal="center" wrapText="1"/>
    </xf>
    <xf numFmtId="164" fontId="31" fillId="0" borderId="2" xfId="3" applyNumberFormat="1" applyFont="1" applyFill="1" applyBorder="1" applyAlignment="1">
      <alignment horizontal="center" wrapText="1"/>
    </xf>
    <xf numFmtId="164" fontId="31" fillId="0" borderId="2" xfId="3" applyNumberFormat="1" applyFont="1" applyFill="1" applyBorder="1" applyAlignment="1">
      <alignment wrapText="1"/>
    </xf>
    <xf numFmtId="164" fontId="32" fillId="0" borderId="8" xfId="3" applyNumberFormat="1" applyFont="1" applyBorder="1" applyAlignment="1" applyProtection="1">
      <alignment vertical="top" wrapText="1"/>
    </xf>
    <xf numFmtId="164" fontId="32" fillId="0" borderId="28" xfId="3" applyNumberFormat="1" applyFont="1" applyFill="1" applyBorder="1" applyAlignment="1">
      <alignment wrapText="1"/>
    </xf>
    <xf numFmtId="164" fontId="31" fillId="0" borderId="1" xfId="3" applyNumberFormat="1" applyFont="1" applyFill="1" applyBorder="1" applyAlignment="1">
      <alignment horizontal="center" wrapText="1"/>
    </xf>
    <xf numFmtId="164" fontId="31" fillId="0" borderId="3" xfId="6" applyNumberFormat="1" applyFont="1" applyFill="1" applyBorder="1" applyAlignment="1">
      <alignment horizontal="right" vertical="center"/>
    </xf>
    <xf numFmtId="164" fontId="31" fillId="0" borderId="32" xfId="6" applyNumberFormat="1" applyFont="1" applyFill="1" applyBorder="1" applyAlignment="1">
      <alignment horizontal="right" vertical="center"/>
    </xf>
    <xf numFmtId="164" fontId="31" fillId="0" borderId="4" xfId="6" applyNumberFormat="1" applyFont="1" applyFill="1" applyBorder="1" applyAlignment="1">
      <alignment horizontal="right" vertical="center"/>
    </xf>
    <xf numFmtId="164" fontId="31" fillId="0" borderId="38" xfId="6" applyNumberFormat="1" applyFont="1" applyFill="1" applyBorder="1" applyAlignment="1">
      <alignment horizontal="right" vertical="center"/>
    </xf>
    <xf numFmtId="164" fontId="32" fillId="0" borderId="9" xfId="3" applyNumberFormat="1" applyFont="1" applyBorder="1" applyAlignment="1" applyProtection="1">
      <alignment vertical="top" wrapText="1"/>
    </xf>
    <xf numFmtId="164" fontId="32" fillId="0" borderId="2" xfId="3" applyNumberFormat="1" applyFont="1" applyFill="1" applyBorder="1" applyAlignment="1">
      <alignment wrapText="1"/>
    </xf>
    <xf numFmtId="164" fontId="31" fillId="0" borderId="3" xfId="6" applyNumberFormat="1" applyFont="1" applyFill="1" applyBorder="1" applyAlignment="1">
      <alignment horizontal="right"/>
    </xf>
    <xf numFmtId="164" fontId="31" fillId="0" borderId="3" xfId="6" applyNumberFormat="1" applyFont="1" applyFill="1" applyBorder="1" applyAlignment="1"/>
    <xf numFmtId="164" fontId="32" fillId="0" borderId="3" xfId="3" applyNumberFormat="1" applyFont="1" applyFill="1" applyBorder="1" applyAlignment="1">
      <alignment horizontal="right" vertical="center"/>
    </xf>
    <xf numFmtId="164" fontId="31" fillId="0" borderId="3" xfId="3" applyNumberFormat="1" applyFont="1" applyFill="1" applyBorder="1" applyAlignment="1">
      <alignment horizontal="right" vertical="center"/>
    </xf>
    <xf numFmtId="164" fontId="31" fillId="0" borderId="0" xfId="3" applyNumberFormat="1" applyFont="1" applyFill="1" applyBorder="1" applyAlignment="1">
      <alignment horizontal="right" vertical="center"/>
    </xf>
    <xf numFmtId="164" fontId="31" fillId="0" borderId="3" xfId="6" applyNumberFormat="1" applyFont="1" applyFill="1" applyBorder="1" applyAlignment="1">
      <alignment horizontal="center" vertical="center"/>
    </xf>
    <xf numFmtId="164" fontId="32" fillId="0" borderId="28" xfId="3" applyNumberFormat="1" applyFont="1" applyFill="1" applyBorder="1" applyAlignment="1">
      <alignment horizontal="right" wrapText="1"/>
    </xf>
    <xf numFmtId="164" fontId="31" fillId="0" borderId="3" xfId="3" applyNumberFormat="1" applyFont="1" applyFill="1" applyBorder="1" applyAlignment="1">
      <alignment horizontal="right" vertical="top"/>
    </xf>
    <xf numFmtId="164" fontId="31" fillId="0" borderId="2" xfId="3" applyNumberFormat="1" applyFont="1" applyFill="1" applyBorder="1" applyAlignment="1">
      <alignment horizontal="right" vertical="center"/>
    </xf>
    <xf numFmtId="164" fontId="31" fillId="0" borderId="15" xfId="3" applyNumberFormat="1" applyFont="1" applyBorder="1" applyAlignment="1">
      <alignment horizontal="right" vertical="top" wrapText="1"/>
    </xf>
    <xf numFmtId="3" fontId="31" fillId="0" borderId="4" xfId="2" applyNumberFormat="1" applyFont="1" applyFill="1" applyBorder="1" applyAlignment="1">
      <alignment horizontal="center"/>
    </xf>
    <xf numFmtId="3" fontId="31" fillId="0" borderId="15" xfId="2" applyNumberFormat="1" applyFont="1" applyBorder="1" applyAlignment="1">
      <alignment horizontal="center"/>
    </xf>
    <xf numFmtId="3" fontId="31" fillId="0" borderId="4" xfId="2" applyNumberFormat="1" applyFont="1" applyBorder="1" applyAlignment="1">
      <alignment horizontal="center" vertical="center"/>
    </xf>
    <xf numFmtId="3" fontId="31" fillId="0" borderId="15" xfId="2" applyNumberFormat="1" applyFont="1" applyBorder="1" applyAlignment="1">
      <alignment vertical="center"/>
    </xf>
    <xf numFmtId="3" fontId="31" fillId="0" borderId="0" xfId="3" applyNumberFormat="1" applyFont="1" applyBorder="1" applyAlignment="1">
      <alignment vertical="center"/>
    </xf>
    <xf numFmtId="3" fontId="31" fillId="0" borderId="4" xfId="3" applyNumberFormat="1" applyFont="1" applyBorder="1" applyAlignment="1">
      <alignment horizontal="center" vertical="center"/>
    </xf>
    <xf numFmtId="1" fontId="31" fillId="0" borderId="4" xfId="2" applyNumberFormat="1" applyFont="1" applyBorder="1" applyAlignment="1">
      <alignment horizontal="center" vertical="center"/>
    </xf>
    <xf numFmtId="164" fontId="31" fillId="0" borderId="12" xfId="3" applyNumberFormat="1" applyFont="1" applyFill="1" applyBorder="1" applyAlignment="1">
      <alignment horizontal="right" vertical="top"/>
    </xf>
    <xf numFmtId="164" fontId="31" fillId="0" borderId="14" xfId="3" applyNumberFormat="1" applyFont="1" applyFill="1" applyBorder="1" applyAlignment="1">
      <alignment horizontal="right" vertical="top"/>
    </xf>
    <xf numFmtId="164" fontId="31" fillId="0" borderId="14" xfId="3" applyNumberFormat="1" applyFont="1" applyBorder="1" applyAlignment="1">
      <alignment horizontal="center" vertical="top" wrapText="1"/>
    </xf>
    <xf numFmtId="164" fontId="31" fillId="0" borderId="4" xfId="3" applyNumberFormat="1" applyFont="1" applyBorder="1" applyAlignment="1">
      <alignment horizontal="center" vertical="top" wrapText="1"/>
    </xf>
    <xf numFmtId="164" fontId="31" fillId="0" borderId="12" xfId="6" applyNumberFormat="1" applyFont="1" applyFill="1" applyBorder="1" applyAlignment="1">
      <alignment horizontal="right" vertical="center"/>
    </xf>
    <xf numFmtId="164" fontId="32" fillId="0" borderId="3" xfId="3" applyNumberFormat="1" applyFont="1" applyFill="1" applyBorder="1" applyAlignment="1">
      <alignment horizontal="right" vertical="top"/>
    </xf>
    <xf numFmtId="164" fontId="31" fillId="0" borderId="3" xfId="3" applyNumberFormat="1" applyFont="1" applyFill="1" applyBorder="1" applyAlignment="1">
      <alignment horizontal="center" vertical="top"/>
    </xf>
    <xf numFmtId="164" fontId="31" fillId="0" borderId="14" xfId="3" applyNumberFormat="1" applyFont="1" applyFill="1" applyBorder="1" applyAlignment="1">
      <alignment horizontal="left" vertical="top"/>
    </xf>
    <xf numFmtId="164" fontId="31" fillId="0" borderId="14" xfId="3" applyNumberFormat="1" applyFont="1" applyFill="1" applyBorder="1" applyAlignment="1">
      <alignment horizontal="center" vertical="top"/>
    </xf>
    <xf numFmtId="164" fontId="31" fillId="0" borderId="4" xfId="3" applyNumberFormat="1" applyFont="1" applyFill="1" applyBorder="1" applyAlignment="1">
      <alignment horizontal="center" vertical="top"/>
    </xf>
    <xf numFmtId="164" fontId="31" fillId="0" borderId="17" xfId="3" applyNumberFormat="1" applyFont="1" applyFill="1" applyBorder="1" applyAlignment="1">
      <alignment horizontal="right" vertical="top"/>
    </xf>
    <xf numFmtId="164" fontId="31" fillId="0" borderId="0" xfId="3" applyNumberFormat="1" applyFont="1" applyFill="1" applyBorder="1" applyAlignment="1">
      <alignment horizontal="center" vertical="top"/>
    </xf>
    <xf numFmtId="165" fontId="31" fillId="0" borderId="13" xfId="6" applyNumberFormat="1" applyFont="1" applyFill="1" applyBorder="1" applyAlignment="1">
      <alignment horizontal="right" vertical="center"/>
    </xf>
    <xf numFmtId="165" fontId="31" fillId="0" borderId="13" xfId="6" applyNumberFormat="1" applyFont="1" applyFill="1" applyBorder="1" applyAlignment="1">
      <alignment horizontal="right" vertical="top"/>
    </xf>
    <xf numFmtId="164" fontId="32" fillId="0" borderId="37" xfId="3" quotePrefix="1" applyNumberFormat="1" applyFont="1" applyFill="1" applyBorder="1" applyAlignment="1">
      <alignment vertical="top"/>
    </xf>
    <xf numFmtId="164" fontId="32" fillId="0" borderId="23" xfId="2" applyNumberFormat="1" applyFont="1" applyFill="1" applyBorder="1" applyAlignment="1"/>
    <xf numFmtId="164" fontId="33" fillId="0" borderId="28" xfId="3" applyNumberFormat="1" applyFont="1" applyFill="1" applyBorder="1" applyAlignment="1">
      <alignment vertical="center" wrapText="1"/>
    </xf>
    <xf numFmtId="164" fontId="32" fillId="0" borderId="4" xfId="3" applyNumberFormat="1" applyFont="1" applyBorder="1" applyAlignment="1" applyProtection="1">
      <alignment vertical="top" wrapText="1"/>
    </xf>
    <xf numFmtId="164" fontId="32" fillId="0" borderId="0" xfId="3" applyNumberFormat="1" applyFont="1" applyFill="1" applyBorder="1" applyAlignment="1">
      <alignment vertical="center" wrapText="1"/>
    </xf>
    <xf numFmtId="164" fontId="21" fillId="0" borderId="4" xfId="3" applyNumberFormat="1" applyFont="1" applyBorder="1" applyAlignment="1" applyProtection="1">
      <alignment horizontal="right" vertical="top" wrapText="1"/>
    </xf>
    <xf numFmtId="164" fontId="21" fillId="0" borderId="4" xfId="3" applyNumberFormat="1" applyFont="1" applyBorder="1" applyAlignment="1">
      <alignment horizontal="right" vertical="top" wrapText="1"/>
    </xf>
    <xf numFmtId="164" fontId="21" fillId="0" borderId="14" xfId="3" applyNumberFormat="1" applyFont="1" applyFill="1" applyBorder="1" applyAlignment="1">
      <alignment horizontal="center" vertical="top"/>
    </xf>
    <xf numFmtId="164" fontId="3" fillId="0" borderId="15" xfId="3" applyNumberFormat="1" applyFont="1" applyFill="1" applyBorder="1" applyAlignment="1">
      <alignment horizontal="right" vertical="top"/>
    </xf>
    <xf numFmtId="164" fontId="2" fillId="0" borderId="7" xfId="3" quotePrefix="1" applyNumberFormat="1" applyFont="1" applyFill="1" applyBorder="1" applyAlignment="1"/>
    <xf numFmtId="164" fontId="2" fillId="0" borderId="7" xfId="3" applyNumberFormat="1" applyFont="1" applyFill="1" applyBorder="1" applyAlignment="1">
      <alignment horizontal="right"/>
    </xf>
    <xf numFmtId="164" fontId="2" fillId="0" borderId="8" xfId="3" applyNumberFormat="1" applyFont="1" applyBorder="1" applyAlignment="1" applyProtection="1">
      <alignment horizontal="right" vertical="top" wrapText="1"/>
    </xf>
    <xf numFmtId="164" fontId="3" fillId="0" borderId="4" xfId="3" applyNumberFormat="1" applyFont="1" applyBorder="1" applyAlignment="1">
      <alignment horizontal="right" vertical="center" wrapText="1"/>
    </xf>
    <xf numFmtId="164" fontId="2" fillId="0" borderId="8" xfId="3" applyNumberFormat="1" applyFont="1" applyBorder="1" applyAlignment="1">
      <alignment horizontal="right" vertical="top" wrapText="1"/>
    </xf>
    <xf numFmtId="164" fontId="3" fillId="0" borderId="4" xfId="0" applyNumberFormat="1" applyFont="1" applyBorder="1" applyAlignment="1">
      <alignment horizontal="right" vertical="top" wrapText="1"/>
    </xf>
    <xf numFmtId="3" fontId="3" fillId="0" borderId="4" xfId="2" applyNumberFormat="1" applyFont="1" applyBorder="1" applyAlignment="1">
      <alignment vertical="center"/>
    </xf>
    <xf numFmtId="0" fontId="2" fillId="0" borderId="0" xfId="2" applyFont="1" applyFill="1" applyAlignment="1">
      <alignment horizontal="center" vertical="center" wrapText="1"/>
    </xf>
    <xf numFmtId="0" fontId="30" fillId="0" borderId="0" xfId="2" applyFont="1" applyFill="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horizontal="left" vertical="center" wrapText="1"/>
    </xf>
    <xf numFmtId="0" fontId="2" fillId="0" borderId="0" xfId="2" quotePrefix="1" applyFont="1" applyFill="1" applyAlignment="1" applyProtection="1">
      <alignment horizontal="left" vertical="center"/>
    </xf>
    <xf numFmtId="0" fontId="2" fillId="0" borderId="0" xfId="2" applyFont="1" applyFill="1" applyAlignment="1" applyProtection="1">
      <alignment horizontal="left" vertical="center"/>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2" quotePrefix="1" applyFont="1" applyFill="1" applyAlignment="1" applyProtection="1">
      <alignment horizontal="left" vertical="center" wrapText="1"/>
    </xf>
  </cellXfs>
  <cellStyles count="14">
    <cellStyle name="Comma" xfId="1" builtinId="3"/>
    <cellStyle name="Comma 10" xfId="3"/>
    <cellStyle name="Comma 11" xfId="13"/>
    <cellStyle name="Comma 14 2" xfId="10"/>
    <cellStyle name="Comma 15" xfId="11"/>
    <cellStyle name="Comma 16" xfId="6"/>
    <cellStyle name="Comma 2 2" xfId="7"/>
    <cellStyle name="Comma 7 2" xfId="12"/>
    <cellStyle name="Normal" xfId="0" builtinId="0"/>
    <cellStyle name="Normal 2" xfId="2"/>
    <cellStyle name="Normal_Bills of Quantities - unpriced" xfId="4"/>
    <cellStyle name="Normal_Bills of Quantities - unpriced 2 2 3" xfId="5"/>
    <cellStyle name="Percent 2" xfId="9"/>
    <cellStyle name="Standard_magboq1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ersonal\Zambia%20Temporary\MTSP%20without%20EU%20grant%204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1\e\HSC\DISTRICTS\Sironko\Buluganya%20gfs\BULUGANYA%20BOQ\Priced%20BOqs_for_BULUGANYA%20_GFS%20copy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TEMP\BUDADIRI%20ENGINEER'S%20ESTIM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s>
    <sheetDataSet>
      <sheetData sheetId="0" refreshError="1"/>
      <sheetData sheetId="1" refreshError="1">
        <row r="8">
          <cell r="AG8">
            <v>1</v>
          </cell>
          <cell r="AH8" t="str">
            <v>Brick Masonry Reservoir Tank, 10 cum</v>
          </cell>
          <cell r="AI8">
            <v>156.14040375000002</v>
          </cell>
          <cell r="AJ8">
            <v>3.9035100937500005</v>
          </cell>
          <cell r="AK8">
            <v>4.2246891999999994</v>
          </cell>
          <cell r="AL8">
            <v>2.1123445999999997</v>
          </cell>
          <cell r="AM8">
            <v>2.6404307500000002</v>
          </cell>
          <cell r="AN8">
            <v>3.1685169000000002</v>
          </cell>
          <cell r="AO8">
            <v>0.52808615000000003</v>
          </cell>
          <cell r="AP8">
            <v>2.9044738250000006</v>
          </cell>
          <cell r="AQ8">
            <v>2.9044738250000006</v>
          </cell>
          <cell r="AR8">
            <v>56.62606108333334</v>
          </cell>
          <cell r="AS8" t="str">
            <v>M.S. reinforcement of plain hot rolled m.s. rods to BS4449 for slab, use 8mm bars at 150 c.c. spacing</v>
          </cell>
          <cell r="AV8">
            <v>65.119970245833329</v>
          </cell>
          <cell r="AW8">
            <v>1.4156515270833336</v>
          </cell>
          <cell r="AX8">
            <v>0.33975636650000007</v>
          </cell>
          <cell r="AY8">
            <v>0.67951273300000015</v>
          </cell>
          <cell r="AZ8">
            <v>1.2902140500000001</v>
          </cell>
          <cell r="BA8" t="str">
            <v>C20 reinforced concrete cement (standard mix in accordance to BS CP 114) for floor, thickness = 120mm</v>
          </cell>
          <cell r="BB8">
            <v>7.7412843000000002</v>
          </cell>
          <cell r="BC8">
            <v>0.64510702500000006</v>
          </cell>
          <cell r="BD8">
            <v>1.2902140500000001</v>
          </cell>
          <cell r="BE8">
            <v>1.4192354550000001</v>
          </cell>
          <cell r="BF8">
            <v>2.8384709100000003</v>
          </cell>
          <cell r="BG8">
            <v>4.45837753125</v>
          </cell>
          <cell r="BH8" t="str">
            <v>Brick masonry works in (1:3) for walls, as per cross sectoin on drawing</v>
          </cell>
          <cell r="BI8">
            <v>6.6875662968749996</v>
          </cell>
          <cell r="BJ8">
            <v>1.3375132593749999</v>
          </cell>
          <cell r="BL8">
            <v>2229.1887656250001</v>
          </cell>
          <cell r="BM8">
            <v>6.2417285437499999</v>
          </cell>
          <cell r="BN8">
            <v>6.2417285437499999</v>
          </cell>
          <cell r="BO8">
            <v>1.4021888906250002</v>
          </cell>
          <cell r="BP8">
            <v>8.4131333437500011</v>
          </cell>
          <cell r="BQ8">
            <v>0.70109444531250009</v>
          </cell>
          <cell r="BR8">
            <v>1.4021888906250002</v>
          </cell>
          <cell r="BS8">
            <v>1.5424077796875004</v>
          </cell>
          <cell r="BT8">
            <v>3.0848155593750008</v>
          </cell>
          <cell r="BU8">
            <v>32.821606625000008</v>
          </cell>
          <cell r="BV8" t="str">
            <v>M.S. reinforcement of plain hot rolled m.s. rods to BS4449 for slab, use 10 rings of 8mm bars as per cross section on drawings</v>
          </cell>
          <cell r="BY8">
            <v>32.821606625000008</v>
          </cell>
          <cell r="BZ8">
            <v>0.82054016562500021</v>
          </cell>
          <cell r="CA8">
            <v>0.19692963975000005</v>
          </cell>
          <cell r="CB8">
            <v>0.3938592795000001</v>
          </cell>
          <cell r="CC8">
            <v>1</v>
          </cell>
          <cell r="CD8">
            <v>2</v>
          </cell>
          <cell r="CE8">
            <v>22.579531250000002</v>
          </cell>
          <cell r="CF8">
            <v>9.4834031250000006</v>
          </cell>
          <cell r="CG8">
            <v>1.1289765625000001</v>
          </cell>
          <cell r="CH8">
            <v>0.56448828125000006</v>
          </cell>
          <cell r="CI8">
            <v>4.5159062500000005</v>
          </cell>
          <cell r="CJ8">
            <v>9.0318125000000009</v>
          </cell>
          <cell r="CK8">
            <v>22.579531250000002</v>
          </cell>
          <cell r="CL8">
            <v>1.1289765625000001</v>
          </cell>
          <cell r="CM8">
            <v>2.2579531250000002</v>
          </cell>
          <cell r="CN8">
            <v>2.2579531250000002</v>
          </cell>
          <cell r="CO8">
            <v>0</v>
          </cell>
          <cell r="CP8">
            <v>0</v>
          </cell>
          <cell r="CQ8">
            <v>0</v>
          </cell>
          <cell r="CR8">
            <v>0</v>
          </cell>
          <cell r="CS8">
            <v>0</v>
          </cell>
          <cell r="CT8">
            <v>4.9085937500000005</v>
          </cell>
          <cell r="CU8">
            <v>4.9085937500000005</v>
          </cell>
          <cell r="CV8">
            <v>9.8171875000000011</v>
          </cell>
          <cell r="CW8">
            <v>24.542968750000004</v>
          </cell>
          <cell r="CX8">
            <v>4.9085937500000005</v>
          </cell>
          <cell r="CY8">
            <v>1.2271484375000001</v>
          </cell>
          <cell r="CZ8">
            <v>2.4542968750000003</v>
          </cell>
          <cell r="DA8">
            <v>45.044397750000002</v>
          </cell>
          <cell r="DB8" t="str">
            <v>M.S. reinforcement of plain hot rolled m.s. rods to BS4449 for slab, use 8mm bars at 150 c.c. spacing</v>
          </cell>
          <cell r="DE8">
            <v>45.044397750000002</v>
          </cell>
          <cell r="DF8">
            <v>1.1261099437500002</v>
          </cell>
          <cell r="DG8">
            <v>0.27026638650000001</v>
          </cell>
          <cell r="DH8">
            <v>0.54053277300000002</v>
          </cell>
          <cell r="DI8">
            <v>1</v>
          </cell>
          <cell r="DJ8">
            <v>1</v>
          </cell>
          <cell r="DK8">
            <v>1.7160000000000002</v>
          </cell>
          <cell r="DL8">
            <v>0.25</v>
          </cell>
          <cell r="DM8">
            <v>2</v>
          </cell>
          <cell r="DN8">
            <v>1.25</v>
          </cell>
          <cell r="DO8">
            <v>0.25</v>
          </cell>
          <cell r="DP8">
            <v>1</v>
          </cell>
          <cell r="DQ8">
            <v>2</v>
          </cell>
          <cell r="DR8">
            <v>0.8</v>
          </cell>
          <cell r="DS8">
            <v>0.6</v>
          </cell>
          <cell r="DT8">
            <v>0.2</v>
          </cell>
          <cell r="DU8">
            <v>0.5</v>
          </cell>
          <cell r="DV8">
            <v>0.4</v>
          </cell>
          <cell r="DW8">
            <v>1.02632805</v>
          </cell>
          <cell r="DX8" t="str">
            <v>C20 reinforced concrete cement (standard mix in accordance to BS CP 114) for slab, thickness = 120mm</v>
          </cell>
          <cell r="DY8">
            <v>6.1579683000000003</v>
          </cell>
          <cell r="DZ8">
            <v>0.51316402500000002</v>
          </cell>
          <cell r="EA8">
            <v>1.02632805</v>
          </cell>
          <cell r="EB8">
            <v>1.1289608550000001</v>
          </cell>
          <cell r="EC8">
            <v>2.2579217100000002</v>
          </cell>
          <cell r="ED8">
            <v>35.341875000000002</v>
          </cell>
          <cell r="EE8" t="str">
            <v>Plastering outside tank in (1:3) cement-sand plaster in 2 layers of 12.5mm, total thickness = 25mm.</v>
          </cell>
          <cell r="EF8">
            <v>5.6448828125000006</v>
          </cell>
          <cell r="EG8">
            <v>0.67738593750000009</v>
          </cell>
          <cell r="EH8">
            <v>5.6448828125000006</v>
          </cell>
          <cell r="EI8">
            <v>5.6448828125000006</v>
          </cell>
          <cell r="EJ8">
            <v>0.84493783999999994</v>
          </cell>
          <cell r="EK8">
            <v>0.92943162400000001</v>
          </cell>
          <cell r="EL8">
            <v>25.446149999999999</v>
          </cell>
          <cell r="EM8">
            <v>32.4</v>
          </cell>
          <cell r="EN8">
            <v>0.32400000000000001</v>
          </cell>
          <cell r="EO8">
            <v>2.673</v>
          </cell>
          <cell r="EP8">
            <v>25.446149999999999</v>
          </cell>
          <cell r="EQ8">
            <v>8</v>
          </cell>
          <cell r="ER8">
            <v>0.31807687499999998</v>
          </cell>
          <cell r="ES8">
            <v>0.84820499999999999</v>
          </cell>
          <cell r="ET8">
            <v>0.84820499999999999</v>
          </cell>
          <cell r="EU8">
            <v>0.84820499999999999</v>
          </cell>
          <cell r="EV8">
            <v>1.69641</v>
          </cell>
          <cell r="EW8">
            <v>1</v>
          </cell>
        </row>
        <row r="9">
          <cell r="AG9">
            <v>2</v>
          </cell>
          <cell r="AH9" t="str">
            <v>Brick Masonry Reservoir Tank, 20 cum</v>
          </cell>
          <cell r="AI9">
            <v>179.07335375</v>
          </cell>
          <cell r="AJ9">
            <v>4.4768338437499997</v>
          </cell>
          <cell r="AK9">
            <v>7.1496613124999993</v>
          </cell>
          <cell r="AL9">
            <v>3.5748306562499996</v>
          </cell>
          <cell r="AM9">
            <v>4.0855207499999997</v>
          </cell>
          <cell r="AN9">
            <v>4.9026248999999993</v>
          </cell>
          <cell r="AO9">
            <v>0.81710415000000003</v>
          </cell>
          <cell r="AP9">
            <v>4.4940728249999999</v>
          </cell>
          <cell r="AQ9">
            <v>4.4940728249999999</v>
          </cell>
          <cell r="AR9">
            <v>142.72389498333337</v>
          </cell>
          <cell r="AS9" t="str">
            <v>M.S. reinforcement of plain hot rolled m.s. rods to BS4449 for slab, use 10mm bars at 150 c.c. spacing</v>
          </cell>
          <cell r="AU9">
            <v>164.13247923083335</v>
          </cell>
          <cell r="AW9">
            <v>3.5680973745833344</v>
          </cell>
          <cell r="AX9">
            <v>0.85634336990000026</v>
          </cell>
          <cell r="AY9">
            <v>1.7126867398000005</v>
          </cell>
          <cell r="AZ9">
            <v>2.6023400625000006</v>
          </cell>
          <cell r="BA9" t="str">
            <v>C20 reinforced concrete cement (standard mix in accordance to BS CP 114) for floor, thickness = 150mm</v>
          </cell>
          <cell r="BB9">
            <v>15.614040375000004</v>
          </cell>
          <cell r="BC9">
            <v>1.3011700312500003</v>
          </cell>
          <cell r="BD9">
            <v>2.6023400625000006</v>
          </cell>
          <cell r="BE9">
            <v>2.8625740687500008</v>
          </cell>
          <cell r="BF9">
            <v>5.7251481375000015</v>
          </cell>
          <cell r="BG9">
            <v>8.2424320874999992</v>
          </cell>
          <cell r="BH9" t="str">
            <v>Brick masonry works in (1:3) for walls, as per cross sectoin on drawing</v>
          </cell>
          <cell r="BI9">
            <v>12.363648131249999</v>
          </cell>
          <cell r="BJ9">
            <v>2.4727296262499996</v>
          </cell>
          <cell r="BL9">
            <v>4121.2160437499997</v>
          </cell>
          <cell r="BM9">
            <v>11.539404922499997</v>
          </cell>
          <cell r="BN9">
            <v>11.539404922499997</v>
          </cell>
          <cell r="BO9">
            <v>1.9752573937500002</v>
          </cell>
          <cell r="BP9">
            <v>11.8515443625</v>
          </cell>
          <cell r="BQ9">
            <v>0.9876286968750001</v>
          </cell>
          <cell r="BR9">
            <v>1.9752573937500002</v>
          </cell>
          <cell r="BS9">
            <v>2.1727831331250003</v>
          </cell>
          <cell r="BT9">
            <v>4.3455662662500005</v>
          </cell>
          <cell r="BU9">
            <v>54.276637950000016</v>
          </cell>
          <cell r="BV9" t="str">
            <v>M.S. reinforcement of plain hot rolled m.s. rods to BS4449 for slab, use 12 rings of 8mm bars as per cross section on drawings</v>
          </cell>
          <cell r="BY9">
            <v>54.276637950000016</v>
          </cell>
          <cell r="BZ9">
            <v>1.3569159487500004</v>
          </cell>
          <cell r="CA9">
            <v>0.32565982770000013</v>
          </cell>
          <cell r="CB9">
            <v>0.65131965540000025</v>
          </cell>
          <cell r="CC9">
            <v>1</v>
          </cell>
          <cell r="CD9">
            <v>2</v>
          </cell>
          <cell r="CE9">
            <v>34.909918750000003</v>
          </cell>
          <cell r="CF9">
            <v>14.662165875000001</v>
          </cell>
          <cell r="CG9">
            <v>1.7454959375000003</v>
          </cell>
          <cell r="CH9">
            <v>0.87274796875000016</v>
          </cell>
          <cell r="CI9">
            <v>6.9819837500000013</v>
          </cell>
          <cell r="CJ9">
            <v>13.963967500000003</v>
          </cell>
          <cell r="CK9">
            <v>34.909918750000003</v>
          </cell>
          <cell r="CL9">
            <v>1.7454959375000003</v>
          </cell>
          <cell r="CM9">
            <v>3.4909918750000006</v>
          </cell>
          <cell r="CN9">
            <v>3.4909918750000006</v>
          </cell>
          <cell r="CO9">
            <v>0</v>
          </cell>
          <cell r="CP9">
            <v>0</v>
          </cell>
          <cell r="CQ9">
            <v>0</v>
          </cell>
          <cell r="CR9">
            <v>0</v>
          </cell>
          <cell r="CS9">
            <v>0</v>
          </cell>
          <cell r="CT9">
            <v>9.6208437500000006</v>
          </cell>
          <cell r="CU9">
            <v>9.6208437500000006</v>
          </cell>
          <cell r="CV9">
            <v>19.241687500000001</v>
          </cell>
          <cell r="CW9">
            <v>48.104218750000001</v>
          </cell>
          <cell r="CX9">
            <v>9.6208437500000006</v>
          </cell>
          <cell r="CY9">
            <v>2.4052109375000001</v>
          </cell>
          <cell r="CZ9">
            <v>4.8104218750000003</v>
          </cell>
          <cell r="DA9">
            <v>119.46422898333333</v>
          </cell>
          <cell r="DB9" t="str">
            <v>M.S. reinforcement of plain hot rolled m.s. rods to BS4449 for slab, use 10mm bars at 150 c.c. spacing</v>
          </cell>
          <cell r="DD9">
            <v>119.46422898333333</v>
          </cell>
          <cell r="DF9">
            <v>2.9866057245833333</v>
          </cell>
          <cell r="DG9">
            <v>0.71678537389999997</v>
          </cell>
          <cell r="DH9">
            <v>1.4335707477999999</v>
          </cell>
          <cell r="DI9">
            <v>1</v>
          </cell>
          <cell r="DJ9">
            <v>1</v>
          </cell>
          <cell r="DK9">
            <v>1.7160000000000002</v>
          </cell>
          <cell r="DL9">
            <v>0.25</v>
          </cell>
          <cell r="DM9">
            <v>2</v>
          </cell>
          <cell r="DN9">
            <v>1.25</v>
          </cell>
          <cell r="DO9">
            <v>0.25</v>
          </cell>
          <cell r="DP9">
            <v>1</v>
          </cell>
          <cell r="DQ9">
            <v>2</v>
          </cell>
          <cell r="DR9">
            <v>0.8</v>
          </cell>
          <cell r="DS9">
            <v>0.6</v>
          </cell>
          <cell r="DT9">
            <v>0.2</v>
          </cell>
          <cell r="DU9">
            <v>0.5</v>
          </cell>
          <cell r="DV9">
            <v>0.4</v>
          </cell>
          <cell r="DW9">
            <v>2.1782375624999997</v>
          </cell>
          <cell r="DX9" t="str">
            <v>C20 reinforced concrete cement (standard mix in accordance to BS CP 114) for slab, thickness = 150mm</v>
          </cell>
          <cell r="DY9">
            <v>13.069425374999998</v>
          </cell>
          <cell r="DZ9">
            <v>1.0891187812499998</v>
          </cell>
          <cell r="EA9">
            <v>2.1782375624999997</v>
          </cell>
          <cell r="EB9">
            <v>2.3960613187499997</v>
          </cell>
          <cell r="EC9">
            <v>4.7921226374999994</v>
          </cell>
          <cell r="ED9">
            <v>50.578150000000001</v>
          </cell>
          <cell r="EE9" t="str">
            <v>Plastering outside tank in (1:3) cement-sand plaster in 2 layers of 12.5mm, total thickness = 25mm.</v>
          </cell>
          <cell r="EF9">
            <v>12.6445375</v>
          </cell>
          <cell r="EG9">
            <v>1.5173444999999999</v>
          </cell>
          <cell r="EH9">
            <v>12.6445375</v>
          </cell>
          <cell r="EI9">
            <v>12.6445375</v>
          </cell>
          <cell r="EJ9">
            <v>1.4299322624999999</v>
          </cell>
          <cell r="EK9">
            <v>1.5729254887500002</v>
          </cell>
          <cell r="EL9">
            <v>28.58765</v>
          </cell>
          <cell r="EM9">
            <v>36.4</v>
          </cell>
          <cell r="EN9">
            <v>0.36399999999999999</v>
          </cell>
          <cell r="EO9">
            <v>3.0030000000000001</v>
          </cell>
          <cell r="EP9">
            <v>28.58765</v>
          </cell>
          <cell r="EQ9">
            <v>10</v>
          </cell>
          <cell r="ER9">
            <v>0.357345625</v>
          </cell>
          <cell r="ES9">
            <v>0.95292166666666667</v>
          </cell>
          <cell r="ET9">
            <v>0.95292166666666667</v>
          </cell>
          <cell r="EU9">
            <v>0.95292166666666667</v>
          </cell>
          <cell r="EV9">
            <v>1.9058433333333333</v>
          </cell>
          <cell r="EW9">
            <v>1</v>
          </cell>
        </row>
        <row r="10">
          <cell r="AG10">
            <v>3</v>
          </cell>
          <cell r="AH10" t="str">
            <v>Brick Masonry Reservoir Tank, 30 cum</v>
          </cell>
          <cell r="AI10">
            <v>191.12886</v>
          </cell>
          <cell r="AJ10">
            <v>4.7782214999999999</v>
          </cell>
          <cell r="AK10">
            <v>9.1128631999999996</v>
          </cell>
          <cell r="AL10">
            <v>4.5564315999999998</v>
          </cell>
          <cell r="AM10">
            <v>4.925872</v>
          </cell>
          <cell r="AN10">
            <v>5.9110464</v>
          </cell>
          <cell r="AO10">
            <v>0.98517440000000001</v>
          </cell>
          <cell r="AP10">
            <v>5.4184592</v>
          </cell>
          <cell r="AQ10">
            <v>5.4184592</v>
          </cell>
          <cell r="AR10">
            <v>209.64712288000004</v>
          </cell>
          <cell r="AS10" t="str">
            <v>M.S. reinforcement of plain hot rolled m.s. rods to BS4449 for slab, use 10mm bars at 125 c.c. spacing</v>
          </cell>
          <cell r="AU10">
            <v>241.09419131200002</v>
          </cell>
          <cell r="AW10">
            <v>5.2411780720000012</v>
          </cell>
          <cell r="AX10">
            <v>1.2578827372800003</v>
          </cell>
          <cell r="AY10">
            <v>2.5157654745600007</v>
          </cell>
          <cell r="AZ10">
            <v>3.610211800000001</v>
          </cell>
          <cell r="BA10" t="str">
            <v>C20 reinforced concrete cement (standard mix in accordance to BS CP 114) for floor, thickness = 170mm</v>
          </cell>
          <cell r="BB10">
            <v>21.661270800000004</v>
          </cell>
          <cell r="BC10">
            <v>1.8051059000000005</v>
          </cell>
          <cell r="BD10">
            <v>3.610211800000001</v>
          </cell>
          <cell r="BE10">
            <v>3.9712329800000012</v>
          </cell>
          <cell r="BF10">
            <v>7.9424659600000025</v>
          </cell>
          <cell r="BG10">
            <v>12.315936600000002</v>
          </cell>
          <cell r="BH10" t="str">
            <v>Brick masonry works in (1:3) for walls, as per cross sectoin on drawing</v>
          </cell>
          <cell r="BI10">
            <v>18.473904900000004</v>
          </cell>
          <cell r="BJ10">
            <v>3.6947809800000004</v>
          </cell>
          <cell r="BL10">
            <v>6157.9683000000014</v>
          </cell>
          <cell r="BM10">
            <v>17.242311240000003</v>
          </cell>
          <cell r="BN10">
            <v>17.242311240000003</v>
          </cell>
          <cell r="BO10">
            <v>2.6368572937500003</v>
          </cell>
          <cell r="BP10">
            <v>15.821143762500002</v>
          </cell>
          <cell r="BQ10">
            <v>1.3184286468750002</v>
          </cell>
          <cell r="BR10">
            <v>2.6368572937500003</v>
          </cell>
          <cell r="BS10">
            <v>2.9005430231250005</v>
          </cell>
          <cell r="BT10">
            <v>5.8010860462500009</v>
          </cell>
          <cell r="BU10">
            <v>88.715598727500009</v>
          </cell>
          <cell r="BV10" t="str">
            <v>M.S. reinforcement of plain hot rolled m.s. rods to BS4449 for slab, use 11 rings of 8mm bars and 4 rings of 10mm bars as per cross section on drawings</v>
          </cell>
          <cell r="BX10">
            <v>32.13710519</v>
          </cell>
          <cell r="BY10">
            <v>56.578493537500002</v>
          </cell>
          <cell r="BZ10">
            <v>2.2178899681875004</v>
          </cell>
          <cell r="CA10">
            <v>0.53229359236500007</v>
          </cell>
          <cell r="CB10">
            <v>1.0645871847300001</v>
          </cell>
          <cell r="CC10">
            <v>1</v>
          </cell>
          <cell r="CD10">
            <v>2</v>
          </cell>
          <cell r="CE10">
            <v>46.494200000000006</v>
          </cell>
          <cell r="CF10">
            <v>19.527564000000002</v>
          </cell>
          <cell r="CG10">
            <v>2.3247100000000005</v>
          </cell>
          <cell r="CH10">
            <v>1.1623550000000002</v>
          </cell>
          <cell r="CI10">
            <v>9.298840000000002</v>
          </cell>
          <cell r="CJ10">
            <v>18.597680000000004</v>
          </cell>
          <cell r="CK10">
            <v>46.494200000000006</v>
          </cell>
          <cell r="CL10">
            <v>2.3247100000000005</v>
          </cell>
          <cell r="CM10">
            <v>4.649420000000001</v>
          </cell>
          <cell r="CN10">
            <v>4.649420000000001</v>
          </cell>
          <cell r="CO10">
            <v>1</v>
          </cell>
          <cell r="CP10">
            <v>3.25</v>
          </cell>
          <cell r="CQ10">
            <v>0.25</v>
          </cell>
          <cell r="CR10">
            <v>1</v>
          </cell>
          <cell r="CS10">
            <v>1</v>
          </cell>
          <cell r="CT10">
            <v>12.566000000000001</v>
          </cell>
          <cell r="CU10">
            <v>12.566000000000001</v>
          </cell>
          <cell r="CV10">
            <v>25.132000000000001</v>
          </cell>
          <cell r="CW10">
            <v>62.830000000000005</v>
          </cell>
          <cell r="CX10">
            <v>12.566000000000001</v>
          </cell>
          <cell r="CY10">
            <v>3.1415000000000002</v>
          </cell>
          <cell r="CZ10">
            <v>6.2830000000000004</v>
          </cell>
          <cell r="DA10">
            <v>127.59588205714287</v>
          </cell>
          <cell r="DB10" t="str">
            <v>M.S. reinforcement of plain hot rolled m.s. rods to BS4449 for slab, use 10mm bars at 175 c.c. spacing</v>
          </cell>
          <cell r="DD10">
            <v>127.59588205714287</v>
          </cell>
          <cell r="DF10">
            <v>3.1898970514285718</v>
          </cell>
          <cell r="DG10">
            <v>0.76557529234285726</v>
          </cell>
          <cell r="DH10">
            <v>1.5311505846857145</v>
          </cell>
          <cell r="DI10">
            <v>1</v>
          </cell>
          <cell r="DJ10">
            <v>1</v>
          </cell>
          <cell r="DK10">
            <v>1.7160000000000002</v>
          </cell>
          <cell r="DL10">
            <v>0.25</v>
          </cell>
          <cell r="DM10">
            <v>2</v>
          </cell>
          <cell r="DN10">
            <v>1.25</v>
          </cell>
          <cell r="DO10">
            <v>0.25</v>
          </cell>
          <cell r="DP10">
            <v>1</v>
          </cell>
          <cell r="DQ10">
            <v>2</v>
          </cell>
          <cell r="DR10">
            <v>0.8</v>
          </cell>
          <cell r="DS10">
            <v>0.6</v>
          </cell>
          <cell r="DT10">
            <v>0.2</v>
          </cell>
          <cell r="DU10">
            <v>0.5</v>
          </cell>
          <cell r="DV10">
            <v>0.4</v>
          </cell>
          <cell r="DW10">
            <v>2.1714047999999999</v>
          </cell>
          <cell r="DX10" t="str">
            <v>C20 reinforced concrete cement (standard mix in accordance to BS CP 114) for slab, thickness = 120mm</v>
          </cell>
          <cell r="DY10">
            <v>13.0284288</v>
          </cell>
          <cell r="DZ10">
            <v>1.0857024</v>
          </cell>
          <cell r="EA10">
            <v>2.1714047999999999</v>
          </cell>
          <cell r="EB10">
            <v>2.3885452800000002</v>
          </cell>
          <cell r="EC10">
            <v>4.7770905600000004</v>
          </cell>
          <cell r="ED10">
            <v>67.856400000000008</v>
          </cell>
          <cell r="EE10" t="str">
            <v>Plastering outside tank in (1:3) cement-sand plaster in 2 layers of 12.5mm, total thickness = 25mm.</v>
          </cell>
          <cell r="EF10">
            <v>16.964100000000002</v>
          </cell>
          <cell r="EG10">
            <v>2.0356920000000001</v>
          </cell>
          <cell r="EH10">
            <v>16.964100000000002</v>
          </cell>
          <cell r="EI10">
            <v>16.964100000000002</v>
          </cell>
          <cell r="EJ10">
            <v>1.82257264</v>
          </cell>
          <cell r="EK10">
            <v>2.0048299040000002</v>
          </cell>
          <cell r="EL10">
            <v>30.1584</v>
          </cell>
          <cell r="EM10">
            <v>38.4</v>
          </cell>
          <cell r="EN10">
            <v>0.38400000000000001</v>
          </cell>
          <cell r="EO10">
            <v>3.1680000000000001</v>
          </cell>
          <cell r="EP10">
            <v>30.1584</v>
          </cell>
          <cell r="EQ10">
            <v>10</v>
          </cell>
          <cell r="ER10">
            <v>0.37697999999999998</v>
          </cell>
          <cell r="ES10">
            <v>1.00528</v>
          </cell>
          <cell r="ET10">
            <v>1.00528</v>
          </cell>
          <cell r="EU10">
            <v>1.00528</v>
          </cell>
          <cell r="EV10">
            <v>2.0105599999999999</v>
          </cell>
          <cell r="EW10">
            <v>1</v>
          </cell>
        </row>
        <row r="11">
          <cell r="AG11">
            <v>4</v>
          </cell>
          <cell r="AH11" t="str">
            <v>Brick Masonry Reservoir Tank, 40 cum</v>
          </cell>
          <cell r="AI11">
            <v>203.57705375000003</v>
          </cell>
          <cell r="AJ11">
            <v>5.0894263437500014</v>
          </cell>
          <cell r="AK11">
            <v>11.105045425</v>
          </cell>
          <cell r="AL11">
            <v>5.5525227125000001</v>
          </cell>
          <cell r="AM11">
            <v>5.8447607499999998</v>
          </cell>
          <cell r="AN11">
            <v>7.0137128999999998</v>
          </cell>
          <cell r="AO11">
            <v>1.16895215</v>
          </cell>
          <cell r="AP11">
            <v>6.4292368250000003</v>
          </cell>
          <cell r="AQ11">
            <v>6.4292368250000003</v>
          </cell>
          <cell r="AR11">
            <v>314.87772847500003</v>
          </cell>
          <cell r="AS11" t="str">
            <v>M.S. reinforcement of plain hot rolled m.s. rods to BS4449 for slab, use 10mm bars at 100 c.c. spacing</v>
          </cell>
          <cell r="AU11">
            <v>362.10938774624998</v>
          </cell>
          <cell r="AW11">
            <v>7.871943211875001</v>
          </cell>
          <cell r="AX11">
            <v>1.8892663708500002</v>
          </cell>
          <cell r="AY11">
            <v>3.7785327417000003</v>
          </cell>
          <cell r="AZ11">
            <v>4.5930300750000006</v>
          </cell>
          <cell r="BA11" t="str">
            <v>C20 reinforced concrete cement (standard mix in accordance to BS CP 114) for floor, thickness = 180mm</v>
          </cell>
          <cell r="BB11">
            <v>27.558180450000002</v>
          </cell>
          <cell r="BC11">
            <v>2.2965150375000003</v>
          </cell>
          <cell r="BD11">
            <v>4.5930300750000006</v>
          </cell>
          <cell r="BE11">
            <v>5.0523330825000015</v>
          </cell>
          <cell r="BF11">
            <v>10.104666165000003</v>
          </cell>
          <cell r="BG11">
            <v>15.274051537500005</v>
          </cell>
          <cell r="BH11" t="str">
            <v>Brick masonry works in (1:3) for walls, as per cross sectoin on drawing</v>
          </cell>
          <cell r="BI11">
            <v>22.911077306250007</v>
          </cell>
          <cell r="BJ11">
            <v>4.5822154612500015</v>
          </cell>
          <cell r="BL11">
            <v>7637.0257687500025</v>
          </cell>
          <cell r="BM11">
            <v>21.383672152500008</v>
          </cell>
          <cell r="BN11">
            <v>21.383672152500008</v>
          </cell>
          <cell r="BO11">
            <v>2.9549341687500004</v>
          </cell>
          <cell r="BP11">
            <v>17.729605012500002</v>
          </cell>
          <cell r="BQ11">
            <v>1.4774670843750002</v>
          </cell>
          <cell r="BR11">
            <v>2.9549341687500004</v>
          </cell>
          <cell r="BS11">
            <v>3.2504275856250007</v>
          </cell>
          <cell r="BT11">
            <v>6.5008551712500013</v>
          </cell>
          <cell r="BU11">
            <v>99.417118477499997</v>
          </cell>
          <cell r="BV11" t="str">
            <v>M.S. reinforcement of plain hot rolled m.s. rods to BS4449 for slab, use 11 rings of 8mm bars and 4 rings of 10mm bars as per cross section on drawings</v>
          </cell>
          <cell r="BX11">
            <v>36.013716189999997</v>
          </cell>
          <cell r="BY11">
            <v>63.403402287500001</v>
          </cell>
          <cell r="BZ11">
            <v>2.4854279619374999</v>
          </cell>
          <cell r="CA11">
            <v>0.59650271086499995</v>
          </cell>
          <cell r="CB11">
            <v>1.1930054217299999</v>
          </cell>
          <cell r="CC11">
            <v>1</v>
          </cell>
          <cell r="CD11">
            <v>2</v>
          </cell>
          <cell r="CE11">
            <v>54.073068750000004</v>
          </cell>
          <cell r="CF11">
            <v>22.710688875000002</v>
          </cell>
          <cell r="CG11">
            <v>2.7036534375000003</v>
          </cell>
          <cell r="CH11">
            <v>1.3518267187500002</v>
          </cell>
          <cell r="CI11">
            <v>10.814613750000001</v>
          </cell>
          <cell r="CJ11">
            <v>21.629227500000002</v>
          </cell>
          <cell r="CK11">
            <v>54.073068750000004</v>
          </cell>
          <cell r="CL11">
            <v>2.7036534375000003</v>
          </cell>
          <cell r="CM11">
            <v>5.4073068750000006</v>
          </cell>
          <cell r="CN11">
            <v>5.4073068750000006</v>
          </cell>
          <cell r="CO11">
            <v>1</v>
          </cell>
          <cell r="CP11">
            <v>3.25</v>
          </cell>
          <cell r="CQ11">
            <v>0.25</v>
          </cell>
          <cell r="CR11">
            <v>1</v>
          </cell>
          <cell r="CS11">
            <v>1</v>
          </cell>
          <cell r="CT11">
            <v>15.90384375</v>
          </cell>
          <cell r="CU11">
            <v>15.90384375</v>
          </cell>
          <cell r="CV11">
            <v>31.8076875</v>
          </cell>
          <cell r="CW11">
            <v>79.519218749999993</v>
          </cell>
          <cell r="CX11">
            <v>15.90384375</v>
          </cell>
          <cell r="CY11">
            <v>3.9759609375</v>
          </cell>
          <cell r="CZ11">
            <v>7.951921875</v>
          </cell>
          <cell r="DA11">
            <v>181.49000498333336</v>
          </cell>
          <cell r="DB11" t="str">
            <v>M.S. reinforcement of plain hot rolled m.s. rods to BS4449 for slab, use 10mm bars at 150 c.c. spacing</v>
          </cell>
          <cell r="DD11">
            <v>181.49000498333336</v>
          </cell>
          <cell r="DF11">
            <v>4.5372501245833341</v>
          </cell>
          <cell r="DG11">
            <v>1.0889400299000003</v>
          </cell>
          <cell r="DH11">
            <v>2.1778800598000005</v>
          </cell>
          <cell r="DI11">
            <v>2</v>
          </cell>
          <cell r="DJ11">
            <v>1</v>
          </cell>
          <cell r="DK11">
            <v>3.4320000000000004</v>
          </cell>
          <cell r="DL11">
            <v>0.5</v>
          </cell>
          <cell r="DM11">
            <v>4</v>
          </cell>
          <cell r="DN11">
            <v>2.5</v>
          </cell>
          <cell r="DO11">
            <v>0.5</v>
          </cell>
          <cell r="DP11">
            <v>2</v>
          </cell>
          <cell r="DQ11">
            <v>2</v>
          </cell>
          <cell r="DR11">
            <v>0.8</v>
          </cell>
          <cell r="DS11">
            <v>0.6</v>
          </cell>
          <cell r="DT11">
            <v>0.2</v>
          </cell>
          <cell r="DU11">
            <v>0.5</v>
          </cell>
          <cell r="DV11">
            <v>0.4</v>
          </cell>
          <cell r="DW11">
            <v>2.8679538875000001</v>
          </cell>
          <cell r="DX11" t="str">
            <v>C20 reinforced concrete cement (standard mix in accordance to BS CP 114) for slab, thickness = 130mm</v>
          </cell>
          <cell r="DY11">
            <v>17.207723325</v>
          </cell>
          <cell r="DZ11">
            <v>1.4339769437500001</v>
          </cell>
          <cell r="EA11">
            <v>2.8679538875000001</v>
          </cell>
          <cell r="EB11">
            <v>3.1547492762500005</v>
          </cell>
          <cell r="EC11">
            <v>6.3094985525000009</v>
          </cell>
          <cell r="ED11">
            <v>76.338450000000009</v>
          </cell>
          <cell r="EE11" t="str">
            <v>Plastering outside tank in (1:3) cement-sand plaster in 2 layers of 12.5mm, total thickness = 25mm.</v>
          </cell>
          <cell r="EF11">
            <v>19.084612500000002</v>
          </cell>
          <cell r="EG11">
            <v>2.2901535000000002</v>
          </cell>
          <cell r="EH11">
            <v>19.084612500000002</v>
          </cell>
          <cell r="EI11">
            <v>19.084612500000002</v>
          </cell>
          <cell r="EJ11">
            <v>2.2210090849999999</v>
          </cell>
          <cell r="EK11">
            <v>2.4431099935000002</v>
          </cell>
          <cell r="EL11">
            <v>31.729150000000001</v>
          </cell>
          <cell r="EM11">
            <v>40.4</v>
          </cell>
          <cell r="EN11">
            <v>0.40399999999999997</v>
          </cell>
          <cell r="EO11">
            <v>3.3330000000000002</v>
          </cell>
          <cell r="EP11">
            <v>31.729150000000001</v>
          </cell>
          <cell r="EQ11">
            <v>11</v>
          </cell>
          <cell r="ER11">
            <v>0.39661437500000007</v>
          </cell>
          <cell r="ES11">
            <v>1.0576383333333335</v>
          </cell>
          <cell r="ET11">
            <v>1.0576383333333335</v>
          </cell>
          <cell r="EU11">
            <v>1.0576383333333335</v>
          </cell>
          <cell r="EV11">
            <v>2.1152766666666669</v>
          </cell>
          <cell r="EW11">
            <v>1</v>
          </cell>
        </row>
        <row r="12">
          <cell r="AG12">
            <v>5</v>
          </cell>
          <cell r="AH12" t="str">
            <v>Brick Masonry Reservoir Tank, 50 cum</v>
          </cell>
          <cell r="AI12">
            <v>216.41793500000006</v>
          </cell>
          <cell r="AJ12">
            <v>5.4104483750000014</v>
          </cell>
          <cell r="AK12">
            <v>13.684374</v>
          </cell>
          <cell r="AL12">
            <v>6.842187</v>
          </cell>
          <cell r="AM12">
            <v>6.842187</v>
          </cell>
          <cell r="AN12">
            <v>8.2106244000000004</v>
          </cell>
          <cell r="AO12">
            <v>1.3684374000000001</v>
          </cell>
          <cell r="AP12">
            <v>7.5264057000000006</v>
          </cell>
          <cell r="AQ12">
            <v>7.5264057000000006</v>
          </cell>
          <cell r="AR12">
            <v>372.54231710000005</v>
          </cell>
          <cell r="AS12" t="str">
            <v>M.S. reinforcement of plain hot rolled m.s. rods to BS4449 for slab, use 10mm bars at 100 c.c. spacing</v>
          </cell>
          <cell r="AU12">
            <v>428.42366466500005</v>
          </cell>
          <cell r="AW12">
            <v>9.3135579275000016</v>
          </cell>
          <cell r="AX12">
            <v>2.2352539026000002</v>
          </cell>
          <cell r="AY12">
            <v>4.4705078052000005</v>
          </cell>
          <cell r="AZ12">
            <v>6.0379630000000013</v>
          </cell>
          <cell r="BA12" t="str">
            <v>C20 reinforced concrete cement (standard mix in accordance to BS CP 114) for floor, thickness = 200mm</v>
          </cell>
          <cell r="BB12">
            <v>36.227778000000008</v>
          </cell>
          <cell r="BC12">
            <v>3.0189815000000007</v>
          </cell>
          <cell r="BD12">
            <v>6.0379630000000013</v>
          </cell>
          <cell r="BE12">
            <v>6.6417593000000021</v>
          </cell>
          <cell r="BF12">
            <v>13.283518600000004</v>
          </cell>
          <cell r="BG12">
            <v>18.893766375000002</v>
          </cell>
          <cell r="BH12" t="str">
            <v>Brick masonry works in (1:3) for walls, as per cross sectoin on drawing</v>
          </cell>
          <cell r="BI12">
            <v>28.340649562500005</v>
          </cell>
          <cell r="BJ12">
            <v>5.6681299125000004</v>
          </cell>
          <cell r="BL12">
            <v>9446.8831875000014</v>
          </cell>
          <cell r="BM12">
            <v>26.451272925000001</v>
          </cell>
          <cell r="BN12">
            <v>26.451272925000001</v>
          </cell>
          <cell r="BO12">
            <v>3.3336223593749996</v>
          </cell>
          <cell r="BP12">
            <v>20.001734156249999</v>
          </cell>
          <cell r="BQ12">
            <v>1.6668111796874998</v>
          </cell>
          <cell r="BR12">
            <v>3.3336223593749996</v>
          </cell>
          <cell r="BS12">
            <v>3.6669845953125</v>
          </cell>
          <cell r="BT12">
            <v>7.333969190625</v>
          </cell>
          <cell r="BU12">
            <v>110.11863822749999</v>
          </cell>
          <cell r="BV12" t="str">
            <v>M.S. reinforcement of plain hot rolled m.s. rods to BS4449 for slab, use 11 rings of 8mm bars and 4 rings of 10mm bars as per cross section on drawings</v>
          </cell>
          <cell r="BX12">
            <v>39.890327189999994</v>
          </cell>
          <cell r="BY12">
            <v>70.228311037499992</v>
          </cell>
          <cell r="BZ12">
            <v>2.7529659556874999</v>
          </cell>
          <cell r="CA12">
            <v>0.66071182936499995</v>
          </cell>
          <cell r="CB12">
            <v>1.3214236587299999</v>
          </cell>
          <cell r="CC12">
            <v>1</v>
          </cell>
          <cell r="CD12">
            <v>2</v>
          </cell>
          <cell r="CE12">
            <v>62.830000000000013</v>
          </cell>
          <cell r="CF12">
            <v>26.388600000000004</v>
          </cell>
          <cell r="CG12">
            <v>3.1415000000000006</v>
          </cell>
          <cell r="CH12">
            <v>1.5707500000000003</v>
          </cell>
          <cell r="CI12">
            <v>12.566000000000003</v>
          </cell>
          <cell r="CJ12">
            <v>25.132000000000005</v>
          </cell>
          <cell r="CK12">
            <v>62.830000000000013</v>
          </cell>
          <cell r="CL12">
            <v>3.1415000000000006</v>
          </cell>
          <cell r="CM12">
            <v>6.2830000000000013</v>
          </cell>
          <cell r="CN12">
            <v>6.2830000000000013</v>
          </cell>
          <cell r="CO12">
            <v>1</v>
          </cell>
          <cell r="CP12">
            <v>3.25</v>
          </cell>
          <cell r="CQ12">
            <v>0.25</v>
          </cell>
          <cell r="CR12">
            <v>1</v>
          </cell>
          <cell r="CS12">
            <v>1</v>
          </cell>
          <cell r="CT12">
            <v>19.634375000000002</v>
          </cell>
          <cell r="CU12">
            <v>19.634375000000002</v>
          </cell>
          <cell r="CV12">
            <v>39.268750000000004</v>
          </cell>
          <cell r="CW12">
            <v>98.171875000000014</v>
          </cell>
          <cell r="CX12">
            <v>19.634375000000002</v>
          </cell>
          <cell r="CY12">
            <v>4.9085937500000005</v>
          </cell>
          <cell r="CZ12">
            <v>9.8171875000000011</v>
          </cell>
          <cell r="DA12">
            <v>217.34865673333337</v>
          </cell>
          <cell r="DB12" t="str">
            <v>M.S. reinforcement of plain hot rolled m.s. rods to BS4449 for slab, use 10mm bars at 150 c.c. spacing</v>
          </cell>
          <cell r="DD12">
            <v>217.34865673333337</v>
          </cell>
          <cell r="DF12">
            <v>5.4337164183333346</v>
          </cell>
          <cell r="DG12">
            <v>1.3040919404000002</v>
          </cell>
          <cell r="DH12">
            <v>2.6081838808000004</v>
          </cell>
          <cell r="DI12">
            <v>2</v>
          </cell>
          <cell r="DJ12">
            <v>1</v>
          </cell>
          <cell r="DK12">
            <v>3.4320000000000004</v>
          </cell>
          <cell r="DL12">
            <v>0.5</v>
          </cell>
          <cell r="DM12">
            <v>4</v>
          </cell>
          <cell r="DN12">
            <v>2.5</v>
          </cell>
          <cell r="DO12">
            <v>0.5</v>
          </cell>
          <cell r="DP12">
            <v>2</v>
          </cell>
          <cell r="DQ12">
            <v>2</v>
          </cell>
          <cell r="DR12">
            <v>0.8</v>
          </cell>
          <cell r="DS12">
            <v>0.6</v>
          </cell>
          <cell r="DT12">
            <v>0.2</v>
          </cell>
          <cell r="DU12">
            <v>0.5</v>
          </cell>
          <cell r="DV12">
            <v>0.4</v>
          </cell>
          <cell r="DW12">
            <v>3.6988021000000009</v>
          </cell>
          <cell r="DX12" t="str">
            <v>C20 reinforced concrete cement (standard mix in accordance to BS CP 114) for slab, thickness = 140mm</v>
          </cell>
          <cell r="DY12">
            <v>22.192812600000003</v>
          </cell>
          <cell r="DZ12">
            <v>1.8494010500000004</v>
          </cell>
          <cell r="EA12">
            <v>3.6988021000000009</v>
          </cell>
          <cell r="EB12">
            <v>4.0686823100000016</v>
          </cell>
          <cell r="EC12">
            <v>8.1373646200000032</v>
          </cell>
          <cell r="ED12">
            <v>86.391250000000014</v>
          </cell>
          <cell r="EE12" t="str">
            <v>Plastering outside tank in (1:3) cement-sand plaster in 2 layers of 12.5mm, total thickness = 25mm.</v>
          </cell>
          <cell r="EF12">
            <v>21.597812500000003</v>
          </cell>
          <cell r="EG12">
            <v>2.5917375000000002</v>
          </cell>
          <cell r="EH12">
            <v>21.597812500000003</v>
          </cell>
          <cell r="EI12">
            <v>21.597812500000003</v>
          </cell>
          <cell r="EJ12">
            <v>2.7368748000000003</v>
          </cell>
          <cell r="EK12">
            <v>3.0105622800000007</v>
          </cell>
          <cell r="EL12">
            <v>33.299900000000001</v>
          </cell>
          <cell r="EM12">
            <v>42.4</v>
          </cell>
          <cell r="EN12">
            <v>0.42399999999999999</v>
          </cell>
          <cell r="EO12">
            <v>3.4980000000000002</v>
          </cell>
          <cell r="EP12">
            <v>33.299900000000001</v>
          </cell>
          <cell r="EQ12">
            <v>11</v>
          </cell>
          <cell r="ER12">
            <v>0.41624875</v>
          </cell>
          <cell r="ES12">
            <v>1.1099966666666667</v>
          </cell>
          <cell r="ET12">
            <v>1.1099966666666667</v>
          </cell>
          <cell r="EU12">
            <v>1.1099966666666667</v>
          </cell>
          <cell r="EV12">
            <v>2.2199933333333335</v>
          </cell>
          <cell r="EW12">
            <v>1</v>
          </cell>
        </row>
        <row r="13">
          <cell r="AG13">
            <v>6</v>
          </cell>
          <cell r="AH13" t="str">
            <v>Brick Masonry Reservoir Tank, 60 cum</v>
          </cell>
          <cell r="AI13">
            <v>229.65150375000005</v>
          </cell>
          <cell r="AJ13">
            <v>5.7412875937500019</v>
          </cell>
          <cell r="AK13">
            <v>16.232209037499999</v>
          </cell>
          <cell r="AL13">
            <v>8.1161045187499994</v>
          </cell>
          <cell r="AM13">
            <v>7.9181507499999997</v>
          </cell>
          <cell r="AN13">
            <v>9.5017809</v>
          </cell>
          <cell r="AO13">
            <v>1.5836301500000001</v>
          </cell>
          <cell r="AP13">
            <v>8.7099658250000012</v>
          </cell>
          <cell r="AQ13">
            <v>8.7099658250000012</v>
          </cell>
          <cell r="AR13">
            <v>500.90991312000006</v>
          </cell>
          <cell r="AS13" t="str">
            <v>M.S. reinforcement of plain hot rolled m.s. rods to BS4449 for slab, use 12mm bars at 125 c.c. spacing</v>
          </cell>
          <cell r="AT13">
            <v>576.04640008800004</v>
          </cell>
          <cell r="AW13">
            <v>12.522747828000002</v>
          </cell>
          <cell r="AX13">
            <v>3.0054594787200002</v>
          </cell>
          <cell r="AY13">
            <v>6.0109189574400004</v>
          </cell>
          <cell r="AZ13">
            <v>7.4036515875000006</v>
          </cell>
          <cell r="BA13" t="str">
            <v>C20 reinforced concrete cement (standard mix in accordance to BS CP 114) for floor, thickness = 210mm</v>
          </cell>
          <cell r="BB13">
            <v>44.421909525000004</v>
          </cell>
          <cell r="BC13">
            <v>3.7018257937500003</v>
          </cell>
          <cell r="BD13">
            <v>7.4036515875000006</v>
          </cell>
          <cell r="BE13">
            <v>8.144016746250001</v>
          </cell>
          <cell r="BF13">
            <v>16.288033492500002</v>
          </cell>
          <cell r="BG13">
            <v>22.144512037500004</v>
          </cell>
          <cell r="BH13" t="str">
            <v>Brick masonry works in (1:3) for walls, as per cross sectoin on drawing</v>
          </cell>
          <cell r="BI13">
            <v>33.216768056250004</v>
          </cell>
          <cell r="BJ13">
            <v>6.6433536112500011</v>
          </cell>
          <cell r="BL13">
            <v>11072.256018750002</v>
          </cell>
          <cell r="BM13">
            <v>31.002316852500002</v>
          </cell>
          <cell r="BN13">
            <v>31.002316852500002</v>
          </cell>
          <cell r="BO13">
            <v>3.59108791875</v>
          </cell>
          <cell r="BP13">
            <v>21.546527512499999</v>
          </cell>
          <cell r="BQ13">
            <v>1.795543959375</v>
          </cell>
          <cell r="BR13">
            <v>3.59108791875</v>
          </cell>
          <cell r="BS13">
            <v>3.9501967106250002</v>
          </cell>
          <cell r="BT13">
            <v>7.9003934212500004</v>
          </cell>
          <cell r="BU13">
            <v>120.8201579775</v>
          </cell>
          <cell r="BV13" t="str">
            <v>M.S. reinforcement of plain hot rolled m.s. rods to BS4449 for slab, use 11 rings of 8mm bars and 4 rings of 10mm bars as per cross section on drawings</v>
          </cell>
          <cell r="BX13">
            <v>43.766938189999998</v>
          </cell>
          <cell r="BY13">
            <v>77.053219787499998</v>
          </cell>
          <cell r="BZ13">
            <v>3.0205039494375003</v>
          </cell>
          <cell r="CA13">
            <v>0.72492094786500005</v>
          </cell>
          <cell r="CB13">
            <v>1.4498418957300001</v>
          </cell>
          <cell r="CC13">
            <v>1</v>
          </cell>
          <cell r="CD13">
            <v>2</v>
          </cell>
          <cell r="CE13">
            <v>70.408868750000011</v>
          </cell>
          <cell r="CF13">
            <v>29.571724875000005</v>
          </cell>
          <cell r="CG13">
            <v>3.5204434375000009</v>
          </cell>
          <cell r="CH13">
            <v>1.7602217187500004</v>
          </cell>
          <cell r="CI13">
            <v>14.081773750000004</v>
          </cell>
          <cell r="CJ13">
            <v>28.163547500000007</v>
          </cell>
          <cell r="CK13">
            <v>70.408868750000011</v>
          </cell>
          <cell r="CL13">
            <v>3.5204434375000009</v>
          </cell>
          <cell r="CM13">
            <v>7.0408868750000018</v>
          </cell>
          <cell r="CN13">
            <v>7.0408868750000018</v>
          </cell>
          <cell r="CO13">
            <v>1</v>
          </cell>
          <cell r="CP13">
            <v>3.25</v>
          </cell>
          <cell r="CQ13">
            <v>0.25</v>
          </cell>
          <cell r="CR13">
            <v>1</v>
          </cell>
          <cell r="CS13">
            <v>1</v>
          </cell>
          <cell r="CT13">
            <v>23.757593750000002</v>
          </cell>
          <cell r="CU13">
            <v>23.757593750000002</v>
          </cell>
          <cell r="CV13">
            <v>47.515187500000003</v>
          </cell>
          <cell r="CW13">
            <v>118.78796875</v>
          </cell>
          <cell r="CX13">
            <v>23.757593750000002</v>
          </cell>
          <cell r="CY13">
            <v>5.9393984375000004</v>
          </cell>
          <cell r="CZ13">
            <v>11.878796875000001</v>
          </cell>
          <cell r="DA13">
            <v>316.34653680000002</v>
          </cell>
          <cell r="DB13" t="str">
            <v>M.S. reinforcement of plain hot rolled m.s. rods to BS4449 for slab, use 12mm bars at 175 c.c. spacing</v>
          </cell>
          <cell r="DC13">
            <v>316.34653680000002</v>
          </cell>
          <cell r="DF13">
            <v>7.9086634200000008</v>
          </cell>
          <cell r="DG13">
            <v>1.8980792208000001</v>
          </cell>
          <cell r="DH13">
            <v>3.7961584416000003</v>
          </cell>
          <cell r="DI13">
            <v>2</v>
          </cell>
          <cell r="DJ13">
            <v>1</v>
          </cell>
          <cell r="DK13">
            <v>3.4320000000000004</v>
          </cell>
          <cell r="DL13">
            <v>0.5</v>
          </cell>
          <cell r="DM13">
            <v>4</v>
          </cell>
          <cell r="DN13">
            <v>2.5</v>
          </cell>
          <cell r="DO13">
            <v>0.5</v>
          </cell>
          <cell r="DP13">
            <v>2</v>
          </cell>
          <cell r="DQ13">
            <v>2</v>
          </cell>
          <cell r="DR13">
            <v>0.8</v>
          </cell>
          <cell r="DS13">
            <v>0.6</v>
          </cell>
          <cell r="DT13">
            <v>0.2</v>
          </cell>
          <cell r="DU13">
            <v>0.5</v>
          </cell>
          <cell r="DV13">
            <v>0.4</v>
          </cell>
          <cell r="DW13">
            <v>4.6757300624999996</v>
          </cell>
          <cell r="DX13" t="str">
            <v>C20 reinforced concrete cement (standard mix in accordance to BS CP 114) for slab, thickness = 150mm</v>
          </cell>
          <cell r="DY13">
            <v>28.054380374999997</v>
          </cell>
          <cell r="DZ13">
            <v>2.3378650312499998</v>
          </cell>
          <cell r="EA13">
            <v>4.6757300624999996</v>
          </cell>
          <cell r="EB13">
            <v>5.1433030687499999</v>
          </cell>
          <cell r="EC13">
            <v>10.2866061375</v>
          </cell>
          <cell r="ED13">
            <v>93.302550000000011</v>
          </cell>
          <cell r="EE13" t="str">
            <v>Plastering outside tank in (1:3) cement-sand plaster in 2 layers of 12.5mm, total thickness = 25mm.</v>
          </cell>
          <cell r="EF13">
            <v>23.325637500000003</v>
          </cell>
          <cell r="EG13">
            <v>2.7990765000000004</v>
          </cell>
          <cell r="EH13">
            <v>23.325637500000003</v>
          </cell>
          <cell r="EI13">
            <v>23.325637500000003</v>
          </cell>
          <cell r="EJ13">
            <v>3.2464418075000001</v>
          </cell>
          <cell r="EK13">
            <v>3.5710859882500006</v>
          </cell>
          <cell r="EL13">
            <v>34.870649999999998</v>
          </cell>
          <cell r="EM13">
            <v>44.399999999999991</v>
          </cell>
          <cell r="EN13">
            <v>0.44399999999999995</v>
          </cell>
          <cell r="EO13">
            <v>3.6629999999999994</v>
          </cell>
          <cell r="EP13">
            <v>34.870649999999998</v>
          </cell>
          <cell r="EQ13">
            <v>12</v>
          </cell>
          <cell r="ER13">
            <v>0.43588312499999998</v>
          </cell>
          <cell r="ES13">
            <v>1.162355</v>
          </cell>
          <cell r="ET13">
            <v>1.162355</v>
          </cell>
          <cell r="EU13">
            <v>1.162355</v>
          </cell>
          <cell r="EV13">
            <v>2.3247100000000001</v>
          </cell>
          <cell r="EW13">
            <v>1</v>
          </cell>
        </row>
        <row r="14">
          <cell r="AG14">
            <v>7</v>
          </cell>
          <cell r="AH14" t="str">
            <v>Brick Masonry Reservoir Tank, 80 cum</v>
          </cell>
          <cell r="AI14">
            <v>243.27776000000006</v>
          </cell>
          <cell r="AJ14">
            <v>6.0819440000000018</v>
          </cell>
          <cell r="AK14">
            <v>19.506201800000003</v>
          </cell>
          <cell r="AL14">
            <v>9.7531009000000015</v>
          </cell>
          <cell r="AM14">
            <v>9.0726520000000015</v>
          </cell>
          <cell r="AN14">
            <v>10.887182400000002</v>
          </cell>
          <cell r="AO14">
            <v>1.8145304000000004</v>
          </cell>
          <cell r="AP14">
            <v>9.9799172000000027</v>
          </cell>
          <cell r="AQ14">
            <v>9.9799172000000027</v>
          </cell>
          <cell r="AR14">
            <v>723.07779840000012</v>
          </cell>
          <cell r="AS14" t="str">
            <v>M.S. reinforcement of plain hot rolled m.s. rods to BS4449 for slab, use 12mm bars at 100 c.c. spacing</v>
          </cell>
          <cell r="AT14">
            <v>831.53946816000007</v>
          </cell>
          <cell r="AW14">
            <v>18.076944960000002</v>
          </cell>
          <cell r="AX14">
            <v>4.3384667904000009</v>
          </cell>
          <cell r="AY14">
            <v>8.6769335808000019</v>
          </cell>
          <cell r="AZ14">
            <v>9.3641832000000012</v>
          </cell>
          <cell r="BA14" t="str">
            <v>C20 reinforced concrete cement (standard mix in accordance to BS CP 114) for floor, thickness = 230mm</v>
          </cell>
          <cell r="BB14">
            <v>56.18509920000001</v>
          </cell>
          <cell r="BC14">
            <v>4.6820916000000006</v>
          </cell>
          <cell r="BD14">
            <v>9.3641832000000012</v>
          </cell>
          <cell r="BE14">
            <v>10.300601520000003</v>
          </cell>
          <cell r="BF14">
            <v>20.601203040000005</v>
          </cell>
          <cell r="BG14">
            <v>28.952064000000007</v>
          </cell>
          <cell r="BH14" t="str">
            <v>Brick masonry works in (1:3) for walls, as per cross sectoin on drawing</v>
          </cell>
          <cell r="BI14">
            <v>43.428096000000011</v>
          </cell>
          <cell r="BJ14">
            <v>8.6856192000000014</v>
          </cell>
          <cell r="BL14">
            <v>14476.032000000003</v>
          </cell>
          <cell r="BM14">
            <v>40.532889600000004</v>
          </cell>
          <cell r="BN14">
            <v>40.532889600000004</v>
          </cell>
          <cell r="BO14">
            <v>4.343516437499999</v>
          </cell>
          <cell r="BP14">
            <v>26.061098624999993</v>
          </cell>
          <cell r="BQ14">
            <v>2.1717582187499995</v>
          </cell>
          <cell r="BR14">
            <v>4.343516437499999</v>
          </cell>
          <cell r="BS14">
            <v>4.7778680812499994</v>
          </cell>
          <cell r="BT14">
            <v>9.5557361624999988</v>
          </cell>
          <cell r="BU14">
            <v>167.25433962</v>
          </cell>
          <cell r="BV14" t="str">
            <v>M.S. reinforcement of plain hot rolled m.s. rods to BS4449 for slab, use 11 rings of 8mm bars and 8 rings of 10mm bars as per cross section on drawings</v>
          </cell>
          <cell r="BX14">
            <v>95.287098379999989</v>
          </cell>
          <cell r="BY14">
            <v>83.878128537500004</v>
          </cell>
          <cell r="BZ14">
            <v>4.1813584905000001</v>
          </cell>
          <cell r="CA14">
            <v>1.0035260377199999</v>
          </cell>
          <cell r="CB14">
            <v>2.0070520754399999</v>
          </cell>
          <cell r="CC14">
            <v>1</v>
          </cell>
          <cell r="CD14">
            <v>2</v>
          </cell>
          <cell r="CE14">
            <v>84.820499999999996</v>
          </cell>
          <cell r="CF14">
            <v>35.624609999999997</v>
          </cell>
          <cell r="CG14">
            <v>4.2410249999999996</v>
          </cell>
          <cell r="CH14">
            <v>2.1205124999999998</v>
          </cell>
          <cell r="CI14">
            <v>16.964099999999998</v>
          </cell>
          <cell r="CJ14">
            <v>33.928199999999997</v>
          </cell>
          <cell r="CK14">
            <v>84.820499999999996</v>
          </cell>
          <cell r="CL14">
            <v>4.2410249999999996</v>
          </cell>
          <cell r="CM14">
            <v>8.4820499999999992</v>
          </cell>
          <cell r="CN14">
            <v>8.4820499999999992</v>
          </cell>
          <cell r="CO14">
            <v>1</v>
          </cell>
          <cell r="CP14">
            <v>3.25</v>
          </cell>
          <cell r="CQ14">
            <v>0.25</v>
          </cell>
          <cell r="CR14">
            <v>1</v>
          </cell>
          <cell r="CS14">
            <v>1</v>
          </cell>
          <cell r="CT14">
            <v>28.273500000000002</v>
          </cell>
          <cell r="CU14">
            <v>28.273500000000002</v>
          </cell>
          <cell r="CV14">
            <v>56.547000000000004</v>
          </cell>
          <cell r="CW14">
            <v>141.36750000000001</v>
          </cell>
          <cell r="CX14">
            <v>28.273500000000002</v>
          </cell>
          <cell r="CY14">
            <v>7.0683750000000005</v>
          </cell>
          <cell r="CZ14">
            <v>14.136750000000001</v>
          </cell>
          <cell r="DA14">
            <v>429.97836159999997</v>
          </cell>
          <cell r="DB14" t="str">
            <v>M.S. reinforcement of plain hot rolled m.s. rods to BS4449 for slab, use 12mm bars at 150 c.c. spacing</v>
          </cell>
          <cell r="DC14">
            <v>429.97836159999997</v>
          </cell>
          <cell r="DF14">
            <v>10.74945904</v>
          </cell>
          <cell r="DG14">
            <v>2.5798701695999999</v>
          </cell>
          <cell r="DH14">
            <v>5.1597403391999999</v>
          </cell>
          <cell r="DI14">
            <v>2</v>
          </cell>
          <cell r="DJ14">
            <v>1</v>
          </cell>
          <cell r="DK14">
            <v>3.4320000000000004</v>
          </cell>
          <cell r="DL14">
            <v>0.5</v>
          </cell>
          <cell r="DM14">
            <v>4</v>
          </cell>
          <cell r="DN14">
            <v>2.5</v>
          </cell>
          <cell r="DO14">
            <v>0.5</v>
          </cell>
          <cell r="DP14">
            <v>2</v>
          </cell>
          <cell r="DQ14">
            <v>2</v>
          </cell>
          <cell r="DR14">
            <v>0.8</v>
          </cell>
          <cell r="DS14">
            <v>0.6</v>
          </cell>
          <cell r="DT14">
            <v>0.2</v>
          </cell>
          <cell r="DU14">
            <v>0.5</v>
          </cell>
          <cell r="DV14">
            <v>0.4</v>
          </cell>
          <cell r="DW14">
            <v>6.1736757999999998</v>
          </cell>
          <cell r="DX14" t="str">
            <v>C20 reinforced concrete cement (standard mix in accordance to BS CP 114) for slab, thickness = 170mm</v>
          </cell>
          <cell r="DY14">
            <v>37.042054800000003</v>
          </cell>
          <cell r="DZ14">
            <v>3.0868378999999999</v>
          </cell>
          <cell r="EA14">
            <v>6.1736757999999998</v>
          </cell>
          <cell r="EB14">
            <v>6.7910433800000005</v>
          </cell>
          <cell r="EC14">
            <v>13.582086760000001</v>
          </cell>
          <cell r="ED14">
            <v>113.09399999999999</v>
          </cell>
          <cell r="EE14" t="str">
            <v>Plastering outside tank in (1:3) cement-sand plaster in 2 layers of 12.5mm, total thickness = 25mm.</v>
          </cell>
          <cell r="EF14">
            <v>28.273499999999999</v>
          </cell>
          <cell r="EG14">
            <v>3.3928199999999995</v>
          </cell>
          <cell r="EH14">
            <v>28.273499999999999</v>
          </cell>
          <cell r="EI14">
            <v>28.273499999999999</v>
          </cell>
          <cell r="EJ14">
            <v>3.901240360000001</v>
          </cell>
          <cell r="EK14">
            <v>4.2913643960000014</v>
          </cell>
          <cell r="EL14">
            <v>36.441400000000002</v>
          </cell>
          <cell r="EM14">
            <v>46.4</v>
          </cell>
          <cell r="EN14">
            <v>0.46399999999999997</v>
          </cell>
          <cell r="EO14">
            <v>3.8279999999999998</v>
          </cell>
          <cell r="EP14">
            <v>36.441400000000002</v>
          </cell>
          <cell r="EQ14">
            <v>12</v>
          </cell>
          <cell r="ER14">
            <v>0.45551750000000002</v>
          </cell>
          <cell r="ES14">
            <v>1.2147133333333333</v>
          </cell>
          <cell r="ET14">
            <v>1.2147133333333333</v>
          </cell>
          <cell r="EU14">
            <v>1.2147133333333333</v>
          </cell>
          <cell r="EV14">
            <v>2.4294266666666666</v>
          </cell>
          <cell r="EW14">
            <v>1</v>
          </cell>
        </row>
        <row r="15">
          <cell r="AG15">
            <v>8</v>
          </cell>
          <cell r="AH15" t="str">
            <v>Brick Masonry Reservoir Tank, 100 cum</v>
          </cell>
          <cell r="AI15">
            <v>257.29670375000006</v>
          </cell>
          <cell r="AJ15">
            <v>6.4324175937500021</v>
          </cell>
          <cell r="AK15">
            <v>22.672519650000002</v>
          </cell>
          <cell r="AL15">
            <v>11.336259825000001</v>
          </cell>
          <cell r="AM15">
            <v>10.305690750000002</v>
          </cell>
          <cell r="AN15">
            <v>12.366828900000002</v>
          </cell>
          <cell r="AO15">
            <v>2.0611381500000006</v>
          </cell>
          <cell r="AP15">
            <v>11.336259825000003</v>
          </cell>
          <cell r="AQ15">
            <v>11.336259825000003</v>
          </cell>
          <cell r="AR15">
            <v>826.99233540000012</v>
          </cell>
          <cell r="AS15" t="str">
            <v>M.S. reinforcement of plain hot rolled m.s. rods to BS4449 for slab, use 12mm bars at 100 c.c. spacing</v>
          </cell>
          <cell r="AT15">
            <v>951.04118571000004</v>
          </cell>
          <cell r="AW15">
            <v>20.674808385000006</v>
          </cell>
          <cell r="AX15">
            <v>4.9619540124000006</v>
          </cell>
          <cell r="AY15">
            <v>9.9239080248000011</v>
          </cell>
          <cell r="AZ15">
            <v>11.175572100000002</v>
          </cell>
          <cell r="BA15" t="str">
            <v>C20 reinforced concrete cement (standard mix in accordance to BS CP 114) for floor, thickness = 240mm</v>
          </cell>
          <cell r="BB15">
            <v>67.053432600000008</v>
          </cell>
          <cell r="BC15">
            <v>5.5877860500000009</v>
          </cell>
          <cell r="BD15">
            <v>11.175572100000002</v>
          </cell>
          <cell r="BE15">
            <v>12.293129310000003</v>
          </cell>
          <cell r="BF15">
            <v>24.586258620000006</v>
          </cell>
          <cell r="BG15">
            <v>35.896035600000005</v>
          </cell>
          <cell r="BH15" t="str">
            <v>Brick masonry works in (1:3) for walls, as per cross sectoin on drawing</v>
          </cell>
          <cell r="BI15">
            <v>53.844053400000007</v>
          </cell>
          <cell r="BJ15">
            <v>10.768810680000001</v>
          </cell>
          <cell r="BL15">
            <v>17948.017800000001</v>
          </cell>
          <cell r="BM15">
            <v>50.254449840000007</v>
          </cell>
          <cell r="BN15">
            <v>50.254449840000007</v>
          </cell>
          <cell r="BO15">
            <v>5.0100641999999995</v>
          </cell>
          <cell r="BP15">
            <v>30.060385199999999</v>
          </cell>
          <cell r="BQ15">
            <v>2.5050320999999998</v>
          </cell>
          <cell r="BR15">
            <v>5.0100641999999995</v>
          </cell>
          <cell r="BS15">
            <v>5.5110706199999999</v>
          </cell>
          <cell r="BT15">
            <v>11.02214124</v>
          </cell>
          <cell r="BU15">
            <v>207.64628582249998</v>
          </cell>
          <cell r="BV15" t="str">
            <v>M.S. reinforcement of plain hot rolled m.s. rods to BS4449 for slab, use 8 rings of 8mm bars and 11 rings of 10mm bars as per cross section on drawings</v>
          </cell>
          <cell r="BX15">
            <v>141.68044052249999</v>
          </cell>
          <cell r="BY15">
            <v>65.965845299999998</v>
          </cell>
          <cell r="BZ15">
            <v>5.1911571455624994</v>
          </cell>
          <cell r="CA15">
            <v>1.245877714935</v>
          </cell>
          <cell r="CB15">
            <v>2.49175542987</v>
          </cell>
          <cell r="CC15">
            <v>1</v>
          </cell>
          <cell r="CD15">
            <v>2</v>
          </cell>
          <cell r="CE15">
            <v>98.525293750000003</v>
          </cell>
          <cell r="CF15">
            <v>41.380623374999999</v>
          </cell>
          <cell r="CG15">
            <v>4.9262646875000007</v>
          </cell>
          <cell r="CH15">
            <v>2.4631323437500003</v>
          </cell>
          <cell r="CI15">
            <v>19.705058750000003</v>
          </cell>
          <cell r="CJ15">
            <v>39.410117500000005</v>
          </cell>
          <cell r="CK15">
            <v>98.525293750000003</v>
          </cell>
          <cell r="CL15">
            <v>4.9262646875000007</v>
          </cell>
          <cell r="CM15">
            <v>9.8525293750000014</v>
          </cell>
          <cell r="CN15">
            <v>9.8525293750000014</v>
          </cell>
          <cell r="CO15">
            <v>1</v>
          </cell>
          <cell r="CP15">
            <v>3.25</v>
          </cell>
          <cell r="CQ15">
            <v>0.25</v>
          </cell>
          <cell r="CR15">
            <v>1</v>
          </cell>
          <cell r="CS15">
            <v>1</v>
          </cell>
          <cell r="CT15">
            <v>33.18209375</v>
          </cell>
          <cell r="CU15">
            <v>33.18209375</v>
          </cell>
          <cell r="CV15">
            <v>66.3641875</v>
          </cell>
          <cell r="CW15">
            <v>165.91046875000001</v>
          </cell>
          <cell r="CX15">
            <v>33.18209375</v>
          </cell>
          <cell r="CY15">
            <v>8.2955234375</v>
          </cell>
          <cell r="CZ15">
            <v>16.591046875</v>
          </cell>
          <cell r="DA15">
            <v>594.64222032000009</v>
          </cell>
          <cell r="DB15" t="str">
            <v>M.S. reinforcement of plain hot rolled m.s. rods to BS4449 for slab, use 12mm bars at 125 c.c. spacing</v>
          </cell>
          <cell r="DC15">
            <v>594.64222032000009</v>
          </cell>
          <cell r="DF15">
            <v>14.866055508000002</v>
          </cell>
          <cell r="DG15">
            <v>3.5678533219200008</v>
          </cell>
          <cell r="DH15">
            <v>7.1357066438400016</v>
          </cell>
          <cell r="DI15">
            <v>2</v>
          </cell>
          <cell r="DJ15">
            <v>1</v>
          </cell>
          <cell r="DK15">
            <v>3.4320000000000004</v>
          </cell>
          <cell r="DL15">
            <v>0.5</v>
          </cell>
          <cell r="DM15">
            <v>4</v>
          </cell>
          <cell r="DN15">
            <v>2.5</v>
          </cell>
          <cell r="DO15">
            <v>0.5</v>
          </cell>
          <cell r="DP15">
            <v>2</v>
          </cell>
          <cell r="DQ15">
            <v>2</v>
          </cell>
          <cell r="DR15">
            <v>0.8</v>
          </cell>
          <cell r="DS15">
            <v>0.6</v>
          </cell>
          <cell r="DT15">
            <v>0.2</v>
          </cell>
          <cell r="DU15">
            <v>0.5</v>
          </cell>
          <cell r="DV15">
            <v>0.4</v>
          </cell>
          <cell r="DW15">
            <v>7.533474075</v>
          </cell>
          <cell r="DX15" t="str">
            <v>C20 reinforced concrete cement (standard mix in accordance to BS CP 114) for slab, thickness = 180mm</v>
          </cell>
          <cell r="DY15">
            <v>45.200844449999998</v>
          </cell>
          <cell r="DZ15">
            <v>3.7667370375</v>
          </cell>
          <cell r="EA15">
            <v>7.533474075</v>
          </cell>
          <cell r="EB15">
            <v>8.2868214825000006</v>
          </cell>
          <cell r="EC15">
            <v>16.573642965000001</v>
          </cell>
          <cell r="ED15">
            <v>130.68640000000002</v>
          </cell>
          <cell r="EE15" t="str">
            <v>Plastering outside tank in (1:3) cement-sand plaster in 2 layers of 12.5mm, total thickness = 25mm.</v>
          </cell>
          <cell r="EF15">
            <v>32.671600000000005</v>
          </cell>
          <cell r="EG15">
            <v>3.9205920000000005</v>
          </cell>
          <cell r="EH15">
            <v>32.671600000000005</v>
          </cell>
          <cell r="EI15">
            <v>32.671600000000005</v>
          </cell>
          <cell r="EJ15">
            <v>4.5345039300000005</v>
          </cell>
          <cell r="EK15">
            <v>4.9879543230000012</v>
          </cell>
          <cell r="EL15">
            <v>38.012149999999998</v>
          </cell>
          <cell r="EM15">
            <v>48.4</v>
          </cell>
          <cell r="EN15">
            <v>0.48399999999999999</v>
          </cell>
          <cell r="EO15">
            <v>3.9929999999999999</v>
          </cell>
          <cell r="EP15">
            <v>38.012149999999998</v>
          </cell>
          <cell r="EQ15">
            <v>13</v>
          </cell>
          <cell r="ER15">
            <v>0.475151875</v>
          </cell>
          <cell r="ES15">
            <v>1.2670716666666666</v>
          </cell>
          <cell r="ET15">
            <v>1.2670716666666666</v>
          </cell>
          <cell r="EU15">
            <v>1.2670716666666666</v>
          </cell>
          <cell r="EV15">
            <v>2.5341433333333332</v>
          </cell>
          <cell r="EW15">
            <v>1</v>
          </cell>
        </row>
        <row r="16">
          <cell r="AG16">
            <v>11</v>
          </cell>
          <cell r="AH16" t="str">
            <v>Stone Masonry Reservoir Tank, 10 cum</v>
          </cell>
          <cell r="AI16">
            <v>156.14040375000002</v>
          </cell>
          <cell r="AJ16">
            <v>3.9035100937500005</v>
          </cell>
          <cell r="AK16">
            <v>4.2246891999999994</v>
          </cell>
          <cell r="AL16">
            <v>2.1123445999999997</v>
          </cell>
          <cell r="AM16">
            <v>2.6404307500000002</v>
          </cell>
          <cell r="AN16">
            <v>3.1685169000000002</v>
          </cell>
          <cell r="AO16">
            <v>0.52808615000000003</v>
          </cell>
          <cell r="AP16">
            <v>2.9044738250000006</v>
          </cell>
          <cell r="AQ16">
            <v>2.9044738250000006</v>
          </cell>
          <cell r="AR16">
            <v>56.62606108333334</v>
          </cell>
          <cell r="AS16" t="str">
            <v>M.S. reinforcement of plain hot rolled m.s. rods to BS4449 for slab, use 8mm bars at 150 c.c. spacing</v>
          </cell>
          <cell r="AV16">
            <v>65.119970245833329</v>
          </cell>
          <cell r="AW16">
            <v>1.4156515270833336</v>
          </cell>
          <cell r="AX16">
            <v>0.33975636650000007</v>
          </cell>
          <cell r="AY16">
            <v>0.67951273300000015</v>
          </cell>
          <cell r="AZ16">
            <v>1.2902140500000001</v>
          </cell>
          <cell r="BA16" t="str">
            <v>C20 reinforced concrete cement (standard mix in accordance to BS CP 114) for floor, thickness = 120mm</v>
          </cell>
          <cell r="BB16">
            <v>7.7412843000000002</v>
          </cell>
          <cell r="BC16">
            <v>0.64510702500000006</v>
          </cell>
          <cell r="BD16">
            <v>1.2902140500000001</v>
          </cell>
          <cell r="BE16">
            <v>1.4192354550000001</v>
          </cell>
          <cell r="BF16">
            <v>2.8384709100000003</v>
          </cell>
          <cell r="BG16">
            <v>4.45837753125</v>
          </cell>
          <cell r="BH16" t="str">
            <v>Stone masonry works in (1:3) for walls, as per cross sectoin on drawing</v>
          </cell>
          <cell r="BI16">
            <v>7.8021606796874998</v>
          </cell>
          <cell r="BJ16">
            <v>1.3375132593749999</v>
          </cell>
          <cell r="BK16">
            <v>4.9042152843750006</v>
          </cell>
          <cell r="BL16">
            <v>0</v>
          </cell>
          <cell r="BM16">
            <v>11.23511137875</v>
          </cell>
          <cell r="BN16">
            <v>11.23511137875</v>
          </cell>
          <cell r="BO16">
            <v>1.4021888906250002</v>
          </cell>
          <cell r="BP16">
            <v>8.4131333437500011</v>
          </cell>
          <cell r="BQ16">
            <v>0.70109444531250009</v>
          </cell>
          <cell r="BR16">
            <v>1.4021888906250002</v>
          </cell>
          <cell r="BS16">
            <v>1.5424077796875004</v>
          </cell>
          <cell r="BT16">
            <v>3.0848155593750008</v>
          </cell>
          <cell r="BU16">
            <v>32.821606625000008</v>
          </cell>
          <cell r="BV16" t="str">
            <v>M.S. reinforcement of plain hot rolled m.s. rods to BS4449 for slab, use 10 rings of 8mm bars as per cross section on drawings</v>
          </cell>
          <cell r="BY16">
            <v>32.821606625000008</v>
          </cell>
          <cell r="BZ16">
            <v>0.82054016562500021</v>
          </cell>
          <cell r="CA16">
            <v>0.19692963975000005</v>
          </cell>
          <cell r="CB16">
            <v>0.3938592795000001</v>
          </cell>
          <cell r="CC16">
            <v>1</v>
          </cell>
          <cell r="CD16">
            <v>2</v>
          </cell>
          <cell r="CE16">
            <v>22.579531250000002</v>
          </cell>
          <cell r="CF16">
            <v>9.4834031250000006</v>
          </cell>
          <cell r="CG16">
            <v>1.1289765625000001</v>
          </cell>
          <cell r="CH16">
            <v>0.56448828125000006</v>
          </cell>
          <cell r="CI16">
            <v>4.5159062500000005</v>
          </cell>
          <cell r="CJ16">
            <v>9.0318125000000009</v>
          </cell>
          <cell r="CK16">
            <v>22.579531250000002</v>
          </cell>
          <cell r="CL16">
            <v>1.1289765625000001</v>
          </cell>
          <cell r="CM16">
            <v>2.2579531250000002</v>
          </cell>
          <cell r="CN16">
            <v>2.2579531250000002</v>
          </cell>
          <cell r="CO16">
            <v>0</v>
          </cell>
          <cell r="CP16">
            <v>0</v>
          </cell>
          <cell r="CQ16">
            <v>0</v>
          </cell>
          <cell r="CR16">
            <v>0</v>
          </cell>
          <cell r="CS16">
            <v>0</v>
          </cell>
          <cell r="CT16">
            <v>4.9085937500000005</v>
          </cell>
          <cell r="CU16">
            <v>4.9085937500000005</v>
          </cell>
          <cell r="CV16">
            <v>9.8171875000000011</v>
          </cell>
          <cell r="CW16">
            <v>24.542968750000004</v>
          </cell>
          <cell r="CX16">
            <v>4.9085937500000005</v>
          </cell>
          <cell r="CY16">
            <v>1.2271484375000001</v>
          </cell>
          <cell r="CZ16">
            <v>2.4542968750000003</v>
          </cell>
          <cell r="DA16">
            <v>45.044397750000002</v>
          </cell>
          <cell r="DB16" t="str">
            <v>M.S. reinforcement of plain hot rolled m.s. rods to BS4449 for slab, use 8mm bars at 150 c.c. spacing</v>
          </cell>
          <cell r="DE16">
            <v>45.044397750000002</v>
          </cell>
          <cell r="DF16">
            <v>1.1261099437500002</v>
          </cell>
          <cell r="DG16">
            <v>0.27026638650000001</v>
          </cell>
          <cell r="DH16">
            <v>0.54053277300000002</v>
          </cell>
          <cell r="DI16">
            <v>1</v>
          </cell>
          <cell r="DJ16">
            <v>1</v>
          </cell>
          <cell r="DK16">
            <v>1.7160000000000002</v>
          </cell>
          <cell r="DL16">
            <v>0.25</v>
          </cell>
          <cell r="DM16">
            <v>2</v>
          </cell>
          <cell r="DN16">
            <v>1.25</v>
          </cell>
          <cell r="DO16">
            <v>0.25</v>
          </cell>
          <cell r="DP16">
            <v>1</v>
          </cell>
          <cell r="DQ16">
            <v>2</v>
          </cell>
          <cell r="DR16">
            <v>0.8</v>
          </cell>
          <cell r="DS16">
            <v>0.6</v>
          </cell>
          <cell r="DT16">
            <v>0.2</v>
          </cell>
          <cell r="DU16">
            <v>0.5</v>
          </cell>
          <cell r="DV16">
            <v>0.4</v>
          </cell>
          <cell r="DW16">
            <v>1.02632805</v>
          </cell>
          <cell r="DX16" t="str">
            <v>C20 reinforced concrete cement (standard mix in accordance to BS CP 114) for slab, thickness = 120mm</v>
          </cell>
          <cell r="DY16">
            <v>6.1579683000000003</v>
          </cell>
          <cell r="DZ16">
            <v>0.51316402500000002</v>
          </cell>
          <cell r="EA16">
            <v>1.02632805</v>
          </cell>
          <cell r="EB16">
            <v>1.1289608550000001</v>
          </cell>
          <cell r="EC16">
            <v>2.2579217100000002</v>
          </cell>
          <cell r="ED16">
            <v>35.341875000000002</v>
          </cell>
          <cell r="EE16" t="str">
            <v>Finishing exposed surfaces of tank</v>
          </cell>
          <cell r="EF16">
            <v>1.7670937500000001</v>
          </cell>
          <cell r="EG16">
            <v>0.176709375</v>
          </cell>
          <cell r="EH16">
            <v>5.6448828125000006</v>
          </cell>
          <cell r="EI16">
            <v>5.6448828125000006</v>
          </cell>
          <cell r="EJ16">
            <v>0.84493783999999994</v>
          </cell>
          <cell r="EK16">
            <v>0.92943162400000001</v>
          </cell>
          <cell r="EL16">
            <v>25.446149999999999</v>
          </cell>
          <cell r="EM16">
            <v>32.4</v>
          </cell>
          <cell r="EN16">
            <v>0.32400000000000001</v>
          </cell>
          <cell r="EO16">
            <v>2.673</v>
          </cell>
          <cell r="EP16">
            <v>25.446149999999999</v>
          </cell>
          <cell r="EQ16">
            <v>8</v>
          </cell>
          <cell r="ER16">
            <v>0.31807687499999998</v>
          </cell>
          <cell r="ES16">
            <v>0.84820499999999999</v>
          </cell>
          <cell r="ET16">
            <v>0.84820499999999999</v>
          </cell>
          <cell r="EU16">
            <v>0.84820499999999999</v>
          </cell>
          <cell r="EV16">
            <v>1.69641</v>
          </cell>
          <cell r="EW16">
            <v>1</v>
          </cell>
        </row>
        <row r="17">
          <cell r="AG17">
            <v>12</v>
          </cell>
          <cell r="AH17" t="str">
            <v>Stone Masonry Reservoir Tank, 20 cum</v>
          </cell>
          <cell r="AI17">
            <v>179.07335375</v>
          </cell>
          <cell r="AJ17">
            <v>4.4768338437499997</v>
          </cell>
          <cell r="AK17">
            <v>7.1496613124999993</v>
          </cell>
          <cell r="AL17">
            <v>3.5748306562499996</v>
          </cell>
          <cell r="AM17">
            <v>4.0855207499999997</v>
          </cell>
          <cell r="AN17">
            <v>4.9026248999999993</v>
          </cell>
          <cell r="AO17">
            <v>0.81710415000000003</v>
          </cell>
          <cell r="AP17">
            <v>4.4940728249999999</v>
          </cell>
          <cell r="AQ17">
            <v>4.4940728249999999</v>
          </cell>
          <cell r="AR17">
            <v>142.72389498333337</v>
          </cell>
          <cell r="AS17" t="str">
            <v>M.S. reinforcement of plain hot rolled m.s. rods to BS4449 for slab, use 10mm bars at 150 c.c. spacing</v>
          </cell>
          <cell r="AU17">
            <v>164.13247923083335</v>
          </cell>
          <cell r="AW17">
            <v>3.5680973745833344</v>
          </cell>
          <cell r="AX17">
            <v>0.85634336990000026</v>
          </cell>
          <cell r="AY17">
            <v>1.7126867398000005</v>
          </cell>
          <cell r="AZ17">
            <v>2.6023400625000006</v>
          </cell>
          <cell r="BA17" t="str">
            <v>C20 reinforced concrete cement (standard mix in accordance to BS CP 114) for floor, thickness = 150mm</v>
          </cell>
          <cell r="BB17">
            <v>15.614040375000004</v>
          </cell>
          <cell r="BC17">
            <v>1.3011700312500003</v>
          </cell>
          <cell r="BD17">
            <v>2.6023400625000006</v>
          </cell>
          <cell r="BE17">
            <v>2.8625740687500008</v>
          </cell>
          <cell r="BF17">
            <v>5.7251481375000015</v>
          </cell>
          <cell r="BG17">
            <v>8.2424320874999992</v>
          </cell>
          <cell r="BH17" t="str">
            <v>Stone masonry works in (1:3) for walls, as per cross sectoin on drawing</v>
          </cell>
          <cell r="BI17">
            <v>14.424256153124999</v>
          </cell>
          <cell r="BJ17">
            <v>2.4727296262499996</v>
          </cell>
          <cell r="BK17">
            <v>9.0666752962500006</v>
          </cell>
          <cell r="BL17">
            <v>0</v>
          </cell>
          <cell r="BM17">
            <v>20.770928860499996</v>
          </cell>
          <cell r="BN17">
            <v>20.770928860499996</v>
          </cell>
          <cell r="BO17">
            <v>1.9752573937500002</v>
          </cell>
          <cell r="BP17">
            <v>11.8515443625</v>
          </cell>
          <cell r="BQ17">
            <v>0.9876286968750001</v>
          </cell>
          <cell r="BR17">
            <v>1.9752573937500002</v>
          </cell>
          <cell r="BS17">
            <v>2.1727831331250003</v>
          </cell>
          <cell r="BT17">
            <v>4.3455662662500005</v>
          </cell>
          <cell r="BU17">
            <v>54.276637950000016</v>
          </cell>
          <cell r="BV17" t="str">
            <v>M.S. reinforcement of plain hot rolled m.s. rods to BS4449 for slab, use 12 rings of 8mm bars as per cross section on drawings</v>
          </cell>
          <cell r="BY17">
            <v>54.276637950000016</v>
          </cell>
          <cell r="BZ17">
            <v>1.3569159487500004</v>
          </cell>
          <cell r="CA17">
            <v>0.32565982770000013</v>
          </cell>
          <cell r="CB17">
            <v>0.65131965540000025</v>
          </cell>
          <cell r="CC17">
            <v>1</v>
          </cell>
          <cell r="CD17">
            <v>2</v>
          </cell>
          <cell r="CE17">
            <v>34.909918750000003</v>
          </cell>
          <cell r="CF17">
            <v>14.662165875000001</v>
          </cell>
          <cell r="CG17">
            <v>1.7454959375000003</v>
          </cell>
          <cell r="CH17">
            <v>0.87274796875000016</v>
          </cell>
          <cell r="CI17">
            <v>6.9819837500000013</v>
          </cell>
          <cell r="CJ17">
            <v>13.963967500000003</v>
          </cell>
          <cell r="CK17">
            <v>34.909918750000003</v>
          </cell>
          <cell r="CL17">
            <v>1.7454959375000003</v>
          </cell>
          <cell r="CM17">
            <v>3.4909918750000006</v>
          </cell>
          <cell r="CN17">
            <v>3.4909918750000006</v>
          </cell>
          <cell r="CO17">
            <v>0</v>
          </cell>
          <cell r="CP17">
            <v>0</v>
          </cell>
          <cell r="CQ17">
            <v>0</v>
          </cell>
          <cell r="CR17">
            <v>0</v>
          </cell>
          <cell r="CS17">
            <v>0</v>
          </cell>
          <cell r="CT17">
            <v>9.6208437500000006</v>
          </cell>
          <cell r="CU17">
            <v>9.6208437500000006</v>
          </cell>
          <cell r="CV17">
            <v>19.241687500000001</v>
          </cell>
          <cell r="CW17">
            <v>48.104218750000001</v>
          </cell>
          <cell r="CX17">
            <v>9.6208437500000006</v>
          </cell>
          <cell r="CY17">
            <v>2.4052109375000001</v>
          </cell>
          <cell r="CZ17">
            <v>4.8104218750000003</v>
          </cell>
          <cell r="DA17">
            <v>119.46422898333333</v>
          </cell>
          <cell r="DB17" t="str">
            <v>M.S. reinforcement of plain hot rolled m.s. rods to BS4449 for slab, use 10mm bars at 150 c.c. spacing</v>
          </cell>
          <cell r="DD17">
            <v>119.46422898333333</v>
          </cell>
          <cell r="DF17">
            <v>2.9866057245833333</v>
          </cell>
          <cell r="DG17">
            <v>0.71678537389999997</v>
          </cell>
          <cell r="DH17">
            <v>1.4335707477999999</v>
          </cell>
          <cell r="DI17">
            <v>1</v>
          </cell>
          <cell r="DJ17">
            <v>1</v>
          </cell>
          <cell r="DK17">
            <v>1.7160000000000002</v>
          </cell>
          <cell r="DL17">
            <v>0.25</v>
          </cell>
          <cell r="DM17">
            <v>2</v>
          </cell>
          <cell r="DN17">
            <v>1.25</v>
          </cell>
          <cell r="DO17">
            <v>0.25</v>
          </cell>
          <cell r="DP17">
            <v>1</v>
          </cell>
          <cell r="DQ17">
            <v>2</v>
          </cell>
          <cell r="DR17">
            <v>0.8</v>
          </cell>
          <cell r="DS17">
            <v>0.6</v>
          </cell>
          <cell r="DT17">
            <v>0.2</v>
          </cell>
          <cell r="DU17">
            <v>0.5</v>
          </cell>
          <cell r="DV17">
            <v>0.4</v>
          </cell>
          <cell r="DW17">
            <v>2.1782375624999997</v>
          </cell>
          <cell r="DX17" t="str">
            <v>C20 reinforced concrete cement (standard mix in accordance to BS CP 114) for slab, thickness = 150mm</v>
          </cell>
          <cell r="DY17">
            <v>13.069425374999998</v>
          </cell>
          <cell r="DZ17">
            <v>1.0891187812499998</v>
          </cell>
          <cell r="EA17">
            <v>2.1782375624999997</v>
          </cell>
          <cell r="EB17">
            <v>2.3960613187499997</v>
          </cell>
          <cell r="EC17">
            <v>4.7921226374999994</v>
          </cell>
          <cell r="ED17">
            <v>50.578150000000001</v>
          </cell>
          <cell r="EE17" t="str">
            <v>Finishing exposed surfaces of tank</v>
          </cell>
          <cell r="EF17">
            <v>2.5289075000000003</v>
          </cell>
          <cell r="EG17">
            <v>0.25289075</v>
          </cell>
          <cell r="EH17">
            <v>12.6445375</v>
          </cell>
          <cell r="EI17">
            <v>12.6445375</v>
          </cell>
          <cell r="EJ17">
            <v>1.4299322624999999</v>
          </cell>
          <cell r="EK17">
            <v>1.5729254887500002</v>
          </cell>
          <cell r="EL17">
            <v>28.58765</v>
          </cell>
          <cell r="EM17">
            <v>36.4</v>
          </cell>
          <cell r="EN17">
            <v>0.36399999999999999</v>
          </cell>
          <cell r="EO17">
            <v>3.0030000000000001</v>
          </cell>
          <cell r="EP17">
            <v>28.58765</v>
          </cell>
          <cell r="EQ17">
            <v>10</v>
          </cell>
          <cell r="ER17">
            <v>0.357345625</v>
          </cell>
          <cell r="ES17">
            <v>0.95292166666666667</v>
          </cell>
          <cell r="ET17">
            <v>0.95292166666666667</v>
          </cell>
          <cell r="EU17">
            <v>0.95292166666666667</v>
          </cell>
          <cell r="EV17">
            <v>1.9058433333333333</v>
          </cell>
          <cell r="EW17">
            <v>1</v>
          </cell>
        </row>
        <row r="18">
          <cell r="AG18">
            <v>13</v>
          </cell>
          <cell r="AH18" t="str">
            <v>Stone Masonry Reservoir Tank, 30 cum</v>
          </cell>
          <cell r="AI18">
            <v>191.12886</v>
          </cell>
          <cell r="AJ18">
            <v>4.7782214999999999</v>
          </cell>
          <cell r="AK18">
            <v>9.1128631999999996</v>
          </cell>
          <cell r="AL18">
            <v>4.5564315999999998</v>
          </cell>
          <cell r="AM18">
            <v>4.925872</v>
          </cell>
          <cell r="AN18">
            <v>5.9110464</v>
          </cell>
          <cell r="AO18">
            <v>0.98517440000000001</v>
          </cell>
          <cell r="AP18">
            <v>5.4184592</v>
          </cell>
          <cell r="AQ18">
            <v>5.4184592</v>
          </cell>
          <cell r="AR18">
            <v>209.64712288000004</v>
          </cell>
          <cell r="AS18" t="str">
            <v>M.S. reinforcement of plain hot rolled m.s. rods to BS4449 for slab, use 10mm bars at 125 c.c. spacing</v>
          </cell>
          <cell r="AU18">
            <v>241.09419131200002</v>
          </cell>
          <cell r="AW18">
            <v>5.2411780720000012</v>
          </cell>
          <cell r="AX18">
            <v>1.2578827372800003</v>
          </cell>
          <cell r="AY18">
            <v>2.5157654745600007</v>
          </cell>
          <cell r="AZ18">
            <v>3.610211800000001</v>
          </cell>
          <cell r="BA18" t="str">
            <v>C20 reinforced concrete cement (standard mix in accordance to BS CP 114) for floor, thickness = 170mm</v>
          </cell>
          <cell r="BB18">
            <v>21.661270800000004</v>
          </cell>
          <cell r="BC18">
            <v>1.8051059000000005</v>
          </cell>
          <cell r="BD18">
            <v>3.610211800000001</v>
          </cell>
          <cell r="BE18">
            <v>3.9712329800000012</v>
          </cell>
          <cell r="BF18">
            <v>7.9424659600000025</v>
          </cell>
          <cell r="BG18">
            <v>12.315936600000002</v>
          </cell>
          <cell r="BH18" t="str">
            <v>Stone masonry works in (1:3) for walls, as per cross sectoin on drawing</v>
          </cell>
          <cell r="BI18">
            <v>21.552889050000005</v>
          </cell>
          <cell r="BJ18">
            <v>3.6947809800000004</v>
          </cell>
          <cell r="BK18">
            <v>13.547530260000004</v>
          </cell>
          <cell r="BL18">
            <v>0</v>
          </cell>
          <cell r="BM18">
            <v>31.036160232000007</v>
          </cell>
          <cell r="BN18">
            <v>31.036160232000007</v>
          </cell>
          <cell r="BO18">
            <v>2.6368572937500003</v>
          </cell>
          <cell r="BP18">
            <v>15.821143762500002</v>
          </cell>
          <cell r="BQ18">
            <v>1.3184286468750002</v>
          </cell>
          <cell r="BR18">
            <v>2.6368572937500003</v>
          </cell>
          <cell r="BS18">
            <v>2.9005430231250005</v>
          </cell>
          <cell r="BT18">
            <v>5.8010860462500009</v>
          </cell>
          <cell r="BU18">
            <v>88.715598727500009</v>
          </cell>
          <cell r="BV18" t="str">
            <v>M.S. reinforcement of plain hot rolled m.s. rods to BS4449 for slab, use 11 rings of 8mm bars and 4 rings of 10mm bars as per cross section on drawings</v>
          </cell>
          <cell r="BX18">
            <v>32.13710519</v>
          </cell>
          <cell r="BY18">
            <v>56.578493537500002</v>
          </cell>
          <cell r="BZ18">
            <v>2.2178899681875004</v>
          </cell>
          <cell r="CA18">
            <v>0.53229359236500007</v>
          </cell>
          <cell r="CB18">
            <v>1.0645871847300001</v>
          </cell>
          <cell r="CC18">
            <v>1</v>
          </cell>
          <cell r="CD18">
            <v>2</v>
          </cell>
          <cell r="CE18">
            <v>46.494200000000006</v>
          </cell>
          <cell r="CF18">
            <v>19.527564000000002</v>
          </cell>
          <cell r="CG18">
            <v>2.3247100000000005</v>
          </cell>
          <cell r="CH18">
            <v>1.1623550000000002</v>
          </cell>
          <cell r="CI18">
            <v>9.298840000000002</v>
          </cell>
          <cell r="CJ18">
            <v>18.597680000000004</v>
          </cell>
          <cell r="CK18">
            <v>46.494200000000006</v>
          </cell>
          <cell r="CL18">
            <v>2.3247100000000005</v>
          </cell>
          <cell r="CM18">
            <v>4.649420000000001</v>
          </cell>
          <cell r="CN18">
            <v>4.649420000000001</v>
          </cell>
          <cell r="CO18">
            <v>1</v>
          </cell>
          <cell r="CP18">
            <v>3.25</v>
          </cell>
          <cell r="CQ18">
            <v>0.25</v>
          </cell>
          <cell r="CR18">
            <v>1</v>
          </cell>
          <cell r="CS18">
            <v>1</v>
          </cell>
          <cell r="CT18">
            <v>12.566000000000001</v>
          </cell>
          <cell r="CU18">
            <v>12.566000000000001</v>
          </cell>
          <cell r="CV18">
            <v>25.132000000000001</v>
          </cell>
          <cell r="CW18">
            <v>62.830000000000005</v>
          </cell>
          <cell r="CX18">
            <v>12.566000000000001</v>
          </cell>
          <cell r="CY18">
            <v>3.1415000000000002</v>
          </cell>
          <cell r="CZ18">
            <v>6.2830000000000004</v>
          </cell>
          <cell r="DA18">
            <v>127.59588205714287</v>
          </cell>
          <cell r="DB18" t="str">
            <v>M.S. reinforcement of plain hot rolled m.s. rods to BS4449 for slab, use 10mm bars at 175 c.c. spacing</v>
          </cell>
          <cell r="DD18">
            <v>127.59588205714287</v>
          </cell>
          <cell r="DF18">
            <v>3.1898970514285718</v>
          </cell>
          <cell r="DG18">
            <v>0.76557529234285726</v>
          </cell>
          <cell r="DH18">
            <v>1.5311505846857145</v>
          </cell>
          <cell r="DI18">
            <v>1</v>
          </cell>
          <cell r="DJ18">
            <v>1</v>
          </cell>
          <cell r="DK18">
            <v>1.7160000000000002</v>
          </cell>
          <cell r="DL18">
            <v>0.25</v>
          </cell>
          <cell r="DM18">
            <v>2</v>
          </cell>
          <cell r="DN18">
            <v>1.25</v>
          </cell>
          <cell r="DO18">
            <v>0.25</v>
          </cell>
          <cell r="DP18">
            <v>1</v>
          </cell>
          <cell r="DQ18">
            <v>2</v>
          </cell>
          <cell r="DR18">
            <v>0.8</v>
          </cell>
          <cell r="DS18">
            <v>0.6</v>
          </cell>
          <cell r="DT18">
            <v>0.2</v>
          </cell>
          <cell r="DU18">
            <v>0.5</v>
          </cell>
          <cell r="DV18">
            <v>0.4</v>
          </cell>
          <cell r="DW18">
            <v>2.1714047999999999</v>
          </cell>
          <cell r="DX18" t="str">
            <v>C20 reinforced concrete cement (standard mix in accordance to BS CP 114) for slab, thickness = 120mm</v>
          </cell>
          <cell r="DY18">
            <v>13.0284288</v>
          </cell>
          <cell r="DZ18">
            <v>1.0857024</v>
          </cell>
          <cell r="EA18">
            <v>2.1714047999999999</v>
          </cell>
          <cell r="EB18">
            <v>2.3885452800000002</v>
          </cell>
          <cell r="EC18">
            <v>4.7770905600000004</v>
          </cell>
          <cell r="ED18">
            <v>67.856400000000008</v>
          </cell>
          <cell r="EE18" t="str">
            <v>Finishing exposed surfaces of tank</v>
          </cell>
          <cell r="EF18">
            <v>3.3928200000000004</v>
          </cell>
          <cell r="EG18">
            <v>0.33928200000000003</v>
          </cell>
          <cell r="EH18">
            <v>16.964100000000002</v>
          </cell>
          <cell r="EI18">
            <v>16.964100000000002</v>
          </cell>
          <cell r="EJ18">
            <v>1.82257264</v>
          </cell>
          <cell r="EK18">
            <v>2.0048299040000002</v>
          </cell>
          <cell r="EL18">
            <v>30.1584</v>
          </cell>
          <cell r="EM18">
            <v>38.4</v>
          </cell>
          <cell r="EN18">
            <v>0.38400000000000001</v>
          </cell>
          <cell r="EO18">
            <v>3.1680000000000001</v>
          </cell>
          <cell r="EP18">
            <v>30.1584</v>
          </cell>
          <cell r="EQ18">
            <v>10</v>
          </cell>
          <cell r="ER18">
            <v>0.37697999999999998</v>
          </cell>
          <cell r="ES18">
            <v>1.00528</v>
          </cell>
          <cell r="ET18">
            <v>1.00528</v>
          </cell>
          <cell r="EU18">
            <v>1.00528</v>
          </cell>
          <cell r="EV18">
            <v>2.0105599999999999</v>
          </cell>
          <cell r="EW18">
            <v>1</v>
          </cell>
        </row>
        <row r="19">
          <cell r="AG19">
            <v>14</v>
          </cell>
          <cell r="AH19" t="str">
            <v>Stone Masonry Reservoir Tank, 40 cum</v>
          </cell>
          <cell r="AI19">
            <v>203.57705375000003</v>
          </cell>
          <cell r="AJ19">
            <v>5.0894263437500014</v>
          </cell>
          <cell r="AK19">
            <v>11.105045425</v>
          </cell>
          <cell r="AL19">
            <v>5.5525227125000001</v>
          </cell>
          <cell r="AM19">
            <v>5.8447607499999998</v>
          </cell>
          <cell r="AN19">
            <v>7.0137128999999998</v>
          </cell>
          <cell r="AO19">
            <v>1.16895215</v>
          </cell>
          <cell r="AP19">
            <v>6.4292368250000003</v>
          </cell>
          <cell r="AQ19">
            <v>6.4292368250000003</v>
          </cell>
          <cell r="AR19">
            <v>314.87772847500003</v>
          </cell>
          <cell r="AS19" t="str">
            <v>M.S. reinforcement of plain hot rolled m.s. rods to BS4449 for slab, use 10mm bars at 100 c.c. spacing</v>
          </cell>
          <cell r="AU19">
            <v>362.10938774624998</v>
          </cell>
          <cell r="AW19">
            <v>7.871943211875001</v>
          </cell>
          <cell r="AX19">
            <v>1.8892663708500002</v>
          </cell>
          <cell r="AY19">
            <v>3.7785327417000003</v>
          </cell>
          <cell r="AZ19">
            <v>4.5930300750000006</v>
          </cell>
          <cell r="BA19" t="str">
            <v>C20 reinforced concrete cement (standard mix in accordance to BS CP 114) for floor, thickness = 180mm</v>
          </cell>
          <cell r="BB19">
            <v>27.558180450000002</v>
          </cell>
          <cell r="BC19">
            <v>2.2965150375000003</v>
          </cell>
          <cell r="BD19">
            <v>4.5930300750000006</v>
          </cell>
          <cell r="BE19">
            <v>5.0523330825000015</v>
          </cell>
          <cell r="BF19">
            <v>10.104666165000003</v>
          </cell>
          <cell r="BG19">
            <v>15.274051537500005</v>
          </cell>
          <cell r="BH19" t="str">
            <v>Stone masonry works in (1:3) for walls, as per cross sectoin on drawing</v>
          </cell>
          <cell r="BI19">
            <v>26.729590190625011</v>
          </cell>
          <cell r="BJ19">
            <v>4.5822154612500015</v>
          </cell>
          <cell r="BK19">
            <v>16.801456691250007</v>
          </cell>
          <cell r="BL19">
            <v>0</v>
          </cell>
          <cell r="BM19">
            <v>38.490609874500016</v>
          </cell>
          <cell r="BN19">
            <v>38.490609874500016</v>
          </cell>
          <cell r="BO19">
            <v>2.9549341687500004</v>
          </cell>
          <cell r="BP19">
            <v>17.729605012500002</v>
          </cell>
          <cell r="BQ19">
            <v>1.4774670843750002</v>
          </cell>
          <cell r="BR19">
            <v>2.9549341687500004</v>
          </cell>
          <cell r="BS19">
            <v>3.2504275856250007</v>
          </cell>
          <cell r="BT19">
            <v>6.5008551712500013</v>
          </cell>
          <cell r="BU19">
            <v>99.417118477499997</v>
          </cell>
          <cell r="BV19" t="str">
            <v>M.S. reinforcement of plain hot rolled m.s. rods to BS4449 for slab, use 11 rings of 8mm bars and 4 rings of 10mm bars as per cross section on drawings</v>
          </cell>
          <cell r="BX19">
            <v>36.013716189999997</v>
          </cell>
          <cell r="BY19">
            <v>63.403402287500001</v>
          </cell>
          <cell r="BZ19">
            <v>2.4854279619374999</v>
          </cell>
          <cell r="CA19">
            <v>0.59650271086499995</v>
          </cell>
          <cell r="CB19">
            <v>1.1930054217299999</v>
          </cell>
          <cell r="CC19">
            <v>1</v>
          </cell>
          <cell r="CD19">
            <v>2</v>
          </cell>
          <cell r="CE19">
            <v>54.073068750000004</v>
          </cell>
          <cell r="CF19">
            <v>22.710688875000002</v>
          </cell>
          <cell r="CG19">
            <v>2.7036534375000003</v>
          </cell>
          <cell r="CH19">
            <v>1.3518267187500002</v>
          </cell>
          <cell r="CI19">
            <v>10.814613750000001</v>
          </cell>
          <cell r="CJ19">
            <v>21.629227500000002</v>
          </cell>
          <cell r="CK19">
            <v>54.073068750000004</v>
          </cell>
          <cell r="CL19">
            <v>2.7036534375000003</v>
          </cell>
          <cell r="CM19">
            <v>5.4073068750000006</v>
          </cell>
          <cell r="CN19">
            <v>5.4073068750000006</v>
          </cell>
          <cell r="CO19">
            <v>1</v>
          </cell>
          <cell r="CP19">
            <v>3.25</v>
          </cell>
          <cell r="CQ19">
            <v>0.25</v>
          </cell>
          <cell r="CR19">
            <v>1</v>
          </cell>
          <cell r="CS19">
            <v>1</v>
          </cell>
          <cell r="CT19">
            <v>15.90384375</v>
          </cell>
          <cell r="CU19">
            <v>15.90384375</v>
          </cell>
          <cell r="CV19">
            <v>31.8076875</v>
          </cell>
          <cell r="CW19">
            <v>79.519218749999993</v>
          </cell>
          <cell r="CX19">
            <v>15.90384375</v>
          </cell>
          <cell r="CY19">
            <v>3.9759609375</v>
          </cell>
          <cell r="CZ19">
            <v>7.951921875</v>
          </cell>
          <cell r="DA19">
            <v>181.49000498333336</v>
          </cell>
          <cell r="DB19" t="str">
            <v>M.S. reinforcement of plain hot rolled m.s. rods to BS4449 for slab, use 10mm bars at 150 c.c. spacing</v>
          </cell>
          <cell r="DD19">
            <v>181.49000498333336</v>
          </cell>
          <cell r="DF19">
            <v>4.5372501245833341</v>
          </cell>
          <cell r="DG19">
            <v>1.0889400299000003</v>
          </cell>
          <cell r="DH19">
            <v>2.1778800598000005</v>
          </cell>
          <cell r="DI19">
            <v>2</v>
          </cell>
          <cell r="DJ19">
            <v>1</v>
          </cell>
          <cell r="DK19">
            <v>3.4320000000000004</v>
          </cell>
          <cell r="DL19">
            <v>0.5</v>
          </cell>
          <cell r="DM19">
            <v>4</v>
          </cell>
          <cell r="DN19">
            <v>2.5</v>
          </cell>
          <cell r="DO19">
            <v>0.5</v>
          </cell>
          <cell r="DP19">
            <v>2</v>
          </cell>
          <cell r="DQ19">
            <v>2</v>
          </cell>
          <cell r="DR19">
            <v>0.8</v>
          </cell>
          <cell r="DS19">
            <v>0.6</v>
          </cell>
          <cell r="DT19">
            <v>0.2</v>
          </cell>
          <cell r="DU19">
            <v>0.5</v>
          </cell>
          <cell r="DV19">
            <v>0.4</v>
          </cell>
          <cell r="DW19">
            <v>2.8679538875000001</v>
          </cell>
          <cell r="DX19" t="str">
            <v>C20 reinforced concrete cement (standard mix in accordance to BS CP 114) for slab, thickness = 130mm</v>
          </cell>
          <cell r="DY19">
            <v>17.207723325</v>
          </cell>
          <cell r="DZ19">
            <v>1.4339769437500001</v>
          </cell>
          <cell r="EA19">
            <v>2.8679538875000001</v>
          </cell>
          <cell r="EB19">
            <v>3.1547492762500005</v>
          </cell>
          <cell r="EC19">
            <v>6.3094985525000009</v>
          </cell>
          <cell r="ED19">
            <v>76.338450000000009</v>
          </cell>
          <cell r="EE19" t="str">
            <v>Finishing exposed surfaces of tank</v>
          </cell>
          <cell r="EF19">
            <v>3.8169225000000004</v>
          </cell>
          <cell r="EG19">
            <v>0.38169225000000007</v>
          </cell>
          <cell r="EH19">
            <v>19.084612500000002</v>
          </cell>
          <cell r="EI19">
            <v>19.084612500000002</v>
          </cell>
          <cell r="EJ19">
            <v>2.2210090849999999</v>
          </cell>
          <cell r="EK19">
            <v>2.4431099935000002</v>
          </cell>
          <cell r="EL19">
            <v>31.729150000000001</v>
          </cell>
          <cell r="EM19">
            <v>40.4</v>
          </cell>
          <cell r="EN19">
            <v>0.40399999999999997</v>
          </cell>
          <cell r="EO19">
            <v>3.3330000000000002</v>
          </cell>
          <cell r="EP19">
            <v>31.729150000000001</v>
          </cell>
          <cell r="EQ19">
            <v>11</v>
          </cell>
          <cell r="ER19">
            <v>0.39661437500000007</v>
          </cell>
          <cell r="ES19">
            <v>1.0576383333333335</v>
          </cell>
          <cell r="ET19">
            <v>1.0576383333333335</v>
          </cell>
          <cell r="EU19">
            <v>1.0576383333333335</v>
          </cell>
          <cell r="EV19">
            <v>2.1152766666666669</v>
          </cell>
          <cell r="EW19">
            <v>1</v>
          </cell>
        </row>
        <row r="20">
          <cell r="AG20">
            <v>15</v>
          </cell>
          <cell r="AH20" t="str">
            <v>Stone Masonry Reservoir Tank, 50 cum</v>
          </cell>
          <cell r="AI20">
            <v>216.41793500000006</v>
          </cell>
          <cell r="AJ20">
            <v>5.4104483750000014</v>
          </cell>
          <cell r="AK20">
            <v>13.684374</v>
          </cell>
          <cell r="AL20">
            <v>6.842187</v>
          </cell>
          <cell r="AM20">
            <v>6.842187</v>
          </cell>
          <cell r="AN20">
            <v>8.2106244000000004</v>
          </cell>
          <cell r="AO20">
            <v>1.3684374000000001</v>
          </cell>
          <cell r="AP20">
            <v>7.5264057000000006</v>
          </cell>
          <cell r="AQ20">
            <v>7.5264057000000006</v>
          </cell>
          <cell r="AR20">
            <v>372.54231710000005</v>
          </cell>
          <cell r="AS20" t="str">
            <v>M.S. reinforcement of plain hot rolled m.s. rods to BS4449 for slab, use 10mm bars at 100 c.c. spacing</v>
          </cell>
          <cell r="AU20">
            <v>428.42366466500005</v>
          </cell>
          <cell r="AW20">
            <v>9.3135579275000016</v>
          </cell>
          <cell r="AX20">
            <v>2.2352539026000002</v>
          </cell>
          <cell r="AY20">
            <v>4.4705078052000005</v>
          </cell>
          <cell r="AZ20">
            <v>6.0379630000000013</v>
          </cell>
          <cell r="BA20" t="str">
            <v>C20 reinforced concrete cement (standard mix in accordance to BS CP 114) for floor, thickness = 200mm</v>
          </cell>
          <cell r="BB20">
            <v>36.227778000000008</v>
          </cell>
          <cell r="BC20">
            <v>3.0189815000000007</v>
          </cell>
          <cell r="BD20">
            <v>6.0379630000000013</v>
          </cell>
          <cell r="BE20">
            <v>6.6417593000000021</v>
          </cell>
          <cell r="BF20">
            <v>13.283518600000004</v>
          </cell>
          <cell r="BG20">
            <v>18.893766375000002</v>
          </cell>
          <cell r="BH20" t="str">
            <v>Stone masonry works in (1:3) for walls, as per cross sectoin on drawing</v>
          </cell>
          <cell r="BI20">
            <v>33.064091156250001</v>
          </cell>
          <cell r="BJ20">
            <v>5.6681299125000004</v>
          </cell>
          <cell r="BK20">
            <v>20.783143012500005</v>
          </cell>
          <cell r="BL20">
            <v>0</v>
          </cell>
          <cell r="BM20">
            <v>47.612291265000003</v>
          </cell>
          <cell r="BN20">
            <v>47.612291265000003</v>
          </cell>
          <cell r="BO20">
            <v>3.3336223593749996</v>
          </cell>
          <cell r="BP20">
            <v>20.001734156249999</v>
          </cell>
          <cell r="BQ20">
            <v>1.6668111796874998</v>
          </cell>
          <cell r="BR20">
            <v>3.3336223593749996</v>
          </cell>
          <cell r="BS20">
            <v>3.6669845953125</v>
          </cell>
          <cell r="BT20">
            <v>7.333969190625</v>
          </cell>
          <cell r="BU20">
            <v>110.11863822749999</v>
          </cell>
          <cell r="BV20" t="str">
            <v>M.S. reinforcement of plain hot rolled m.s. rods to BS4449 for slab, use 11 rings of 8mm bars and 4 rings of 10mm bars as per cross section on drawings</v>
          </cell>
          <cell r="BX20">
            <v>39.890327189999994</v>
          </cell>
          <cell r="BY20">
            <v>70.228311037499992</v>
          </cell>
          <cell r="BZ20">
            <v>2.7529659556874999</v>
          </cell>
          <cell r="CA20">
            <v>0.66071182936499995</v>
          </cell>
          <cell r="CB20">
            <v>1.3214236587299999</v>
          </cell>
          <cell r="CC20">
            <v>1</v>
          </cell>
          <cell r="CD20">
            <v>2</v>
          </cell>
          <cell r="CE20">
            <v>62.830000000000013</v>
          </cell>
          <cell r="CF20">
            <v>26.388600000000004</v>
          </cell>
          <cell r="CG20">
            <v>3.1415000000000006</v>
          </cell>
          <cell r="CH20">
            <v>1.5707500000000003</v>
          </cell>
          <cell r="CI20">
            <v>12.566000000000003</v>
          </cell>
          <cell r="CJ20">
            <v>25.132000000000005</v>
          </cell>
          <cell r="CK20">
            <v>62.830000000000013</v>
          </cell>
          <cell r="CL20">
            <v>3.1415000000000006</v>
          </cell>
          <cell r="CM20">
            <v>6.2830000000000013</v>
          </cell>
          <cell r="CN20">
            <v>6.2830000000000013</v>
          </cell>
          <cell r="CO20">
            <v>1</v>
          </cell>
          <cell r="CP20">
            <v>3.25</v>
          </cell>
          <cell r="CQ20">
            <v>0.25</v>
          </cell>
          <cell r="CR20">
            <v>1</v>
          </cell>
          <cell r="CS20">
            <v>1</v>
          </cell>
          <cell r="CT20">
            <v>19.634375000000002</v>
          </cell>
          <cell r="CU20">
            <v>19.634375000000002</v>
          </cell>
          <cell r="CV20">
            <v>39.268750000000004</v>
          </cell>
          <cell r="CW20">
            <v>98.171875000000014</v>
          </cell>
          <cell r="CX20">
            <v>19.634375000000002</v>
          </cell>
          <cell r="CY20">
            <v>4.9085937500000005</v>
          </cell>
          <cell r="CZ20">
            <v>9.8171875000000011</v>
          </cell>
          <cell r="DA20">
            <v>217.34865673333337</v>
          </cell>
          <cell r="DB20" t="str">
            <v>M.S. reinforcement of plain hot rolled m.s. rods to BS4449 for slab, use 10mm bars at 150 c.c. spacing</v>
          </cell>
          <cell r="DD20">
            <v>217.34865673333337</v>
          </cell>
          <cell r="DF20">
            <v>5.4337164183333346</v>
          </cell>
          <cell r="DG20">
            <v>1.3040919404000002</v>
          </cell>
          <cell r="DH20">
            <v>2.6081838808000004</v>
          </cell>
          <cell r="DI20">
            <v>2</v>
          </cell>
          <cell r="DJ20">
            <v>1</v>
          </cell>
          <cell r="DK20">
            <v>3.4320000000000004</v>
          </cell>
          <cell r="DL20">
            <v>0.5</v>
          </cell>
          <cell r="DM20">
            <v>4</v>
          </cell>
          <cell r="DN20">
            <v>2.5</v>
          </cell>
          <cell r="DO20">
            <v>0.5</v>
          </cell>
          <cell r="DP20">
            <v>2</v>
          </cell>
          <cell r="DQ20">
            <v>2</v>
          </cell>
          <cell r="DR20">
            <v>0.8</v>
          </cell>
          <cell r="DS20">
            <v>0.6</v>
          </cell>
          <cell r="DT20">
            <v>0.2</v>
          </cell>
          <cell r="DU20">
            <v>0.5</v>
          </cell>
          <cell r="DV20">
            <v>0.4</v>
          </cell>
          <cell r="DW20">
            <v>3.6988021000000009</v>
          </cell>
          <cell r="DX20" t="str">
            <v>C20 reinforced concrete cement (standard mix in accordance to BS CP 114) for slab, thickness = 140mm</v>
          </cell>
          <cell r="DY20">
            <v>22.192812600000003</v>
          </cell>
          <cell r="DZ20">
            <v>1.8494010500000004</v>
          </cell>
          <cell r="EA20">
            <v>3.6988021000000009</v>
          </cell>
          <cell r="EB20">
            <v>4.0686823100000016</v>
          </cell>
          <cell r="EC20">
            <v>8.1373646200000032</v>
          </cell>
          <cell r="ED20">
            <v>86.391250000000014</v>
          </cell>
          <cell r="EE20" t="str">
            <v>Finishing exposed surfaces of tank</v>
          </cell>
          <cell r="EF20">
            <v>4.3195625000000009</v>
          </cell>
          <cell r="EG20">
            <v>0.4319562500000001</v>
          </cell>
          <cell r="EH20">
            <v>21.597812500000003</v>
          </cell>
          <cell r="EI20">
            <v>21.597812500000003</v>
          </cell>
          <cell r="EJ20">
            <v>2.7368748000000003</v>
          </cell>
          <cell r="EK20">
            <v>3.0105622800000007</v>
          </cell>
          <cell r="EL20">
            <v>33.299900000000001</v>
          </cell>
          <cell r="EM20">
            <v>42.4</v>
          </cell>
          <cell r="EN20">
            <v>0.42399999999999999</v>
          </cell>
          <cell r="EO20">
            <v>3.4980000000000002</v>
          </cell>
          <cell r="EP20">
            <v>33.299900000000001</v>
          </cell>
          <cell r="EQ20">
            <v>11</v>
          </cell>
          <cell r="ER20">
            <v>0.41624875</v>
          </cell>
          <cell r="ES20">
            <v>1.1099966666666667</v>
          </cell>
          <cell r="ET20">
            <v>1.1099966666666667</v>
          </cell>
          <cell r="EU20">
            <v>1.1099966666666667</v>
          </cell>
          <cell r="EV20">
            <v>2.2199933333333335</v>
          </cell>
          <cell r="EW20">
            <v>1</v>
          </cell>
        </row>
        <row r="21">
          <cell r="AG21">
            <v>16</v>
          </cell>
          <cell r="AH21" t="str">
            <v>Stone Masonry Reservoir Tank, 60 cum</v>
          </cell>
          <cell r="AI21">
            <v>229.65150375000005</v>
          </cell>
          <cell r="AJ21">
            <v>5.7412875937500019</v>
          </cell>
          <cell r="AK21">
            <v>16.232209037499999</v>
          </cell>
          <cell r="AL21">
            <v>8.1161045187499994</v>
          </cell>
          <cell r="AM21">
            <v>7.9181507499999997</v>
          </cell>
          <cell r="AN21">
            <v>9.5017809</v>
          </cell>
          <cell r="AO21">
            <v>1.5836301500000001</v>
          </cell>
          <cell r="AP21">
            <v>8.7099658250000012</v>
          </cell>
          <cell r="AQ21">
            <v>8.7099658250000012</v>
          </cell>
          <cell r="AR21">
            <v>500.90991312000006</v>
          </cell>
          <cell r="AS21" t="str">
            <v>M.S. reinforcement of plain hot rolled m.s. rods to BS4449 for slab, use 12mm bars at 125 c.c. spacing</v>
          </cell>
          <cell r="AT21">
            <v>576.04640008800004</v>
          </cell>
          <cell r="AW21">
            <v>12.522747828000002</v>
          </cell>
          <cell r="AX21">
            <v>3.0054594787200002</v>
          </cell>
          <cell r="AY21">
            <v>6.0109189574400004</v>
          </cell>
          <cell r="AZ21">
            <v>7.4036515875000006</v>
          </cell>
          <cell r="BA21" t="str">
            <v>C20 reinforced concrete cement (standard mix in accordance to BS CP 114) for floor, thickness = 210mm</v>
          </cell>
          <cell r="BB21">
            <v>44.421909525000004</v>
          </cell>
          <cell r="BC21">
            <v>3.7018257937500003</v>
          </cell>
          <cell r="BD21">
            <v>7.4036515875000006</v>
          </cell>
          <cell r="BE21">
            <v>8.144016746250001</v>
          </cell>
          <cell r="BF21">
            <v>16.288033492500002</v>
          </cell>
          <cell r="BG21">
            <v>22.144512037500004</v>
          </cell>
          <cell r="BH21" t="str">
            <v>Stone masonry works in (1:3) for walls, as per cross sectoin on drawing</v>
          </cell>
          <cell r="BI21">
            <v>38.752896065625009</v>
          </cell>
          <cell r="BJ21">
            <v>6.6433536112500011</v>
          </cell>
          <cell r="BK21">
            <v>24.358963241250006</v>
          </cell>
          <cell r="BL21">
            <v>0</v>
          </cell>
          <cell r="BM21">
            <v>55.804170334500007</v>
          </cell>
          <cell r="BN21">
            <v>55.804170334500007</v>
          </cell>
          <cell r="BO21">
            <v>3.59108791875</v>
          </cell>
          <cell r="BP21">
            <v>21.546527512499999</v>
          </cell>
          <cell r="BQ21">
            <v>1.795543959375</v>
          </cell>
          <cell r="BR21">
            <v>3.59108791875</v>
          </cell>
          <cell r="BS21">
            <v>3.9501967106250002</v>
          </cell>
          <cell r="BT21">
            <v>7.9003934212500004</v>
          </cell>
          <cell r="BU21">
            <v>120.8201579775</v>
          </cell>
          <cell r="BV21" t="str">
            <v>M.S. reinforcement of plain hot rolled m.s. rods to BS4449 for slab, use 11 rings of 8mm bars and 4 rings of 10mm bars as per cross section on drawings</v>
          </cell>
          <cell r="BX21">
            <v>43.766938189999998</v>
          </cell>
          <cell r="BY21">
            <v>77.053219787499998</v>
          </cell>
          <cell r="BZ21">
            <v>3.0205039494375003</v>
          </cell>
          <cell r="CA21">
            <v>0.72492094786500005</v>
          </cell>
          <cell r="CB21">
            <v>1.4498418957300001</v>
          </cell>
          <cell r="CC21">
            <v>1</v>
          </cell>
          <cell r="CD21">
            <v>2</v>
          </cell>
          <cell r="CE21">
            <v>70.408868750000011</v>
          </cell>
          <cell r="CF21">
            <v>29.571724875000005</v>
          </cell>
          <cell r="CG21">
            <v>3.5204434375000009</v>
          </cell>
          <cell r="CH21">
            <v>1.7602217187500004</v>
          </cell>
          <cell r="CI21">
            <v>14.081773750000004</v>
          </cell>
          <cell r="CJ21">
            <v>28.163547500000007</v>
          </cell>
          <cell r="CK21">
            <v>70.408868750000011</v>
          </cell>
          <cell r="CL21">
            <v>3.5204434375000009</v>
          </cell>
          <cell r="CM21">
            <v>7.0408868750000018</v>
          </cell>
          <cell r="CN21">
            <v>7.0408868750000018</v>
          </cell>
          <cell r="CO21">
            <v>1</v>
          </cell>
          <cell r="CP21">
            <v>3.25</v>
          </cell>
          <cell r="CQ21">
            <v>0.25</v>
          </cell>
          <cell r="CR21">
            <v>1</v>
          </cell>
          <cell r="CS21">
            <v>1</v>
          </cell>
          <cell r="CT21">
            <v>23.757593750000002</v>
          </cell>
          <cell r="CU21">
            <v>23.757593750000002</v>
          </cell>
          <cell r="CV21">
            <v>47.515187500000003</v>
          </cell>
          <cell r="CW21">
            <v>118.78796875</v>
          </cell>
          <cell r="CX21">
            <v>23.757593750000002</v>
          </cell>
          <cell r="CY21">
            <v>5.9393984375000004</v>
          </cell>
          <cell r="CZ21">
            <v>11.878796875000001</v>
          </cell>
          <cell r="DA21">
            <v>316.34653680000002</v>
          </cell>
          <cell r="DB21" t="str">
            <v>M.S. reinforcement of plain hot rolled m.s. rods to BS4449 for slab, use 12mm bars at 175 c.c. spacing</v>
          </cell>
          <cell r="DC21">
            <v>316.34653680000002</v>
          </cell>
          <cell r="DF21">
            <v>7.9086634200000008</v>
          </cell>
          <cell r="DG21">
            <v>1.8980792208000001</v>
          </cell>
          <cell r="DH21">
            <v>3.7961584416000003</v>
          </cell>
          <cell r="DI21">
            <v>2</v>
          </cell>
          <cell r="DJ21">
            <v>1</v>
          </cell>
          <cell r="DK21">
            <v>3.4320000000000004</v>
          </cell>
          <cell r="DL21">
            <v>0.5</v>
          </cell>
          <cell r="DM21">
            <v>4</v>
          </cell>
          <cell r="DN21">
            <v>2.5</v>
          </cell>
          <cell r="DO21">
            <v>0.5</v>
          </cell>
          <cell r="DP21">
            <v>2</v>
          </cell>
          <cell r="DQ21">
            <v>2</v>
          </cell>
          <cell r="DR21">
            <v>0.8</v>
          </cell>
          <cell r="DS21">
            <v>0.6</v>
          </cell>
          <cell r="DT21">
            <v>0.2</v>
          </cell>
          <cell r="DU21">
            <v>0.5</v>
          </cell>
          <cell r="DV21">
            <v>0.4</v>
          </cell>
          <cell r="DW21">
            <v>4.6757300624999996</v>
          </cell>
          <cell r="DX21" t="str">
            <v>C20 reinforced concrete cement (standard mix in accordance to BS CP 114) for slab, thickness = 150mm</v>
          </cell>
          <cell r="DY21">
            <v>28.054380374999997</v>
          </cell>
          <cell r="DZ21">
            <v>2.3378650312499998</v>
          </cell>
          <cell r="EA21">
            <v>4.6757300624999996</v>
          </cell>
          <cell r="EB21">
            <v>5.1433030687499999</v>
          </cell>
          <cell r="EC21">
            <v>10.2866061375</v>
          </cell>
          <cell r="ED21">
            <v>93.302550000000011</v>
          </cell>
          <cell r="EE21" t="str">
            <v>Finishing exposed surfaces of tank</v>
          </cell>
          <cell r="EF21">
            <v>4.6651275000000005</v>
          </cell>
          <cell r="EG21">
            <v>0.46651275000000009</v>
          </cell>
          <cell r="EH21">
            <v>23.325637500000003</v>
          </cell>
          <cell r="EI21">
            <v>23.325637500000003</v>
          </cell>
          <cell r="EJ21">
            <v>3.2464418075000001</v>
          </cell>
          <cell r="EK21">
            <v>3.5710859882500006</v>
          </cell>
          <cell r="EL21">
            <v>34.870649999999998</v>
          </cell>
          <cell r="EM21">
            <v>44.399999999999991</v>
          </cell>
          <cell r="EN21">
            <v>0.44399999999999995</v>
          </cell>
          <cell r="EO21">
            <v>3.6629999999999994</v>
          </cell>
          <cell r="EP21">
            <v>34.870649999999998</v>
          </cell>
          <cell r="EQ21">
            <v>12</v>
          </cell>
          <cell r="ER21">
            <v>0.43588312499999998</v>
          </cell>
          <cell r="ES21">
            <v>1.162355</v>
          </cell>
          <cell r="ET21">
            <v>1.162355</v>
          </cell>
          <cell r="EU21">
            <v>1.162355</v>
          </cell>
          <cell r="EV21">
            <v>2.3247100000000001</v>
          </cell>
          <cell r="EW21">
            <v>1</v>
          </cell>
        </row>
        <row r="22">
          <cell r="AG22">
            <v>17</v>
          </cell>
          <cell r="AH22" t="str">
            <v>Stone Masonry Reservoir Tank, 80 cum</v>
          </cell>
          <cell r="AI22">
            <v>243.27776000000006</v>
          </cell>
          <cell r="AJ22">
            <v>6.0819440000000018</v>
          </cell>
          <cell r="AK22">
            <v>19.506201800000003</v>
          </cell>
          <cell r="AL22">
            <v>9.7531009000000015</v>
          </cell>
          <cell r="AM22">
            <v>9.0726520000000015</v>
          </cell>
          <cell r="AN22">
            <v>10.887182400000002</v>
          </cell>
          <cell r="AO22">
            <v>1.8145304000000004</v>
          </cell>
          <cell r="AP22">
            <v>9.9799172000000027</v>
          </cell>
          <cell r="AQ22">
            <v>9.9799172000000027</v>
          </cell>
          <cell r="AR22">
            <v>723.07779840000012</v>
          </cell>
          <cell r="AS22" t="str">
            <v>M.S. reinforcement of plain hot rolled m.s. rods to BS4449 for slab, use 12mm bars at 100 c.c. spacing</v>
          </cell>
          <cell r="AT22">
            <v>831.53946816000007</v>
          </cell>
          <cell r="AW22">
            <v>18.076944960000002</v>
          </cell>
          <cell r="AX22">
            <v>4.3384667904000009</v>
          </cell>
          <cell r="AY22">
            <v>8.6769335808000019</v>
          </cell>
          <cell r="AZ22">
            <v>9.3641832000000012</v>
          </cell>
          <cell r="BA22" t="str">
            <v>C20 reinforced concrete cement (standard mix in accordance to BS CP 114) for floor, thickness = 230mm</v>
          </cell>
          <cell r="BB22">
            <v>56.18509920000001</v>
          </cell>
          <cell r="BC22">
            <v>4.6820916000000006</v>
          </cell>
          <cell r="BD22">
            <v>9.3641832000000012</v>
          </cell>
          <cell r="BE22">
            <v>10.300601520000003</v>
          </cell>
          <cell r="BF22">
            <v>20.601203040000005</v>
          </cell>
          <cell r="BG22">
            <v>28.952064000000007</v>
          </cell>
          <cell r="BH22" t="str">
            <v>Stone masonry works in (1:3) for walls, as per cross sectoin on drawing</v>
          </cell>
          <cell r="BI22">
            <v>50.666112000000012</v>
          </cell>
          <cell r="BJ22">
            <v>8.6856192000000014</v>
          </cell>
          <cell r="BK22">
            <v>31.84727040000001</v>
          </cell>
          <cell r="BL22">
            <v>0</v>
          </cell>
          <cell r="BM22">
            <v>72.959201280000016</v>
          </cell>
          <cell r="BN22">
            <v>72.959201280000016</v>
          </cell>
          <cell r="BO22">
            <v>4.343516437499999</v>
          </cell>
          <cell r="BP22">
            <v>26.061098624999993</v>
          </cell>
          <cell r="BQ22">
            <v>2.1717582187499995</v>
          </cell>
          <cell r="BR22">
            <v>4.343516437499999</v>
          </cell>
          <cell r="BS22">
            <v>4.7778680812499994</v>
          </cell>
          <cell r="BT22">
            <v>9.5557361624999988</v>
          </cell>
          <cell r="BU22">
            <v>167.25433962</v>
          </cell>
          <cell r="BV22" t="str">
            <v>M.S. reinforcement of plain hot rolled m.s. rods to BS4449 for slab, use 11 rings of 8mm bars and 8 rings of 10mm bars as per cross section on drawings</v>
          </cell>
          <cell r="BX22">
            <v>95.287098379999989</v>
          </cell>
          <cell r="BY22">
            <v>83.878128537500004</v>
          </cell>
          <cell r="BZ22">
            <v>4.1813584905000001</v>
          </cell>
          <cell r="CA22">
            <v>1.0035260377199999</v>
          </cell>
          <cell r="CB22">
            <v>2.0070520754399999</v>
          </cell>
          <cell r="CC22">
            <v>1</v>
          </cell>
          <cell r="CD22">
            <v>2</v>
          </cell>
          <cell r="CE22">
            <v>84.820499999999996</v>
          </cell>
          <cell r="CF22">
            <v>35.624609999999997</v>
          </cell>
          <cell r="CG22">
            <v>4.2410249999999996</v>
          </cell>
          <cell r="CH22">
            <v>2.1205124999999998</v>
          </cell>
          <cell r="CI22">
            <v>16.964099999999998</v>
          </cell>
          <cell r="CJ22">
            <v>33.928199999999997</v>
          </cell>
          <cell r="CK22">
            <v>84.820499999999996</v>
          </cell>
          <cell r="CL22">
            <v>4.2410249999999996</v>
          </cell>
          <cell r="CM22">
            <v>8.4820499999999992</v>
          </cell>
          <cell r="CN22">
            <v>8.4820499999999992</v>
          </cell>
          <cell r="CO22">
            <v>1</v>
          </cell>
          <cell r="CP22">
            <v>3.25</v>
          </cell>
          <cell r="CQ22">
            <v>0.25</v>
          </cell>
          <cell r="CR22">
            <v>1</v>
          </cell>
          <cell r="CS22">
            <v>1</v>
          </cell>
          <cell r="CT22">
            <v>28.273500000000002</v>
          </cell>
          <cell r="CU22">
            <v>28.273500000000002</v>
          </cell>
          <cell r="CV22">
            <v>56.547000000000004</v>
          </cell>
          <cell r="CW22">
            <v>141.36750000000001</v>
          </cell>
          <cell r="CX22">
            <v>28.273500000000002</v>
          </cell>
          <cell r="CY22">
            <v>7.0683750000000005</v>
          </cell>
          <cell r="CZ22">
            <v>14.136750000000001</v>
          </cell>
          <cell r="DA22">
            <v>429.97836159999997</v>
          </cell>
          <cell r="DB22" t="str">
            <v>M.S. reinforcement of plain hot rolled m.s. rods to BS4449 for slab, use 12mm bars at 150 c.c. spacing</v>
          </cell>
          <cell r="DC22">
            <v>429.97836159999997</v>
          </cell>
          <cell r="DF22">
            <v>10.74945904</v>
          </cell>
          <cell r="DG22">
            <v>2.5798701695999999</v>
          </cell>
          <cell r="DH22">
            <v>5.1597403391999999</v>
          </cell>
          <cell r="DI22">
            <v>2</v>
          </cell>
          <cell r="DJ22">
            <v>1</v>
          </cell>
          <cell r="DK22">
            <v>3.4320000000000004</v>
          </cell>
          <cell r="DL22">
            <v>0.5</v>
          </cell>
          <cell r="DM22">
            <v>4</v>
          </cell>
          <cell r="DN22">
            <v>2.5</v>
          </cell>
          <cell r="DO22">
            <v>0.5</v>
          </cell>
          <cell r="DP22">
            <v>2</v>
          </cell>
          <cell r="DQ22">
            <v>2</v>
          </cell>
          <cell r="DR22">
            <v>0.8</v>
          </cell>
          <cell r="DS22">
            <v>0.6</v>
          </cell>
          <cell r="DT22">
            <v>0.2</v>
          </cell>
          <cell r="DU22">
            <v>0.5</v>
          </cell>
          <cell r="DV22">
            <v>0.4</v>
          </cell>
          <cell r="DW22">
            <v>6.1736757999999998</v>
          </cell>
          <cell r="DX22" t="str">
            <v>C20 reinforced concrete cement (standard mix in accordance to BS CP 114) for slab, thickness = 170mm</v>
          </cell>
          <cell r="DY22">
            <v>37.042054800000003</v>
          </cell>
          <cell r="DZ22">
            <v>3.0868378999999999</v>
          </cell>
          <cell r="EA22">
            <v>6.1736757999999998</v>
          </cell>
          <cell r="EB22">
            <v>6.7910433800000005</v>
          </cell>
          <cell r="EC22">
            <v>13.582086760000001</v>
          </cell>
          <cell r="ED22">
            <v>113.09399999999999</v>
          </cell>
          <cell r="EE22" t="str">
            <v>Finishing exposed surfaces of tank</v>
          </cell>
          <cell r="EF22">
            <v>5.6547000000000001</v>
          </cell>
          <cell r="EG22">
            <v>0.56547000000000003</v>
          </cell>
          <cell r="EH22">
            <v>28.273499999999999</v>
          </cell>
          <cell r="EI22">
            <v>28.273499999999999</v>
          </cell>
          <cell r="EJ22">
            <v>3.901240360000001</v>
          </cell>
          <cell r="EK22">
            <v>4.2913643960000014</v>
          </cell>
          <cell r="EL22">
            <v>36.441400000000002</v>
          </cell>
          <cell r="EM22">
            <v>46.4</v>
          </cell>
          <cell r="EN22">
            <v>0.46399999999999997</v>
          </cell>
          <cell r="EO22">
            <v>3.8279999999999998</v>
          </cell>
          <cell r="EP22">
            <v>36.441400000000002</v>
          </cell>
          <cell r="EQ22">
            <v>12</v>
          </cell>
          <cell r="ER22">
            <v>0.45551750000000002</v>
          </cell>
          <cell r="ES22">
            <v>1.2147133333333333</v>
          </cell>
          <cell r="ET22">
            <v>1.2147133333333333</v>
          </cell>
          <cell r="EU22">
            <v>1.2147133333333333</v>
          </cell>
          <cell r="EV22">
            <v>2.4294266666666666</v>
          </cell>
          <cell r="EW22">
            <v>1</v>
          </cell>
        </row>
        <row r="23">
          <cell r="AG23">
            <v>18</v>
          </cell>
          <cell r="AH23" t="str">
            <v>Stone Masonry Reservoir Tank, 100 cum</v>
          </cell>
          <cell r="AI23">
            <v>257.29670375000006</v>
          </cell>
          <cell r="AJ23">
            <v>6.4324175937500021</v>
          </cell>
          <cell r="AK23">
            <v>22.672519650000002</v>
          </cell>
          <cell r="AL23">
            <v>11.336259825000001</v>
          </cell>
          <cell r="AM23">
            <v>10.305690750000002</v>
          </cell>
          <cell r="AN23">
            <v>12.366828900000002</v>
          </cell>
          <cell r="AO23">
            <v>2.0611381500000006</v>
          </cell>
          <cell r="AP23">
            <v>11.336259825000003</v>
          </cell>
          <cell r="AQ23">
            <v>11.336259825000003</v>
          </cell>
          <cell r="AR23">
            <v>826.99233540000012</v>
          </cell>
          <cell r="AS23" t="str">
            <v>M.S. reinforcement of plain hot rolled m.s. rods to BS4449 for slab, use 12mm bars at 100 c.c. spacing</v>
          </cell>
          <cell r="AT23">
            <v>951.04118571000004</v>
          </cell>
          <cell r="AW23">
            <v>20.674808385000006</v>
          </cell>
          <cell r="AX23">
            <v>4.9619540124000006</v>
          </cell>
          <cell r="AY23">
            <v>9.9239080248000011</v>
          </cell>
          <cell r="AZ23">
            <v>11.175572100000002</v>
          </cell>
          <cell r="BA23" t="str">
            <v>C20 reinforced concrete cement (standard mix in accordance to BS CP 114) for floor, thickness = 240mm</v>
          </cell>
          <cell r="BB23">
            <v>67.053432600000008</v>
          </cell>
          <cell r="BC23">
            <v>5.5877860500000009</v>
          </cell>
          <cell r="BD23">
            <v>11.175572100000002</v>
          </cell>
          <cell r="BE23">
            <v>12.293129310000003</v>
          </cell>
          <cell r="BF23">
            <v>24.586258620000006</v>
          </cell>
          <cell r="BG23">
            <v>35.896035600000005</v>
          </cell>
          <cell r="BH23" t="str">
            <v>Stone masonry works in (1:3) for walls, as per cross sectoin on drawing</v>
          </cell>
          <cell r="BI23">
            <v>62.818062300000008</v>
          </cell>
          <cell r="BJ23">
            <v>10.768810680000001</v>
          </cell>
          <cell r="BK23">
            <v>39.485639160000005</v>
          </cell>
          <cell r="BL23">
            <v>0</v>
          </cell>
          <cell r="BM23">
            <v>90.45800971200002</v>
          </cell>
          <cell r="BN23">
            <v>90.45800971200002</v>
          </cell>
          <cell r="BO23">
            <v>5.0100641999999995</v>
          </cell>
          <cell r="BP23">
            <v>30.060385199999999</v>
          </cell>
          <cell r="BQ23">
            <v>2.5050320999999998</v>
          </cell>
          <cell r="BR23">
            <v>5.0100641999999995</v>
          </cell>
          <cell r="BS23">
            <v>5.5110706199999999</v>
          </cell>
          <cell r="BT23">
            <v>11.02214124</v>
          </cell>
          <cell r="BU23">
            <v>207.64628582249998</v>
          </cell>
          <cell r="BV23" t="str">
            <v>M.S. reinforcement of plain hot rolled m.s. rods to BS4449 for slab, use 8 rings of 8mm bars and 11 rings of 10mm bars as per cross section on drawings</v>
          </cell>
          <cell r="BX23">
            <v>141.68044052249999</v>
          </cell>
          <cell r="BY23">
            <v>65.965845299999998</v>
          </cell>
          <cell r="BZ23">
            <v>5.1911571455624994</v>
          </cell>
          <cell r="CA23">
            <v>1.245877714935</v>
          </cell>
          <cell r="CB23">
            <v>2.49175542987</v>
          </cell>
          <cell r="CC23">
            <v>1</v>
          </cell>
          <cell r="CD23">
            <v>2</v>
          </cell>
          <cell r="CE23">
            <v>98.525293750000003</v>
          </cell>
          <cell r="CF23">
            <v>41.380623374999999</v>
          </cell>
          <cell r="CG23">
            <v>4.9262646875000007</v>
          </cell>
          <cell r="CH23">
            <v>2.4631323437500003</v>
          </cell>
          <cell r="CI23">
            <v>19.705058750000003</v>
          </cell>
          <cell r="CJ23">
            <v>39.410117500000005</v>
          </cell>
          <cell r="CK23">
            <v>98.525293750000003</v>
          </cell>
          <cell r="CL23">
            <v>4.9262646875000007</v>
          </cell>
          <cell r="CM23">
            <v>9.8525293750000014</v>
          </cell>
          <cell r="CN23">
            <v>9.8525293750000014</v>
          </cell>
          <cell r="CO23">
            <v>1</v>
          </cell>
          <cell r="CP23">
            <v>3.25</v>
          </cell>
          <cell r="CQ23">
            <v>0.25</v>
          </cell>
          <cell r="CR23">
            <v>1</v>
          </cell>
          <cell r="CS23">
            <v>1</v>
          </cell>
          <cell r="CT23">
            <v>33.18209375</v>
          </cell>
          <cell r="CU23">
            <v>33.18209375</v>
          </cell>
          <cell r="CV23">
            <v>66.3641875</v>
          </cell>
          <cell r="CW23">
            <v>165.91046875000001</v>
          </cell>
          <cell r="CX23">
            <v>33.18209375</v>
          </cell>
          <cell r="CY23">
            <v>8.2955234375</v>
          </cell>
          <cell r="CZ23">
            <v>16.591046875</v>
          </cell>
          <cell r="DA23">
            <v>594.64222032000009</v>
          </cell>
          <cell r="DB23" t="str">
            <v>M.S. reinforcement of plain hot rolled m.s. rods to BS4449 for slab, use 12mm bars at 125 c.c. spacing</v>
          </cell>
          <cell r="DC23">
            <v>594.64222032000009</v>
          </cell>
          <cell r="DF23">
            <v>14.866055508000002</v>
          </cell>
          <cell r="DG23">
            <v>3.5678533219200008</v>
          </cell>
          <cell r="DH23">
            <v>7.1357066438400016</v>
          </cell>
          <cell r="DI23">
            <v>2</v>
          </cell>
          <cell r="DJ23">
            <v>1</v>
          </cell>
          <cell r="DK23">
            <v>3.4320000000000004</v>
          </cell>
          <cell r="DL23">
            <v>0.5</v>
          </cell>
          <cell r="DM23">
            <v>4</v>
          </cell>
          <cell r="DN23">
            <v>2.5</v>
          </cell>
          <cell r="DO23">
            <v>0.5</v>
          </cell>
          <cell r="DP23">
            <v>2</v>
          </cell>
          <cell r="DQ23">
            <v>2</v>
          </cell>
          <cell r="DR23">
            <v>0.8</v>
          </cell>
          <cell r="DS23">
            <v>0.6</v>
          </cell>
          <cell r="DT23">
            <v>0.2</v>
          </cell>
          <cell r="DU23">
            <v>0.5</v>
          </cell>
          <cell r="DV23">
            <v>0.4</v>
          </cell>
          <cell r="DW23">
            <v>7.533474075</v>
          </cell>
          <cell r="DX23" t="str">
            <v>C20 reinforced concrete cement (standard mix in accordance to BS CP 114) for slab, thickness = 180mm</v>
          </cell>
          <cell r="DY23">
            <v>45.200844449999998</v>
          </cell>
          <cell r="DZ23">
            <v>3.7667370375</v>
          </cell>
          <cell r="EA23">
            <v>7.533474075</v>
          </cell>
          <cell r="EB23">
            <v>8.2868214825000006</v>
          </cell>
          <cell r="EC23">
            <v>16.573642965000001</v>
          </cell>
          <cell r="ED23">
            <v>130.68640000000002</v>
          </cell>
          <cell r="EE23" t="str">
            <v>Finishing exposed surfaces of tank</v>
          </cell>
          <cell r="EF23">
            <v>6.534320000000001</v>
          </cell>
          <cell r="EG23">
            <v>0.65343200000000012</v>
          </cell>
          <cell r="EH23">
            <v>32.671600000000005</v>
          </cell>
          <cell r="EI23">
            <v>32.671600000000005</v>
          </cell>
          <cell r="EJ23">
            <v>4.5345039300000005</v>
          </cell>
          <cell r="EK23">
            <v>4.9879543230000012</v>
          </cell>
          <cell r="EL23">
            <v>38.012149999999998</v>
          </cell>
          <cell r="EM23">
            <v>48.4</v>
          </cell>
          <cell r="EN23">
            <v>0.48399999999999999</v>
          </cell>
          <cell r="EO23">
            <v>3.9929999999999999</v>
          </cell>
          <cell r="EP23">
            <v>38.012149999999998</v>
          </cell>
          <cell r="EQ23">
            <v>13</v>
          </cell>
          <cell r="ER23">
            <v>0.475151875</v>
          </cell>
          <cell r="ES23">
            <v>1.2670716666666666</v>
          </cell>
          <cell r="ET23">
            <v>1.2670716666666666</v>
          </cell>
          <cell r="EU23">
            <v>1.2670716666666666</v>
          </cell>
          <cell r="EV23">
            <v>2.5341433333333332</v>
          </cell>
          <cell r="EW23">
            <v>1</v>
          </cell>
        </row>
      </sheetData>
      <sheetData sheetId="2" refreshError="1"/>
      <sheetData sheetId="3" refreshError="1">
        <row r="4">
          <cell r="A4">
            <v>1.01</v>
          </cell>
          <cell r="B4" t="str">
            <v>HDPE PIPE 110mm PN6</v>
          </cell>
          <cell r="C4" t="str">
            <v>rm</v>
          </cell>
          <cell r="D4">
            <v>11215</v>
          </cell>
          <cell r="E4">
            <v>5.2519999999999998</v>
          </cell>
          <cell r="F4">
            <v>5.2000000000000005E-2</v>
          </cell>
          <cell r="G4">
            <v>5.2</v>
          </cell>
        </row>
        <row r="5">
          <cell r="A5">
            <v>1.02</v>
          </cell>
          <cell r="B5" t="str">
            <v>HDPE PIPE 90mm PN6</v>
          </cell>
          <cell r="C5" t="str">
            <v>rm</v>
          </cell>
          <cell r="D5">
            <v>7270</v>
          </cell>
          <cell r="E5">
            <v>3.5016700000000003</v>
          </cell>
          <cell r="F5">
            <v>3.4669999999999999E-2</v>
          </cell>
          <cell r="G5">
            <v>3.4670000000000001</v>
          </cell>
        </row>
        <row r="6">
          <cell r="A6">
            <v>1.03</v>
          </cell>
          <cell r="B6" t="str">
            <v>HDPE PIPE 75mm PN6</v>
          </cell>
          <cell r="C6" t="str">
            <v>rm</v>
          </cell>
          <cell r="D6">
            <v>5590</v>
          </cell>
          <cell r="E6">
            <v>2.5583299999999998</v>
          </cell>
          <cell r="F6">
            <v>2.5329999999999998E-2</v>
          </cell>
          <cell r="G6">
            <v>2.5329999999999999</v>
          </cell>
        </row>
        <row r="7">
          <cell r="A7">
            <v>1.04</v>
          </cell>
          <cell r="B7" t="str">
            <v>HDPE PIPE 63mm PN6</v>
          </cell>
          <cell r="C7" t="str">
            <v>rm</v>
          </cell>
          <cell r="D7">
            <v>3900</v>
          </cell>
          <cell r="E7">
            <v>1.7503300000000002</v>
          </cell>
          <cell r="F7">
            <v>1.7330000000000002E-2</v>
          </cell>
          <cell r="G7">
            <v>1.7330000000000001</v>
          </cell>
        </row>
        <row r="8">
          <cell r="A8">
            <v>1.05</v>
          </cell>
          <cell r="B8" t="str">
            <v>HDPE PIPE 50mm PN6</v>
          </cell>
          <cell r="C8" t="str">
            <v>rm</v>
          </cell>
          <cell r="D8">
            <v>2690</v>
          </cell>
          <cell r="E8">
            <v>1.1443300000000001</v>
          </cell>
          <cell r="F8">
            <v>1.133E-2</v>
          </cell>
          <cell r="G8">
            <v>1.133</v>
          </cell>
        </row>
        <row r="9">
          <cell r="A9">
            <v>1.06</v>
          </cell>
          <cell r="B9" t="str">
            <v>HDPE PIPE 40mm PN6</v>
          </cell>
          <cell r="C9" t="str">
            <v>rm</v>
          </cell>
          <cell r="D9">
            <v>1680</v>
          </cell>
          <cell r="E9">
            <v>0.80800000000000005</v>
          </cell>
          <cell r="F9">
            <v>8.0000000000000002E-3</v>
          </cell>
          <cell r="G9">
            <v>0.8</v>
          </cell>
        </row>
        <row r="10">
          <cell r="A10">
            <v>1.07</v>
          </cell>
          <cell r="B10" t="str">
            <v>HDPE PIPE 32mm PN6</v>
          </cell>
          <cell r="C10" t="str">
            <v>rm</v>
          </cell>
          <cell r="D10">
            <v>1135</v>
          </cell>
          <cell r="E10">
            <v>0.53832999999999998</v>
          </cell>
          <cell r="F10">
            <v>5.3300000000000005E-3</v>
          </cell>
          <cell r="G10">
            <v>0.53300000000000003</v>
          </cell>
        </row>
        <row r="11">
          <cell r="A11">
            <v>1.08</v>
          </cell>
          <cell r="B11" t="str">
            <v>HDPE PIPE 110mm PN10</v>
          </cell>
          <cell r="C11" t="str">
            <v>rm</v>
          </cell>
          <cell r="D11">
            <v>17350</v>
          </cell>
          <cell r="E11">
            <v>8.08</v>
          </cell>
          <cell r="F11">
            <v>0.08</v>
          </cell>
          <cell r="G11">
            <v>8</v>
          </cell>
        </row>
        <row r="12">
          <cell r="A12">
            <v>1.0900000000000001</v>
          </cell>
          <cell r="B12" t="str">
            <v>HDPE PIPE 90mm PN10</v>
          </cell>
          <cell r="C12" t="str">
            <v>rm</v>
          </cell>
          <cell r="D12">
            <v>11636</v>
          </cell>
          <cell r="E12">
            <v>5.1176700000000004</v>
          </cell>
          <cell r="F12">
            <v>5.067E-2</v>
          </cell>
          <cell r="G12">
            <v>5.0670000000000002</v>
          </cell>
        </row>
        <row r="13">
          <cell r="A13">
            <v>1.1000000000000001</v>
          </cell>
          <cell r="B13" t="str">
            <v>HDPE PIPE 75mm PN10</v>
          </cell>
          <cell r="C13" t="str">
            <v>rm</v>
          </cell>
          <cell r="D13">
            <v>7855</v>
          </cell>
          <cell r="E13">
            <v>3.77033</v>
          </cell>
          <cell r="F13">
            <v>3.7330000000000002E-2</v>
          </cell>
          <cell r="G13">
            <v>3.7330000000000001</v>
          </cell>
        </row>
        <row r="14">
          <cell r="A14">
            <v>1.1100000000000001</v>
          </cell>
          <cell r="B14" t="str">
            <v>HDPE PIPE 63mm PN10</v>
          </cell>
          <cell r="C14" t="str">
            <v>rm</v>
          </cell>
          <cell r="D14">
            <v>5590</v>
          </cell>
          <cell r="E14">
            <v>2.6259999999999999</v>
          </cell>
          <cell r="F14">
            <v>2.6000000000000002E-2</v>
          </cell>
          <cell r="G14">
            <v>2.6</v>
          </cell>
        </row>
        <row r="15">
          <cell r="A15">
            <v>1.1200000000000001</v>
          </cell>
          <cell r="B15" t="str">
            <v>HDPE PIPE 50mm PN10</v>
          </cell>
          <cell r="C15" t="str">
            <v>rm</v>
          </cell>
          <cell r="D15">
            <v>3825</v>
          </cell>
          <cell r="E15">
            <v>1.7503300000000002</v>
          </cell>
          <cell r="F15">
            <v>1.7330000000000002E-2</v>
          </cell>
          <cell r="G15">
            <v>1.7330000000000001</v>
          </cell>
        </row>
        <row r="16">
          <cell r="A16">
            <v>1.1299999999999999</v>
          </cell>
          <cell r="B16" t="str">
            <v>HDPE PIPE 40mm PN10</v>
          </cell>
          <cell r="C16" t="str">
            <v>rm</v>
          </cell>
          <cell r="D16">
            <v>2480</v>
          </cell>
          <cell r="E16">
            <v>1.0776699999999999</v>
          </cell>
          <cell r="F16">
            <v>1.0669999999999999E-2</v>
          </cell>
          <cell r="G16">
            <v>1.0669999999999999</v>
          </cell>
        </row>
        <row r="17">
          <cell r="A17">
            <v>1.1399999999999999</v>
          </cell>
          <cell r="B17" t="str">
            <v>HDPE PIPE 32mm PN10</v>
          </cell>
          <cell r="C17" t="str">
            <v>rm</v>
          </cell>
          <cell r="D17">
            <v>1680</v>
          </cell>
          <cell r="E17">
            <v>0.74032999999999993</v>
          </cell>
          <cell r="F17">
            <v>7.3299999999999997E-3</v>
          </cell>
          <cell r="G17">
            <v>0.73299999999999998</v>
          </cell>
        </row>
        <row r="18">
          <cell r="A18">
            <v>1.1499999999999999</v>
          </cell>
          <cell r="B18" t="str">
            <v>HDPE PIPE 25mm PN10</v>
          </cell>
          <cell r="C18" t="str">
            <v>rm</v>
          </cell>
          <cell r="D18">
            <v>1135</v>
          </cell>
          <cell r="E18">
            <v>0.47167000000000003</v>
          </cell>
          <cell r="F18">
            <v>4.6700000000000005E-3</v>
          </cell>
          <cell r="G18">
            <v>0.46700000000000003</v>
          </cell>
        </row>
        <row r="19">
          <cell r="A19">
            <v>1.1599999999999999</v>
          </cell>
          <cell r="B19" t="str">
            <v>HDPE PIPE 20mm PN10</v>
          </cell>
          <cell r="C19" t="str">
            <v>rm</v>
          </cell>
          <cell r="D19">
            <v>800</v>
          </cell>
          <cell r="E19">
            <v>0.33633000000000002</v>
          </cell>
          <cell r="F19">
            <v>3.3300000000000001E-3</v>
          </cell>
          <cell r="G19">
            <v>0.33300000000000002</v>
          </cell>
        </row>
        <row r="20">
          <cell r="A20">
            <v>1.18</v>
          </cell>
          <cell r="B20" t="str">
            <v>HDPE union, 110mm, PN10</v>
          </cell>
          <cell r="C20" t="str">
            <v>pc</v>
          </cell>
          <cell r="D20">
            <v>102346.027</v>
          </cell>
          <cell r="E20">
            <v>53.866329999999998</v>
          </cell>
          <cell r="F20">
            <v>0.53332999999999997</v>
          </cell>
          <cell r="G20">
            <v>53.332999999999998</v>
          </cell>
        </row>
        <row r="21">
          <cell r="A21">
            <v>1.19</v>
          </cell>
          <cell r="B21" t="str">
            <v>HDPE union, 90mm, PN10</v>
          </cell>
          <cell r="C21" t="str">
            <v>pc</v>
          </cell>
          <cell r="D21">
            <v>55170</v>
          </cell>
          <cell r="E21">
            <v>26.933670000000003</v>
          </cell>
          <cell r="F21">
            <v>0.26667000000000002</v>
          </cell>
          <cell r="G21">
            <v>26.667000000000002</v>
          </cell>
        </row>
        <row r="22">
          <cell r="A22">
            <v>1.2</v>
          </cell>
          <cell r="B22" t="str">
            <v>HDPE union, 75mm, PN10</v>
          </cell>
          <cell r="C22" t="str">
            <v>pc</v>
          </cell>
          <cell r="D22">
            <v>36000</v>
          </cell>
          <cell r="E22">
            <v>21.883670000000002</v>
          </cell>
          <cell r="F22">
            <v>0.21667000000000003</v>
          </cell>
          <cell r="G22">
            <v>21.667000000000002</v>
          </cell>
        </row>
        <row r="23">
          <cell r="A23">
            <v>1.21</v>
          </cell>
          <cell r="B23" t="str">
            <v>HDPE union, 63mm, PN10</v>
          </cell>
          <cell r="C23" t="str">
            <v>pc</v>
          </cell>
          <cell r="D23">
            <v>20430</v>
          </cell>
          <cell r="E23">
            <v>10.773669999999999</v>
          </cell>
          <cell r="F23">
            <v>0.10667</v>
          </cell>
          <cell r="G23">
            <v>10.667</v>
          </cell>
        </row>
        <row r="24">
          <cell r="A24">
            <v>1.22</v>
          </cell>
          <cell r="B24" t="str">
            <v>HDPE union, 50mm, PN10</v>
          </cell>
          <cell r="C24" t="str">
            <v>pc</v>
          </cell>
          <cell r="D24">
            <v>15570</v>
          </cell>
          <cell r="E24">
            <v>8.08</v>
          </cell>
          <cell r="F24">
            <v>0.08</v>
          </cell>
          <cell r="G24">
            <v>8</v>
          </cell>
        </row>
        <row r="25">
          <cell r="A25">
            <v>1.23</v>
          </cell>
          <cell r="B25" t="str">
            <v>HDPE union, 40mm, PN10</v>
          </cell>
          <cell r="C25" t="str">
            <v>pc</v>
          </cell>
          <cell r="D25">
            <v>10800</v>
          </cell>
          <cell r="E25">
            <v>6.06</v>
          </cell>
          <cell r="F25">
            <v>0.06</v>
          </cell>
          <cell r="G25">
            <v>6</v>
          </cell>
        </row>
        <row r="26">
          <cell r="A26">
            <v>1.24</v>
          </cell>
          <cell r="B26" t="str">
            <v>HDPE union, 32mm, PN10</v>
          </cell>
          <cell r="C26" t="str">
            <v>pc</v>
          </cell>
          <cell r="D26">
            <v>7200</v>
          </cell>
          <cell r="E26">
            <v>3.36633</v>
          </cell>
          <cell r="F26">
            <v>3.3330000000000005E-2</v>
          </cell>
          <cell r="G26">
            <v>3.3330000000000002</v>
          </cell>
        </row>
        <row r="27">
          <cell r="A27">
            <v>1.25</v>
          </cell>
          <cell r="B27" t="str">
            <v>HDPE union, 25mm, PN10</v>
          </cell>
          <cell r="C27" t="str">
            <v>pc</v>
          </cell>
          <cell r="D27">
            <v>4770</v>
          </cell>
          <cell r="E27">
            <v>2.6933670000000003</v>
          </cell>
          <cell r="F27">
            <v>2.6667E-2</v>
          </cell>
          <cell r="G27">
            <v>2.6667000000000001</v>
          </cell>
        </row>
        <row r="28">
          <cell r="A28">
            <v>1.26</v>
          </cell>
          <cell r="B28" t="str">
            <v>HDPE union, 20mm, PN10</v>
          </cell>
          <cell r="C28" t="str">
            <v>pc</v>
          </cell>
          <cell r="D28">
            <v>4230</v>
          </cell>
          <cell r="E28">
            <v>2.3563300000000003</v>
          </cell>
          <cell r="F28">
            <v>2.3330000000000004E-2</v>
          </cell>
          <cell r="G28">
            <v>2.3330000000000002</v>
          </cell>
        </row>
        <row r="29">
          <cell r="A29">
            <v>1.27</v>
          </cell>
          <cell r="B29" t="str">
            <v>HDPE reducing union, 110 x 90mm, PN10</v>
          </cell>
          <cell r="C29" t="str">
            <v>pc</v>
          </cell>
          <cell r="D29">
            <v>106184.027</v>
          </cell>
          <cell r="E29">
            <v>55.886330000000001</v>
          </cell>
          <cell r="F29">
            <v>0.55332999999999999</v>
          </cell>
          <cell r="G29">
            <v>55.332999999999998</v>
          </cell>
        </row>
        <row r="30">
          <cell r="A30">
            <v>1.28</v>
          </cell>
          <cell r="B30" t="str">
            <v>HDPE reducing union, 90 x 75mm, PN10</v>
          </cell>
          <cell r="C30" t="str">
            <v>pc</v>
          </cell>
          <cell r="D30">
            <v>54000</v>
          </cell>
          <cell r="E30">
            <v>25.923670000000001</v>
          </cell>
          <cell r="F30">
            <v>0.25667000000000001</v>
          </cell>
          <cell r="G30">
            <v>25.667000000000002</v>
          </cell>
        </row>
        <row r="31">
          <cell r="A31">
            <v>1.29</v>
          </cell>
          <cell r="B31" t="str">
            <v>HDPE reducing union, 75 x 63mm, PN10</v>
          </cell>
          <cell r="C31" t="str">
            <v>pc</v>
          </cell>
          <cell r="D31">
            <v>36000</v>
          </cell>
          <cell r="E31">
            <v>18.51633</v>
          </cell>
          <cell r="F31">
            <v>0.18332999999999999</v>
          </cell>
          <cell r="G31">
            <v>18.332999999999998</v>
          </cell>
        </row>
        <row r="32">
          <cell r="A32">
            <v>1.3</v>
          </cell>
          <cell r="B32" t="str">
            <v>HDPE reducing union, 63 x 50mm, PN10</v>
          </cell>
          <cell r="C32" t="str">
            <v>pc</v>
          </cell>
          <cell r="D32">
            <v>20430</v>
          </cell>
          <cell r="E32">
            <v>10.43633</v>
          </cell>
          <cell r="F32">
            <v>0.10333000000000001</v>
          </cell>
          <cell r="G32">
            <v>10.333</v>
          </cell>
        </row>
        <row r="33">
          <cell r="A33">
            <v>1.31</v>
          </cell>
          <cell r="B33" t="str">
            <v>HDPE reducing union, 50 x 40mm, PN10</v>
          </cell>
          <cell r="C33" t="str">
            <v>pc</v>
          </cell>
          <cell r="D33">
            <v>15570</v>
          </cell>
          <cell r="E33">
            <v>7.4063300000000005</v>
          </cell>
          <cell r="F33">
            <v>7.3330000000000006E-2</v>
          </cell>
          <cell r="G33">
            <v>7.3330000000000002</v>
          </cell>
        </row>
        <row r="34">
          <cell r="A34">
            <v>1.32</v>
          </cell>
          <cell r="B34" t="str">
            <v>HDPE reducing union, 50 x 32mm, PN10</v>
          </cell>
          <cell r="C34" t="str">
            <v>pc</v>
          </cell>
          <cell r="D34">
            <v>15570</v>
          </cell>
          <cell r="E34">
            <v>7.4066330000000002</v>
          </cell>
          <cell r="F34">
            <v>7.3333000000000009E-2</v>
          </cell>
          <cell r="G34">
            <v>7.3333000000000004</v>
          </cell>
        </row>
        <row r="35">
          <cell r="A35">
            <v>1.33</v>
          </cell>
          <cell r="B35" t="str">
            <v>HDPE reducing union, 40 x 32mm, PN10</v>
          </cell>
          <cell r="C35" t="str">
            <v>pc</v>
          </cell>
          <cell r="D35">
            <v>10800</v>
          </cell>
          <cell r="E35">
            <v>5.7236700000000003</v>
          </cell>
          <cell r="F35">
            <v>5.6669999999999998E-2</v>
          </cell>
          <cell r="G35">
            <v>5.6669999999999998</v>
          </cell>
        </row>
        <row r="36">
          <cell r="A36">
            <v>1.34</v>
          </cell>
          <cell r="B36" t="str">
            <v>HDPE reducing union, 40 x 25mm, PN10</v>
          </cell>
          <cell r="C36" t="str">
            <v>pc</v>
          </cell>
          <cell r="D36">
            <v>10800</v>
          </cell>
          <cell r="E36">
            <v>5.7236700000000003</v>
          </cell>
          <cell r="F36">
            <v>5.6669999999999998E-2</v>
          </cell>
          <cell r="G36">
            <v>5.6669999999999998</v>
          </cell>
        </row>
        <row r="37">
          <cell r="A37">
            <v>1.35</v>
          </cell>
          <cell r="B37" t="str">
            <v>HDPE reducing union, 32 x 25mm, PN10</v>
          </cell>
          <cell r="C37" t="str">
            <v>pc</v>
          </cell>
          <cell r="D37">
            <v>7200</v>
          </cell>
          <cell r="E37">
            <v>3.36633</v>
          </cell>
          <cell r="F37">
            <v>3.3330000000000005E-2</v>
          </cell>
          <cell r="G37">
            <v>3.3330000000000002</v>
          </cell>
        </row>
        <row r="38">
          <cell r="A38">
            <v>1.36</v>
          </cell>
          <cell r="B38" t="str">
            <v>HDPE reducing union, 32 x 20mm, PN10</v>
          </cell>
          <cell r="C38" t="str">
            <v>pc</v>
          </cell>
          <cell r="D38">
            <v>7200</v>
          </cell>
          <cell r="E38">
            <v>3.36633</v>
          </cell>
          <cell r="F38">
            <v>3.3330000000000005E-2</v>
          </cell>
          <cell r="G38">
            <v>3.3330000000000002</v>
          </cell>
        </row>
        <row r="39">
          <cell r="A39">
            <v>1.37</v>
          </cell>
          <cell r="B39" t="str">
            <v>HDPE reducing union, 25 x 20mm, PN10</v>
          </cell>
          <cell r="C39" t="str">
            <v>pc</v>
          </cell>
          <cell r="D39">
            <v>4770</v>
          </cell>
          <cell r="E39">
            <v>2.69367</v>
          </cell>
          <cell r="F39">
            <v>2.6669999999999999E-2</v>
          </cell>
          <cell r="G39">
            <v>2.6669999999999998</v>
          </cell>
        </row>
        <row r="40">
          <cell r="A40">
            <v>1.38</v>
          </cell>
          <cell r="B40" t="str">
            <v>HDPE equal tee, 110mm, PN10</v>
          </cell>
          <cell r="C40" t="str">
            <v>pc</v>
          </cell>
          <cell r="D40">
            <v>159277</v>
          </cell>
          <cell r="E40">
            <v>83.83</v>
          </cell>
          <cell r="F40">
            <v>0.83000000000000007</v>
          </cell>
          <cell r="G40">
            <v>83</v>
          </cell>
        </row>
        <row r="41">
          <cell r="A41">
            <v>1.39</v>
          </cell>
          <cell r="B41" t="str">
            <v>HDPE equal tee, 90mm, PN10</v>
          </cell>
          <cell r="C41" t="str">
            <v>pc</v>
          </cell>
          <cell r="D41">
            <v>72000</v>
          </cell>
          <cell r="E41">
            <v>40.4</v>
          </cell>
          <cell r="F41">
            <v>0.4</v>
          </cell>
          <cell r="G41">
            <v>40</v>
          </cell>
        </row>
        <row r="42">
          <cell r="A42">
            <v>1.4</v>
          </cell>
          <cell r="B42" t="str">
            <v>HDPE equal tee, 75mm, PN10</v>
          </cell>
          <cell r="C42" t="str">
            <v>pc</v>
          </cell>
          <cell r="D42">
            <v>47970</v>
          </cell>
          <cell r="E42">
            <v>30.3</v>
          </cell>
          <cell r="F42">
            <v>0.3</v>
          </cell>
          <cell r="G42">
            <v>30</v>
          </cell>
        </row>
        <row r="43">
          <cell r="A43">
            <v>1.41</v>
          </cell>
          <cell r="B43" t="str">
            <v>HDPE equal tee, 63mm, PN10</v>
          </cell>
          <cell r="C43" t="str">
            <v>pc</v>
          </cell>
          <cell r="D43">
            <v>29970</v>
          </cell>
          <cell r="E43">
            <v>16.833670000000001</v>
          </cell>
          <cell r="F43">
            <v>0.16667000000000001</v>
          </cell>
          <cell r="G43">
            <v>16.667000000000002</v>
          </cell>
        </row>
        <row r="44">
          <cell r="A44">
            <v>1.42</v>
          </cell>
          <cell r="B44" t="str">
            <v>HDPE equal tee, 50mm, PN10</v>
          </cell>
          <cell r="C44" t="str">
            <v>pc</v>
          </cell>
          <cell r="D44">
            <v>24030</v>
          </cell>
          <cell r="E44">
            <v>12.12</v>
          </cell>
          <cell r="F44">
            <v>0.12</v>
          </cell>
          <cell r="G44">
            <v>12</v>
          </cell>
        </row>
        <row r="45">
          <cell r="A45">
            <v>1.43</v>
          </cell>
          <cell r="B45" t="str">
            <v>HDPE equal tee, 40mm, PN10</v>
          </cell>
          <cell r="C45" t="str">
            <v>pc</v>
          </cell>
          <cell r="D45">
            <v>16830</v>
          </cell>
          <cell r="E45">
            <v>9.4263300000000001</v>
          </cell>
          <cell r="F45">
            <v>9.333000000000001E-2</v>
          </cell>
          <cell r="G45">
            <v>9.3330000000000002</v>
          </cell>
        </row>
        <row r="46">
          <cell r="A46">
            <v>1.44</v>
          </cell>
          <cell r="B46" t="str">
            <v>HDPE equal tee, 32mm, PN10</v>
          </cell>
          <cell r="C46" t="str">
            <v>pc</v>
          </cell>
          <cell r="D46">
            <v>10800</v>
          </cell>
          <cell r="E46">
            <v>5.3863300000000001</v>
          </cell>
          <cell r="F46">
            <v>5.3330000000000002E-2</v>
          </cell>
          <cell r="G46">
            <v>5.3330000000000002</v>
          </cell>
        </row>
        <row r="47">
          <cell r="A47">
            <v>1.45</v>
          </cell>
          <cell r="B47" t="str">
            <v>HDPE equal tee, 25mm, PN10</v>
          </cell>
          <cell r="C47" t="str">
            <v>pc</v>
          </cell>
          <cell r="D47">
            <v>7200</v>
          </cell>
          <cell r="E47">
            <v>4.04</v>
          </cell>
          <cell r="F47">
            <v>0.04</v>
          </cell>
          <cell r="G47">
            <v>4</v>
          </cell>
        </row>
        <row r="48">
          <cell r="A48">
            <v>1.46</v>
          </cell>
          <cell r="B48" t="str">
            <v>HDPE equal tee, 20mm, PN10</v>
          </cell>
          <cell r="C48" t="str">
            <v>pc</v>
          </cell>
          <cell r="D48">
            <v>6030</v>
          </cell>
          <cell r="E48">
            <v>3.03</v>
          </cell>
          <cell r="F48">
            <v>0.03</v>
          </cell>
          <cell r="G48">
            <v>3</v>
          </cell>
        </row>
        <row r="49">
          <cell r="A49">
            <v>1.47</v>
          </cell>
          <cell r="B49" t="str">
            <v>HDPE male equal tee, 110mm, PN10</v>
          </cell>
          <cell r="C49" t="str">
            <v>pc</v>
          </cell>
          <cell r="D49">
            <v>118978</v>
          </cell>
          <cell r="E49">
            <v>62.62</v>
          </cell>
          <cell r="F49">
            <v>0.62</v>
          </cell>
          <cell r="G49">
            <v>62</v>
          </cell>
        </row>
        <row r="50">
          <cell r="A50">
            <v>1.48</v>
          </cell>
          <cell r="B50" t="str">
            <v>HDPE male equal tee, 90mm, PN10</v>
          </cell>
          <cell r="C50" t="str">
            <v>pc</v>
          </cell>
          <cell r="D50">
            <v>72000</v>
          </cell>
          <cell r="E50">
            <v>39.053670000000004</v>
          </cell>
          <cell r="F50">
            <v>0.38667000000000001</v>
          </cell>
          <cell r="G50">
            <v>38.667000000000002</v>
          </cell>
        </row>
        <row r="51">
          <cell r="A51">
            <v>1.49</v>
          </cell>
          <cell r="B51" t="str">
            <v>HDPE male equal tee, 75mm, PN10</v>
          </cell>
          <cell r="C51" t="str">
            <v>pc</v>
          </cell>
          <cell r="D51">
            <v>65000</v>
          </cell>
          <cell r="E51">
            <v>26.26</v>
          </cell>
          <cell r="F51">
            <v>0.26</v>
          </cell>
          <cell r="G51">
            <v>26</v>
          </cell>
        </row>
        <row r="52">
          <cell r="A52">
            <v>1.5</v>
          </cell>
          <cell r="B52" t="str">
            <v>HDPE male equal tee, 63mm, PN10</v>
          </cell>
          <cell r="C52" t="str">
            <v>pc</v>
          </cell>
          <cell r="D52">
            <v>54700</v>
          </cell>
          <cell r="E52">
            <v>19.190000000000001</v>
          </cell>
          <cell r="F52">
            <v>0.19</v>
          </cell>
          <cell r="G52">
            <v>19</v>
          </cell>
        </row>
        <row r="53">
          <cell r="A53">
            <v>1.51</v>
          </cell>
          <cell r="B53" t="str">
            <v>HDPE male equal tee, 50mm, PN10</v>
          </cell>
          <cell r="C53" t="str">
            <v>pc</v>
          </cell>
          <cell r="D53">
            <v>38700</v>
          </cell>
          <cell r="E53">
            <v>10.1</v>
          </cell>
          <cell r="F53">
            <v>0.1</v>
          </cell>
          <cell r="G53">
            <v>10</v>
          </cell>
        </row>
        <row r="54">
          <cell r="A54">
            <v>1.52</v>
          </cell>
          <cell r="B54" t="str">
            <v>HDPE male equal tee, 40mm, PN10</v>
          </cell>
          <cell r="C54" t="str">
            <v>pc</v>
          </cell>
          <cell r="D54">
            <v>26700</v>
          </cell>
          <cell r="E54">
            <v>8.08</v>
          </cell>
          <cell r="F54">
            <v>0.08</v>
          </cell>
          <cell r="G54">
            <v>8</v>
          </cell>
        </row>
        <row r="55">
          <cell r="A55">
            <v>1.53</v>
          </cell>
          <cell r="B55" t="str">
            <v>HDPE male equal tee, 32mm, PN10</v>
          </cell>
          <cell r="C55" t="str">
            <v>pc</v>
          </cell>
          <cell r="D55">
            <v>16000</v>
          </cell>
          <cell r="E55">
            <v>4.3733000000000004</v>
          </cell>
          <cell r="F55">
            <v>4.3299999999999998E-2</v>
          </cell>
          <cell r="G55">
            <v>4.33</v>
          </cell>
        </row>
        <row r="56">
          <cell r="A56">
            <v>1.54</v>
          </cell>
          <cell r="B56" t="str">
            <v>HDPE male equal tee, 25mm, PN10</v>
          </cell>
          <cell r="C56" t="str">
            <v>pc</v>
          </cell>
          <cell r="D56">
            <v>12000</v>
          </cell>
          <cell r="E56">
            <v>3.36633</v>
          </cell>
          <cell r="F56">
            <v>3.3330000000000005E-2</v>
          </cell>
          <cell r="G56">
            <v>3.3330000000000002</v>
          </cell>
        </row>
        <row r="57">
          <cell r="A57">
            <v>1.55</v>
          </cell>
          <cell r="B57" t="str">
            <v>HDPE male equal tee, 20mm, PN10</v>
          </cell>
          <cell r="C57" t="str">
            <v>pc</v>
          </cell>
          <cell r="D57">
            <v>10700</v>
          </cell>
          <cell r="E57">
            <v>2.69367</v>
          </cell>
          <cell r="F57">
            <v>2.6669999999999999E-2</v>
          </cell>
          <cell r="G57">
            <v>2.6669999999999998</v>
          </cell>
        </row>
        <row r="58">
          <cell r="A58">
            <v>1.56</v>
          </cell>
          <cell r="B58" t="str">
            <v>HDPE female equal tee, 110mm, PN10</v>
          </cell>
          <cell r="C58" t="str">
            <v>pc</v>
          </cell>
          <cell r="D58">
            <v>216000</v>
          </cell>
          <cell r="E58">
            <v>58.916329999999995</v>
          </cell>
          <cell r="F58">
            <v>0.58333000000000002</v>
          </cell>
          <cell r="G58">
            <v>58.332999999999998</v>
          </cell>
        </row>
        <row r="59">
          <cell r="A59">
            <v>1.57</v>
          </cell>
          <cell r="B59" t="str">
            <v>HDPE female equal tee, 90mm, PN10</v>
          </cell>
          <cell r="C59" t="str">
            <v>pc</v>
          </cell>
          <cell r="D59">
            <v>166700</v>
          </cell>
          <cell r="E59">
            <v>37.033670000000001</v>
          </cell>
          <cell r="F59">
            <v>0.36667</v>
          </cell>
          <cell r="G59">
            <v>36.667000000000002</v>
          </cell>
        </row>
        <row r="60">
          <cell r="A60">
            <v>1.58</v>
          </cell>
          <cell r="B60" t="str">
            <v>HDPE female equal tee, 75mm, PN10</v>
          </cell>
          <cell r="C60" t="str">
            <v>pc</v>
          </cell>
          <cell r="D60">
            <v>93300</v>
          </cell>
          <cell r="E60">
            <v>24.24</v>
          </cell>
          <cell r="F60">
            <v>0.24</v>
          </cell>
          <cell r="G60">
            <v>24</v>
          </cell>
        </row>
        <row r="61">
          <cell r="A61">
            <v>1.59</v>
          </cell>
          <cell r="B61" t="str">
            <v>HDPE female equal tee, 63mm, PN10</v>
          </cell>
          <cell r="C61" t="str">
            <v>pc</v>
          </cell>
          <cell r="D61">
            <v>57300</v>
          </cell>
          <cell r="E61">
            <v>13.466633</v>
          </cell>
          <cell r="F61">
            <v>0.13333300000000001</v>
          </cell>
          <cell r="G61">
            <v>13.333299999999999</v>
          </cell>
        </row>
        <row r="62">
          <cell r="A62">
            <v>1.6</v>
          </cell>
          <cell r="B62" t="str">
            <v>HDPE female equal tee, 50mm, PN10</v>
          </cell>
          <cell r="C62" t="str">
            <v>pc</v>
          </cell>
          <cell r="D62">
            <v>40000</v>
          </cell>
          <cell r="E62">
            <v>9.7636699999999994</v>
          </cell>
          <cell r="F62">
            <v>9.6670000000000006E-2</v>
          </cell>
          <cell r="G62">
            <v>9.6669999999999998</v>
          </cell>
        </row>
        <row r="63">
          <cell r="A63">
            <v>1.61</v>
          </cell>
          <cell r="B63" t="str">
            <v>HDPE female equal tee, 40mm, PN10</v>
          </cell>
          <cell r="C63" t="str">
            <v>pc</v>
          </cell>
          <cell r="D63">
            <v>29300</v>
          </cell>
          <cell r="E63">
            <v>7.4063300000000005</v>
          </cell>
          <cell r="F63">
            <v>7.3330000000000006E-2</v>
          </cell>
          <cell r="G63">
            <v>7.3330000000000002</v>
          </cell>
        </row>
        <row r="64">
          <cell r="A64">
            <v>1.62</v>
          </cell>
          <cell r="B64" t="str">
            <v>HDPE female equal tee, 32mm, PN10</v>
          </cell>
          <cell r="C64" t="str">
            <v>pc</v>
          </cell>
          <cell r="D64">
            <v>17300</v>
          </cell>
          <cell r="E64">
            <v>4.04</v>
          </cell>
          <cell r="F64">
            <v>0.04</v>
          </cell>
          <cell r="G64">
            <v>4</v>
          </cell>
        </row>
        <row r="65">
          <cell r="A65">
            <v>1.63</v>
          </cell>
          <cell r="B65" t="str">
            <v>HDPE female equal tee, 25mm, PN10</v>
          </cell>
          <cell r="C65" t="str">
            <v>pc</v>
          </cell>
          <cell r="D65">
            <v>12000</v>
          </cell>
          <cell r="E65">
            <v>3.03</v>
          </cell>
          <cell r="F65">
            <v>0.03</v>
          </cell>
          <cell r="G65">
            <v>3</v>
          </cell>
        </row>
        <row r="66">
          <cell r="A66">
            <v>1.64</v>
          </cell>
          <cell r="B66" t="str">
            <v>HDPE female equal tee, 20mm, PN10</v>
          </cell>
          <cell r="C66" t="str">
            <v>pc</v>
          </cell>
          <cell r="D66">
            <v>9300</v>
          </cell>
          <cell r="E66">
            <v>2.3563300000000003</v>
          </cell>
          <cell r="F66">
            <v>2.3330000000000004E-2</v>
          </cell>
          <cell r="G66">
            <v>2.3330000000000002</v>
          </cell>
        </row>
        <row r="67">
          <cell r="A67">
            <v>1.65</v>
          </cell>
          <cell r="B67" t="str">
            <v>HDPE male adapter, 110mm, PN10</v>
          </cell>
          <cell r="C67" t="str">
            <v>pc</v>
          </cell>
          <cell r="D67">
            <v>116700</v>
          </cell>
          <cell r="E67">
            <v>30.3</v>
          </cell>
          <cell r="F67">
            <v>0.3</v>
          </cell>
          <cell r="G67">
            <v>30</v>
          </cell>
        </row>
        <row r="68">
          <cell r="A68">
            <v>1.66</v>
          </cell>
          <cell r="B68" t="str">
            <v>HDPE  male adapter, 90mm, PN10</v>
          </cell>
          <cell r="C68" t="str">
            <v>pc</v>
          </cell>
          <cell r="D68">
            <v>80000</v>
          </cell>
          <cell r="E68">
            <v>16.833670000000001</v>
          </cell>
          <cell r="F68">
            <v>0.16667000000000001</v>
          </cell>
          <cell r="G68">
            <v>16.667000000000002</v>
          </cell>
        </row>
        <row r="69">
          <cell r="A69">
            <v>1.67</v>
          </cell>
          <cell r="B69" t="str">
            <v>HDPE male adapter, 75mm, PN10</v>
          </cell>
          <cell r="C69" t="str">
            <v>pc</v>
          </cell>
          <cell r="D69">
            <v>41300</v>
          </cell>
          <cell r="E69">
            <v>12.793670000000001</v>
          </cell>
          <cell r="F69">
            <v>0.12667</v>
          </cell>
          <cell r="G69">
            <v>12.667</v>
          </cell>
        </row>
        <row r="70">
          <cell r="A70">
            <v>1.68</v>
          </cell>
          <cell r="B70" t="str">
            <v>HDPE male adapter, 63mm, PN10</v>
          </cell>
          <cell r="C70" t="str">
            <v>pc</v>
          </cell>
          <cell r="D70">
            <v>29300</v>
          </cell>
          <cell r="E70">
            <v>6.06</v>
          </cell>
          <cell r="F70">
            <v>0.06</v>
          </cell>
          <cell r="G70">
            <v>6</v>
          </cell>
        </row>
        <row r="71">
          <cell r="A71">
            <v>1.69</v>
          </cell>
          <cell r="B71" t="str">
            <v>HDPE male adapter, 50mm, PN10</v>
          </cell>
          <cell r="C71" t="str">
            <v>pc</v>
          </cell>
          <cell r="D71">
            <v>20000</v>
          </cell>
          <cell r="E71">
            <v>4.7133669999999999</v>
          </cell>
          <cell r="F71">
            <v>4.6667E-2</v>
          </cell>
          <cell r="G71">
            <v>4.6666999999999996</v>
          </cell>
        </row>
        <row r="72">
          <cell r="A72">
            <v>1.7</v>
          </cell>
          <cell r="B72" t="str">
            <v>HDPE male adapter, 40mm, PN10</v>
          </cell>
          <cell r="C72" t="str">
            <v>pc</v>
          </cell>
          <cell r="D72">
            <v>17300</v>
          </cell>
          <cell r="E72">
            <v>3.7033670000000001</v>
          </cell>
          <cell r="F72">
            <v>3.6666999999999998E-2</v>
          </cell>
          <cell r="G72">
            <v>3.6667000000000001</v>
          </cell>
        </row>
        <row r="73">
          <cell r="A73">
            <v>1.71</v>
          </cell>
          <cell r="B73" t="str">
            <v>HDPE male adapter, 32mm, PN10</v>
          </cell>
          <cell r="C73" t="str">
            <v>pc</v>
          </cell>
          <cell r="D73">
            <v>9300</v>
          </cell>
          <cell r="E73">
            <v>2.02</v>
          </cell>
          <cell r="F73">
            <v>0.02</v>
          </cell>
          <cell r="G73">
            <v>2</v>
          </cell>
        </row>
        <row r="74">
          <cell r="A74">
            <v>1.72</v>
          </cell>
          <cell r="B74" t="str">
            <v>HDPE male adapter, 25mm, PN10</v>
          </cell>
          <cell r="C74" t="str">
            <v>pc</v>
          </cell>
          <cell r="D74">
            <v>6700</v>
          </cell>
          <cell r="E74">
            <v>1.68367</v>
          </cell>
          <cell r="F74">
            <v>1.6670000000000001E-2</v>
          </cell>
          <cell r="G74">
            <v>1.667</v>
          </cell>
        </row>
        <row r="75">
          <cell r="A75">
            <v>1.73</v>
          </cell>
          <cell r="B75" t="str">
            <v>HDPE male adapter, 20mm, PN10</v>
          </cell>
          <cell r="C75" t="str">
            <v>pc</v>
          </cell>
          <cell r="D75">
            <v>5300</v>
          </cell>
          <cell r="E75">
            <v>1.34633</v>
          </cell>
          <cell r="F75">
            <v>1.333E-2</v>
          </cell>
          <cell r="G75">
            <v>1.333</v>
          </cell>
        </row>
        <row r="76">
          <cell r="A76">
            <v>1.74</v>
          </cell>
          <cell r="B76" t="str">
            <v>HDPE female adapter, 110mm, PN10</v>
          </cell>
          <cell r="C76" t="str">
            <v>pc</v>
          </cell>
          <cell r="D76">
            <v>153300</v>
          </cell>
          <cell r="E76">
            <v>39.053670000000004</v>
          </cell>
          <cell r="F76">
            <v>0.38667000000000001</v>
          </cell>
          <cell r="G76">
            <v>38.667000000000002</v>
          </cell>
        </row>
        <row r="77">
          <cell r="A77">
            <v>1.75</v>
          </cell>
          <cell r="B77" t="str">
            <v>HDPE  female adapter, 90mm, PN10</v>
          </cell>
          <cell r="C77" t="str">
            <v>pc</v>
          </cell>
          <cell r="D77">
            <v>93300</v>
          </cell>
          <cell r="E77">
            <v>19.526329999999998</v>
          </cell>
          <cell r="F77">
            <v>0.19333</v>
          </cell>
          <cell r="G77">
            <v>19.332999999999998</v>
          </cell>
        </row>
        <row r="78">
          <cell r="A78">
            <v>1.76</v>
          </cell>
          <cell r="B78" t="str">
            <v>HDPE female adapter, 75mm, PN10</v>
          </cell>
          <cell r="C78" t="str">
            <v>pc</v>
          </cell>
          <cell r="D78">
            <v>50700</v>
          </cell>
          <cell r="E78">
            <v>14.81367</v>
          </cell>
          <cell r="F78">
            <v>0.14666999999999999</v>
          </cell>
          <cell r="G78">
            <v>14.667</v>
          </cell>
        </row>
        <row r="79">
          <cell r="A79">
            <v>1.77</v>
          </cell>
          <cell r="B79" t="str">
            <v>HDPE female adapter, 63mm, PN10</v>
          </cell>
          <cell r="C79" t="str">
            <v>pc</v>
          </cell>
          <cell r="D79">
            <v>29300</v>
          </cell>
          <cell r="E79">
            <v>8.08</v>
          </cell>
          <cell r="F79">
            <v>0.08</v>
          </cell>
          <cell r="G79">
            <v>8</v>
          </cell>
        </row>
        <row r="80">
          <cell r="A80">
            <v>1.78</v>
          </cell>
          <cell r="B80" t="str">
            <v>HDPE female adapter, 50mm, PN10</v>
          </cell>
          <cell r="C80" t="str">
            <v>pc</v>
          </cell>
          <cell r="D80">
            <v>20000</v>
          </cell>
          <cell r="E80">
            <v>5.3863300000000001</v>
          </cell>
          <cell r="F80">
            <v>5.3330000000000002E-2</v>
          </cell>
          <cell r="G80">
            <v>5.3330000000000002</v>
          </cell>
        </row>
        <row r="81">
          <cell r="A81">
            <v>1.79</v>
          </cell>
          <cell r="B81" t="str">
            <v>HDPE female adapter, 40mm, PN10</v>
          </cell>
          <cell r="C81" t="str">
            <v>pc</v>
          </cell>
          <cell r="D81">
            <v>17300</v>
          </cell>
          <cell r="E81">
            <v>4.3763300000000003</v>
          </cell>
          <cell r="F81">
            <v>4.333E-2</v>
          </cell>
          <cell r="G81">
            <v>4.3330000000000002</v>
          </cell>
        </row>
        <row r="82">
          <cell r="A82">
            <v>1.8</v>
          </cell>
          <cell r="B82" t="str">
            <v>HDPE female adapter, 32mm, PN10</v>
          </cell>
          <cell r="C82" t="str">
            <v>pc</v>
          </cell>
          <cell r="D82">
            <v>9300</v>
          </cell>
          <cell r="E82">
            <v>2.3563300000000003</v>
          </cell>
          <cell r="F82">
            <v>2.3330000000000004E-2</v>
          </cell>
          <cell r="G82">
            <v>2.3330000000000002</v>
          </cell>
        </row>
        <row r="83">
          <cell r="A83">
            <v>1.81</v>
          </cell>
          <cell r="B83" t="str">
            <v>HDPE female adapter, 25mm, PN10</v>
          </cell>
          <cell r="C83" t="str">
            <v>pc</v>
          </cell>
          <cell r="D83">
            <v>6700</v>
          </cell>
          <cell r="E83">
            <v>2.02</v>
          </cell>
          <cell r="F83">
            <v>0.02</v>
          </cell>
          <cell r="G83">
            <v>2</v>
          </cell>
        </row>
        <row r="84">
          <cell r="A84">
            <v>1.82</v>
          </cell>
          <cell r="B84" t="str">
            <v>HDPE female adapter, 20mm, PN10</v>
          </cell>
          <cell r="C84" t="str">
            <v>pc</v>
          </cell>
          <cell r="D84">
            <v>5300</v>
          </cell>
          <cell r="E84">
            <v>1.68367</v>
          </cell>
          <cell r="F84">
            <v>1.6670000000000001E-2</v>
          </cell>
          <cell r="G84">
            <v>1.667</v>
          </cell>
        </row>
        <row r="85">
          <cell r="A85">
            <v>1.83</v>
          </cell>
          <cell r="B85" t="str">
            <v>HDPE strainer, 90mm</v>
          </cell>
          <cell r="C85" t="str">
            <v>pc</v>
          </cell>
          <cell r="D85">
            <v>76760</v>
          </cell>
          <cell r="E85">
            <v>40.4</v>
          </cell>
          <cell r="F85">
            <v>0.4</v>
          </cell>
          <cell r="G85">
            <v>40</v>
          </cell>
        </row>
        <row r="86">
          <cell r="A86">
            <v>1.84</v>
          </cell>
          <cell r="B86" t="str">
            <v>HDPE strainer, 90mm</v>
          </cell>
          <cell r="C86" t="str">
            <v>pc</v>
          </cell>
          <cell r="D86">
            <v>44776.026999999995</v>
          </cell>
          <cell r="E86">
            <v>23.566329999999997</v>
          </cell>
          <cell r="F86">
            <v>0.23332999999999998</v>
          </cell>
          <cell r="G86">
            <v>23.332999999999998</v>
          </cell>
        </row>
        <row r="87">
          <cell r="A87">
            <v>1.85</v>
          </cell>
          <cell r="B87" t="str">
            <v>HDPE strainer, 90mm</v>
          </cell>
          <cell r="C87" t="str">
            <v>pc</v>
          </cell>
          <cell r="D87">
            <v>31983.973000000002</v>
          </cell>
          <cell r="E87">
            <v>16.833670000000001</v>
          </cell>
          <cell r="F87">
            <v>0.16667000000000001</v>
          </cell>
          <cell r="G87">
            <v>16.667000000000002</v>
          </cell>
        </row>
        <row r="88">
          <cell r="A88">
            <v>1.86</v>
          </cell>
          <cell r="B88" t="str">
            <v>HDPE clamp saddle, 90 x 1, PN10</v>
          </cell>
          <cell r="C88" t="str">
            <v>pc</v>
          </cell>
          <cell r="D88">
            <v>30700</v>
          </cell>
          <cell r="E88">
            <v>12.12</v>
          </cell>
          <cell r="F88">
            <v>0.12</v>
          </cell>
          <cell r="G88">
            <v>12</v>
          </cell>
        </row>
        <row r="89">
          <cell r="A89">
            <v>1.87</v>
          </cell>
          <cell r="B89" t="str">
            <v>HDPE clamp saddle, 90 x 3/4 PN10</v>
          </cell>
          <cell r="C89" t="str">
            <v>pc</v>
          </cell>
          <cell r="D89">
            <v>30700</v>
          </cell>
          <cell r="E89">
            <v>12.12</v>
          </cell>
          <cell r="F89">
            <v>0.12</v>
          </cell>
          <cell r="G89">
            <v>12</v>
          </cell>
        </row>
        <row r="90">
          <cell r="A90">
            <v>1.88</v>
          </cell>
          <cell r="B90" t="str">
            <v>HDPE clamp saddle, 90 x 1/2, PN10</v>
          </cell>
          <cell r="C90" t="str">
            <v>pc</v>
          </cell>
          <cell r="D90">
            <v>30700</v>
          </cell>
          <cell r="E90">
            <v>12.12</v>
          </cell>
          <cell r="F90">
            <v>0.12</v>
          </cell>
          <cell r="G90">
            <v>12</v>
          </cell>
        </row>
        <row r="91">
          <cell r="A91">
            <v>1.89</v>
          </cell>
          <cell r="B91" t="str">
            <v>HDPE clamp saddle, 75 x 1, PN10</v>
          </cell>
          <cell r="C91" t="str">
            <v>pc</v>
          </cell>
          <cell r="D91">
            <v>24000</v>
          </cell>
          <cell r="E91">
            <v>10.773669999999999</v>
          </cell>
          <cell r="F91">
            <v>0.10667</v>
          </cell>
          <cell r="G91">
            <v>10.667</v>
          </cell>
        </row>
        <row r="92">
          <cell r="A92">
            <v>1.9</v>
          </cell>
          <cell r="B92" t="str">
            <v>HDPE clamp saddle, 75 x 3/4, PN10</v>
          </cell>
          <cell r="C92" t="str">
            <v>pc</v>
          </cell>
          <cell r="D92">
            <v>24000</v>
          </cell>
          <cell r="E92">
            <v>10.773669999999999</v>
          </cell>
          <cell r="F92">
            <v>0.10667</v>
          </cell>
          <cell r="G92">
            <v>10.667</v>
          </cell>
        </row>
        <row r="93">
          <cell r="A93">
            <v>1.91</v>
          </cell>
          <cell r="B93" t="str">
            <v>HDPE clamp saddle, 75 x 1/2, PN10</v>
          </cell>
          <cell r="C93" t="str">
            <v>pc</v>
          </cell>
          <cell r="D93">
            <v>24000</v>
          </cell>
          <cell r="E93">
            <v>10.773669999999999</v>
          </cell>
          <cell r="F93">
            <v>0.10667</v>
          </cell>
          <cell r="G93">
            <v>10.667</v>
          </cell>
        </row>
        <row r="94">
          <cell r="A94">
            <v>1.92</v>
          </cell>
          <cell r="B94" t="str">
            <v>HDPE clamp saddle, 63 x 1 1/2, PN10</v>
          </cell>
          <cell r="C94" t="str">
            <v>pc</v>
          </cell>
          <cell r="D94">
            <v>20700</v>
          </cell>
          <cell r="E94">
            <v>6.7333669999999994</v>
          </cell>
          <cell r="F94">
            <v>6.6667000000000004E-2</v>
          </cell>
          <cell r="G94">
            <v>6.6666999999999996</v>
          </cell>
        </row>
        <row r="95">
          <cell r="A95">
            <v>1.93</v>
          </cell>
          <cell r="B95" t="str">
            <v>HDPE clamp saddle, 63 x 1, PN10</v>
          </cell>
          <cell r="C95" t="str">
            <v>pc</v>
          </cell>
          <cell r="D95">
            <v>20700</v>
          </cell>
          <cell r="E95">
            <v>6.7333669999999994</v>
          </cell>
          <cell r="F95">
            <v>6.6667000000000004E-2</v>
          </cell>
          <cell r="G95">
            <v>6.6666999999999996</v>
          </cell>
        </row>
        <row r="96">
          <cell r="A96">
            <v>1.94</v>
          </cell>
          <cell r="B96" t="str">
            <v>HDPE clamp saddle, 63 x 3/4, PN10</v>
          </cell>
          <cell r="C96" t="str">
            <v>pc</v>
          </cell>
          <cell r="D96">
            <v>20700</v>
          </cell>
          <cell r="E96">
            <v>6.7333669999999994</v>
          </cell>
          <cell r="F96">
            <v>6.6667000000000004E-2</v>
          </cell>
          <cell r="G96">
            <v>6.6666999999999996</v>
          </cell>
        </row>
        <row r="97">
          <cell r="A97">
            <v>1.95</v>
          </cell>
          <cell r="B97" t="str">
            <v>HDPE clamp saddle, 63 x 1/2, PN10</v>
          </cell>
          <cell r="C97" t="str">
            <v>pc</v>
          </cell>
          <cell r="D97">
            <v>20700</v>
          </cell>
          <cell r="E97">
            <v>6.7333669999999994</v>
          </cell>
          <cell r="F97">
            <v>6.6667000000000004E-2</v>
          </cell>
          <cell r="G97">
            <v>6.6666999999999996</v>
          </cell>
        </row>
        <row r="98">
          <cell r="A98">
            <v>1.96</v>
          </cell>
          <cell r="B98" t="str">
            <v>HDPE clamp saddle, 50 x 1, PN10</v>
          </cell>
          <cell r="C98" t="str">
            <v>pc</v>
          </cell>
          <cell r="D98">
            <v>14700</v>
          </cell>
          <cell r="E98">
            <v>4.7136699999999996</v>
          </cell>
          <cell r="F98">
            <v>4.6669999999999996E-2</v>
          </cell>
          <cell r="G98">
            <v>4.6669999999999998</v>
          </cell>
        </row>
        <row r="99">
          <cell r="A99">
            <v>1.97</v>
          </cell>
          <cell r="B99" t="str">
            <v>HDPE clamp saddle, 50 x 3/4, PN10</v>
          </cell>
          <cell r="C99" t="str">
            <v>pc</v>
          </cell>
          <cell r="D99">
            <v>14700</v>
          </cell>
          <cell r="E99">
            <v>4.7136699999999996</v>
          </cell>
          <cell r="F99">
            <v>4.6669999999999996E-2</v>
          </cell>
          <cell r="G99">
            <v>4.6669999999999998</v>
          </cell>
        </row>
        <row r="100">
          <cell r="A100">
            <v>1.98</v>
          </cell>
          <cell r="B100" t="str">
            <v>HDPE clamp saddle, 50 x 1/2, PN10</v>
          </cell>
          <cell r="C100" t="str">
            <v>pc</v>
          </cell>
          <cell r="D100">
            <v>14700</v>
          </cell>
          <cell r="E100">
            <v>4.7136699999999996</v>
          </cell>
          <cell r="F100">
            <v>4.6669999999999996E-2</v>
          </cell>
          <cell r="G100">
            <v>4.6669999999999998</v>
          </cell>
        </row>
        <row r="101">
          <cell r="A101">
            <v>1.99</v>
          </cell>
          <cell r="B101" t="str">
            <v>HDPE clamp saddle, 40 x 1, PN10</v>
          </cell>
          <cell r="C101" t="str">
            <v>pc</v>
          </cell>
          <cell r="D101">
            <v>9300</v>
          </cell>
          <cell r="E101">
            <v>3.7033670000000001</v>
          </cell>
          <cell r="F101">
            <v>3.6666999999999998E-2</v>
          </cell>
          <cell r="G101">
            <v>3.6667000000000001</v>
          </cell>
        </row>
        <row r="102">
          <cell r="A102">
            <v>2</v>
          </cell>
          <cell r="B102" t="str">
            <v>HDPE clamp saddle, 40 x 3/4, PN10</v>
          </cell>
          <cell r="C102" t="str">
            <v>pc</v>
          </cell>
          <cell r="D102">
            <v>9300</v>
          </cell>
          <cell r="E102">
            <v>3.7033670000000001</v>
          </cell>
          <cell r="F102">
            <v>3.6666999999999998E-2</v>
          </cell>
          <cell r="G102">
            <v>3.6667000000000001</v>
          </cell>
        </row>
        <row r="103">
          <cell r="A103">
            <v>2.0099999999999998</v>
          </cell>
          <cell r="B103" t="str">
            <v>HDPE clamp saddle, 40 x 1/2, PN10</v>
          </cell>
          <cell r="C103" t="str">
            <v>pc</v>
          </cell>
          <cell r="D103">
            <v>9300</v>
          </cell>
          <cell r="E103">
            <v>3.7033670000000001</v>
          </cell>
          <cell r="F103">
            <v>3.6666999999999998E-2</v>
          </cell>
          <cell r="G103">
            <v>3.6667000000000001</v>
          </cell>
        </row>
        <row r="104">
          <cell r="A104">
            <v>3.02</v>
          </cell>
          <cell r="B104" t="str">
            <v>GI pipe, 4", class B</v>
          </cell>
          <cell r="C104" t="str">
            <v>rm</v>
          </cell>
          <cell r="D104">
            <v>31417</v>
          </cell>
          <cell r="E104">
            <v>21.666709999999998</v>
          </cell>
          <cell r="F104">
            <v>5.0000099999999996</v>
          </cell>
          <cell r="G104">
            <v>16.666699999999999</v>
          </cell>
        </row>
        <row r="105">
          <cell r="A105">
            <v>3.03</v>
          </cell>
          <cell r="B105" t="str">
            <v>GI pipe, 3", class B</v>
          </cell>
          <cell r="C105" t="str">
            <v>rm</v>
          </cell>
          <cell r="D105">
            <v>22000</v>
          </cell>
          <cell r="E105">
            <v>13.722799999999999</v>
          </cell>
          <cell r="F105">
            <v>3.1667999999999998</v>
          </cell>
          <cell r="G105">
            <v>10.555999999999999</v>
          </cell>
        </row>
        <row r="106">
          <cell r="A106">
            <v>3.04</v>
          </cell>
          <cell r="B106" t="str">
            <v>GI pipe, 2 1/2", class B</v>
          </cell>
          <cell r="C106" t="str">
            <v>rm</v>
          </cell>
          <cell r="D106">
            <v>18000</v>
          </cell>
          <cell r="E106">
            <v>10.8329</v>
          </cell>
          <cell r="F106">
            <v>2.4998999999999998</v>
          </cell>
          <cell r="G106">
            <v>8.3330000000000002</v>
          </cell>
        </row>
        <row r="107">
          <cell r="A107">
            <v>3.05</v>
          </cell>
          <cell r="B107" t="str">
            <v>GI pipe, 2", class B</v>
          </cell>
          <cell r="C107" t="str">
            <v>rm</v>
          </cell>
          <cell r="D107">
            <v>13000</v>
          </cell>
          <cell r="E107">
            <v>9.1</v>
          </cell>
          <cell r="F107">
            <v>2.1</v>
          </cell>
          <cell r="G107">
            <v>7</v>
          </cell>
        </row>
        <row r="108">
          <cell r="A108">
            <v>3.06</v>
          </cell>
          <cell r="B108" t="str">
            <v>GI pipe, 1 1/2", class B</v>
          </cell>
          <cell r="C108" t="str">
            <v>rm</v>
          </cell>
          <cell r="D108">
            <v>10583</v>
          </cell>
          <cell r="E108">
            <v>5.7771999999999997</v>
          </cell>
          <cell r="F108">
            <v>1.3331999999999999</v>
          </cell>
          <cell r="G108">
            <v>4.444</v>
          </cell>
        </row>
        <row r="109">
          <cell r="A109">
            <v>3.07</v>
          </cell>
          <cell r="B109" t="str">
            <v>GI pipe, 1 1/4", class B</v>
          </cell>
          <cell r="C109" t="str">
            <v>rm</v>
          </cell>
          <cell r="D109">
            <v>9280</v>
          </cell>
          <cell r="E109">
            <v>5.0556999999999999</v>
          </cell>
          <cell r="F109">
            <v>1.1666999999999998</v>
          </cell>
          <cell r="G109">
            <v>3.8889999999999998</v>
          </cell>
        </row>
        <row r="110">
          <cell r="A110">
            <v>3.08</v>
          </cell>
          <cell r="B110" t="str">
            <v>GI pipe, 1", class B</v>
          </cell>
          <cell r="C110" t="str">
            <v>rm</v>
          </cell>
          <cell r="D110">
            <v>7417</v>
          </cell>
          <cell r="E110">
            <v>3.9</v>
          </cell>
          <cell r="F110">
            <v>0.89999999999999991</v>
          </cell>
          <cell r="G110">
            <v>3</v>
          </cell>
        </row>
        <row r="111">
          <cell r="A111">
            <v>3.09</v>
          </cell>
          <cell r="B111" t="str">
            <v>GI pipe, 3/4", class B</v>
          </cell>
          <cell r="C111" t="str">
            <v>rm</v>
          </cell>
          <cell r="D111">
            <v>6833</v>
          </cell>
          <cell r="E111">
            <v>2.5285000000000002</v>
          </cell>
          <cell r="F111">
            <v>0.58350000000000002</v>
          </cell>
          <cell r="G111">
            <v>1.9450000000000001</v>
          </cell>
        </row>
        <row r="112">
          <cell r="A112">
            <v>3.1</v>
          </cell>
          <cell r="B112" t="str">
            <v>GI pipe, 1/2", class B</v>
          </cell>
          <cell r="C112" t="str">
            <v>rm</v>
          </cell>
          <cell r="D112">
            <v>4750</v>
          </cell>
          <cell r="E112">
            <v>1.95</v>
          </cell>
          <cell r="F112">
            <v>0.44999999999999996</v>
          </cell>
          <cell r="G112">
            <v>1.5</v>
          </cell>
        </row>
        <row r="113">
          <cell r="A113">
            <v>3.11</v>
          </cell>
          <cell r="B113" t="str">
            <v>GI elbow, 4", class B</v>
          </cell>
          <cell r="C113" t="str">
            <v>pc</v>
          </cell>
          <cell r="D113">
            <v>14985.49</v>
          </cell>
          <cell r="E113">
            <v>7.8871000000000002</v>
          </cell>
          <cell r="F113">
            <v>1.8201000000000001</v>
          </cell>
          <cell r="G113">
            <v>6.0670000000000002</v>
          </cell>
        </row>
        <row r="114">
          <cell r="A114">
            <v>3.12</v>
          </cell>
          <cell r="B114" t="str">
            <v>GI elbow, 3", class B</v>
          </cell>
          <cell r="C114" t="str">
            <v>pc</v>
          </cell>
          <cell r="D114">
            <v>8232.51</v>
          </cell>
          <cell r="E114">
            <v>4.3329000000000004</v>
          </cell>
          <cell r="F114">
            <v>0.99990000000000001</v>
          </cell>
          <cell r="G114">
            <v>3.3330000000000002</v>
          </cell>
        </row>
        <row r="115">
          <cell r="A115">
            <v>3.13</v>
          </cell>
          <cell r="B115" t="str">
            <v>GI elbow, 2 1/2", class B</v>
          </cell>
          <cell r="C115" t="str">
            <v>pc</v>
          </cell>
          <cell r="D115">
            <v>5434.0000000000009</v>
          </cell>
          <cell r="E115">
            <v>2.8600000000000003</v>
          </cell>
          <cell r="F115">
            <v>0.66</v>
          </cell>
          <cell r="G115">
            <v>2.2000000000000002</v>
          </cell>
        </row>
        <row r="116">
          <cell r="A116">
            <v>3.14</v>
          </cell>
          <cell r="B116" t="str">
            <v>GI elbow, 2", class B</v>
          </cell>
          <cell r="C116" t="str">
            <v>pc</v>
          </cell>
          <cell r="D116">
            <v>2551.5099999999998</v>
          </cell>
          <cell r="E116">
            <v>1.3428999999999998</v>
          </cell>
          <cell r="F116">
            <v>0.30989999999999995</v>
          </cell>
          <cell r="G116">
            <v>1.0329999999999999</v>
          </cell>
        </row>
        <row r="117">
          <cell r="A117">
            <v>3.15</v>
          </cell>
          <cell r="B117" t="str">
            <v>GI elbow, 1 1/2", class B</v>
          </cell>
          <cell r="C117" t="str">
            <v>pc</v>
          </cell>
          <cell r="D117">
            <v>1647.49</v>
          </cell>
          <cell r="E117">
            <v>0.86709999999999998</v>
          </cell>
          <cell r="F117">
            <v>0.2001</v>
          </cell>
          <cell r="G117">
            <v>0.66700000000000004</v>
          </cell>
        </row>
        <row r="118">
          <cell r="A118">
            <v>3.16</v>
          </cell>
          <cell r="B118" t="str">
            <v>GI elbow, 1 1/4", class B</v>
          </cell>
          <cell r="C118" t="str">
            <v>pc</v>
          </cell>
          <cell r="D118">
            <v>1235</v>
          </cell>
          <cell r="E118">
            <v>0.65</v>
          </cell>
          <cell r="F118">
            <v>0.15</v>
          </cell>
          <cell r="G118">
            <v>0.5</v>
          </cell>
        </row>
        <row r="119">
          <cell r="A119">
            <v>3.17</v>
          </cell>
          <cell r="B119" t="str">
            <v>GI elbow, 1", class B</v>
          </cell>
          <cell r="C119" t="str">
            <v>pc</v>
          </cell>
          <cell r="D119">
            <v>822.51</v>
          </cell>
          <cell r="E119">
            <v>0.43290000000000001</v>
          </cell>
          <cell r="F119">
            <v>9.9900000000000003E-2</v>
          </cell>
          <cell r="G119">
            <v>0.33300000000000002</v>
          </cell>
        </row>
        <row r="120">
          <cell r="A120">
            <v>3.18</v>
          </cell>
          <cell r="B120" t="str">
            <v>GI elbow, 3/4", class B</v>
          </cell>
          <cell r="C120" t="str">
            <v>pc</v>
          </cell>
          <cell r="D120">
            <v>575.51</v>
          </cell>
          <cell r="E120">
            <v>0.3029</v>
          </cell>
          <cell r="F120">
            <v>6.9900000000000004E-2</v>
          </cell>
          <cell r="G120">
            <v>0.23300000000000001</v>
          </cell>
        </row>
        <row r="121">
          <cell r="A121">
            <v>3.19</v>
          </cell>
          <cell r="B121" t="str">
            <v>GI elbow, 1/2", class B</v>
          </cell>
          <cell r="C121" t="str">
            <v>pc</v>
          </cell>
          <cell r="D121">
            <v>412.49</v>
          </cell>
          <cell r="E121">
            <v>0.21710000000000002</v>
          </cell>
          <cell r="F121">
            <v>5.0099999999999999E-2</v>
          </cell>
          <cell r="G121">
            <v>0.16700000000000001</v>
          </cell>
        </row>
        <row r="122">
          <cell r="A122">
            <v>3.2</v>
          </cell>
          <cell r="B122" t="str">
            <v>GI end cap, 4", class B</v>
          </cell>
          <cell r="C122" t="str">
            <v>pc</v>
          </cell>
          <cell r="D122">
            <v>17290</v>
          </cell>
          <cell r="E122">
            <v>9.1</v>
          </cell>
          <cell r="F122">
            <v>2.1</v>
          </cell>
          <cell r="G122">
            <v>7</v>
          </cell>
        </row>
        <row r="123">
          <cell r="A123">
            <v>3.21</v>
          </cell>
          <cell r="B123" t="str">
            <v>GI end cap, 3", class B</v>
          </cell>
          <cell r="C123" t="str">
            <v>pc</v>
          </cell>
          <cell r="D123">
            <v>10702.51</v>
          </cell>
          <cell r="E123">
            <v>5.6329000000000002</v>
          </cell>
          <cell r="F123">
            <v>1.2999000000000001</v>
          </cell>
          <cell r="G123">
            <v>4.3330000000000002</v>
          </cell>
        </row>
        <row r="124">
          <cell r="A124">
            <v>3.22</v>
          </cell>
          <cell r="B124" t="str">
            <v>GI end cap, 2 1/2", class B</v>
          </cell>
          <cell r="C124" t="str">
            <v>pc</v>
          </cell>
          <cell r="D124">
            <v>9057.489999999998</v>
          </cell>
          <cell r="E124">
            <v>4.7670999999999992</v>
          </cell>
          <cell r="F124">
            <v>1.1000999999999999</v>
          </cell>
          <cell r="G124">
            <v>3.6669999999999998</v>
          </cell>
        </row>
        <row r="125">
          <cell r="A125">
            <v>3.23</v>
          </cell>
          <cell r="B125" t="str">
            <v>GI end cap, 2", class B</v>
          </cell>
          <cell r="C125" t="str">
            <v>pc</v>
          </cell>
          <cell r="D125">
            <v>9630</v>
          </cell>
          <cell r="E125">
            <v>3.4670999999999998</v>
          </cell>
          <cell r="F125">
            <v>0.80009999999999992</v>
          </cell>
          <cell r="G125">
            <v>2.6669999999999998</v>
          </cell>
        </row>
        <row r="126">
          <cell r="A126">
            <v>3.24</v>
          </cell>
          <cell r="B126" t="str">
            <v>GI end cap, 1 1/2", class B</v>
          </cell>
          <cell r="C126" t="str">
            <v>pc</v>
          </cell>
          <cell r="D126">
            <v>8370</v>
          </cell>
          <cell r="E126">
            <v>2.1671</v>
          </cell>
          <cell r="F126">
            <v>0.50009999999999999</v>
          </cell>
          <cell r="G126">
            <v>1.667</v>
          </cell>
        </row>
        <row r="127">
          <cell r="A127">
            <v>3.25</v>
          </cell>
          <cell r="B127" t="str">
            <v>GI end cap, 1 1/4", class B</v>
          </cell>
          <cell r="C127" t="str">
            <v>pc</v>
          </cell>
          <cell r="D127">
            <v>7200</v>
          </cell>
          <cell r="E127">
            <v>1.3</v>
          </cell>
          <cell r="F127">
            <v>0.3</v>
          </cell>
          <cell r="G127">
            <v>1</v>
          </cell>
        </row>
        <row r="128">
          <cell r="A128">
            <v>3.26</v>
          </cell>
          <cell r="B128" t="str">
            <v>GI end cap, 1", class B</v>
          </cell>
          <cell r="C128" t="str">
            <v>pc</v>
          </cell>
          <cell r="D128">
            <v>6030</v>
          </cell>
          <cell r="E128">
            <v>0.86709999999999998</v>
          </cell>
          <cell r="F128">
            <v>0.2001</v>
          </cell>
          <cell r="G128">
            <v>0.66700000000000004</v>
          </cell>
        </row>
        <row r="129">
          <cell r="A129">
            <v>3.27</v>
          </cell>
          <cell r="B129" t="str">
            <v>GI end cap, 3/4", class B</v>
          </cell>
          <cell r="C129" t="str">
            <v>pc</v>
          </cell>
          <cell r="D129">
            <v>4770</v>
          </cell>
          <cell r="E129">
            <v>0.69290000000000007</v>
          </cell>
          <cell r="F129">
            <v>0.15990000000000001</v>
          </cell>
          <cell r="G129">
            <v>0.53300000000000003</v>
          </cell>
        </row>
        <row r="130">
          <cell r="A130">
            <v>3.28</v>
          </cell>
          <cell r="B130" t="str">
            <v>GI end cap, 1/2", class B</v>
          </cell>
          <cell r="C130" t="str">
            <v>pc</v>
          </cell>
          <cell r="D130">
            <v>3600</v>
          </cell>
          <cell r="E130">
            <v>0.52</v>
          </cell>
          <cell r="F130">
            <v>0.12</v>
          </cell>
          <cell r="G130">
            <v>0.4</v>
          </cell>
        </row>
        <row r="131">
          <cell r="A131">
            <v>3.29</v>
          </cell>
          <cell r="B131" t="str">
            <v>GI nipple, 4", class B</v>
          </cell>
          <cell r="C131" t="str">
            <v>pc</v>
          </cell>
          <cell r="D131">
            <v>9754.2199999999993</v>
          </cell>
          <cell r="E131">
            <v>5.1337999999999999</v>
          </cell>
          <cell r="F131">
            <v>1.4668000000000001</v>
          </cell>
          <cell r="G131">
            <v>3.6669999999999998</v>
          </cell>
        </row>
        <row r="132">
          <cell r="A132">
            <v>3.3</v>
          </cell>
          <cell r="B132" t="str">
            <v>GI nipple, 3", class B</v>
          </cell>
          <cell r="C132" t="str">
            <v>pc</v>
          </cell>
          <cell r="D132">
            <v>5320</v>
          </cell>
          <cell r="E132">
            <v>2.8</v>
          </cell>
          <cell r="F132">
            <v>0.8</v>
          </cell>
          <cell r="G132">
            <v>2</v>
          </cell>
        </row>
        <row r="133">
          <cell r="A133">
            <v>3.31</v>
          </cell>
          <cell r="B133" t="str">
            <v>GI nipple, 2 1/2", class B</v>
          </cell>
          <cell r="C133" t="str">
            <v>pc</v>
          </cell>
          <cell r="D133">
            <v>3724</v>
          </cell>
          <cell r="E133">
            <v>1.96</v>
          </cell>
          <cell r="F133">
            <v>0.55999999999999994</v>
          </cell>
          <cell r="G133">
            <v>1.4</v>
          </cell>
        </row>
        <row r="134">
          <cell r="A134">
            <v>3.32</v>
          </cell>
          <cell r="B134" t="str">
            <v>GI nipple, 2", class B</v>
          </cell>
          <cell r="C134" t="str">
            <v>pc</v>
          </cell>
          <cell r="D134">
            <v>1949.78</v>
          </cell>
          <cell r="E134">
            <v>1.0262</v>
          </cell>
          <cell r="F134">
            <v>0.29320000000000002</v>
          </cell>
          <cell r="G134">
            <v>0.73299999999999998</v>
          </cell>
        </row>
        <row r="135">
          <cell r="A135">
            <v>3.33</v>
          </cell>
          <cell r="B135" t="str">
            <v>GI nipple, 1 1/2", class B</v>
          </cell>
          <cell r="C135" t="str">
            <v>pc</v>
          </cell>
          <cell r="D135">
            <v>1417.7800000000002</v>
          </cell>
          <cell r="E135">
            <v>0.74620000000000009</v>
          </cell>
          <cell r="F135">
            <v>0.21320000000000003</v>
          </cell>
          <cell r="G135">
            <v>0.53300000000000003</v>
          </cell>
        </row>
        <row r="136">
          <cell r="A136">
            <v>3.34</v>
          </cell>
          <cell r="B136" t="str">
            <v>GI nipple, 1 1/4", class B</v>
          </cell>
          <cell r="C136" t="str">
            <v>pc</v>
          </cell>
          <cell r="D136">
            <v>1064</v>
          </cell>
          <cell r="E136">
            <v>0.56000000000000005</v>
          </cell>
          <cell r="F136">
            <v>0.16000000000000003</v>
          </cell>
          <cell r="G136">
            <v>0.4</v>
          </cell>
        </row>
        <row r="137">
          <cell r="A137">
            <v>3.35</v>
          </cell>
          <cell r="B137" t="str">
            <v>GI nipple, 1", class B</v>
          </cell>
          <cell r="C137" t="str">
            <v>pc</v>
          </cell>
          <cell r="D137">
            <v>2430</v>
          </cell>
          <cell r="E137">
            <v>0.37380000000000002</v>
          </cell>
          <cell r="F137">
            <v>0.10680000000000001</v>
          </cell>
          <cell r="G137">
            <v>0.26700000000000002</v>
          </cell>
        </row>
        <row r="138">
          <cell r="A138">
            <v>3.36</v>
          </cell>
          <cell r="B138" t="str">
            <v>GI nipple, 3/4", class B</v>
          </cell>
          <cell r="C138" t="str">
            <v>pc</v>
          </cell>
          <cell r="D138">
            <v>1800</v>
          </cell>
          <cell r="E138">
            <v>0.28000000000000003</v>
          </cell>
          <cell r="F138">
            <v>8.0000000000000016E-2</v>
          </cell>
          <cell r="G138">
            <v>0.2</v>
          </cell>
        </row>
        <row r="139">
          <cell r="A139">
            <v>3.37</v>
          </cell>
          <cell r="B139" t="str">
            <v>GI nipple, 1/2", class B</v>
          </cell>
          <cell r="C139" t="str">
            <v>pc</v>
          </cell>
          <cell r="D139">
            <v>1170</v>
          </cell>
          <cell r="E139">
            <v>0.23380000000000001</v>
          </cell>
          <cell r="F139">
            <v>6.6800000000000012E-2</v>
          </cell>
          <cell r="G139">
            <v>0.16700000000000001</v>
          </cell>
        </row>
        <row r="140">
          <cell r="A140">
            <v>3.38</v>
          </cell>
          <cell r="B140" t="str">
            <v>GI reducer, 4" x 3", class B</v>
          </cell>
          <cell r="C140" t="str">
            <v>pc</v>
          </cell>
          <cell r="D140">
            <v>9754.2199999999993</v>
          </cell>
          <cell r="E140">
            <v>5.1337999999999999</v>
          </cell>
          <cell r="F140">
            <v>1.4668000000000001</v>
          </cell>
          <cell r="G140">
            <v>3.6669999999999998</v>
          </cell>
        </row>
        <row r="141">
          <cell r="A141">
            <v>3.39</v>
          </cell>
          <cell r="B141" t="str">
            <v>GI reducer, 3" x 2", class B</v>
          </cell>
          <cell r="C141" t="str">
            <v>pc</v>
          </cell>
          <cell r="D141">
            <v>5320</v>
          </cell>
          <cell r="E141">
            <v>2.8</v>
          </cell>
          <cell r="F141">
            <v>0.8</v>
          </cell>
          <cell r="G141">
            <v>2</v>
          </cell>
        </row>
        <row r="142">
          <cell r="A142">
            <v>3.4</v>
          </cell>
          <cell r="B142" t="str">
            <v>GI reducer, 2 1/2" x 1", class B</v>
          </cell>
          <cell r="C142" t="str">
            <v>pc</v>
          </cell>
          <cell r="D142">
            <v>3546.578</v>
          </cell>
          <cell r="E142">
            <v>1.8666199999999999</v>
          </cell>
          <cell r="F142">
            <v>0.53332000000000002</v>
          </cell>
          <cell r="G142">
            <v>1.3332999999999999</v>
          </cell>
        </row>
        <row r="143">
          <cell r="A143">
            <v>3.41</v>
          </cell>
          <cell r="B143" t="str">
            <v>GI reducer, 2" x 1 1/2", class B</v>
          </cell>
          <cell r="C143" t="str">
            <v>pc</v>
          </cell>
          <cell r="D143">
            <v>2128</v>
          </cell>
          <cell r="E143">
            <v>1.1200000000000001</v>
          </cell>
          <cell r="F143">
            <v>0.32000000000000006</v>
          </cell>
          <cell r="G143">
            <v>0.8</v>
          </cell>
        </row>
        <row r="144">
          <cell r="A144">
            <v>3.42</v>
          </cell>
          <cell r="B144" t="str">
            <v>GI reducer, 2" x 1", class B</v>
          </cell>
          <cell r="C144" t="str">
            <v>pc</v>
          </cell>
          <cell r="D144">
            <v>2128</v>
          </cell>
          <cell r="E144">
            <v>1.1200000000000001</v>
          </cell>
          <cell r="F144">
            <v>0.32000000000000006</v>
          </cell>
          <cell r="G144">
            <v>0.8</v>
          </cell>
        </row>
        <row r="145">
          <cell r="A145">
            <v>3.43</v>
          </cell>
          <cell r="B145" t="str">
            <v>GI reducer, 1 1/2" x 1 1/4", class B</v>
          </cell>
          <cell r="C145" t="str">
            <v>pc</v>
          </cell>
          <cell r="D145">
            <v>1774.2200000000003</v>
          </cell>
          <cell r="E145">
            <v>0.93380000000000007</v>
          </cell>
          <cell r="F145">
            <v>0.26680000000000004</v>
          </cell>
          <cell r="G145">
            <v>0.66700000000000004</v>
          </cell>
        </row>
        <row r="146">
          <cell r="A146">
            <v>3.4350000000000001</v>
          </cell>
          <cell r="B146" t="str">
            <v>GI reducer, 1 1/2" x 1", class B</v>
          </cell>
          <cell r="C146" t="str">
            <v>pc</v>
          </cell>
          <cell r="D146">
            <v>1774.2200000000003</v>
          </cell>
          <cell r="E146">
            <v>0.93380000000000007</v>
          </cell>
          <cell r="F146">
            <v>0.26680000000000004</v>
          </cell>
          <cell r="G146">
            <v>0.66700000000000004</v>
          </cell>
        </row>
        <row r="147">
          <cell r="A147">
            <v>3.44</v>
          </cell>
          <cell r="B147" t="str">
            <v>GI reducer, 1 1/2" x 3/4", class B</v>
          </cell>
          <cell r="C147" t="str">
            <v>pc</v>
          </cell>
          <cell r="D147">
            <v>1774.2200000000003</v>
          </cell>
          <cell r="E147">
            <v>0.93380000000000007</v>
          </cell>
          <cell r="F147">
            <v>0.26680000000000004</v>
          </cell>
          <cell r="G147">
            <v>0.66700000000000004</v>
          </cell>
        </row>
        <row r="148">
          <cell r="A148">
            <v>3.45</v>
          </cell>
          <cell r="B148" t="str">
            <v>GI reducer, 1 1/2" x 1/2", class B</v>
          </cell>
          <cell r="C148" t="str">
            <v>pc</v>
          </cell>
          <cell r="D148">
            <v>1774.2200000000003</v>
          </cell>
          <cell r="E148">
            <v>0.93380000000000007</v>
          </cell>
          <cell r="F148">
            <v>0.26680000000000004</v>
          </cell>
          <cell r="G148">
            <v>0.66700000000000004</v>
          </cell>
        </row>
        <row r="149">
          <cell r="A149">
            <v>3.46</v>
          </cell>
          <cell r="B149" t="str">
            <v>GI reducer, 1 1/4" x 1", class B</v>
          </cell>
          <cell r="C149" t="str">
            <v>pc</v>
          </cell>
          <cell r="D149">
            <v>1418.5780000000002</v>
          </cell>
          <cell r="E149">
            <v>0.74662000000000006</v>
          </cell>
          <cell r="F149">
            <v>0.21332000000000001</v>
          </cell>
          <cell r="G149">
            <v>0.5333</v>
          </cell>
        </row>
        <row r="150">
          <cell r="A150">
            <v>3.47</v>
          </cell>
          <cell r="B150" t="str">
            <v>GI reducer, 1 1/4" x 1/2", class B</v>
          </cell>
          <cell r="C150" t="str">
            <v>pc</v>
          </cell>
          <cell r="D150">
            <v>1418.5780000000002</v>
          </cell>
          <cell r="E150">
            <v>0.74662000000000006</v>
          </cell>
          <cell r="F150">
            <v>0.21332000000000001</v>
          </cell>
          <cell r="G150">
            <v>0.5333</v>
          </cell>
        </row>
        <row r="151">
          <cell r="A151">
            <v>3.48</v>
          </cell>
          <cell r="B151" t="str">
            <v>GI reducer, 1" x 3/4", class B</v>
          </cell>
          <cell r="C151" t="str">
            <v>pc</v>
          </cell>
          <cell r="D151">
            <v>885.78000000000009</v>
          </cell>
          <cell r="E151">
            <v>0.46620000000000006</v>
          </cell>
          <cell r="F151">
            <v>0.13320000000000001</v>
          </cell>
          <cell r="G151">
            <v>0.33300000000000002</v>
          </cell>
        </row>
        <row r="152">
          <cell r="A152">
            <v>3.49</v>
          </cell>
          <cell r="B152" t="str">
            <v>GI reducer, 1" x 1/2", class B</v>
          </cell>
          <cell r="C152" t="str">
            <v>pc</v>
          </cell>
          <cell r="D152">
            <v>885.78000000000009</v>
          </cell>
          <cell r="E152">
            <v>0.46620000000000006</v>
          </cell>
          <cell r="F152">
            <v>0.13320000000000001</v>
          </cell>
          <cell r="G152">
            <v>0.33300000000000002</v>
          </cell>
        </row>
        <row r="153">
          <cell r="A153">
            <v>3.5</v>
          </cell>
          <cell r="B153" t="str">
            <v>GI reducer, 3/4" x 1/2", class B</v>
          </cell>
          <cell r="C153" t="str">
            <v>pc</v>
          </cell>
          <cell r="D153">
            <v>710.22</v>
          </cell>
          <cell r="E153">
            <v>0.37380000000000002</v>
          </cell>
          <cell r="F153">
            <v>0.10680000000000001</v>
          </cell>
          <cell r="G153">
            <v>0.26700000000000002</v>
          </cell>
        </row>
        <row r="154">
          <cell r="A154">
            <v>3.51</v>
          </cell>
          <cell r="B154" t="str">
            <v>GI socket, 4", class B</v>
          </cell>
          <cell r="C154" t="str">
            <v>pc</v>
          </cell>
          <cell r="D154">
            <v>11881.422000000002</v>
          </cell>
          <cell r="E154">
            <v>6.2533800000000008</v>
          </cell>
          <cell r="F154">
            <v>1.7866800000000003</v>
          </cell>
          <cell r="G154">
            <v>4.4667000000000003</v>
          </cell>
        </row>
        <row r="155">
          <cell r="A155">
            <v>3.52</v>
          </cell>
          <cell r="B155" t="str">
            <v>GI socket, 3", class B</v>
          </cell>
          <cell r="C155" t="str">
            <v>pc</v>
          </cell>
          <cell r="D155">
            <v>7094.2199999999993</v>
          </cell>
          <cell r="E155">
            <v>3.7337999999999996</v>
          </cell>
          <cell r="F155">
            <v>1.0668</v>
          </cell>
          <cell r="G155">
            <v>2.6669999999999998</v>
          </cell>
        </row>
        <row r="156">
          <cell r="A156">
            <v>3.53</v>
          </cell>
          <cell r="B156" t="str">
            <v>GI socket, 2 1/2", class B</v>
          </cell>
          <cell r="C156" t="str">
            <v>pc</v>
          </cell>
          <cell r="D156">
            <v>4966.22</v>
          </cell>
          <cell r="E156">
            <v>2.6137999999999999</v>
          </cell>
          <cell r="F156">
            <v>0.74680000000000002</v>
          </cell>
          <cell r="G156">
            <v>1.867</v>
          </cell>
        </row>
        <row r="157">
          <cell r="A157">
            <v>3.54</v>
          </cell>
          <cell r="B157" t="str">
            <v>GI socket, 2", class B</v>
          </cell>
          <cell r="C157" t="str">
            <v>pc</v>
          </cell>
          <cell r="D157">
            <v>2660</v>
          </cell>
          <cell r="E157">
            <v>1.4</v>
          </cell>
          <cell r="F157">
            <v>0.4</v>
          </cell>
          <cell r="G157">
            <v>1</v>
          </cell>
        </row>
        <row r="158">
          <cell r="A158">
            <v>3.55</v>
          </cell>
          <cell r="B158" t="str">
            <v>GI socket, 1 1/2", class B</v>
          </cell>
          <cell r="C158" t="str">
            <v>pc</v>
          </cell>
          <cell r="D158">
            <v>1596</v>
          </cell>
          <cell r="E158">
            <v>0.84</v>
          </cell>
          <cell r="F158">
            <v>0.24</v>
          </cell>
          <cell r="G158">
            <v>0.6</v>
          </cell>
        </row>
        <row r="159">
          <cell r="A159">
            <v>3.56</v>
          </cell>
          <cell r="B159" t="str">
            <v>GI socket, 1 1/4", class B</v>
          </cell>
          <cell r="C159" t="str">
            <v>pc</v>
          </cell>
          <cell r="D159">
            <v>1418.5780000000002</v>
          </cell>
          <cell r="E159">
            <v>0.74662000000000006</v>
          </cell>
          <cell r="F159">
            <v>0.21332000000000001</v>
          </cell>
          <cell r="G159">
            <v>0.5333</v>
          </cell>
        </row>
        <row r="160">
          <cell r="A160">
            <v>3.57</v>
          </cell>
          <cell r="B160" t="str">
            <v>GI socket, 1", class B</v>
          </cell>
          <cell r="C160" t="str">
            <v>pc</v>
          </cell>
          <cell r="D160">
            <v>885.78000000000009</v>
          </cell>
          <cell r="E160">
            <v>0.46620000000000006</v>
          </cell>
          <cell r="F160">
            <v>0.13320000000000001</v>
          </cell>
          <cell r="G160">
            <v>0.33300000000000002</v>
          </cell>
        </row>
        <row r="161">
          <cell r="A161">
            <v>3.58</v>
          </cell>
          <cell r="B161" t="str">
            <v>GI socket, 3/4", class B</v>
          </cell>
          <cell r="C161" t="str">
            <v>pc</v>
          </cell>
          <cell r="D161">
            <v>532</v>
          </cell>
          <cell r="E161">
            <v>0.28000000000000003</v>
          </cell>
          <cell r="F161">
            <v>8.0000000000000016E-2</v>
          </cell>
          <cell r="G161">
            <v>0.2</v>
          </cell>
        </row>
        <row r="162">
          <cell r="A162">
            <v>3.59</v>
          </cell>
          <cell r="B162" t="str">
            <v>GI socket, 1/2", class B</v>
          </cell>
          <cell r="C162" t="str">
            <v>pc</v>
          </cell>
          <cell r="D162">
            <v>354.57800000000003</v>
          </cell>
          <cell r="E162">
            <v>0.18662000000000001</v>
          </cell>
          <cell r="F162">
            <v>5.3320000000000006E-2</v>
          </cell>
          <cell r="G162">
            <v>0.1333</v>
          </cell>
        </row>
        <row r="163">
          <cell r="A163">
            <v>3.6</v>
          </cell>
          <cell r="B163" t="str">
            <v>GI equal tee, 4", class B</v>
          </cell>
          <cell r="C163" t="str">
            <v>pc</v>
          </cell>
          <cell r="D163">
            <v>11881.422000000002</v>
          </cell>
          <cell r="E163">
            <v>6.2533800000000008</v>
          </cell>
          <cell r="F163">
            <v>1.7866800000000003</v>
          </cell>
          <cell r="G163">
            <v>4.4667000000000003</v>
          </cell>
        </row>
        <row r="164">
          <cell r="A164">
            <v>3.61</v>
          </cell>
          <cell r="B164" t="str">
            <v>GI equal tee, 3", class B</v>
          </cell>
          <cell r="C164" t="str">
            <v>pc</v>
          </cell>
          <cell r="D164">
            <v>7094.2199999999993</v>
          </cell>
          <cell r="E164">
            <v>3.7337999999999996</v>
          </cell>
          <cell r="F164">
            <v>1.0668</v>
          </cell>
          <cell r="G164">
            <v>2.6669999999999998</v>
          </cell>
        </row>
        <row r="165">
          <cell r="A165">
            <v>3.62</v>
          </cell>
          <cell r="B165" t="str">
            <v>GI equal tee, 2 1/2", class B</v>
          </cell>
          <cell r="C165" t="str">
            <v>pc</v>
          </cell>
          <cell r="D165">
            <v>4966.22</v>
          </cell>
          <cell r="E165">
            <v>2.6137999999999999</v>
          </cell>
          <cell r="F165">
            <v>0.74680000000000002</v>
          </cell>
          <cell r="G165">
            <v>1.867</v>
          </cell>
        </row>
        <row r="166">
          <cell r="A166">
            <v>3.63</v>
          </cell>
          <cell r="B166" t="str">
            <v>GI equal tee, 2", class B</v>
          </cell>
          <cell r="C166" t="str">
            <v>pc</v>
          </cell>
          <cell r="D166">
            <v>2660</v>
          </cell>
          <cell r="E166">
            <v>1.4</v>
          </cell>
          <cell r="F166">
            <v>0.4</v>
          </cell>
          <cell r="G166">
            <v>1</v>
          </cell>
        </row>
        <row r="167">
          <cell r="A167">
            <v>3.64</v>
          </cell>
          <cell r="B167" t="str">
            <v>GI equal tee, 1 1/2", class B</v>
          </cell>
          <cell r="C167" t="str">
            <v>pc</v>
          </cell>
          <cell r="D167">
            <v>1596</v>
          </cell>
          <cell r="E167">
            <v>0.84</v>
          </cell>
          <cell r="F167">
            <v>0.24</v>
          </cell>
          <cell r="G167">
            <v>0.6</v>
          </cell>
        </row>
        <row r="168">
          <cell r="A168">
            <v>3.65</v>
          </cell>
          <cell r="B168" t="str">
            <v>GI equal tee, 1 1/4", class B</v>
          </cell>
          <cell r="C168" t="str">
            <v>pc</v>
          </cell>
          <cell r="D168">
            <v>1418.5780000000002</v>
          </cell>
          <cell r="E168">
            <v>0.74662000000000006</v>
          </cell>
          <cell r="F168">
            <v>0.21332000000000001</v>
          </cell>
          <cell r="G168">
            <v>0.5333</v>
          </cell>
        </row>
        <row r="169">
          <cell r="A169">
            <v>3.66</v>
          </cell>
          <cell r="B169" t="str">
            <v>GI equal tee, 1", class B</v>
          </cell>
          <cell r="C169" t="str">
            <v>pc</v>
          </cell>
          <cell r="D169">
            <v>885.78000000000009</v>
          </cell>
          <cell r="E169">
            <v>0.46620000000000006</v>
          </cell>
          <cell r="F169">
            <v>0.13320000000000001</v>
          </cell>
          <cell r="G169">
            <v>0.33300000000000002</v>
          </cell>
        </row>
        <row r="170">
          <cell r="A170">
            <v>3.67</v>
          </cell>
          <cell r="B170" t="str">
            <v>GI equal teet, 3/4", class B</v>
          </cell>
          <cell r="C170" t="str">
            <v>pc</v>
          </cell>
          <cell r="D170">
            <v>532</v>
          </cell>
          <cell r="E170">
            <v>0.28000000000000003</v>
          </cell>
          <cell r="F170">
            <v>8.0000000000000016E-2</v>
          </cell>
          <cell r="G170">
            <v>0.2</v>
          </cell>
        </row>
        <row r="171">
          <cell r="A171">
            <v>3.68</v>
          </cell>
          <cell r="B171" t="str">
            <v>GI equal tee, 1/2", class B</v>
          </cell>
          <cell r="C171" t="str">
            <v>pc</v>
          </cell>
          <cell r="D171">
            <v>354.57800000000003</v>
          </cell>
          <cell r="E171">
            <v>0.18662000000000001</v>
          </cell>
          <cell r="F171">
            <v>5.3320000000000006E-2</v>
          </cell>
          <cell r="G171">
            <v>0.1333</v>
          </cell>
        </row>
        <row r="172">
          <cell r="A172">
            <v>3.69</v>
          </cell>
          <cell r="B172" t="str">
            <v>GI unequal tee, 4 x 4 x 1/2", class B</v>
          </cell>
          <cell r="C172" t="str">
            <v>pc</v>
          </cell>
          <cell r="D172">
            <v>32273.78</v>
          </cell>
          <cell r="E172">
            <v>16.9862</v>
          </cell>
          <cell r="F172">
            <v>4.8532000000000002</v>
          </cell>
          <cell r="G172">
            <v>12.132999999999999</v>
          </cell>
        </row>
        <row r="173">
          <cell r="A173">
            <v>3.7</v>
          </cell>
          <cell r="B173" t="str">
            <v>GI unequal tee, 4 x 4 x 3/4", class B</v>
          </cell>
          <cell r="C173" t="str">
            <v>pc</v>
          </cell>
          <cell r="D173">
            <v>32273.78</v>
          </cell>
          <cell r="E173">
            <v>16.9862</v>
          </cell>
          <cell r="F173">
            <v>4.8532000000000002</v>
          </cell>
          <cell r="G173">
            <v>12.132999999999999</v>
          </cell>
        </row>
        <row r="174">
          <cell r="A174">
            <v>3.71</v>
          </cell>
          <cell r="B174" t="str">
            <v>GI unequal tee, 3 x 3 x 3/4", class B</v>
          </cell>
          <cell r="C174" t="str">
            <v>pc</v>
          </cell>
          <cell r="D174">
            <v>16845.780000000002</v>
          </cell>
          <cell r="E174">
            <v>8.866200000000001</v>
          </cell>
          <cell r="F174">
            <v>2.5332000000000003</v>
          </cell>
          <cell r="G174">
            <v>6.3330000000000002</v>
          </cell>
        </row>
        <row r="175">
          <cell r="A175">
            <v>3.72</v>
          </cell>
          <cell r="B175" t="str">
            <v>GI unequal tee, 3 x 3 x 1/2", class B</v>
          </cell>
          <cell r="C175" t="str">
            <v>pc</v>
          </cell>
          <cell r="D175">
            <v>16845.780000000002</v>
          </cell>
          <cell r="E175">
            <v>8.866200000000001</v>
          </cell>
          <cell r="F175">
            <v>2.5332000000000003</v>
          </cell>
          <cell r="G175">
            <v>6.3330000000000002</v>
          </cell>
        </row>
        <row r="176">
          <cell r="A176">
            <v>3.73</v>
          </cell>
          <cell r="B176" t="str">
            <v>GI unequal tee, 2 x 2 x 3/4", class B</v>
          </cell>
          <cell r="C176" t="str">
            <v>pc</v>
          </cell>
          <cell r="D176">
            <v>6384</v>
          </cell>
          <cell r="E176">
            <v>3.36</v>
          </cell>
          <cell r="F176">
            <v>0.96</v>
          </cell>
          <cell r="G176">
            <v>2.4</v>
          </cell>
        </row>
        <row r="177">
          <cell r="A177">
            <v>3.74</v>
          </cell>
          <cell r="B177" t="str">
            <v>GI unequal tee, 2 x 2 x 1/2", class B</v>
          </cell>
          <cell r="C177" t="str">
            <v>pc</v>
          </cell>
          <cell r="D177">
            <v>6384</v>
          </cell>
          <cell r="E177">
            <v>3.36</v>
          </cell>
          <cell r="F177">
            <v>0.96</v>
          </cell>
          <cell r="G177">
            <v>2.4</v>
          </cell>
        </row>
        <row r="178">
          <cell r="A178">
            <v>3.75</v>
          </cell>
          <cell r="B178" t="str">
            <v>GI unequal tee, 1 1/2 x 1 1/2 x 3/4", class B</v>
          </cell>
          <cell r="C178" t="str">
            <v>pc</v>
          </cell>
          <cell r="D178">
            <v>3902.2200000000007</v>
          </cell>
          <cell r="E178">
            <v>2.0538000000000003</v>
          </cell>
          <cell r="F178">
            <v>0.5868000000000001</v>
          </cell>
          <cell r="G178">
            <v>1.4670000000000001</v>
          </cell>
        </row>
        <row r="179">
          <cell r="A179">
            <v>3.76</v>
          </cell>
          <cell r="B179" t="str">
            <v>GI unequal tee, 1 1/2 x 1 1/2 x 1/2", class B</v>
          </cell>
          <cell r="C179" t="str">
            <v>pc</v>
          </cell>
          <cell r="D179">
            <v>3902.2200000000007</v>
          </cell>
          <cell r="E179">
            <v>2.0538000000000003</v>
          </cell>
          <cell r="F179">
            <v>0.5868000000000001</v>
          </cell>
          <cell r="G179">
            <v>1.4670000000000001</v>
          </cell>
        </row>
        <row r="180">
          <cell r="A180">
            <v>3.77</v>
          </cell>
          <cell r="B180" t="str">
            <v>GI unequal tee, 1 x 1 x 3/4", class B</v>
          </cell>
          <cell r="C180" t="str">
            <v>pc</v>
          </cell>
          <cell r="D180">
            <v>2128</v>
          </cell>
          <cell r="E180">
            <v>1.1200000000000001</v>
          </cell>
          <cell r="F180">
            <v>0.32000000000000006</v>
          </cell>
          <cell r="G180">
            <v>0.8</v>
          </cell>
        </row>
        <row r="181">
          <cell r="A181">
            <v>3.78</v>
          </cell>
          <cell r="B181" t="str">
            <v>GI unequal tee, 1 x 1 x 1/2", class B</v>
          </cell>
          <cell r="C181" t="str">
            <v>pc</v>
          </cell>
          <cell r="D181">
            <v>2128</v>
          </cell>
          <cell r="E181">
            <v>1.1200000000000001</v>
          </cell>
          <cell r="F181">
            <v>0.32000000000000006</v>
          </cell>
          <cell r="G181">
            <v>0.8</v>
          </cell>
        </row>
        <row r="182">
          <cell r="A182">
            <v>3.79</v>
          </cell>
          <cell r="B182" t="str">
            <v>GI unequal tee, 3/4 x 3/4 x 1/2", class B</v>
          </cell>
          <cell r="C182" t="str">
            <v>pc</v>
          </cell>
          <cell r="D182">
            <v>1417.7800000000002</v>
          </cell>
          <cell r="E182">
            <v>0.74620000000000009</v>
          </cell>
          <cell r="F182">
            <v>0.21320000000000003</v>
          </cell>
          <cell r="G182">
            <v>0.53300000000000003</v>
          </cell>
        </row>
        <row r="183">
          <cell r="A183">
            <v>3.8</v>
          </cell>
          <cell r="B183" t="str">
            <v>GI union, 4", class B</v>
          </cell>
          <cell r="C183" t="str">
            <v>pc</v>
          </cell>
          <cell r="D183">
            <v>11881.422000000002</v>
          </cell>
          <cell r="E183">
            <v>6.2533800000000008</v>
          </cell>
          <cell r="F183">
            <v>1.7866800000000003</v>
          </cell>
          <cell r="G183">
            <v>4.4667000000000003</v>
          </cell>
        </row>
        <row r="184">
          <cell r="A184">
            <v>3.81</v>
          </cell>
          <cell r="B184" t="str">
            <v>GI union, 3", class B</v>
          </cell>
          <cell r="C184" t="str">
            <v>pc</v>
          </cell>
          <cell r="D184">
            <v>7094.2199999999993</v>
          </cell>
          <cell r="E184">
            <v>3.7337999999999996</v>
          </cell>
          <cell r="F184">
            <v>1.0668</v>
          </cell>
          <cell r="G184">
            <v>2.6669999999999998</v>
          </cell>
        </row>
        <row r="185">
          <cell r="A185">
            <v>3.82</v>
          </cell>
          <cell r="B185" t="str">
            <v>GI union, 2 1/2", class B</v>
          </cell>
          <cell r="C185" t="str">
            <v>pc</v>
          </cell>
          <cell r="D185">
            <v>4966.22</v>
          </cell>
          <cell r="E185">
            <v>2.6137999999999999</v>
          </cell>
          <cell r="F185">
            <v>0.74680000000000002</v>
          </cell>
          <cell r="G185">
            <v>1.867</v>
          </cell>
        </row>
        <row r="186">
          <cell r="A186">
            <v>3.83</v>
          </cell>
          <cell r="B186" t="str">
            <v>GI union, 2", class B</v>
          </cell>
          <cell r="C186" t="str">
            <v>pc</v>
          </cell>
          <cell r="D186">
            <v>2660</v>
          </cell>
          <cell r="E186">
            <v>1.4</v>
          </cell>
          <cell r="F186">
            <v>0.4</v>
          </cell>
          <cell r="G186">
            <v>1</v>
          </cell>
        </row>
        <row r="187">
          <cell r="A187">
            <v>3.84</v>
          </cell>
          <cell r="B187" t="str">
            <v>GI union, 1 1/2", class B</v>
          </cell>
          <cell r="C187" t="str">
            <v>pc</v>
          </cell>
          <cell r="D187">
            <v>1596</v>
          </cell>
          <cell r="E187">
            <v>0.84</v>
          </cell>
          <cell r="F187">
            <v>0.24</v>
          </cell>
          <cell r="G187">
            <v>0.6</v>
          </cell>
        </row>
        <row r="188">
          <cell r="A188">
            <v>3.85</v>
          </cell>
          <cell r="B188" t="str">
            <v>GI union, 1 1/4", class B</v>
          </cell>
          <cell r="C188" t="str">
            <v>pc</v>
          </cell>
          <cell r="D188">
            <v>1418.5780000000002</v>
          </cell>
          <cell r="E188">
            <v>0.74662000000000006</v>
          </cell>
          <cell r="F188">
            <v>0.21332000000000001</v>
          </cell>
          <cell r="G188">
            <v>0.5333</v>
          </cell>
        </row>
        <row r="189">
          <cell r="A189">
            <v>3.86</v>
          </cell>
          <cell r="B189" t="str">
            <v>GI union, 1", class B</v>
          </cell>
          <cell r="C189" t="str">
            <v>pc</v>
          </cell>
          <cell r="D189">
            <v>885.78000000000009</v>
          </cell>
          <cell r="E189">
            <v>0.46620000000000006</v>
          </cell>
          <cell r="F189">
            <v>0.13320000000000001</v>
          </cell>
          <cell r="G189">
            <v>0.33300000000000002</v>
          </cell>
        </row>
        <row r="190">
          <cell r="A190">
            <v>3.87</v>
          </cell>
          <cell r="B190" t="str">
            <v>GI union, 3/4", class B</v>
          </cell>
          <cell r="C190" t="str">
            <v>pc</v>
          </cell>
          <cell r="D190">
            <v>532</v>
          </cell>
          <cell r="E190">
            <v>0.28000000000000003</v>
          </cell>
          <cell r="F190">
            <v>8.0000000000000016E-2</v>
          </cell>
          <cell r="G190">
            <v>0.2</v>
          </cell>
        </row>
        <row r="191">
          <cell r="A191">
            <v>3.88</v>
          </cell>
          <cell r="B191" t="str">
            <v>GI union, 1/2", class B</v>
          </cell>
          <cell r="C191" t="str">
            <v>pc</v>
          </cell>
          <cell r="D191">
            <v>354.57800000000003</v>
          </cell>
          <cell r="E191">
            <v>0.18662000000000001</v>
          </cell>
          <cell r="F191">
            <v>5.3320000000000006E-2</v>
          </cell>
          <cell r="G191">
            <v>0.1333</v>
          </cell>
        </row>
        <row r="192">
          <cell r="A192">
            <v>4.0599999999999996</v>
          </cell>
          <cell r="B192" t="str">
            <v>Brass taps, 3/4", Pegler</v>
          </cell>
          <cell r="C192" t="str">
            <v>pc</v>
          </cell>
          <cell r="D192">
            <v>29260</v>
          </cell>
          <cell r="E192">
            <v>15.4</v>
          </cell>
          <cell r="F192">
            <v>4.4000000000000004</v>
          </cell>
          <cell r="G192">
            <v>11</v>
          </cell>
        </row>
        <row r="193">
          <cell r="A193">
            <v>4.07</v>
          </cell>
          <cell r="B193" t="str">
            <v>Brass taps, 1/2", Pegler</v>
          </cell>
          <cell r="C193" t="str">
            <v>pc</v>
          </cell>
          <cell r="D193">
            <v>19505.780000000002</v>
          </cell>
          <cell r="E193">
            <v>10.266200000000001</v>
          </cell>
          <cell r="F193">
            <v>2.9332000000000003</v>
          </cell>
          <cell r="G193">
            <v>7.3330000000000002</v>
          </cell>
        </row>
        <row r="194">
          <cell r="A194">
            <v>4.16</v>
          </cell>
          <cell r="B194" t="str">
            <v>Gate valve, 4", (England)</v>
          </cell>
          <cell r="C194" t="str">
            <v>pc</v>
          </cell>
          <cell r="D194">
            <v>446880</v>
          </cell>
          <cell r="E194">
            <v>235.2</v>
          </cell>
          <cell r="F194">
            <v>67.2</v>
          </cell>
          <cell r="G194">
            <v>168</v>
          </cell>
        </row>
        <row r="195">
          <cell r="A195">
            <v>4.17</v>
          </cell>
          <cell r="B195" t="str">
            <v>Gate valve, 3", (England)</v>
          </cell>
          <cell r="C195" t="str">
            <v>pc</v>
          </cell>
          <cell r="D195">
            <v>266000</v>
          </cell>
          <cell r="E195">
            <v>140</v>
          </cell>
          <cell r="F195">
            <v>40</v>
          </cell>
          <cell r="G195">
            <v>100</v>
          </cell>
        </row>
        <row r="196">
          <cell r="A196">
            <v>4.1749999999999998</v>
          </cell>
          <cell r="B196" t="str">
            <v>Gate valve, 2 1/2", (England)</v>
          </cell>
          <cell r="C196" t="str">
            <v>pc</v>
          </cell>
          <cell r="D196">
            <v>172900</v>
          </cell>
          <cell r="E196">
            <v>91</v>
          </cell>
          <cell r="F196">
            <v>26</v>
          </cell>
          <cell r="G196">
            <v>65</v>
          </cell>
        </row>
        <row r="197">
          <cell r="A197">
            <v>4.1900000000000004</v>
          </cell>
          <cell r="B197" t="str">
            <v>Gate valve, 2", (England)</v>
          </cell>
          <cell r="C197" t="str">
            <v>pc</v>
          </cell>
          <cell r="D197">
            <v>99662.22</v>
          </cell>
          <cell r="E197">
            <v>52.453800000000001</v>
          </cell>
          <cell r="F197">
            <v>14.986800000000001</v>
          </cell>
          <cell r="G197">
            <v>37.466999999999999</v>
          </cell>
        </row>
        <row r="198">
          <cell r="A198">
            <v>4.2</v>
          </cell>
          <cell r="B198" t="str">
            <v>Gate valve, 1 1/2", (England)</v>
          </cell>
          <cell r="C198" t="str">
            <v>pc</v>
          </cell>
          <cell r="D198">
            <v>75365.78</v>
          </cell>
          <cell r="E198">
            <v>39.666199999999996</v>
          </cell>
          <cell r="F198">
            <v>11.3332</v>
          </cell>
          <cell r="G198">
            <v>28.332999999999998</v>
          </cell>
        </row>
        <row r="199">
          <cell r="A199">
            <v>4.21</v>
          </cell>
          <cell r="B199" t="str">
            <v>Gate valve, 1 1/4", (England)</v>
          </cell>
          <cell r="C199" t="str">
            <v>pc</v>
          </cell>
          <cell r="D199">
            <v>50540</v>
          </cell>
          <cell r="E199">
            <v>26.6</v>
          </cell>
          <cell r="F199">
            <v>7.6000000000000005</v>
          </cell>
          <cell r="G199">
            <v>19</v>
          </cell>
        </row>
        <row r="200">
          <cell r="A200">
            <v>4.22</v>
          </cell>
          <cell r="B200" t="str">
            <v>Gate valve, 1", (England)</v>
          </cell>
          <cell r="C200" t="str">
            <v>pc</v>
          </cell>
          <cell r="D200">
            <v>31920</v>
          </cell>
          <cell r="E200">
            <v>16.8</v>
          </cell>
          <cell r="F200">
            <v>4.8000000000000007</v>
          </cell>
          <cell r="G200">
            <v>12</v>
          </cell>
        </row>
        <row r="201">
          <cell r="A201">
            <v>4.2300000000000004</v>
          </cell>
          <cell r="B201" t="str">
            <v>Gate valve, 3/4", (England)</v>
          </cell>
          <cell r="C201" t="str">
            <v>pc</v>
          </cell>
          <cell r="D201">
            <v>26600</v>
          </cell>
          <cell r="E201">
            <v>14</v>
          </cell>
          <cell r="F201">
            <v>4</v>
          </cell>
          <cell r="G201">
            <v>10</v>
          </cell>
        </row>
        <row r="202">
          <cell r="A202">
            <v>4.24</v>
          </cell>
          <cell r="B202" t="str">
            <v>Gate valve, 1/2", (England)</v>
          </cell>
          <cell r="C202" t="str">
            <v>pc</v>
          </cell>
          <cell r="D202">
            <v>18088</v>
          </cell>
          <cell r="E202">
            <v>9.52</v>
          </cell>
          <cell r="F202">
            <v>2.72</v>
          </cell>
          <cell r="G202">
            <v>6.8</v>
          </cell>
        </row>
        <row r="203">
          <cell r="A203">
            <v>4.29</v>
          </cell>
          <cell r="B203" t="str">
            <v>Globe valve, 4", (Italy)</v>
          </cell>
          <cell r="C203" t="str">
            <v>pc</v>
          </cell>
          <cell r="D203">
            <v>443334.22</v>
          </cell>
          <cell r="E203">
            <v>233.3338</v>
          </cell>
          <cell r="F203">
            <v>66.666800000000009</v>
          </cell>
          <cell r="G203">
            <v>166.667</v>
          </cell>
        </row>
        <row r="204">
          <cell r="A204">
            <v>4.3</v>
          </cell>
          <cell r="B204" t="str">
            <v>Globe valve, 3", (Italy)</v>
          </cell>
          <cell r="C204" t="str">
            <v>pc</v>
          </cell>
          <cell r="D204">
            <v>177334.22</v>
          </cell>
          <cell r="E204">
            <v>93.333799999999997</v>
          </cell>
          <cell r="F204">
            <v>26.666800000000002</v>
          </cell>
          <cell r="G204">
            <v>66.667000000000002</v>
          </cell>
        </row>
        <row r="205">
          <cell r="A205">
            <v>4.3049999999999997</v>
          </cell>
          <cell r="B205" t="str">
            <v>Globe valve, 2 1/2", (Italy)</v>
          </cell>
          <cell r="C205" t="str">
            <v>pc</v>
          </cell>
          <cell r="D205">
            <v>133000</v>
          </cell>
          <cell r="E205">
            <v>70</v>
          </cell>
          <cell r="F205">
            <v>20</v>
          </cell>
          <cell r="G205">
            <v>50</v>
          </cell>
        </row>
        <row r="206">
          <cell r="A206">
            <v>4.3099999999999996</v>
          </cell>
          <cell r="B206" t="str">
            <v>Globe valve, 2", (Italy)</v>
          </cell>
          <cell r="C206" t="str">
            <v>pc</v>
          </cell>
          <cell r="D206">
            <v>88665.78</v>
          </cell>
          <cell r="E206">
            <v>46.666199999999996</v>
          </cell>
          <cell r="F206">
            <v>13.3332</v>
          </cell>
          <cell r="G206">
            <v>33.332999999999998</v>
          </cell>
        </row>
        <row r="207">
          <cell r="A207">
            <v>4.32</v>
          </cell>
          <cell r="B207" t="str">
            <v>Globe valve, 1 1/2", (Italy)</v>
          </cell>
          <cell r="C207" t="str">
            <v>pc</v>
          </cell>
          <cell r="D207">
            <v>62065.779999999992</v>
          </cell>
          <cell r="E207">
            <v>32.666199999999996</v>
          </cell>
          <cell r="F207">
            <v>9.3331999999999997</v>
          </cell>
          <cell r="G207">
            <v>23.332999999999998</v>
          </cell>
        </row>
        <row r="208">
          <cell r="A208">
            <v>4.33</v>
          </cell>
          <cell r="B208" t="str">
            <v>Globe valve, 1 1/4", (Italy)</v>
          </cell>
          <cell r="C208" t="str">
            <v>pc</v>
          </cell>
          <cell r="D208">
            <v>53200</v>
          </cell>
          <cell r="E208">
            <v>28</v>
          </cell>
          <cell r="F208">
            <v>8</v>
          </cell>
          <cell r="G208">
            <v>20</v>
          </cell>
        </row>
        <row r="209">
          <cell r="A209">
            <v>4.34</v>
          </cell>
          <cell r="B209" t="str">
            <v>Globe valve, 1", (Italy)</v>
          </cell>
          <cell r="C209" t="str">
            <v>pc</v>
          </cell>
          <cell r="D209">
            <v>39368.000000000007</v>
          </cell>
          <cell r="E209">
            <v>20.720000000000002</v>
          </cell>
          <cell r="F209">
            <v>5.9200000000000008</v>
          </cell>
          <cell r="G209">
            <v>14.8</v>
          </cell>
        </row>
        <row r="210">
          <cell r="A210">
            <v>4.3499999999999996</v>
          </cell>
          <cell r="B210" t="str">
            <v>Globe valve, 3/4", (Italy)</v>
          </cell>
          <cell r="C210" t="str">
            <v>pc</v>
          </cell>
          <cell r="D210">
            <v>26600</v>
          </cell>
          <cell r="E210">
            <v>14</v>
          </cell>
          <cell r="F210">
            <v>4</v>
          </cell>
          <cell r="G210">
            <v>10</v>
          </cell>
        </row>
        <row r="211">
          <cell r="A211">
            <v>4.3600000000000003</v>
          </cell>
          <cell r="B211" t="str">
            <v>Globe valve, 1/2", (Italy)</v>
          </cell>
          <cell r="C211" t="str">
            <v>pc</v>
          </cell>
          <cell r="D211">
            <v>17734.22</v>
          </cell>
          <cell r="E211">
            <v>9.3338000000000001</v>
          </cell>
          <cell r="F211">
            <v>2.6668000000000003</v>
          </cell>
          <cell r="G211">
            <v>6.6669999999999998</v>
          </cell>
        </row>
        <row r="212">
          <cell r="A212">
            <v>4.37</v>
          </cell>
          <cell r="B212" t="str">
            <v>Float valve, 4", (Italy)</v>
          </cell>
          <cell r="C212" t="str">
            <v>pc</v>
          </cell>
          <cell r="D212">
            <v>0</v>
          </cell>
          <cell r="E212">
            <v>0</v>
          </cell>
          <cell r="F212">
            <v>0</v>
          </cell>
        </row>
        <row r="213">
          <cell r="A213">
            <v>4.38</v>
          </cell>
          <cell r="B213" t="str">
            <v>Float valve, 3", (Italy)</v>
          </cell>
          <cell r="C213" t="str">
            <v>pc</v>
          </cell>
          <cell r="D213">
            <v>0</v>
          </cell>
          <cell r="E213">
            <v>0</v>
          </cell>
          <cell r="F213">
            <v>0</v>
          </cell>
        </row>
        <row r="214">
          <cell r="A214">
            <v>4.3849999999999998</v>
          </cell>
          <cell r="B214" t="str">
            <v>Float valve, 2 1/2", (Italy)</v>
          </cell>
          <cell r="C214" t="str">
            <v>pc</v>
          </cell>
          <cell r="D214">
            <v>0</v>
          </cell>
          <cell r="E214">
            <v>0</v>
          </cell>
          <cell r="F214">
            <v>0</v>
          </cell>
        </row>
        <row r="215">
          <cell r="A215">
            <v>4.4000000000000004</v>
          </cell>
          <cell r="B215" t="str">
            <v>Float valve, 2", (Italy)</v>
          </cell>
          <cell r="C215" t="str">
            <v>pc</v>
          </cell>
          <cell r="D215">
            <v>448122.22000000009</v>
          </cell>
          <cell r="E215">
            <v>235.85380000000004</v>
          </cell>
          <cell r="F215">
            <v>67.386800000000008</v>
          </cell>
          <cell r="G215">
            <v>168.46700000000001</v>
          </cell>
        </row>
        <row r="216">
          <cell r="A216">
            <v>4.41</v>
          </cell>
          <cell r="B216" t="str">
            <v>Float valve, 1 1/2", (Italy)</v>
          </cell>
          <cell r="C216" t="str">
            <v>pc</v>
          </cell>
          <cell r="D216">
            <v>407866.57800000004</v>
          </cell>
          <cell r="E216">
            <v>214.66662000000002</v>
          </cell>
          <cell r="F216">
            <v>61.333320000000008</v>
          </cell>
          <cell r="G216">
            <v>153.33330000000001</v>
          </cell>
        </row>
        <row r="217">
          <cell r="A217">
            <v>4.42</v>
          </cell>
          <cell r="B217" t="str">
            <v>Float valve, 1 1/4", (Italy)</v>
          </cell>
          <cell r="C217" t="str">
            <v>pc</v>
          </cell>
          <cell r="D217">
            <v>319200</v>
          </cell>
          <cell r="E217">
            <v>168</v>
          </cell>
          <cell r="F217">
            <v>48</v>
          </cell>
          <cell r="G217">
            <v>120</v>
          </cell>
        </row>
        <row r="218">
          <cell r="A218">
            <v>4.43</v>
          </cell>
          <cell r="B218" t="str">
            <v>Float valve, 1", (Italy)</v>
          </cell>
          <cell r="C218" t="str">
            <v>pc</v>
          </cell>
          <cell r="D218">
            <v>53200</v>
          </cell>
          <cell r="E218">
            <v>28</v>
          </cell>
          <cell r="F218">
            <v>8</v>
          </cell>
          <cell r="G218">
            <v>20</v>
          </cell>
        </row>
        <row r="219">
          <cell r="A219">
            <v>4.4400000000000004</v>
          </cell>
          <cell r="B219" t="str">
            <v>Float valve, 3/4", (Italy)</v>
          </cell>
          <cell r="C219" t="str">
            <v>pc</v>
          </cell>
          <cell r="D219">
            <v>37593.78</v>
          </cell>
          <cell r="E219">
            <v>19.786200000000001</v>
          </cell>
          <cell r="F219">
            <v>5.6532</v>
          </cell>
          <cell r="G219">
            <v>14.132999999999999</v>
          </cell>
        </row>
        <row r="220">
          <cell r="A220">
            <v>4.45</v>
          </cell>
          <cell r="B220" t="str">
            <v>Float valve, 1/2", (Italy)</v>
          </cell>
          <cell r="C220" t="str">
            <v>pc</v>
          </cell>
          <cell r="D220">
            <v>24825.78</v>
          </cell>
          <cell r="E220">
            <v>13.0662</v>
          </cell>
          <cell r="F220">
            <v>3.7332000000000001</v>
          </cell>
          <cell r="G220">
            <v>9.3330000000000002</v>
          </cell>
        </row>
        <row r="221">
          <cell r="A221">
            <v>8</v>
          </cell>
          <cell r="B221" t="str">
            <v>Standard GI valvebox, 2" (see dwg SD-001)</v>
          </cell>
          <cell r="C221" t="str">
            <v>pc</v>
          </cell>
          <cell r="D221">
            <v>39900</v>
          </cell>
          <cell r="E221">
            <v>21</v>
          </cell>
          <cell r="F221">
            <v>6</v>
          </cell>
          <cell r="G221">
            <v>15</v>
          </cell>
        </row>
        <row r="222">
          <cell r="A222">
            <v>8.01</v>
          </cell>
          <cell r="B222" t="str">
            <v>Standard GI valvebox, 3" (see dwg SD-001)</v>
          </cell>
          <cell r="C222" t="str">
            <v>pc</v>
          </cell>
          <cell r="D222">
            <v>53200</v>
          </cell>
          <cell r="E222">
            <v>28</v>
          </cell>
          <cell r="F222">
            <v>8</v>
          </cell>
          <cell r="G222">
            <v>20</v>
          </cell>
        </row>
        <row r="223">
          <cell r="A223">
            <v>8.02</v>
          </cell>
          <cell r="B223" t="str">
            <v>Standard GI valvebox, 4" (see dwg SD-001)</v>
          </cell>
          <cell r="C223" t="str">
            <v>pc</v>
          </cell>
          <cell r="D223">
            <v>79800</v>
          </cell>
          <cell r="E223">
            <v>42</v>
          </cell>
          <cell r="F223">
            <v>12</v>
          </cell>
          <cell r="G223">
            <v>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s>
    <sheetDataSet>
      <sheetData sheetId="0" refreshError="1">
        <row r="39">
          <cell r="E39">
            <v>0.30843750000000003</v>
          </cell>
          <cell r="F39">
            <v>0.31725000000000003</v>
          </cell>
          <cell r="G39">
            <v>0.36425000000000002</v>
          </cell>
          <cell r="H39">
            <v>0.38775000000000004</v>
          </cell>
          <cell r="I39">
            <v>0.38775000000000004</v>
          </cell>
          <cell r="J39">
            <v>0.38775000000000004</v>
          </cell>
          <cell r="K39">
            <v>0.38775000000000004</v>
          </cell>
          <cell r="L39">
            <v>0.38775000000000004</v>
          </cell>
          <cell r="M39">
            <v>0.38775000000000004</v>
          </cell>
          <cell r="N39">
            <v>0.38775000000000004</v>
          </cell>
          <cell r="O39">
            <v>0.38775000000000004</v>
          </cell>
          <cell r="P39">
            <v>0.38775000000000004</v>
          </cell>
          <cell r="Q39">
            <v>0.38775000000000004</v>
          </cell>
          <cell r="R39">
            <v>0.38775000000000004</v>
          </cell>
          <cell r="S39">
            <v>0.38775000000000004</v>
          </cell>
        </row>
        <row r="52">
          <cell r="E52">
            <v>421.0526315789474</v>
          </cell>
          <cell r="F52">
            <v>396.86684073107051</v>
          </cell>
          <cell r="G52">
            <v>350.51546391752578</v>
          </cell>
          <cell r="H52">
            <v>336.73469387755102</v>
          </cell>
          <cell r="I52">
            <v>336.73469387755102</v>
          </cell>
          <cell r="J52">
            <v>336.73469387755102</v>
          </cell>
          <cell r="K52">
            <v>336.73469387755102</v>
          </cell>
          <cell r="L52">
            <v>336.73469387755102</v>
          </cell>
          <cell r="M52">
            <v>336.73469387755102</v>
          </cell>
          <cell r="N52">
            <v>336.73469387755102</v>
          </cell>
          <cell r="O52">
            <v>336.73469387755102</v>
          </cell>
          <cell r="P52">
            <v>336.73469387755102</v>
          </cell>
          <cell r="Q52">
            <v>336.73469387755102</v>
          </cell>
          <cell r="R52">
            <v>336.73469387755102</v>
          </cell>
          <cell r="S52">
            <v>336.73469387755102</v>
          </cell>
        </row>
        <row r="60">
          <cell r="E60">
            <v>6</v>
          </cell>
          <cell r="F60">
            <v>6</v>
          </cell>
          <cell r="G60">
            <v>6</v>
          </cell>
          <cell r="H60">
            <v>6</v>
          </cell>
          <cell r="I60">
            <v>6</v>
          </cell>
          <cell r="J60">
            <v>6</v>
          </cell>
          <cell r="K60">
            <v>6</v>
          </cell>
          <cell r="L60">
            <v>6</v>
          </cell>
          <cell r="M60">
            <v>6</v>
          </cell>
          <cell r="N60">
            <v>6</v>
          </cell>
          <cell r="O60">
            <v>6</v>
          </cell>
          <cell r="P60">
            <v>6</v>
          </cell>
          <cell r="Q60">
            <v>6</v>
          </cell>
          <cell r="R60">
            <v>6</v>
          </cell>
          <cell r="S60">
            <v>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s>
    <sheetDataSet>
      <sheetData sheetId="0" refreshError="1"/>
      <sheetData sheetId="1"/>
      <sheetData sheetId="2">
        <row r="1">
          <cell r="A1">
            <v>100</v>
          </cell>
          <cell r="B1">
            <v>118</v>
          </cell>
        </row>
        <row r="2">
          <cell r="A2">
            <v>101</v>
          </cell>
          <cell r="B2">
            <v>3218</v>
          </cell>
        </row>
        <row r="3">
          <cell r="A3">
            <v>102</v>
          </cell>
          <cell r="B3">
            <v>1475</v>
          </cell>
        </row>
        <row r="4">
          <cell r="A4">
            <v>103</v>
          </cell>
          <cell r="B4">
            <v>4720</v>
          </cell>
        </row>
        <row r="5">
          <cell r="A5">
            <v>111</v>
          </cell>
          <cell r="B5">
            <v>295</v>
          </cell>
        </row>
        <row r="6">
          <cell r="A6">
            <v>112</v>
          </cell>
          <cell r="B6">
            <v>1180</v>
          </cell>
        </row>
        <row r="7">
          <cell r="A7">
            <v>113</v>
          </cell>
          <cell r="B7">
            <v>4720</v>
          </cell>
        </row>
        <row r="8">
          <cell r="A8">
            <v>120</v>
          </cell>
          <cell r="B8">
            <v>1003</v>
          </cell>
        </row>
        <row r="9">
          <cell r="A9">
            <v>121</v>
          </cell>
          <cell r="B9">
            <v>192</v>
          </cell>
        </row>
        <row r="10">
          <cell r="A10">
            <v>130</v>
          </cell>
          <cell r="B10">
            <v>30999</v>
          </cell>
        </row>
        <row r="11">
          <cell r="A11">
            <v>131</v>
          </cell>
          <cell r="B11">
            <v>2273</v>
          </cell>
        </row>
        <row r="12">
          <cell r="A12">
            <v>150</v>
          </cell>
          <cell r="B12">
            <v>158356</v>
          </cell>
        </row>
        <row r="13">
          <cell r="A13">
            <v>200</v>
          </cell>
          <cell r="B13">
            <v>269021</v>
          </cell>
        </row>
        <row r="14">
          <cell r="A14">
            <v>201</v>
          </cell>
          <cell r="B14">
            <v>218980</v>
          </cell>
        </row>
        <row r="15">
          <cell r="A15">
            <v>202</v>
          </cell>
          <cell r="B15">
            <v>198614</v>
          </cell>
        </row>
        <row r="16">
          <cell r="A16">
            <v>203</v>
          </cell>
          <cell r="B16">
            <v>185671</v>
          </cell>
        </row>
        <row r="17">
          <cell r="A17">
            <v>204</v>
          </cell>
          <cell r="B17">
            <v>123832</v>
          </cell>
        </row>
        <row r="18">
          <cell r="A18">
            <v>210</v>
          </cell>
          <cell r="B18">
            <v>278461</v>
          </cell>
        </row>
        <row r="19">
          <cell r="A19">
            <v>211</v>
          </cell>
          <cell r="B19">
            <v>228420</v>
          </cell>
        </row>
        <row r="20">
          <cell r="A20">
            <v>212</v>
          </cell>
          <cell r="B20">
            <v>208054</v>
          </cell>
        </row>
        <row r="21">
          <cell r="A21">
            <v>213</v>
          </cell>
          <cell r="B21">
            <v>195111</v>
          </cell>
        </row>
        <row r="22">
          <cell r="A22">
            <v>300</v>
          </cell>
          <cell r="B22">
            <v>174211</v>
          </cell>
        </row>
        <row r="23">
          <cell r="A23">
            <v>301</v>
          </cell>
          <cell r="B23">
            <v>112226</v>
          </cell>
        </row>
        <row r="24">
          <cell r="A24">
            <v>401</v>
          </cell>
          <cell r="B24">
            <v>13985</v>
          </cell>
        </row>
        <row r="25">
          <cell r="A25">
            <v>402</v>
          </cell>
          <cell r="B25">
            <v>1986</v>
          </cell>
        </row>
        <row r="26">
          <cell r="A26">
            <v>403</v>
          </cell>
          <cell r="B26">
            <v>7833</v>
          </cell>
        </row>
        <row r="27">
          <cell r="A27">
            <v>404</v>
          </cell>
          <cell r="B27">
            <v>13985</v>
          </cell>
        </row>
        <row r="28">
          <cell r="A28">
            <v>500</v>
          </cell>
          <cell r="B28">
            <v>3141</v>
          </cell>
        </row>
        <row r="29">
          <cell r="A29">
            <v>501</v>
          </cell>
          <cell r="B29">
            <v>4712</v>
          </cell>
        </row>
        <row r="30">
          <cell r="A30">
            <v>800</v>
          </cell>
          <cell r="B30">
            <v>10315</v>
          </cell>
        </row>
        <row r="31">
          <cell r="A31">
            <v>801</v>
          </cell>
          <cell r="B31">
            <v>44401</v>
          </cell>
        </row>
        <row r="32">
          <cell r="A32">
            <v>900</v>
          </cell>
          <cell r="B32">
            <v>71471</v>
          </cell>
        </row>
        <row r="33">
          <cell r="A33">
            <v>901</v>
          </cell>
          <cell r="B33">
            <v>3353</v>
          </cell>
        </row>
        <row r="34">
          <cell r="A34">
            <v>902</v>
          </cell>
          <cell r="B34">
            <v>20757</v>
          </cell>
        </row>
        <row r="35">
          <cell r="A35">
            <v>903</v>
          </cell>
          <cell r="B35">
            <v>134399</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71"/>
  <sheetViews>
    <sheetView view="pageBreakPreview" topLeftCell="A46" zoomScaleNormal="100" zoomScaleSheetLayoutView="100" workbookViewId="0">
      <selection activeCell="G39" sqref="G39"/>
    </sheetView>
  </sheetViews>
  <sheetFormatPr defaultColWidth="8.85546875" defaultRowHeight="17.25" x14ac:dyDescent="0.3"/>
  <cols>
    <col min="1" max="1" width="11.85546875" style="470" customWidth="1"/>
    <col min="2" max="2" width="50" style="471" customWidth="1"/>
    <col min="3" max="3" width="21" style="519" bestFit="1" customWidth="1"/>
    <col min="4" max="4" width="15.5703125" style="471" bestFit="1" customWidth="1"/>
    <col min="5" max="5" width="17.28515625" style="471" bestFit="1" customWidth="1"/>
    <col min="6" max="6" width="8.85546875" style="471"/>
    <col min="7" max="7" width="17.28515625" style="471" bestFit="1" customWidth="1"/>
    <col min="8" max="9" width="8.85546875" style="471"/>
    <col min="10" max="10" width="17.28515625" style="471" bestFit="1" customWidth="1"/>
    <col min="11" max="16384" width="8.85546875" style="471"/>
  </cols>
  <sheetData>
    <row r="2" spans="1:6" ht="37.5" customHeight="1" x14ac:dyDescent="0.2">
      <c r="A2" s="621" t="s">
        <v>222</v>
      </c>
      <c r="B2" s="621"/>
      <c r="C2" s="621"/>
      <c r="D2" s="75"/>
      <c r="E2" s="75"/>
      <c r="F2" s="75"/>
    </row>
    <row r="3" spans="1:6" ht="18" x14ac:dyDescent="0.2">
      <c r="A3" s="622" t="s">
        <v>448</v>
      </c>
      <c r="B3" s="622"/>
      <c r="C3" s="622"/>
    </row>
    <row r="4" spans="1:6" x14ac:dyDescent="0.2">
      <c r="A4" s="623" t="s">
        <v>411</v>
      </c>
      <c r="B4" s="623"/>
      <c r="C4" s="623"/>
    </row>
    <row r="5" spans="1:6" ht="15" customHeight="1" x14ac:dyDescent="0.3">
      <c r="B5" s="470"/>
    </row>
    <row r="6" spans="1:6" s="470" customFormat="1" ht="24" customHeight="1" x14ac:dyDescent="0.2">
      <c r="A6" s="472" t="s">
        <v>412</v>
      </c>
      <c r="B6" s="473" t="s">
        <v>413</v>
      </c>
      <c r="C6" s="474" t="s">
        <v>414</v>
      </c>
    </row>
    <row r="7" spans="1:6" ht="10.5" customHeight="1" x14ac:dyDescent="0.3">
      <c r="A7" s="475"/>
      <c r="B7" s="476"/>
      <c r="C7" s="520"/>
    </row>
    <row r="8" spans="1:6" x14ac:dyDescent="0.3">
      <c r="A8" s="477"/>
      <c r="B8" s="478" t="s">
        <v>415</v>
      </c>
      <c r="C8" s="521"/>
    </row>
    <row r="9" spans="1:6" x14ac:dyDescent="0.3">
      <c r="A9" s="479" t="s">
        <v>436</v>
      </c>
      <c r="B9" s="480" t="s">
        <v>416</v>
      </c>
      <c r="C9" s="521"/>
    </row>
    <row r="10" spans="1:6" x14ac:dyDescent="0.3">
      <c r="A10" s="479" t="s">
        <v>437</v>
      </c>
      <c r="B10" s="481" t="s">
        <v>194</v>
      </c>
      <c r="C10" s="521"/>
    </row>
    <row r="11" spans="1:6" x14ac:dyDescent="0.3">
      <c r="A11" s="479"/>
      <c r="B11" s="481"/>
      <c r="C11" s="521"/>
    </row>
    <row r="12" spans="1:6" x14ac:dyDescent="0.3">
      <c r="A12" s="482"/>
      <c r="B12" s="481"/>
      <c r="C12" s="521"/>
    </row>
    <row r="13" spans="1:6" x14ac:dyDescent="0.3">
      <c r="A13" s="482"/>
      <c r="B13" s="483" t="s">
        <v>417</v>
      </c>
      <c r="C13" s="521"/>
    </row>
    <row r="14" spans="1:6" x14ac:dyDescent="0.3">
      <c r="A14" s="484" t="s">
        <v>438</v>
      </c>
      <c r="B14" s="485" t="s">
        <v>421</v>
      </c>
      <c r="C14" s="521"/>
    </row>
    <row r="15" spans="1:6" x14ac:dyDescent="0.3">
      <c r="A15" s="484" t="s">
        <v>441</v>
      </c>
      <c r="B15" s="485" t="s">
        <v>422</v>
      </c>
      <c r="C15" s="521"/>
    </row>
    <row r="16" spans="1:6" x14ac:dyDescent="0.3">
      <c r="A16" s="484" t="s">
        <v>443</v>
      </c>
      <c r="B16" s="485" t="s">
        <v>423</v>
      </c>
      <c r="C16" s="521"/>
    </row>
    <row r="17" spans="1:10" x14ac:dyDescent="0.3">
      <c r="A17" s="484" t="s">
        <v>444</v>
      </c>
      <c r="B17" s="485" t="s">
        <v>424</v>
      </c>
      <c r="C17" s="521"/>
      <c r="J17" s="486"/>
    </row>
    <row r="18" spans="1:10" x14ac:dyDescent="0.3">
      <c r="A18" s="484"/>
      <c r="B18" s="485"/>
      <c r="C18" s="521"/>
      <c r="J18" s="486"/>
    </row>
    <row r="19" spans="1:10" x14ac:dyDescent="0.3">
      <c r="A19" s="484"/>
      <c r="B19" s="485"/>
      <c r="C19" s="521"/>
      <c r="J19" s="486"/>
    </row>
    <row r="20" spans="1:10" x14ac:dyDescent="0.3">
      <c r="A20" s="484"/>
      <c r="B20" s="485"/>
      <c r="C20" s="521"/>
      <c r="J20" s="486"/>
    </row>
    <row r="21" spans="1:10" x14ac:dyDescent="0.3">
      <c r="A21" s="484"/>
      <c r="B21" s="485"/>
      <c r="C21" s="521"/>
      <c r="E21" s="487"/>
      <c r="F21" s="488"/>
      <c r="J21" s="486"/>
    </row>
    <row r="22" spans="1:10" x14ac:dyDescent="0.3">
      <c r="A22" s="484"/>
      <c r="B22" s="485"/>
      <c r="C22" s="521"/>
      <c r="J22" s="486"/>
    </row>
    <row r="23" spans="1:10" x14ac:dyDescent="0.3">
      <c r="A23" s="484"/>
      <c r="B23" s="485"/>
      <c r="C23" s="521"/>
      <c r="J23" s="486"/>
    </row>
    <row r="24" spans="1:10" x14ac:dyDescent="0.3">
      <c r="A24" s="484"/>
      <c r="B24" s="485"/>
      <c r="C24" s="521"/>
      <c r="J24" s="486"/>
    </row>
    <row r="25" spans="1:10" x14ac:dyDescent="0.3">
      <c r="A25" s="484"/>
      <c r="B25" s="489"/>
      <c r="C25" s="521"/>
      <c r="J25" s="486"/>
    </row>
    <row r="26" spans="1:10" x14ac:dyDescent="0.3">
      <c r="A26" s="484"/>
      <c r="B26" s="485"/>
      <c r="C26" s="521"/>
      <c r="J26" s="486"/>
    </row>
    <row r="27" spans="1:10" x14ac:dyDescent="0.3">
      <c r="A27" s="484"/>
      <c r="B27" s="485"/>
      <c r="C27" s="521"/>
      <c r="J27" s="486"/>
    </row>
    <row r="28" spans="1:10" x14ac:dyDescent="0.3">
      <c r="A28" s="484"/>
      <c r="B28" s="485"/>
      <c r="C28" s="521"/>
      <c r="J28" s="486"/>
    </row>
    <row r="29" spans="1:10" s="491" customFormat="1" ht="15" x14ac:dyDescent="0.2">
      <c r="A29" s="490"/>
      <c r="B29" s="489"/>
      <c r="C29" s="522"/>
    </row>
    <row r="30" spans="1:10" x14ac:dyDescent="0.3">
      <c r="A30" s="484"/>
      <c r="B30" s="485"/>
      <c r="C30" s="521"/>
      <c r="J30" s="486"/>
    </row>
    <row r="31" spans="1:10" x14ac:dyDescent="0.3">
      <c r="A31" s="484"/>
      <c r="B31" s="485"/>
      <c r="C31" s="521"/>
      <c r="G31" s="487"/>
    </row>
    <row r="32" spans="1:10" ht="12.6" customHeight="1" x14ac:dyDescent="0.3">
      <c r="A32" s="479"/>
      <c r="B32" s="492"/>
      <c r="C32" s="521"/>
      <c r="G32" s="487"/>
      <c r="J32" s="486"/>
    </row>
    <row r="33" spans="1:10" x14ac:dyDescent="0.2">
      <c r="A33" s="493"/>
      <c r="B33" s="494" t="s">
        <v>450</v>
      </c>
      <c r="C33" s="523"/>
      <c r="G33" s="487"/>
      <c r="J33" s="486"/>
    </row>
    <row r="34" spans="1:10" ht="12.6" customHeight="1" x14ac:dyDescent="0.3">
      <c r="A34" s="495"/>
      <c r="B34" s="496"/>
      <c r="C34" s="521"/>
      <c r="J34" s="486"/>
    </row>
    <row r="35" spans="1:10" x14ac:dyDescent="0.3">
      <c r="A35" s="495"/>
      <c r="B35" s="497" t="s">
        <v>449</v>
      </c>
      <c r="C35" s="524">
        <f>5%*C33</f>
        <v>0</v>
      </c>
      <c r="G35" s="487"/>
      <c r="J35" s="486"/>
    </row>
    <row r="36" spans="1:10" ht="12.6" customHeight="1" x14ac:dyDescent="0.3">
      <c r="A36" s="495"/>
      <c r="B36" s="498"/>
      <c r="C36" s="521"/>
    </row>
    <row r="37" spans="1:10" x14ac:dyDescent="0.2">
      <c r="A37" s="499"/>
      <c r="B37" s="494" t="s">
        <v>418</v>
      </c>
      <c r="C37" s="523"/>
    </row>
    <row r="38" spans="1:10" ht="12.6" customHeight="1" x14ac:dyDescent="0.3">
      <c r="A38" s="495"/>
      <c r="B38" s="498"/>
      <c r="C38" s="521"/>
    </row>
    <row r="39" spans="1:10" x14ac:dyDescent="0.3">
      <c r="A39" s="495"/>
      <c r="B39" s="500" t="s">
        <v>419</v>
      </c>
      <c r="C39" s="521">
        <f>+C37*18%</f>
        <v>0</v>
      </c>
      <c r="G39" s="487"/>
    </row>
    <row r="40" spans="1:10" x14ac:dyDescent="0.3">
      <c r="A40" s="495"/>
      <c r="B40" s="500"/>
      <c r="C40" s="521"/>
      <c r="G40" s="487"/>
    </row>
    <row r="41" spans="1:10" x14ac:dyDescent="0.2">
      <c r="A41" s="501"/>
      <c r="B41" s="502" t="s">
        <v>420</v>
      </c>
      <c r="C41" s="525"/>
      <c r="E41" s="503"/>
    </row>
    <row r="46" spans="1:10" x14ac:dyDescent="0.3">
      <c r="E46" s="487"/>
    </row>
    <row r="47" spans="1:10" x14ac:dyDescent="0.3">
      <c r="E47" s="487"/>
    </row>
    <row r="48" spans="1:10" x14ac:dyDescent="0.3">
      <c r="E48" s="487"/>
    </row>
    <row r="54" spans="5:5" x14ac:dyDescent="0.3">
      <c r="E54" s="487"/>
    </row>
    <row r="56" spans="5:5" x14ac:dyDescent="0.3">
      <c r="E56" s="487"/>
    </row>
    <row r="65" spans="5:5" x14ac:dyDescent="0.3">
      <c r="E65" s="487"/>
    </row>
    <row r="67" spans="5:5" x14ac:dyDescent="0.3">
      <c r="E67" s="487"/>
    </row>
    <row r="68" spans="5:5" x14ac:dyDescent="0.3">
      <c r="E68" s="487"/>
    </row>
    <row r="71" spans="5:5" x14ac:dyDescent="0.3">
      <c r="E71" s="487"/>
    </row>
  </sheetData>
  <mergeCells count="3">
    <mergeCell ref="A2:C2"/>
    <mergeCell ref="A3:C3"/>
    <mergeCell ref="A4:C4"/>
  </mergeCells>
  <pageMargins left="0.75" right="0.75" top="0.75" bottom="0.5" header="0.511811023622047" footer="0.511811023622047"/>
  <pageSetup paperSize="9" orientation="portrait" r:id="rId1"/>
  <headerFooter alignWithMargins="0">
    <oddFooter>&amp;CG-Sum-&amp;P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1"/>
  <sheetViews>
    <sheetView view="pageBreakPreview" topLeftCell="A58" zoomScaleNormal="100" zoomScaleSheetLayoutView="100" workbookViewId="0">
      <selection activeCell="F67" sqref="F67"/>
    </sheetView>
  </sheetViews>
  <sheetFormatPr defaultColWidth="9.5703125" defaultRowHeight="16.5" x14ac:dyDescent="0.2"/>
  <cols>
    <col min="1" max="1" width="7.85546875" style="4" customWidth="1"/>
    <col min="2" max="2" width="37" style="70" customWidth="1"/>
    <col min="3" max="3" width="8.85546875" style="104" customWidth="1"/>
    <col min="4" max="4" width="8.7109375" style="105" customWidth="1"/>
    <col min="5" max="5" width="16.85546875" style="5" customWidth="1"/>
    <col min="6" max="6" width="20.5703125" style="5" customWidth="1"/>
    <col min="7" max="7" width="16.5703125" style="1" bestFit="1" customWidth="1"/>
    <col min="8" max="16384" width="9.5703125" style="2"/>
  </cols>
  <sheetData>
    <row r="1" spans="1:8" ht="27" customHeight="1" x14ac:dyDescent="0.2">
      <c r="A1" s="624" t="s">
        <v>222</v>
      </c>
      <c r="B1" s="624"/>
      <c r="C1" s="624"/>
      <c r="D1" s="624"/>
      <c r="E1" s="624"/>
      <c r="F1" s="624"/>
    </row>
    <row r="2" spans="1:8" x14ac:dyDescent="0.2">
      <c r="A2" s="625" t="s">
        <v>140</v>
      </c>
      <c r="B2" s="625"/>
      <c r="H2" s="106"/>
    </row>
    <row r="3" spans="1:8" ht="20.100000000000001" customHeight="1" x14ac:dyDescent="0.2">
      <c r="A3" s="626" t="s">
        <v>143</v>
      </c>
      <c r="B3" s="626"/>
    </row>
    <row r="4" spans="1:8" ht="13.15" customHeight="1" x14ac:dyDescent="0.2">
      <c r="A4" s="107"/>
      <c r="B4" s="108"/>
      <c r="C4" s="109"/>
      <c r="D4" s="110"/>
      <c r="E4" s="111"/>
      <c r="F4" s="111"/>
      <c r="G4" s="112"/>
    </row>
    <row r="5" spans="1:8" s="119" customFormat="1" ht="28.5" x14ac:dyDescent="0.3">
      <c r="A5" s="113" t="s">
        <v>144</v>
      </c>
      <c r="B5" s="113" t="s">
        <v>1</v>
      </c>
      <c r="C5" s="114" t="s">
        <v>2</v>
      </c>
      <c r="D5" s="115" t="s">
        <v>3</v>
      </c>
      <c r="E5" s="116" t="s">
        <v>145</v>
      </c>
      <c r="F5" s="117" t="s">
        <v>146</v>
      </c>
      <c r="G5" s="118"/>
    </row>
    <row r="6" spans="1:8" x14ac:dyDescent="0.2">
      <c r="A6" s="120"/>
      <c r="B6" s="121"/>
      <c r="C6" s="120"/>
      <c r="D6" s="122"/>
      <c r="E6" s="123"/>
      <c r="F6" s="123"/>
      <c r="G6" s="124"/>
    </row>
    <row r="7" spans="1:8" x14ac:dyDescent="0.2">
      <c r="A7" s="125"/>
      <c r="B7" s="126" t="s">
        <v>147</v>
      </c>
      <c r="C7" s="127"/>
      <c r="D7" s="127"/>
      <c r="E7" s="526"/>
      <c r="F7" s="526"/>
      <c r="G7" s="124"/>
    </row>
    <row r="8" spans="1:8" x14ac:dyDescent="0.2">
      <c r="A8" s="125"/>
      <c r="B8" s="128"/>
      <c r="C8" s="127"/>
      <c r="D8" s="127"/>
      <c r="E8" s="526"/>
      <c r="F8" s="526"/>
      <c r="G8" s="124"/>
    </row>
    <row r="9" spans="1:8" x14ac:dyDescent="0.2">
      <c r="A9" s="125" t="s">
        <v>148</v>
      </c>
      <c r="B9" s="129" t="s">
        <v>149</v>
      </c>
      <c r="C9" s="127" t="s">
        <v>150</v>
      </c>
      <c r="D9" s="130">
        <v>1</v>
      </c>
      <c r="E9" s="613">
        <v>15000000</v>
      </c>
      <c r="F9" s="613">
        <f>D9*E9</f>
        <v>15000000</v>
      </c>
      <c r="G9" s="131"/>
    </row>
    <row r="10" spans="1:8" x14ac:dyDescent="0.2">
      <c r="A10" s="125"/>
      <c r="B10" s="129"/>
      <c r="C10" s="127"/>
      <c r="D10" s="130"/>
      <c r="E10" s="527"/>
      <c r="F10" s="527"/>
      <c r="G10" s="131"/>
    </row>
    <row r="11" spans="1:8" x14ac:dyDescent="0.2">
      <c r="A11" s="125" t="s">
        <v>151</v>
      </c>
      <c r="B11" s="129" t="s">
        <v>152</v>
      </c>
      <c r="C11" s="127" t="s">
        <v>150</v>
      </c>
      <c r="D11" s="130">
        <v>1</v>
      </c>
      <c r="E11" s="613">
        <v>25000000</v>
      </c>
      <c r="F11" s="613">
        <f>D11*E11</f>
        <v>25000000</v>
      </c>
      <c r="G11" s="131"/>
    </row>
    <row r="12" spans="1:8" x14ac:dyDescent="0.2">
      <c r="A12" s="125"/>
      <c r="B12" s="128"/>
      <c r="C12" s="127"/>
      <c r="D12" s="130"/>
      <c r="E12" s="527"/>
      <c r="F12" s="527"/>
      <c r="G12" s="131"/>
    </row>
    <row r="13" spans="1:8" ht="66" x14ac:dyDescent="0.2">
      <c r="A13" s="125" t="s">
        <v>153</v>
      </c>
      <c r="B13" s="128" t="s">
        <v>154</v>
      </c>
      <c r="C13" s="127" t="s">
        <v>150</v>
      </c>
      <c r="D13" s="130">
        <v>1</v>
      </c>
      <c r="E13" s="613">
        <v>15000000</v>
      </c>
      <c r="F13" s="613">
        <f>D13*E13</f>
        <v>15000000</v>
      </c>
      <c r="G13" s="131"/>
    </row>
    <row r="14" spans="1:8" x14ac:dyDescent="0.2">
      <c r="A14" s="125"/>
      <c r="B14" s="128"/>
      <c r="C14" s="127"/>
      <c r="D14" s="130"/>
      <c r="E14" s="527"/>
      <c r="F14" s="527"/>
      <c r="G14" s="132"/>
    </row>
    <row r="15" spans="1:8" x14ac:dyDescent="0.2">
      <c r="A15" s="125" t="s">
        <v>155</v>
      </c>
      <c r="B15" s="128" t="s">
        <v>156</v>
      </c>
      <c r="C15" s="127" t="s">
        <v>150</v>
      </c>
      <c r="D15" s="130">
        <v>1</v>
      </c>
      <c r="E15" s="613">
        <v>5000000</v>
      </c>
      <c r="F15" s="613">
        <f>D15*E15</f>
        <v>5000000</v>
      </c>
      <c r="G15" s="132"/>
    </row>
    <row r="16" spans="1:8" x14ac:dyDescent="0.2">
      <c r="A16" s="125"/>
      <c r="B16" s="128"/>
      <c r="C16" s="127"/>
      <c r="D16" s="130"/>
      <c r="E16" s="527"/>
      <c r="F16" s="527"/>
      <c r="G16" s="132"/>
    </row>
    <row r="17" spans="1:7" ht="33" x14ac:dyDescent="0.2">
      <c r="A17" s="125" t="s">
        <v>157</v>
      </c>
      <c r="B17" s="128" t="s">
        <v>158</v>
      </c>
      <c r="C17" s="127" t="s">
        <v>150</v>
      </c>
      <c r="D17" s="130">
        <v>1</v>
      </c>
      <c r="E17" s="613">
        <v>5000000</v>
      </c>
      <c r="F17" s="613">
        <f>D17*E17</f>
        <v>5000000</v>
      </c>
      <c r="G17" s="132"/>
    </row>
    <row r="18" spans="1:7" x14ac:dyDescent="0.2">
      <c r="A18" s="125"/>
      <c r="B18" s="128"/>
      <c r="C18" s="127"/>
      <c r="D18" s="130"/>
      <c r="E18" s="527"/>
      <c r="F18" s="527"/>
      <c r="G18" s="132"/>
    </row>
    <row r="19" spans="1:7" x14ac:dyDescent="0.2">
      <c r="A19" s="125"/>
      <c r="B19" s="126" t="s">
        <v>159</v>
      </c>
      <c r="C19" s="127"/>
      <c r="D19" s="133"/>
      <c r="E19" s="527"/>
      <c r="F19" s="527"/>
      <c r="G19" s="132"/>
    </row>
    <row r="20" spans="1:7" x14ac:dyDescent="0.2">
      <c r="A20" s="125"/>
      <c r="B20" s="134" t="s">
        <v>160</v>
      </c>
      <c r="C20" s="127"/>
      <c r="D20" s="130"/>
      <c r="E20" s="527"/>
      <c r="F20" s="527"/>
      <c r="G20" s="132"/>
    </row>
    <row r="21" spans="1:7" ht="33" x14ac:dyDescent="0.2">
      <c r="A21" s="125" t="s">
        <v>161</v>
      </c>
      <c r="B21" s="128" t="s">
        <v>162</v>
      </c>
      <c r="C21" s="127" t="s">
        <v>150</v>
      </c>
      <c r="D21" s="130">
        <v>1</v>
      </c>
      <c r="E21" s="613">
        <v>15000000</v>
      </c>
      <c r="F21" s="613">
        <f>D21*E21</f>
        <v>15000000</v>
      </c>
      <c r="G21" s="132"/>
    </row>
    <row r="22" spans="1:7" x14ac:dyDescent="0.2">
      <c r="A22" s="125"/>
      <c r="B22" s="128"/>
      <c r="C22" s="127"/>
      <c r="D22" s="130"/>
      <c r="E22" s="527"/>
      <c r="F22" s="527"/>
      <c r="G22" s="132"/>
    </row>
    <row r="23" spans="1:7" ht="49.5" x14ac:dyDescent="0.2">
      <c r="A23" s="125" t="s">
        <v>163</v>
      </c>
      <c r="B23" s="128" t="s">
        <v>223</v>
      </c>
      <c r="C23" s="127" t="s">
        <v>164</v>
      </c>
      <c r="D23" s="130">
        <v>12</v>
      </c>
      <c r="E23" s="613">
        <v>1000000</v>
      </c>
      <c r="F23" s="613">
        <f>D23*E23</f>
        <v>12000000</v>
      </c>
      <c r="G23" s="132"/>
    </row>
    <row r="24" spans="1:7" x14ac:dyDescent="0.2">
      <c r="A24" s="125"/>
      <c r="B24" s="128"/>
      <c r="C24" s="127"/>
      <c r="D24" s="130"/>
      <c r="E24" s="527"/>
      <c r="F24" s="527"/>
      <c r="G24" s="132"/>
    </row>
    <row r="25" spans="1:7" ht="55.5" customHeight="1" x14ac:dyDescent="0.2">
      <c r="A25" s="125" t="s">
        <v>165</v>
      </c>
      <c r="B25" s="135" t="s">
        <v>166</v>
      </c>
      <c r="C25" s="127" t="s">
        <v>164</v>
      </c>
      <c r="D25" s="130">
        <v>12</v>
      </c>
      <c r="E25" s="613">
        <v>6000000</v>
      </c>
      <c r="F25" s="613">
        <f>D25*E25</f>
        <v>72000000</v>
      </c>
      <c r="G25" s="124"/>
    </row>
    <row r="26" spans="1:7" ht="12.75" customHeight="1" x14ac:dyDescent="0.2">
      <c r="A26" s="125"/>
      <c r="B26" s="128"/>
      <c r="C26" s="127"/>
      <c r="D26" s="133"/>
      <c r="E26" s="527"/>
      <c r="F26" s="527"/>
      <c r="G26" s="132"/>
    </row>
    <row r="27" spans="1:7" ht="12.75" customHeight="1" x14ac:dyDescent="0.2">
      <c r="A27" s="125"/>
      <c r="B27" s="134" t="s">
        <v>224</v>
      </c>
      <c r="C27" s="127"/>
      <c r="D27" s="133"/>
      <c r="E27" s="527"/>
      <c r="F27" s="527"/>
      <c r="G27" s="132"/>
    </row>
    <row r="28" spans="1:7" ht="84.75" customHeight="1" x14ac:dyDescent="0.2">
      <c r="A28" s="125" t="s">
        <v>168</v>
      </c>
      <c r="B28" s="128" t="s">
        <v>454</v>
      </c>
      <c r="C28" s="127" t="s">
        <v>209</v>
      </c>
      <c r="D28" s="133">
        <v>1</v>
      </c>
      <c r="E28" s="613">
        <v>150000000</v>
      </c>
      <c r="F28" s="613">
        <v>150000000</v>
      </c>
      <c r="G28" s="132"/>
    </row>
    <row r="29" spans="1:7" ht="69" customHeight="1" x14ac:dyDescent="0.2">
      <c r="A29" s="125" t="s">
        <v>451</v>
      </c>
      <c r="B29" s="128" t="s">
        <v>225</v>
      </c>
      <c r="C29" s="127" t="s">
        <v>169</v>
      </c>
      <c r="D29" s="130">
        <v>12</v>
      </c>
      <c r="E29" s="613">
        <v>3000000</v>
      </c>
      <c r="F29" s="613">
        <f>D29*E29</f>
        <v>36000000</v>
      </c>
      <c r="G29" s="132"/>
    </row>
    <row r="30" spans="1:7" ht="21.75" customHeight="1" x14ac:dyDescent="0.2">
      <c r="A30" s="125"/>
      <c r="B30" s="128"/>
      <c r="C30" s="127"/>
      <c r="D30" s="130"/>
      <c r="E30" s="527"/>
      <c r="F30" s="527"/>
      <c r="G30" s="132"/>
    </row>
    <row r="31" spans="1:7" x14ac:dyDescent="0.2">
      <c r="A31" s="125"/>
      <c r="B31" s="126" t="s">
        <v>170</v>
      </c>
      <c r="C31" s="127"/>
      <c r="D31" s="133"/>
      <c r="E31" s="526"/>
      <c r="F31" s="527"/>
      <c r="G31" s="132"/>
    </row>
    <row r="32" spans="1:7" x14ac:dyDescent="0.2">
      <c r="A32" s="125"/>
      <c r="B32" s="134" t="s">
        <v>171</v>
      </c>
      <c r="C32" s="127"/>
      <c r="D32" s="130"/>
      <c r="E32" s="527"/>
      <c r="F32" s="527"/>
      <c r="G32" s="132"/>
    </row>
    <row r="33" spans="1:7" ht="49.5" x14ac:dyDescent="0.2">
      <c r="A33" s="125" t="s">
        <v>172</v>
      </c>
      <c r="B33" s="135" t="s">
        <v>227</v>
      </c>
      <c r="C33" s="127" t="s">
        <v>150</v>
      </c>
      <c r="D33" s="130">
        <v>12</v>
      </c>
      <c r="E33" s="613">
        <v>1000000</v>
      </c>
      <c r="F33" s="613">
        <f>E33*D33</f>
        <v>12000000</v>
      </c>
      <c r="G33" s="132"/>
    </row>
    <row r="34" spans="1:7" s="137" customFormat="1" ht="28.5" customHeight="1" x14ac:dyDescent="0.2">
      <c r="A34" s="209"/>
      <c r="B34" s="209" t="s">
        <v>167</v>
      </c>
      <c r="C34" s="209"/>
      <c r="D34" s="209"/>
      <c r="E34" s="528"/>
      <c r="F34" s="529">
        <f>SUM(F7:F33)</f>
        <v>362000000</v>
      </c>
      <c r="G34" s="136"/>
    </row>
    <row r="35" spans="1:7" ht="28.5" x14ac:dyDescent="0.2">
      <c r="A35" s="125"/>
      <c r="B35" s="126" t="s">
        <v>173</v>
      </c>
      <c r="C35" s="127"/>
      <c r="D35" s="130"/>
      <c r="E35" s="527"/>
      <c r="F35" s="527"/>
      <c r="G35" s="132"/>
    </row>
    <row r="36" spans="1:7" ht="33" x14ac:dyDescent="0.2">
      <c r="A36" s="125" t="s">
        <v>174</v>
      </c>
      <c r="B36" s="128" t="s">
        <v>175</v>
      </c>
      <c r="C36" s="127" t="s">
        <v>150</v>
      </c>
      <c r="D36" s="130">
        <v>1</v>
      </c>
      <c r="E36" s="613">
        <v>5000000</v>
      </c>
      <c r="F36" s="613">
        <f>E36</f>
        <v>5000000</v>
      </c>
      <c r="G36" s="132"/>
    </row>
    <row r="37" spans="1:7" x14ac:dyDescent="0.2">
      <c r="A37" s="125"/>
      <c r="B37" s="128"/>
      <c r="C37" s="127"/>
      <c r="D37" s="130"/>
      <c r="E37" s="527"/>
      <c r="F37" s="527"/>
      <c r="G37" s="132"/>
    </row>
    <row r="38" spans="1:7" ht="33" x14ac:dyDescent="0.2">
      <c r="A38" s="125" t="s">
        <v>176</v>
      </c>
      <c r="B38" s="128" t="s">
        <v>177</v>
      </c>
      <c r="C38" s="127" t="s">
        <v>164</v>
      </c>
      <c r="D38" s="130">
        <v>12</v>
      </c>
      <c r="E38" s="613">
        <v>300000</v>
      </c>
      <c r="F38" s="613">
        <f>D38*E38</f>
        <v>3600000</v>
      </c>
      <c r="G38" s="132"/>
    </row>
    <row r="39" spans="1:7" x14ac:dyDescent="0.2">
      <c r="A39" s="125"/>
      <c r="B39" s="128"/>
      <c r="C39" s="127"/>
      <c r="D39" s="133"/>
      <c r="E39" s="527"/>
      <c r="F39" s="527"/>
      <c r="G39" s="132"/>
    </row>
    <row r="40" spans="1:7" x14ac:dyDescent="0.2">
      <c r="A40" s="125"/>
      <c r="B40" s="143" t="s">
        <v>178</v>
      </c>
      <c r="C40" s="125"/>
      <c r="D40" s="139"/>
      <c r="E40" s="527"/>
      <c r="F40" s="527"/>
      <c r="G40" s="132"/>
    </row>
    <row r="41" spans="1:7" ht="9" customHeight="1" x14ac:dyDescent="0.2">
      <c r="A41" s="125"/>
      <c r="B41" s="144"/>
      <c r="C41" s="125"/>
      <c r="D41" s="139"/>
      <c r="E41" s="527"/>
      <c r="F41" s="527"/>
      <c r="G41" s="132"/>
    </row>
    <row r="42" spans="1:7" x14ac:dyDescent="0.2">
      <c r="A42" s="125"/>
      <c r="B42" s="145" t="s">
        <v>179</v>
      </c>
      <c r="C42" s="125"/>
      <c r="D42" s="146"/>
      <c r="E42" s="530"/>
      <c r="F42" s="531"/>
      <c r="G42" s="132"/>
    </row>
    <row r="43" spans="1:7" x14ac:dyDescent="0.2">
      <c r="A43" s="125" t="s">
        <v>180</v>
      </c>
      <c r="B43" s="128" t="s">
        <v>181</v>
      </c>
      <c r="C43" s="127" t="s">
        <v>169</v>
      </c>
      <c r="D43" s="130">
        <v>30</v>
      </c>
      <c r="E43" s="527"/>
      <c r="F43" s="527"/>
      <c r="G43" s="132"/>
    </row>
    <row r="44" spans="1:7" x14ac:dyDescent="0.2">
      <c r="A44" s="125"/>
      <c r="B44" s="128"/>
      <c r="C44" s="127"/>
      <c r="D44" s="130"/>
      <c r="E44" s="527"/>
      <c r="F44" s="527"/>
      <c r="G44" s="132"/>
    </row>
    <row r="45" spans="1:7" x14ac:dyDescent="0.2">
      <c r="A45" s="125"/>
      <c r="B45" s="145" t="s">
        <v>178</v>
      </c>
      <c r="C45" s="125"/>
      <c r="D45" s="147"/>
      <c r="E45" s="527"/>
      <c r="F45" s="527"/>
      <c r="G45" s="132"/>
    </row>
    <row r="46" spans="1:7" ht="33" x14ac:dyDescent="0.2">
      <c r="A46" s="125" t="s">
        <v>182</v>
      </c>
      <c r="B46" s="128" t="s">
        <v>226</v>
      </c>
      <c r="C46" s="127" t="s">
        <v>150</v>
      </c>
      <c r="D46" s="130">
        <v>1</v>
      </c>
      <c r="E46" s="527"/>
      <c r="F46" s="527"/>
      <c r="G46" s="148"/>
    </row>
    <row r="47" spans="1:7" x14ac:dyDescent="0.2">
      <c r="A47" s="125"/>
      <c r="B47" s="128"/>
      <c r="C47" s="127"/>
      <c r="D47" s="130"/>
      <c r="E47" s="527"/>
      <c r="F47" s="527"/>
      <c r="G47" s="132"/>
    </row>
    <row r="48" spans="1:7" x14ac:dyDescent="0.2">
      <c r="A48" s="125"/>
      <c r="B48" s="134" t="s">
        <v>183</v>
      </c>
      <c r="C48" s="127"/>
      <c r="D48" s="149"/>
      <c r="E48" s="527"/>
      <c r="F48" s="527"/>
      <c r="G48" s="148"/>
    </row>
    <row r="49" spans="1:7" ht="33" x14ac:dyDescent="0.2">
      <c r="A49" s="125" t="s">
        <v>184</v>
      </c>
      <c r="B49" s="128" t="s">
        <v>185</v>
      </c>
      <c r="C49" s="127" t="s">
        <v>169</v>
      </c>
      <c r="D49" s="130">
        <v>2</v>
      </c>
      <c r="E49" s="527"/>
      <c r="F49" s="613">
        <f>D49*E49</f>
        <v>0</v>
      </c>
      <c r="G49" s="148"/>
    </row>
    <row r="50" spans="1:7" x14ac:dyDescent="0.2">
      <c r="A50" s="125"/>
      <c r="B50" s="128"/>
      <c r="C50" s="127"/>
      <c r="D50" s="149"/>
      <c r="E50" s="527"/>
      <c r="F50" s="527"/>
      <c r="G50" s="148"/>
    </row>
    <row r="51" spans="1:7" ht="49.5" x14ac:dyDescent="0.2">
      <c r="A51" s="125" t="s">
        <v>186</v>
      </c>
      <c r="B51" s="128" t="s">
        <v>187</v>
      </c>
      <c r="C51" s="127" t="s">
        <v>164</v>
      </c>
      <c r="D51" s="130">
        <v>12</v>
      </c>
      <c r="E51" s="527"/>
      <c r="F51" s="527">
        <f>D51*E51</f>
        <v>0</v>
      </c>
      <c r="G51" s="148"/>
    </row>
    <row r="52" spans="1:7" x14ac:dyDescent="0.2">
      <c r="A52" s="125"/>
      <c r="B52" s="128"/>
      <c r="C52" s="127"/>
      <c r="D52" s="133"/>
      <c r="E52" s="527"/>
      <c r="F52" s="527"/>
      <c r="G52" s="132"/>
    </row>
    <row r="53" spans="1:7" s="75" customFormat="1" ht="21" customHeight="1" x14ac:dyDescent="0.2">
      <c r="A53" s="140"/>
      <c r="B53" s="140" t="s">
        <v>188</v>
      </c>
      <c r="C53" s="141"/>
      <c r="D53" s="141"/>
      <c r="E53" s="532"/>
      <c r="F53" s="533">
        <f>SUM(F36:F52)</f>
        <v>8600000</v>
      </c>
      <c r="G53" s="142"/>
    </row>
    <row r="54" spans="1:7" x14ac:dyDescent="0.2">
      <c r="A54" s="150"/>
      <c r="B54" s="128"/>
      <c r="C54" s="127"/>
      <c r="D54" s="133"/>
      <c r="E54" s="527"/>
      <c r="F54" s="527"/>
      <c r="G54" s="132"/>
    </row>
    <row r="55" spans="1:7" ht="13.15" customHeight="1" x14ac:dyDescent="0.2">
      <c r="A55" s="150"/>
      <c r="B55" s="145" t="s">
        <v>45</v>
      </c>
      <c r="C55" s="151"/>
      <c r="D55" s="152"/>
      <c r="E55" s="534"/>
      <c r="F55" s="534"/>
      <c r="G55" s="148"/>
    </row>
    <row r="56" spans="1:7" ht="13.15" customHeight="1" x14ac:dyDescent="0.2">
      <c r="A56" s="150"/>
      <c r="B56" s="138"/>
      <c r="C56" s="151"/>
      <c r="D56" s="152"/>
      <c r="E56" s="534"/>
      <c r="F56" s="534"/>
      <c r="G56" s="148"/>
    </row>
    <row r="57" spans="1:7" x14ac:dyDescent="0.2">
      <c r="A57" s="150"/>
      <c r="B57" s="153" t="s">
        <v>229</v>
      </c>
      <c r="C57" s="151"/>
      <c r="D57" s="152"/>
      <c r="E57" s="534"/>
      <c r="F57" s="534">
        <f>F34</f>
        <v>362000000</v>
      </c>
      <c r="G57" s="148"/>
    </row>
    <row r="58" spans="1:7" x14ac:dyDescent="0.2">
      <c r="A58" s="150"/>
      <c r="B58" s="153" t="s">
        <v>228</v>
      </c>
      <c r="C58" s="151"/>
      <c r="D58" s="152"/>
      <c r="E58" s="534"/>
      <c r="F58" s="534">
        <f>F53</f>
        <v>8600000</v>
      </c>
      <c r="G58" s="148"/>
    </row>
    <row r="59" spans="1:7" x14ac:dyDescent="0.2">
      <c r="A59" s="150"/>
      <c r="B59" s="153"/>
      <c r="C59" s="151"/>
      <c r="D59" s="152"/>
      <c r="E59" s="534"/>
      <c r="F59" s="534"/>
      <c r="G59" s="148"/>
    </row>
    <row r="60" spans="1:7" x14ac:dyDescent="0.2">
      <c r="A60" s="150"/>
      <c r="B60" s="153"/>
      <c r="C60" s="151"/>
      <c r="D60" s="152"/>
      <c r="E60" s="534"/>
      <c r="F60" s="534"/>
      <c r="G60" s="148"/>
    </row>
    <row r="61" spans="1:7" x14ac:dyDescent="0.2">
      <c r="A61" s="150"/>
      <c r="B61" s="153"/>
      <c r="C61" s="151"/>
      <c r="D61" s="152"/>
      <c r="E61" s="534"/>
      <c r="F61" s="534"/>
      <c r="G61" s="148"/>
    </row>
    <row r="62" spans="1:7" x14ac:dyDescent="0.2">
      <c r="A62" s="150"/>
      <c r="B62" s="153"/>
      <c r="C62" s="151"/>
      <c r="D62" s="152"/>
      <c r="E62" s="534"/>
      <c r="F62" s="534"/>
      <c r="G62" s="148"/>
    </row>
    <row r="63" spans="1:7" x14ac:dyDescent="0.2">
      <c r="A63" s="150"/>
      <c r="B63" s="153"/>
      <c r="C63" s="151"/>
      <c r="D63" s="152"/>
      <c r="E63" s="534"/>
      <c r="F63" s="534"/>
      <c r="G63" s="148"/>
    </row>
    <row r="64" spans="1:7" x14ac:dyDescent="0.2">
      <c r="A64" s="150"/>
      <c r="B64" s="153"/>
      <c r="C64" s="151"/>
      <c r="D64" s="152"/>
      <c r="E64" s="534"/>
      <c r="F64" s="534"/>
      <c r="G64" s="148"/>
    </row>
    <row r="65" spans="1:7" x14ac:dyDescent="0.2">
      <c r="A65" s="150"/>
      <c r="B65" s="153"/>
      <c r="C65" s="151"/>
      <c r="D65" s="152"/>
      <c r="E65" s="534"/>
      <c r="F65" s="534"/>
      <c r="G65" s="148"/>
    </row>
    <row r="66" spans="1:7" ht="13.15" customHeight="1" x14ac:dyDescent="0.2">
      <c r="A66" s="150"/>
      <c r="B66" s="128"/>
      <c r="C66" s="127"/>
      <c r="D66" s="154"/>
      <c r="E66" s="527"/>
      <c r="F66" s="527"/>
      <c r="G66" s="155"/>
    </row>
    <row r="67" spans="1:7" s="137" customFormat="1" ht="21.75" customHeight="1" x14ac:dyDescent="0.2">
      <c r="A67" s="156"/>
      <c r="B67" s="156" t="s">
        <v>189</v>
      </c>
      <c r="C67" s="157"/>
      <c r="D67" s="157"/>
      <c r="E67" s="614"/>
      <c r="F67" s="615"/>
      <c r="G67" s="158"/>
    </row>
    <row r="68" spans="1:7" x14ac:dyDescent="0.2">
      <c r="A68" s="159"/>
      <c r="B68" s="160"/>
      <c r="C68" s="161"/>
      <c r="D68" s="162"/>
      <c r="E68" s="163"/>
      <c r="F68" s="163"/>
      <c r="G68" s="155"/>
    </row>
    <row r="69" spans="1:7" x14ac:dyDescent="0.2">
      <c r="A69" s="159"/>
      <c r="B69" s="160"/>
      <c r="C69" s="161"/>
      <c r="D69" s="162"/>
      <c r="E69" s="163"/>
      <c r="F69" s="163"/>
      <c r="G69" s="155"/>
    </row>
    <row r="70" spans="1:7" x14ac:dyDescent="0.2">
      <c r="A70" s="159"/>
      <c r="B70" s="160"/>
      <c r="C70" s="161"/>
      <c r="D70" s="162"/>
      <c r="E70" s="163"/>
      <c r="F70" s="163"/>
      <c r="G70" s="155"/>
    </row>
    <row r="71" spans="1:7" x14ac:dyDescent="0.2">
      <c r="A71" s="159"/>
      <c r="B71" s="160"/>
      <c r="C71" s="161"/>
      <c r="D71" s="162"/>
      <c r="E71" s="163"/>
      <c r="F71" s="163"/>
      <c r="G71" s="155"/>
    </row>
    <row r="72" spans="1:7" x14ac:dyDescent="0.2">
      <c r="A72" s="159"/>
      <c r="B72" s="160"/>
      <c r="C72" s="161"/>
      <c r="D72" s="162"/>
      <c r="E72" s="163"/>
      <c r="F72" s="163"/>
      <c r="G72" s="155"/>
    </row>
    <row r="73" spans="1:7" x14ac:dyDescent="0.2">
      <c r="A73" s="159"/>
      <c r="B73" s="160"/>
      <c r="C73" s="161"/>
      <c r="D73" s="162"/>
      <c r="E73" s="163"/>
      <c r="F73" s="163"/>
      <c r="G73" s="155"/>
    </row>
    <row r="74" spans="1:7" x14ac:dyDescent="0.2">
      <c r="A74" s="159"/>
      <c r="B74" s="160"/>
      <c r="C74" s="161"/>
      <c r="D74" s="162"/>
      <c r="E74" s="163"/>
      <c r="F74" s="163"/>
      <c r="G74" s="155"/>
    </row>
    <row r="75" spans="1:7" x14ac:dyDescent="0.2">
      <c r="A75" s="159"/>
      <c r="B75" s="160"/>
      <c r="C75" s="161"/>
      <c r="D75" s="162"/>
      <c r="E75" s="163"/>
      <c r="F75" s="163"/>
      <c r="G75" s="155"/>
    </row>
    <row r="76" spans="1:7" x14ac:dyDescent="0.2">
      <c r="A76" s="159"/>
      <c r="B76" s="160"/>
      <c r="C76" s="161"/>
      <c r="D76" s="162"/>
      <c r="E76" s="163"/>
      <c r="F76" s="163"/>
      <c r="G76" s="155"/>
    </row>
    <row r="77" spans="1:7" x14ac:dyDescent="0.2">
      <c r="A77" s="159"/>
      <c r="B77" s="160"/>
      <c r="C77" s="161"/>
      <c r="D77" s="162"/>
      <c r="E77" s="163"/>
      <c r="F77" s="163"/>
      <c r="G77" s="155"/>
    </row>
    <row r="78" spans="1:7" x14ac:dyDescent="0.2">
      <c r="A78" s="159"/>
      <c r="B78" s="160"/>
      <c r="C78" s="161"/>
      <c r="D78" s="162"/>
      <c r="E78" s="163"/>
      <c r="F78" s="163"/>
      <c r="G78" s="155"/>
    </row>
    <row r="79" spans="1:7" x14ac:dyDescent="0.2">
      <c r="A79" s="159"/>
      <c r="B79" s="160"/>
      <c r="C79" s="161"/>
      <c r="D79" s="162"/>
      <c r="E79" s="163"/>
      <c r="F79" s="163"/>
      <c r="G79" s="155"/>
    </row>
    <row r="80" spans="1:7" x14ac:dyDescent="0.2">
      <c r="A80" s="159"/>
      <c r="B80" s="160"/>
      <c r="C80" s="161"/>
      <c r="D80" s="162"/>
      <c r="E80" s="163"/>
      <c r="F80" s="163"/>
      <c r="G80" s="155"/>
    </row>
    <row r="81" spans="1:7" x14ac:dyDescent="0.2">
      <c r="A81" s="159"/>
      <c r="B81" s="160"/>
      <c r="C81" s="161"/>
      <c r="D81" s="162"/>
      <c r="E81" s="163"/>
      <c r="F81" s="163"/>
      <c r="G81" s="155"/>
    </row>
    <row r="82" spans="1:7" x14ac:dyDescent="0.2">
      <c r="A82" s="159"/>
      <c r="B82" s="160"/>
      <c r="C82" s="161"/>
      <c r="D82" s="162"/>
      <c r="E82" s="163"/>
      <c r="F82" s="163"/>
      <c r="G82" s="155"/>
    </row>
    <row r="83" spans="1:7" x14ac:dyDescent="0.2">
      <c r="A83" s="159"/>
      <c r="B83" s="160"/>
      <c r="C83" s="161"/>
      <c r="D83" s="162"/>
      <c r="E83" s="163"/>
      <c r="F83" s="163"/>
      <c r="G83" s="155"/>
    </row>
    <row r="84" spans="1:7" x14ac:dyDescent="0.2">
      <c r="A84" s="159"/>
      <c r="B84" s="160"/>
      <c r="C84" s="161"/>
      <c r="D84" s="162"/>
      <c r="E84" s="163"/>
      <c r="F84" s="163"/>
      <c r="G84" s="155"/>
    </row>
    <row r="85" spans="1:7" x14ac:dyDescent="0.2">
      <c r="A85" s="159"/>
      <c r="B85" s="160"/>
      <c r="C85" s="161"/>
      <c r="D85" s="162"/>
      <c r="E85" s="163"/>
      <c r="F85" s="163"/>
      <c r="G85" s="155"/>
    </row>
    <row r="86" spans="1:7" x14ac:dyDescent="0.2">
      <c r="A86" s="159"/>
      <c r="B86" s="160"/>
      <c r="C86" s="161"/>
      <c r="D86" s="162"/>
      <c r="E86" s="163"/>
      <c r="F86" s="163"/>
      <c r="G86" s="155"/>
    </row>
    <row r="87" spans="1:7" x14ac:dyDescent="0.2">
      <c r="A87" s="159"/>
      <c r="B87" s="160"/>
      <c r="C87" s="161"/>
      <c r="D87" s="162"/>
      <c r="E87" s="163"/>
      <c r="F87" s="163"/>
      <c r="G87" s="155"/>
    </row>
    <row r="88" spans="1:7" x14ac:dyDescent="0.2">
      <c r="A88" s="159"/>
      <c r="B88" s="160"/>
      <c r="C88" s="161"/>
      <c r="D88" s="162"/>
      <c r="E88" s="163"/>
      <c r="F88" s="163"/>
      <c r="G88" s="155"/>
    </row>
    <row r="89" spans="1:7" x14ac:dyDescent="0.2">
      <c r="A89" s="159"/>
      <c r="B89" s="160"/>
      <c r="C89" s="161"/>
      <c r="D89" s="162"/>
      <c r="E89" s="163"/>
      <c r="F89" s="163"/>
      <c r="G89" s="155"/>
    </row>
    <row r="90" spans="1:7" x14ac:dyDescent="0.2">
      <c r="A90" s="159"/>
      <c r="B90" s="160"/>
      <c r="C90" s="161"/>
      <c r="D90" s="162"/>
      <c r="E90" s="163"/>
      <c r="F90" s="163"/>
      <c r="G90" s="155"/>
    </row>
    <row r="91" spans="1:7" x14ac:dyDescent="0.2">
      <c r="A91" s="159"/>
      <c r="B91" s="160"/>
      <c r="C91" s="161"/>
      <c r="D91" s="162"/>
      <c r="E91" s="163"/>
      <c r="F91" s="163"/>
      <c r="G91" s="155"/>
    </row>
    <row r="92" spans="1:7" x14ac:dyDescent="0.2">
      <c r="A92" s="159"/>
      <c r="B92" s="160"/>
      <c r="C92" s="161"/>
      <c r="D92" s="162"/>
      <c r="E92" s="163"/>
      <c r="F92" s="163"/>
      <c r="G92" s="155"/>
    </row>
    <row r="93" spans="1:7" x14ac:dyDescent="0.2">
      <c r="A93" s="164"/>
      <c r="B93" s="165"/>
      <c r="C93" s="161"/>
      <c r="D93" s="162"/>
      <c r="E93" s="163"/>
      <c r="F93" s="163"/>
      <c r="G93" s="155"/>
    </row>
    <row r="94" spans="1:7" x14ac:dyDescent="0.2">
      <c r="A94" s="164"/>
      <c r="B94" s="165"/>
      <c r="C94" s="161"/>
      <c r="D94" s="162"/>
      <c r="E94" s="163"/>
      <c r="F94" s="163"/>
      <c r="G94" s="155"/>
    </row>
    <row r="95" spans="1:7" x14ac:dyDescent="0.2">
      <c r="A95" s="164"/>
      <c r="B95" s="165"/>
      <c r="C95" s="161"/>
      <c r="D95" s="162"/>
      <c r="E95" s="163"/>
      <c r="F95" s="163"/>
      <c r="G95" s="155"/>
    </row>
    <row r="96" spans="1:7" x14ac:dyDescent="0.2">
      <c r="A96" s="164"/>
      <c r="B96" s="165"/>
      <c r="C96" s="161"/>
      <c r="D96" s="162"/>
      <c r="E96" s="163"/>
      <c r="F96" s="163"/>
      <c r="G96" s="155"/>
    </row>
    <row r="97" spans="1:7" x14ac:dyDescent="0.2">
      <c r="A97" s="164"/>
      <c r="B97" s="165"/>
      <c r="C97" s="161"/>
      <c r="D97" s="162"/>
      <c r="E97" s="163"/>
      <c r="F97" s="163"/>
      <c r="G97" s="155"/>
    </row>
    <row r="98" spans="1:7" x14ac:dyDescent="0.2">
      <c r="A98" s="164"/>
      <c r="B98" s="165"/>
      <c r="C98" s="161"/>
      <c r="D98" s="162"/>
      <c r="E98" s="163"/>
      <c r="F98" s="163"/>
      <c r="G98" s="155"/>
    </row>
    <row r="99" spans="1:7" x14ac:dyDescent="0.2">
      <c r="A99" s="164"/>
      <c r="B99" s="165"/>
      <c r="C99" s="161"/>
      <c r="D99" s="162"/>
      <c r="E99" s="163"/>
      <c r="F99" s="163"/>
      <c r="G99" s="155"/>
    </row>
    <row r="100" spans="1:7" x14ac:dyDescent="0.2">
      <c r="A100" s="164"/>
      <c r="B100" s="165"/>
      <c r="C100" s="161"/>
      <c r="D100" s="162"/>
      <c r="E100" s="163"/>
      <c r="F100" s="163"/>
      <c r="G100" s="155"/>
    </row>
    <row r="101" spans="1:7" x14ac:dyDescent="0.2">
      <c r="A101" s="164"/>
      <c r="B101" s="165"/>
      <c r="C101" s="161"/>
      <c r="D101" s="162"/>
      <c r="E101" s="163"/>
      <c r="F101" s="163"/>
      <c r="G101" s="155"/>
    </row>
    <row r="102" spans="1:7" x14ac:dyDescent="0.2">
      <c r="A102" s="164"/>
      <c r="B102" s="165"/>
      <c r="C102" s="161"/>
      <c r="D102" s="162"/>
      <c r="E102" s="163"/>
      <c r="F102" s="163"/>
      <c r="G102" s="155"/>
    </row>
    <row r="103" spans="1:7" x14ac:dyDescent="0.2">
      <c r="A103" s="164"/>
      <c r="B103" s="165"/>
      <c r="C103" s="161"/>
      <c r="D103" s="162"/>
      <c r="E103" s="163"/>
      <c r="F103" s="163"/>
      <c r="G103" s="155"/>
    </row>
    <row r="104" spans="1:7" x14ac:dyDescent="0.2">
      <c r="A104" s="164"/>
      <c r="B104" s="165"/>
      <c r="C104" s="161"/>
      <c r="D104" s="162"/>
      <c r="E104" s="163"/>
      <c r="F104" s="163"/>
      <c r="G104" s="155"/>
    </row>
    <row r="105" spans="1:7" x14ac:dyDescent="0.2">
      <c r="A105" s="164"/>
      <c r="B105" s="165"/>
      <c r="C105" s="161"/>
      <c r="D105" s="162"/>
      <c r="E105" s="163"/>
      <c r="F105" s="163"/>
      <c r="G105" s="155"/>
    </row>
    <row r="106" spans="1:7" x14ac:dyDescent="0.2">
      <c r="A106" s="164"/>
      <c r="B106" s="165"/>
      <c r="C106" s="161"/>
      <c r="D106" s="162"/>
      <c r="E106" s="163"/>
      <c r="F106" s="163"/>
      <c r="G106" s="155"/>
    </row>
    <row r="107" spans="1:7" x14ac:dyDescent="0.2">
      <c r="A107" s="164"/>
      <c r="B107" s="165"/>
      <c r="C107" s="161"/>
      <c r="D107" s="162"/>
      <c r="E107" s="163"/>
      <c r="F107" s="163"/>
      <c r="G107" s="155"/>
    </row>
    <row r="108" spans="1:7" x14ac:dyDescent="0.2">
      <c r="A108" s="164"/>
      <c r="B108" s="165"/>
      <c r="C108" s="161"/>
      <c r="D108" s="162"/>
      <c r="E108" s="163"/>
      <c r="F108" s="163"/>
      <c r="G108" s="155"/>
    </row>
    <row r="109" spans="1:7" x14ac:dyDescent="0.2">
      <c r="A109" s="164"/>
      <c r="B109" s="165"/>
      <c r="C109" s="161"/>
      <c r="D109" s="162"/>
      <c r="E109" s="163"/>
      <c r="F109" s="163"/>
      <c r="G109" s="155"/>
    </row>
    <row r="110" spans="1:7" x14ac:dyDescent="0.2">
      <c r="A110" s="164"/>
      <c r="B110" s="165"/>
      <c r="C110" s="161"/>
      <c r="D110" s="162"/>
      <c r="E110" s="163"/>
      <c r="F110" s="163"/>
      <c r="G110" s="155"/>
    </row>
    <row r="111" spans="1:7" x14ac:dyDescent="0.2">
      <c r="A111" s="164"/>
      <c r="B111" s="165"/>
      <c r="C111" s="161"/>
      <c r="D111" s="162"/>
      <c r="E111" s="163"/>
      <c r="F111" s="163"/>
      <c r="G111" s="155"/>
    </row>
    <row r="112" spans="1:7" x14ac:dyDescent="0.2">
      <c r="A112" s="164"/>
      <c r="B112" s="165"/>
      <c r="C112" s="161"/>
      <c r="D112" s="162"/>
      <c r="E112" s="163"/>
      <c r="F112" s="163"/>
      <c r="G112" s="155"/>
    </row>
    <row r="113" spans="1:7" x14ac:dyDescent="0.2">
      <c r="A113" s="164"/>
      <c r="B113" s="165"/>
      <c r="C113" s="161"/>
      <c r="D113" s="162"/>
      <c r="E113" s="163"/>
      <c r="F113" s="163"/>
      <c r="G113" s="155"/>
    </row>
    <row r="114" spans="1:7" x14ac:dyDescent="0.2">
      <c r="A114" s="164"/>
      <c r="B114" s="165"/>
      <c r="C114" s="161"/>
      <c r="D114" s="162"/>
      <c r="E114" s="163"/>
      <c r="F114" s="163"/>
      <c r="G114" s="155"/>
    </row>
    <row r="115" spans="1:7" x14ac:dyDescent="0.2">
      <c r="A115" s="164"/>
      <c r="B115" s="165"/>
      <c r="C115" s="161"/>
      <c r="D115" s="162"/>
      <c r="E115" s="163"/>
      <c r="F115" s="163"/>
      <c r="G115" s="155"/>
    </row>
    <row r="116" spans="1:7" x14ac:dyDescent="0.2">
      <c r="A116" s="164"/>
      <c r="B116" s="165"/>
      <c r="C116" s="161"/>
      <c r="D116" s="162"/>
      <c r="E116" s="163"/>
      <c r="F116" s="163"/>
      <c r="G116" s="155"/>
    </row>
    <row r="117" spans="1:7" x14ac:dyDescent="0.2">
      <c r="A117" s="164"/>
      <c r="B117" s="165"/>
      <c r="C117" s="161"/>
      <c r="D117" s="162"/>
      <c r="E117" s="163"/>
      <c r="F117" s="163"/>
      <c r="G117" s="155"/>
    </row>
    <row r="118" spans="1:7" x14ac:dyDescent="0.2">
      <c r="A118" s="164"/>
      <c r="B118" s="165"/>
      <c r="C118" s="161"/>
      <c r="D118" s="162"/>
      <c r="E118" s="163"/>
      <c r="F118" s="163"/>
      <c r="G118" s="155"/>
    </row>
    <row r="119" spans="1:7" x14ac:dyDescent="0.2">
      <c r="A119" s="164"/>
      <c r="B119" s="165"/>
      <c r="C119" s="161"/>
      <c r="D119" s="162"/>
      <c r="E119" s="163"/>
      <c r="F119" s="163"/>
      <c r="G119" s="155"/>
    </row>
    <row r="120" spans="1:7" x14ac:dyDescent="0.2">
      <c r="A120" s="159"/>
      <c r="B120" s="160"/>
      <c r="C120" s="166"/>
      <c r="D120" s="167"/>
      <c r="E120" s="168"/>
      <c r="F120" s="168"/>
      <c r="G120" s="169"/>
    </row>
    <row r="121" spans="1:7" x14ac:dyDescent="0.2">
      <c r="A121" s="164"/>
      <c r="B121" s="165"/>
      <c r="C121" s="161"/>
      <c r="D121" s="162"/>
      <c r="E121" s="163"/>
      <c r="F121" s="163"/>
      <c r="G121" s="155"/>
    </row>
  </sheetData>
  <mergeCells count="3">
    <mergeCell ref="A1:F1"/>
    <mergeCell ref="A2:B2"/>
    <mergeCell ref="A3:B3"/>
  </mergeCells>
  <pageMargins left="0.75" right="0.5" top="0.75" bottom="0.75" header="0.511811023622047" footer="0.511811023622047"/>
  <pageSetup paperSize="9" scale="91" fitToHeight="3" orientation="portrait" r:id="rId1"/>
  <headerFooter alignWithMargins="0"/>
  <rowBreaks count="1" manualBreakCount="1">
    <brk id="3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0"/>
  <sheetViews>
    <sheetView view="pageBreakPreview" topLeftCell="A46" zoomScaleNormal="100" zoomScaleSheetLayoutView="100" workbookViewId="0">
      <selection activeCell="F59" sqref="F59"/>
    </sheetView>
  </sheetViews>
  <sheetFormatPr defaultRowHeight="16.5" x14ac:dyDescent="0.2"/>
  <cols>
    <col min="1" max="1" width="8.140625" style="4" customWidth="1"/>
    <col min="2" max="2" width="40.5703125" style="70" customWidth="1"/>
    <col min="3" max="3" width="9.7109375" style="104" customWidth="1"/>
    <col min="4" max="4" width="7.7109375" style="105" customWidth="1"/>
    <col min="5" max="5" width="12.5703125" style="5" customWidth="1"/>
    <col min="6" max="6" width="13.85546875" style="5" customWidth="1"/>
    <col min="7" max="7" width="15" style="2" bestFit="1" customWidth="1"/>
    <col min="8" max="16384" width="9.140625" style="2"/>
  </cols>
  <sheetData>
    <row r="1" spans="1:7" ht="29.25" customHeight="1" x14ac:dyDescent="0.2">
      <c r="A1" s="624" t="s">
        <v>222</v>
      </c>
      <c r="B1" s="624"/>
      <c r="C1" s="624"/>
      <c r="D1" s="624"/>
      <c r="E1" s="624"/>
      <c r="F1" s="624"/>
      <c r="G1" s="1"/>
    </row>
    <row r="2" spans="1:7" ht="20.100000000000001" customHeight="1" x14ac:dyDescent="0.2">
      <c r="A2" s="625" t="s">
        <v>141</v>
      </c>
      <c r="B2" s="625"/>
      <c r="G2" s="1"/>
    </row>
    <row r="3" spans="1:7" ht="20.100000000000001" customHeight="1" x14ac:dyDescent="0.2">
      <c r="A3" s="625" t="s">
        <v>190</v>
      </c>
      <c r="B3" s="625"/>
      <c r="C3" s="170"/>
      <c r="D3" s="171"/>
      <c r="E3" s="16"/>
      <c r="F3" s="16"/>
      <c r="G3" s="172"/>
    </row>
    <row r="4" spans="1:7" ht="13.15" customHeight="1" x14ac:dyDescent="0.2">
      <c r="A4" s="173"/>
      <c r="B4" s="12"/>
      <c r="C4" s="170"/>
      <c r="D4" s="171"/>
      <c r="E4" s="111"/>
      <c r="F4" s="111"/>
      <c r="G4" s="112"/>
    </row>
    <row r="5" spans="1:7" s="119" customFormat="1" ht="28.5" x14ac:dyDescent="0.3">
      <c r="A5" s="174" t="s">
        <v>191</v>
      </c>
      <c r="B5" s="174" t="s">
        <v>1</v>
      </c>
      <c r="C5" s="175" t="s">
        <v>2</v>
      </c>
      <c r="D5" s="176" t="s">
        <v>3</v>
      </c>
      <c r="E5" s="177" t="s">
        <v>192</v>
      </c>
      <c r="F5" s="178" t="s">
        <v>146</v>
      </c>
      <c r="G5" s="118"/>
    </row>
    <row r="6" spans="1:7" s="119" customFormat="1" x14ac:dyDescent="0.3">
      <c r="A6" s="113"/>
      <c r="B6" s="113"/>
      <c r="C6" s="114"/>
      <c r="D6" s="115"/>
      <c r="E6" s="116"/>
      <c r="F6" s="117"/>
      <c r="G6" s="118"/>
    </row>
    <row r="7" spans="1:7" x14ac:dyDescent="0.2">
      <c r="A7" s="179"/>
      <c r="B7" s="126" t="s">
        <v>193</v>
      </c>
      <c r="C7" s="127"/>
      <c r="D7" s="154"/>
      <c r="E7" s="180"/>
      <c r="F7" s="181"/>
      <c r="G7" s="182"/>
    </row>
    <row r="8" spans="1:7" s="188" customFormat="1" x14ac:dyDescent="0.2">
      <c r="A8" s="183"/>
      <c r="B8" s="184" t="s">
        <v>194</v>
      </c>
      <c r="C8" s="185"/>
      <c r="D8" s="186"/>
      <c r="E8" s="535"/>
      <c r="F8" s="535"/>
    </row>
    <row r="9" spans="1:7" s="188" customFormat="1" ht="33.75" customHeight="1" x14ac:dyDescent="0.2">
      <c r="A9" s="185">
        <v>311</v>
      </c>
      <c r="B9" s="189" t="s">
        <v>195</v>
      </c>
      <c r="C9" s="185" t="s">
        <v>127</v>
      </c>
      <c r="D9" s="186">
        <v>1</v>
      </c>
      <c r="E9" s="535"/>
      <c r="F9" s="535">
        <f>E9*D9</f>
        <v>0</v>
      </c>
    </row>
    <row r="10" spans="1:7" s="188" customFormat="1" x14ac:dyDescent="0.2">
      <c r="A10" s="185"/>
      <c r="B10" s="189"/>
      <c r="C10" s="185"/>
      <c r="D10" s="186"/>
      <c r="E10" s="535"/>
      <c r="F10" s="535"/>
    </row>
    <row r="11" spans="1:7" s="188" customFormat="1" ht="65.25" customHeight="1" x14ac:dyDescent="0.2">
      <c r="A11" s="185">
        <v>314</v>
      </c>
      <c r="B11" s="189" t="s">
        <v>196</v>
      </c>
      <c r="C11" s="185" t="s">
        <v>127</v>
      </c>
      <c r="D11" s="186">
        <v>1</v>
      </c>
      <c r="E11" s="535"/>
      <c r="F11" s="535">
        <f>E11*D11</f>
        <v>0</v>
      </c>
    </row>
    <row r="12" spans="1:7" s="188" customFormat="1" x14ac:dyDescent="0.2">
      <c r="A12" s="190"/>
      <c r="B12" s="184"/>
      <c r="C12" s="185"/>
      <c r="D12" s="186"/>
      <c r="E12" s="535"/>
      <c r="F12" s="535"/>
    </row>
    <row r="13" spans="1:7" s="188" customFormat="1" ht="66" x14ac:dyDescent="0.2">
      <c r="A13" s="185">
        <v>321</v>
      </c>
      <c r="B13" s="189" t="s">
        <v>197</v>
      </c>
      <c r="C13" s="185" t="s">
        <v>127</v>
      </c>
      <c r="D13" s="186">
        <v>1</v>
      </c>
      <c r="E13" s="535"/>
      <c r="F13" s="535">
        <f>E13*D13</f>
        <v>0</v>
      </c>
    </row>
    <row r="14" spans="1:7" s="188" customFormat="1" x14ac:dyDescent="0.2">
      <c r="A14" s="185"/>
      <c r="B14" s="189"/>
      <c r="C14" s="185"/>
      <c r="D14" s="186"/>
      <c r="E14" s="535"/>
      <c r="F14" s="535"/>
    </row>
    <row r="15" spans="1:7" s="188" customFormat="1" ht="87" customHeight="1" x14ac:dyDescent="0.2">
      <c r="A15" s="185">
        <v>322</v>
      </c>
      <c r="B15" s="189" t="s">
        <v>198</v>
      </c>
      <c r="C15" s="185" t="s">
        <v>127</v>
      </c>
      <c r="D15" s="186">
        <v>1</v>
      </c>
      <c r="E15" s="535"/>
      <c r="F15" s="535">
        <f>E15*D15</f>
        <v>0</v>
      </c>
    </row>
    <row r="16" spans="1:7" s="188" customFormat="1" x14ac:dyDescent="0.2">
      <c r="A16" s="185"/>
      <c r="B16" s="189"/>
      <c r="C16" s="185"/>
      <c r="D16" s="186"/>
      <c r="E16" s="535"/>
      <c r="F16" s="535"/>
    </row>
    <row r="17" spans="1:6" s="188" customFormat="1" ht="66" x14ac:dyDescent="0.2">
      <c r="A17" s="185">
        <v>325</v>
      </c>
      <c r="B17" s="191" t="s">
        <v>199</v>
      </c>
      <c r="C17" s="185" t="s">
        <v>200</v>
      </c>
      <c r="D17" s="186">
        <v>12</v>
      </c>
      <c r="E17" s="535"/>
      <c r="F17" s="535">
        <f>E17*D17</f>
        <v>0</v>
      </c>
    </row>
    <row r="18" spans="1:6" s="188" customFormat="1" x14ac:dyDescent="0.2">
      <c r="A18" s="190"/>
      <c r="B18" s="189"/>
      <c r="C18" s="185"/>
      <c r="D18" s="186"/>
      <c r="E18" s="535"/>
      <c r="F18" s="535"/>
    </row>
    <row r="19" spans="1:6" s="193" customFormat="1" ht="49.5" x14ac:dyDescent="0.2">
      <c r="A19" s="185" t="s">
        <v>201</v>
      </c>
      <c r="B19" s="192" t="s">
        <v>202</v>
      </c>
      <c r="C19" s="185" t="s">
        <v>200</v>
      </c>
      <c r="D19" s="186">
        <v>12</v>
      </c>
      <c r="E19" s="187">
        <v>5500000</v>
      </c>
      <c r="F19" s="187">
        <f>E19*D19</f>
        <v>66000000</v>
      </c>
    </row>
    <row r="20" spans="1:6" s="193" customFormat="1" x14ac:dyDescent="0.2">
      <c r="A20" s="185"/>
      <c r="B20" s="192"/>
      <c r="C20" s="185"/>
      <c r="D20" s="186"/>
      <c r="E20" s="535"/>
      <c r="F20" s="535"/>
    </row>
    <row r="21" spans="1:6" s="74" customFormat="1" x14ac:dyDescent="0.3">
      <c r="A21" s="194" t="s">
        <v>203</v>
      </c>
      <c r="B21" s="195" t="s">
        <v>204</v>
      </c>
      <c r="C21" s="196" t="s">
        <v>150</v>
      </c>
      <c r="D21" s="197">
        <v>1</v>
      </c>
      <c r="E21" s="536"/>
      <c r="F21" s="535">
        <f>E21*D21</f>
        <v>0</v>
      </c>
    </row>
    <row r="22" spans="1:6" s="74" customFormat="1" x14ac:dyDescent="0.3">
      <c r="A22" s="194"/>
      <c r="B22" s="195"/>
      <c r="C22" s="196"/>
      <c r="D22" s="197"/>
      <c r="E22" s="536"/>
      <c r="F22" s="537"/>
    </row>
    <row r="23" spans="1:6" s="74" customFormat="1" ht="33" x14ac:dyDescent="0.3">
      <c r="A23" s="194" t="s">
        <v>205</v>
      </c>
      <c r="B23" s="195" t="s">
        <v>206</v>
      </c>
      <c r="C23" s="196" t="s">
        <v>150</v>
      </c>
      <c r="D23" s="197">
        <v>1</v>
      </c>
      <c r="E23" s="536"/>
      <c r="F23" s="535">
        <f>E23*D23</f>
        <v>0</v>
      </c>
    </row>
    <row r="24" spans="1:6" s="74" customFormat="1" x14ac:dyDescent="0.3">
      <c r="A24" s="194"/>
      <c r="B24" s="195"/>
      <c r="C24" s="196"/>
      <c r="D24" s="197"/>
      <c r="E24" s="536"/>
      <c r="F24" s="537"/>
    </row>
    <row r="25" spans="1:6" s="188" customFormat="1" ht="18.75" customHeight="1" x14ac:dyDescent="0.2">
      <c r="A25" s="198"/>
      <c r="B25" s="198" t="s">
        <v>167</v>
      </c>
      <c r="C25" s="198"/>
      <c r="D25" s="198"/>
      <c r="E25" s="538"/>
      <c r="F25" s="616"/>
    </row>
    <row r="26" spans="1:6" s="74" customFormat="1" x14ac:dyDescent="0.3">
      <c r="A26" s="194"/>
      <c r="B26" s="195"/>
      <c r="C26" s="196"/>
      <c r="D26" s="197"/>
      <c r="E26" s="536"/>
      <c r="F26" s="537"/>
    </row>
    <row r="27" spans="1:6" s="193" customFormat="1" ht="51" customHeight="1" x14ac:dyDescent="0.2">
      <c r="A27" s="185" t="s">
        <v>207</v>
      </c>
      <c r="B27" s="191" t="s">
        <v>208</v>
      </c>
      <c r="C27" s="185" t="s">
        <v>209</v>
      </c>
      <c r="D27" s="186">
        <v>1</v>
      </c>
      <c r="E27" s="535"/>
      <c r="F27" s="535"/>
    </row>
    <row r="28" spans="1:6" s="193" customFormat="1" ht="17.25" customHeight="1" x14ac:dyDescent="0.2">
      <c r="A28" s="185"/>
      <c r="B28" s="191"/>
      <c r="C28" s="185"/>
      <c r="D28" s="186"/>
      <c r="E28" s="535"/>
      <c r="F28" s="535"/>
    </row>
    <row r="29" spans="1:6" s="193" customFormat="1" ht="21.75" customHeight="1" x14ac:dyDescent="0.2">
      <c r="A29" s="185" t="s">
        <v>210</v>
      </c>
      <c r="B29" s="191" t="s">
        <v>211</v>
      </c>
      <c r="C29" s="185" t="s">
        <v>124</v>
      </c>
      <c r="D29" s="186">
        <v>1</v>
      </c>
      <c r="E29" s="187">
        <v>5000000</v>
      </c>
      <c r="F29" s="187">
        <f>D29*E29</f>
        <v>5000000</v>
      </c>
    </row>
    <row r="30" spans="1:6" s="193" customFormat="1" x14ac:dyDescent="0.2">
      <c r="A30" s="185"/>
      <c r="B30" s="191"/>
      <c r="C30" s="185"/>
      <c r="D30" s="186"/>
      <c r="E30" s="535"/>
      <c r="F30" s="535"/>
    </row>
    <row r="31" spans="1:6" s="193" customFormat="1" ht="49.5" x14ac:dyDescent="0.2">
      <c r="A31" s="185" t="s">
        <v>212</v>
      </c>
      <c r="B31" s="191" t="s">
        <v>213</v>
      </c>
      <c r="C31" s="185" t="s">
        <v>214</v>
      </c>
      <c r="D31" s="186">
        <v>1</v>
      </c>
      <c r="E31" s="187">
        <v>5000000</v>
      </c>
      <c r="F31" s="187">
        <f>D31*E31</f>
        <v>5000000</v>
      </c>
    </row>
    <row r="32" spans="1:6" s="193" customFormat="1" x14ac:dyDescent="0.2">
      <c r="A32" s="185"/>
      <c r="B32" s="191"/>
      <c r="C32" s="185"/>
      <c r="D32" s="186"/>
      <c r="E32" s="535"/>
      <c r="F32" s="535"/>
    </row>
    <row r="33" spans="1:6" s="193" customFormat="1" ht="33" x14ac:dyDescent="0.2">
      <c r="A33" s="185" t="s">
        <v>215</v>
      </c>
      <c r="B33" s="191" t="s">
        <v>216</v>
      </c>
      <c r="C33" s="185" t="s">
        <v>200</v>
      </c>
      <c r="D33" s="186">
        <v>12</v>
      </c>
      <c r="E33" s="535"/>
      <c r="F33" s="535"/>
    </row>
    <row r="34" spans="1:6" s="193" customFormat="1" x14ac:dyDescent="0.2">
      <c r="A34" s="185"/>
      <c r="B34" s="191"/>
      <c r="C34" s="199"/>
      <c r="D34" s="186"/>
      <c r="E34" s="540"/>
      <c r="F34" s="535"/>
    </row>
    <row r="35" spans="1:6" s="188" customFormat="1" ht="18.75" customHeight="1" x14ac:dyDescent="0.2">
      <c r="A35" s="198"/>
      <c r="B35" s="198" t="s">
        <v>167</v>
      </c>
      <c r="C35" s="198"/>
      <c r="D35" s="198"/>
      <c r="E35" s="538"/>
      <c r="F35" s="539">
        <f>SUM(F27:F34)</f>
        <v>10000000</v>
      </c>
    </row>
    <row r="36" spans="1:6" s="193" customFormat="1" x14ac:dyDescent="0.2">
      <c r="A36" s="185"/>
      <c r="B36" s="191"/>
      <c r="C36" s="199"/>
      <c r="D36" s="186"/>
      <c r="E36" s="540"/>
      <c r="F36" s="535"/>
    </row>
    <row r="37" spans="1:6" x14ac:dyDescent="0.2">
      <c r="A37" s="200"/>
      <c r="B37" s="145" t="s">
        <v>45</v>
      </c>
      <c r="C37" s="201"/>
      <c r="D37" s="202"/>
      <c r="E37" s="541"/>
      <c r="F37" s="541"/>
    </row>
    <row r="38" spans="1:6" x14ac:dyDescent="0.2">
      <c r="A38" s="200"/>
      <c r="B38" s="138"/>
      <c r="C38" s="201"/>
      <c r="D38" s="202"/>
      <c r="E38" s="541"/>
      <c r="F38" s="541"/>
    </row>
    <row r="39" spans="1:6" x14ac:dyDescent="0.2">
      <c r="A39" s="200"/>
      <c r="B39" s="153" t="s">
        <v>220</v>
      </c>
      <c r="C39" s="201"/>
      <c r="D39" s="202"/>
      <c r="E39" s="541"/>
      <c r="F39" s="541">
        <f>F25</f>
        <v>0</v>
      </c>
    </row>
    <row r="40" spans="1:6" ht="10.5" customHeight="1" x14ac:dyDescent="0.2">
      <c r="A40" s="200"/>
      <c r="B40" s="153"/>
      <c r="C40" s="201"/>
      <c r="D40" s="202"/>
      <c r="E40" s="541"/>
      <c r="F40" s="541">
        <f>F35</f>
        <v>10000000</v>
      </c>
    </row>
    <row r="41" spans="1:6" x14ac:dyDescent="0.2">
      <c r="A41" s="200"/>
      <c r="B41" s="153" t="s">
        <v>221</v>
      </c>
      <c r="C41" s="201"/>
      <c r="D41" s="202"/>
      <c r="E41" s="541"/>
      <c r="F41" s="541"/>
    </row>
    <row r="42" spans="1:6" ht="11.25" customHeight="1" x14ac:dyDescent="0.2">
      <c r="A42" s="200"/>
      <c r="B42" s="153"/>
      <c r="C42" s="201"/>
      <c r="D42" s="202"/>
      <c r="E42" s="541"/>
      <c r="F42" s="541"/>
    </row>
    <row r="43" spans="1:6" x14ac:dyDescent="0.2">
      <c r="A43" s="200"/>
      <c r="B43" s="153"/>
      <c r="C43" s="201"/>
      <c r="D43" s="202"/>
      <c r="E43" s="541"/>
      <c r="F43" s="541"/>
    </row>
    <row r="44" spans="1:6" s="193" customFormat="1" x14ac:dyDescent="0.2">
      <c r="A44" s="185"/>
      <c r="B44" s="191"/>
      <c r="C44" s="185"/>
      <c r="D44" s="186"/>
      <c r="E44" s="542"/>
      <c r="F44" s="543"/>
    </row>
    <row r="45" spans="1:6" s="193" customFormat="1" x14ac:dyDescent="0.2">
      <c r="A45" s="185"/>
      <c r="B45" s="191"/>
      <c r="C45" s="185"/>
      <c r="D45" s="186"/>
      <c r="E45" s="542"/>
      <c r="F45" s="543"/>
    </row>
    <row r="46" spans="1:6" s="193" customFormat="1" x14ac:dyDescent="0.2">
      <c r="A46" s="185"/>
      <c r="B46" s="191"/>
      <c r="C46" s="185"/>
      <c r="D46" s="186"/>
      <c r="E46" s="542"/>
      <c r="F46" s="543"/>
    </row>
    <row r="47" spans="1:6" s="193" customFormat="1" x14ac:dyDescent="0.2">
      <c r="A47" s="185"/>
      <c r="B47" s="191"/>
      <c r="C47" s="185"/>
      <c r="D47" s="186"/>
      <c r="E47" s="542"/>
      <c r="F47" s="543"/>
    </row>
    <row r="48" spans="1:6" s="193" customFormat="1" x14ac:dyDescent="0.2">
      <c r="A48" s="185"/>
      <c r="B48" s="191"/>
      <c r="C48" s="185"/>
      <c r="D48" s="186"/>
      <c r="E48" s="542"/>
      <c r="F48" s="543"/>
    </row>
    <row r="49" spans="1:7" s="193" customFormat="1" x14ac:dyDescent="0.2">
      <c r="A49" s="185"/>
      <c r="B49" s="191"/>
      <c r="C49" s="185"/>
      <c r="D49" s="186"/>
      <c r="E49" s="542"/>
      <c r="F49" s="543"/>
    </row>
    <row r="50" spans="1:7" s="193" customFormat="1" x14ac:dyDescent="0.2">
      <c r="A50" s="185"/>
      <c r="B50" s="191"/>
      <c r="C50" s="185"/>
      <c r="D50" s="186"/>
      <c r="E50" s="542"/>
      <c r="F50" s="543"/>
    </row>
    <row r="51" spans="1:7" s="193" customFormat="1" x14ac:dyDescent="0.2">
      <c r="A51" s="185"/>
      <c r="B51" s="191"/>
      <c r="C51" s="185"/>
      <c r="D51" s="186"/>
      <c r="E51" s="542"/>
      <c r="F51" s="543"/>
    </row>
    <row r="52" spans="1:7" s="193" customFormat="1" x14ac:dyDescent="0.2">
      <c r="A52" s="185"/>
      <c r="B52" s="191"/>
      <c r="C52" s="185"/>
      <c r="D52" s="186"/>
      <c r="E52" s="542"/>
      <c r="F52" s="543"/>
    </row>
    <row r="53" spans="1:7" s="193" customFormat="1" x14ac:dyDescent="0.2">
      <c r="A53" s="185"/>
      <c r="B53" s="191"/>
      <c r="C53" s="185"/>
      <c r="D53" s="186"/>
      <c r="E53" s="542"/>
      <c r="F53" s="543"/>
    </row>
    <row r="54" spans="1:7" s="193" customFormat="1" x14ac:dyDescent="0.2">
      <c r="A54" s="185"/>
      <c r="B54" s="191"/>
      <c r="C54" s="185"/>
      <c r="D54" s="186"/>
      <c r="E54" s="542"/>
      <c r="F54" s="543"/>
    </row>
    <row r="55" spans="1:7" s="193" customFormat="1" x14ac:dyDescent="0.2">
      <c r="A55" s="185"/>
      <c r="B55" s="191"/>
      <c r="C55" s="185"/>
      <c r="D55" s="186"/>
      <c r="E55" s="542"/>
      <c r="F55" s="543"/>
    </row>
    <row r="56" spans="1:7" s="193" customFormat="1" x14ac:dyDescent="0.2">
      <c r="A56" s="185"/>
      <c r="B56" s="191"/>
      <c r="C56" s="185"/>
      <c r="D56" s="186"/>
      <c r="E56" s="542"/>
      <c r="F56" s="543"/>
    </row>
    <row r="57" spans="1:7" s="193" customFormat="1" x14ac:dyDescent="0.2">
      <c r="A57" s="185"/>
      <c r="B57" s="191"/>
      <c r="C57" s="185"/>
      <c r="D57" s="186"/>
      <c r="E57" s="542"/>
      <c r="F57" s="543"/>
    </row>
    <row r="58" spans="1:7" ht="10.5" customHeight="1" x14ac:dyDescent="0.2">
      <c r="A58" s="203"/>
      <c r="B58" s="204"/>
      <c r="C58" s="205"/>
      <c r="D58" s="206"/>
      <c r="E58" s="544"/>
      <c r="F58" s="544"/>
      <c r="G58" s="132"/>
    </row>
    <row r="59" spans="1:7" s="75" customFormat="1" ht="18.75" customHeight="1" x14ac:dyDescent="0.2">
      <c r="A59" s="207"/>
      <c r="B59" s="207" t="s">
        <v>219</v>
      </c>
      <c r="C59" s="208"/>
      <c r="D59" s="208"/>
      <c r="E59" s="545"/>
      <c r="F59" s="546"/>
      <c r="G59" s="142"/>
    </row>
    <row r="60" spans="1:7" x14ac:dyDescent="0.2">
      <c r="A60" s="159"/>
      <c r="B60" s="160"/>
      <c r="C60" s="161"/>
      <c r="D60" s="162"/>
      <c r="E60" s="163"/>
      <c r="F60" s="163"/>
    </row>
  </sheetData>
  <mergeCells count="3">
    <mergeCell ref="A1:F1"/>
    <mergeCell ref="A2:B2"/>
    <mergeCell ref="A3:B3"/>
  </mergeCells>
  <pageMargins left="0.75" right="0.75" top="0.75" bottom="0.75" header="0.511811023622047" footer="0.511811023622047"/>
  <pageSetup paperSize="9" scale="95" fitToHeight="3" orientation="portrait" r:id="rId1"/>
  <headerFooter alignWithMargins="0"/>
  <rowBreaks count="1" manualBreakCount="1">
    <brk id="2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28"/>
  <sheetViews>
    <sheetView view="pageBreakPreview" topLeftCell="A224" zoomScaleNormal="100" zoomScaleSheetLayoutView="100" workbookViewId="0">
      <selection activeCell="F227" sqref="F227"/>
    </sheetView>
  </sheetViews>
  <sheetFormatPr defaultRowHeight="16.5" x14ac:dyDescent="0.2"/>
  <cols>
    <col min="1" max="1" width="7.28515625" style="69" customWidth="1"/>
    <col min="2" max="2" width="43.42578125" style="70" customWidth="1"/>
    <col min="3" max="3" width="6.42578125" style="3" customWidth="1"/>
    <col min="4" max="4" width="7.85546875" style="4" customWidth="1"/>
    <col min="5" max="5" width="12.85546875" style="71" customWidth="1"/>
    <col min="6" max="6" width="15.7109375" style="5" customWidth="1"/>
    <col min="7" max="7" width="13.140625" style="2" bestFit="1" customWidth="1"/>
    <col min="8" max="8" width="9.140625" style="2"/>
    <col min="9" max="9" width="13.140625" style="2" bestFit="1" customWidth="1"/>
    <col min="10" max="16384" width="9.140625" style="2"/>
  </cols>
  <sheetData>
    <row r="1" spans="1:7" ht="30" customHeight="1" x14ac:dyDescent="0.2">
      <c r="A1" s="624" t="s">
        <v>222</v>
      </c>
      <c r="B1" s="624"/>
      <c r="C1" s="624"/>
      <c r="D1" s="624"/>
      <c r="E1" s="624"/>
      <c r="F1" s="624"/>
      <c r="G1" s="1"/>
    </row>
    <row r="2" spans="1:7" ht="20.100000000000001" customHeight="1" x14ac:dyDescent="0.2">
      <c r="A2" s="625" t="s">
        <v>439</v>
      </c>
      <c r="B2" s="625"/>
      <c r="E2" s="5"/>
      <c r="G2" s="1"/>
    </row>
    <row r="3" spans="1:7" ht="20.100000000000001" customHeight="1" x14ac:dyDescent="0.2">
      <c r="A3" s="6" t="s">
        <v>142</v>
      </c>
      <c r="B3" s="6"/>
      <c r="C3" s="7"/>
      <c r="D3" s="8"/>
      <c r="E3" s="9"/>
      <c r="F3" s="10"/>
    </row>
    <row r="4" spans="1:7" ht="6.75" customHeight="1" x14ac:dyDescent="0.2">
      <c r="A4" s="11"/>
      <c r="B4" s="12"/>
      <c r="C4" s="13"/>
      <c r="D4" s="14"/>
      <c r="E4" s="15"/>
      <c r="F4" s="16"/>
    </row>
    <row r="5" spans="1:7" s="23" customFormat="1" x14ac:dyDescent="0.3">
      <c r="A5" s="17" t="s">
        <v>0</v>
      </c>
      <c r="B5" s="18" t="s">
        <v>1</v>
      </c>
      <c r="C5" s="19" t="s">
        <v>2</v>
      </c>
      <c r="D5" s="20" t="s">
        <v>3</v>
      </c>
      <c r="E5" s="21" t="s">
        <v>4</v>
      </c>
      <c r="F5" s="21" t="s">
        <v>5</v>
      </c>
      <c r="G5" s="22"/>
    </row>
    <row r="6" spans="1:7" s="23" customFormat="1" x14ac:dyDescent="0.3">
      <c r="A6" s="24" t="s">
        <v>6</v>
      </c>
      <c r="B6" s="25"/>
      <c r="C6" s="26"/>
      <c r="D6" s="27"/>
      <c r="E6" s="28" t="s">
        <v>7</v>
      </c>
      <c r="F6" s="28" t="s">
        <v>7</v>
      </c>
      <c r="G6" s="22"/>
    </row>
    <row r="7" spans="1:7" ht="9" customHeight="1" x14ac:dyDescent="0.2">
      <c r="A7" s="29"/>
      <c r="B7" s="30"/>
      <c r="C7" s="31"/>
      <c r="D7" s="32"/>
      <c r="E7" s="33"/>
      <c r="F7" s="34"/>
    </row>
    <row r="8" spans="1:7" s="39" customFormat="1" x14ac:dyDescent="0.3">
      <c r="A8" s="35"/>
      <c r="B8" s="36" t="s">
        <v>8</v>
      </c>
      <c r="C8" s="37"/>
      <c r="D8" s="38"/>
      <c r="E8" s="38"/>
      <c r="F8" s="38"/>
    </row>
    <row r="9" spans="1:7" s="39" customFormat="1" x14ac:dyDescent="0.3">
      <c r="A9" s="35"/>
      <c r="B9" s="40" t="s">
        <v>9</v>
      </c>
      <c r="C9" s="37"/>
      <c r="D9" s="38"/>
      <c r="E9" s="38"/>
      <c r="F9" s="38"/>
    </row>
    <row r="10" spans="1:7" s="39" customFormat="1" x14ac:dyDescent="0.3">
      <c r="A10" s="35"/>
      <c r="B10" s="41"/>
      <c r="C10" s="37"/>
      <c r="D10" s="38"/>
      <c r="E10" s="38"/>
      <c r="F10" s="38"/>
    </row>
    <row r="11" spans="1:7" s="39" customFormat="1" ht="42" customHeight="1" x14ac:dyDescent="0.3">
      <c r="A11" s="35">
        <v>1</v>
      </c>
      <c r="B11" s="153" t="s">
        <v>229</v>
      </c>
      <c r="C11" s="37"/>
      <c r="D11" s="38"/>
      <c r="E11" s="38"/>
      <c r="F11" s="617"/>
    </row>
    <row r="12" spans="1:7" s="39" customFormat="1" ht="42" customHeight="1" x14ac:dyDescent="0.3">
      <c r="A12" s="35"/>
      <c r="B12" s="153" t="s">
        <v>228</v>
      </c>
      <c r="C12" s="37"/>
      <c r="D12" s="38"/>
      <c r="E12" s="38"/>
      <c r="F12" s="547"/>
    </row>
    <row r="13" spans="1:7" s="39" customFormat="1" ht="42" customHeight="1" x14ac:dyDescent="0.3">
      <c r="A13" s="35"/>
      <c r="B13" s="153" t="s">
        <v>231</v>
      </c>
      <c r="C13" s="37"/>
      <c r="D13" s="38"/>
      <c r="E13" s="38"/>
      <c r="F13" s="547"/>
    </row>
    <row r="14" spans="1:7" s="39" customFormat="1" ht="42" customHeight="1" x14ac:dyDescent="0.3">
      <c r="A14" s="35"/>
      <c r="B14" s="153" t="s">
        <v>232</v>
      </c>
      <c r="C14" s="37"/>
      <c r="D14" s="38"/>
      <c r="E14" s="38"/>
      <c r="F14" s="547"/>
    </row>
    <row r="15" spans="1:7" s="39" customFormat="1" ht="42" customHeight="1" x14ac:dyDescent="0.3">
      <c r="A15" s="35"/>
      <c r="B15" s="153" t="s">
        <v>233</v>
      </c>
      <c r="C15" s="37"/>
      <c r="D15" s="38"/>
      <c r="E15" s="38"/>
      <c r="F15" s="547"/>
    </row>
    <row r="16" spans="1:7" s="39" customFormat="1" ht="42" customHeight="1" x14ac:dyDescent="0.3">
      <c r="A16" s="35"/>
      <c r="B16" s="153" t="s">
        <v>234</v>
      </c>
      <c r="C16" s="37"/>
      <c r="D16" s="38"/>
      <c r="E16" s="38"/>
      <c r="F16" s="547"/>
    </row>
    <row r="17" spans="1:6" s="39" customFormat="1" ht="42" customHeight="1" x14ac:dyDescent="0.3">
      <c r="A17" s="35"/>
      <c r="B17" s="153" t="s">
        <v>235</v>
      </c>
      <c r="C17" s="37"/>
      <c r="D17" s="38"/>
      <c r="E17" s="38"/>
      <c r="F17" s="547"/>
    </row>
    <row r="18" spans="1:6" s="39" customFormat="1" ht="42" customHeight="1" x14ac:dyDescent="0.3">
      <c r="A18" s="35"/>
      <c r="B18" s="153" t="s">
        <v>236</v>
      </c>
      <c r="C18" s="37"/>
      <c r="D18" s="38"/>
      <c r="E18" s="38"/>
      <c r="F18" s="547"/>
    </row>
    <row r="19" spans="1:6" s="39" customFormat="1" ht="42" customHeight="1" x14ac:dyDescent="0.3">
      <c r="A19" s="35"/>
      <c r="B19" s="153"/>
      <c r="C19" s="37"/>
      <c r="D19" s="38"/>
      <c r="E19" s="38"/>
      <c r="F19" s="548"/>
    </row>
    <row r="20" spans="1:6" s="39" customFormat="1" ht="42" customHeight="1" x14ac:dyDescent="0.3">
      <c r="A20" s="35"/>
      <c r="B20" s="153"/>
      <c r="C20" s="37"/>
      <c r="D20" s="38"/>
      <c r="E20" s="38"/>
      <c r="F20" s="548"/>
    </row>
    <row r="21" spans="1:6" s="39" customFormat="1" ht="42" customHeight="1" x14ac:dyDescent="0.3">
      <c r="A21" s="35"/>
      <c r="B21" s="153"/>
      <c r="C21" s="37"/>
      <c r="D21" s="38"/>
      <c r="E21" s="38"/>
      <c r="F21" s="548"/>
    </row>
    <row r="22" spans="1:6" s="39" customFormat="1" ht="42" customHeight="1" x14ac:dyDescent="0.3">
      <c r="A22" s="35"/>
      <c r="B22" s="153"/>
      <c r="C22" s="37"/>
      <c r="D22" s="38"/>
      <c r="E22" s="38"/>
      <c r="F22" s="548"/>
    </row>
    <row r="23" spans="1:6" s="39" customFormat="1" x14ac:dyDescent="0.3">
      <c r="A23" s="35"/>
      <c r="B23" s="41"/>
      <c r="C23" s="37"/>
      <c r="D23" s="38"/>
      <c r="E23" s="38"/>
      <c r="F23" s="548"/>
    </row>
    <row r="24" spans="1:6" s="39" customFormat="1" ht="21.75" customHeight="1" x14ac:dyDescent="0.3">
      <c r="A24" s="35"/>
      <c r="B24" s="41"/>
      <c r="C24" s="37"/>
      <c r="D24" s="38"/>
      <c r="E24" s="38"/>
      <c r="F24" s="548"/>
    </row>
    <row r="25" spans="1:6" s="39" customFormat="1" ht="21.75" customHeight="1" x14ac:dyDescent="0.3">
      <c r="A25" s="35"/>
      <c r="B25" s="41"/>
      <c r="C25" s="37"/>
      <c r="D25" s="38"/>
      <c r="E25" s="38"/>
      <c r="F25" s="548"/>
    </row>
    <row r="26" spans="1:6" s="39" customFormat="1" ht="22.5" customHeight="1" x14ac:dyDescent="0.3">
      <c r="A26" s="627" t="s">
        <v>230</v>
      </c>
      <c r="B26" s="628"/>
      <c r="C26" s="628"/>
      <c r="D26" s="628"/>
      <c r="E26" s="629"/>
      <c r="F26" s="549">
        <f>SUM(F11:F25)</f>
        <v>0</v>
      </c>
    </row>
    <row r="27" spans="1:6" s="39" customFormat="1" x14ac:dyDescent="0.3">
      <c r="A27" s="35"/>
      <c r="B27" s="43" t="s">
        <v>11</v>
      </c>
      <c r="C27" s="37"/>
      <c r="D27" s="38"/>
      <c r="E27" s="38"/>
      <c r="F27" s="38"/>
    </row>
    <row r="28" spans="1:6" s="39" customFormat="1" x14ac:dyDescent="0.3">
      <c r="A28" s="35"/>
      <c r="B28" s="43" t="s">
        <v>10</v>
      </c>
      <c r="C28" s="37"/>
      <c r="D28" s="38"/>
      <c r="E28" s="38"/>
      <c r="F28" s="38"/>
    </row>
    <row r="29" spans="1:6" s="39" customFormat="1" ht="9.75" customHeight="1" x14ac:dyDescent="0.3">
      <c r="A29" s="35"/>
      <c r="B29" s="42"/>
      <c r="C29" s="37"/>
      <c r="D29" s="38"/>
      <c r="E29" s="38"/>
      <c r="F29" s="38"/>
    </row>
    <row r="30" spans="1:6" s="39" customFormat="1" ht="44.25" x14ac:dyDescent="0.3">
      <c r="A30" s="35"/>
      <c r="B30" s="43" t="s">
        <v>12</v>
      </c>
      <c r="C30" s="37"/>
      <c r="D30" s="38"/>
      <c r="E30" s="38"/>
      <c r="F30" s="38"/>
    </row>
    <row r="31" spans="1:6" s="39" customFormat="1" ht="9.75" customHeight="1" x14ac:dyDescent="0.3">
      <c r="A31" s="35"/>
      <c r="B31" s="42"/>
      <c r="C31" s="37"/>
      <c r="D31" s="38"/>
      <c r="E31" s="38"/>
      <c r="F31" s="38"/>
    </row>
    <row r="32" spans="1:6" s="39" customFormat="1" x14ac:dyDescent="0.3">
      <c r="A32" s="35"/>
      <c r="B32" s="44" t="s">
        <v>13</v>
      </c>
      <c r="C32" s="37"/>
      <c r="D32" s="38"/>
      <c r="E32" s="38"/>
      <c r="F32" s="38"/>
    </row>
    <row r="33" spans="1:6" s="39" customFormat="1" x14ac:dyDescent="0.3">
      <c r="A33" s="35"/>
      <c r="B33" s="44" t="s">
        <v>14</v>
      </c>
      <c r="C33" s="37"/>
      <c r="D33" s="38"/>
      <c r="E33" s="38"/>
      <c r="F33" s="38"/>
    </row>
    <row r="34" spans="1:6" s="39" customFormat="1" ht="11.25" customHeight="1" x14ac:dyDescent="0.3">
      <c r="A34" s="35"/>
      <c r="B34" s="43"/>
      <c r="C34" s="37"/>
      <c r="D34" s="38"/>
      <c r="E34" s="38"/>
      <c r="F34" s="38"/>
    </row>
    <row r="35" spans="1:6" s="39" customFormat="1" ht="58.5" x14ac:dyDescent="0.3">
      <c r="A35" s="35"/>
      <c r="B35" s="43" t="s">
        <v>15</v>
      </c>
      <c r="C35" s="37"/>
      <c r="D35" s="38"/>
      <c r="E35" s="548"/>
      <c r="F35" s="548"/>
    </row>
    <row r="36" spans="1:6" s="39" customFormat="1" ht="56.25" customHeight="1" x14ac:dyDescent="0.3">
      <c r="A36" s="35">
        <v>1.01</v>
      </c>
      <c r="B36" s="42" t="s">
        <v>16</v>
      </c>
      <c r="C36" s="37" t="s">
        <v>17</v>
      </c>
      <c r="D36" s="38">
        <v>21</v>
      </c>
      <c r="E36" s="548"/>
      <c r="F36" s="548">
        <f>E36*D36</f>
        <v>0</v>
      </c>
    </row>
    <row r="37" spans="1:6" s="39" customFormat="1" ht="12.75" customHeight="1" x14ac:dyDescent="0.3">
      <c r="A37" s="35"/>
      <c r="B37" s="42"/>
      <c r="C37" s="37"/>
      <c r="D37" s="38"/>
      <c r="E37" s="548"/>
      <c r="F37" s="548"/>
    </row>
    <row r="38" spans="1:6" s="48" customFormat="1" x14ac:dyDescent="0.2">
      <c r="A38" s="45"/>
      <c r="B38" s="43" t="s">
        <v>18</v>
      </c>
      <c r="C38" s="46"/>
      <c r="D38" s="47"/>
      <c r="E38" s="550"/>
      <c r="F38" s="548"/>
    </row>
    <row r="39" spans="1:6" s="39" customFormat="1" ht="54" customHeight="1" x14ac:dyDescent="0.3">
      <c r="A39" s="35">
        <v>1.02</v>
      </c>
      <c r="B39" s="42" t="s">
        <v>19</v>
      </c>
      <c r="C39" s="37" t="s">
        <v>17</v>
      </c>
      <c r="D39" s="38">
        <f>+D36-D41</f>
        <v>9</v>
      </c>
      <c r="E39" s="548"/>
      <c r="F39" s="548">
        <f>E39*D39</f>
        <v>0</v>
      </c>
    </row>
    <row r="40" spans="1:6" s="39" customFormat="1" x14ac:dyDescent="0.3">
      <c r="A40" s="35"/>
      <c r="B40" s="42"/>
      <c r="C40" s="37"/>
      <c r="D40" s="38"/>
      <c r="E40" s="548"/>
      <c r="F40" s="548"/>
    </row>
    <row r="41" spans="1:6" s="39" customFormat="1" ht="49.5" x14ac:dyDescent="0.3">
      <c r="A41" s="35">
        <v>1.03</v>
      </c>
      <c r="B41" s="42" t="s">
        <v>20</v>
      </c>
      <c r="C41" s="37" t="s">
        <v>17</v>
      </c>
      <c r="D41" s="38">
        <v>12</v>
      </c>
      <c r="E41" s="548"/>
      <c r="F41" s="548">
        <f>E41*D41</f>
        <v>0</v>
      </c>
    </row>
    <row r="42" spans="1:6" s="39" customFormat="1" ht="9" customHeight="1" x14ac:dyDescent="0.3">
      <c r="A42" s="35"/>
      <c r="B42" s="42"/>
      <c r="C42" s="37"/>
      <c r="D42" s="38"/>
      <c r="E42" s="548"/>
      <c r="F42" s="548"/>
    </row>
    <row r="43" spans="1:6" s="39" customFormat="1" x14ac:dyDescent="0.3">
      <c r="A43" s="35"/>
      <c r="B43" s="44" t="s">
        <v>21</v>
      </c>
      <c r="C43" s="37"/>
      <c r="D43" s="38"/>
      <c r="E43" s="548"/>
      <c r="F43" s="548"/>
    </row>
    <row r="44" spans="1:6" s="39" customFormat="1" ht="49.5" x14ac:dyDescent="0.3">
      <c r="A44" s="35">
        <v>1.04</v>
      </c>
      <c r="B44" s="42" t="s">
        <v>22</v>
      </c>
      <c r="C44" s="37" t="s">
        <v>23</v>
      </c>
      <c r="D44" s="38">
        <v>28</v>
      </c>
      <c r="E44" s="548"/>
      <c r="F44" s="548">
        <f>E44*D44</f>
        <v>0</v>
      </c>
    </row>
    <row r="45" spans="1:6" s="39" customFormat="1" ht="11.25" customHeight="1" x14ac:dyDescent="0.3">
      <c r="A45" s="35"/>
      <c r="B45" s="42"/>
      <c r="C45" s="37"/>
      <c r="D45" s="38"/>
      <c r="E45" s="548"/>
      <c r="F45" s="548"/>
    </row>
    <row r="46" spans="1:6" s="39" customFormat="1" ht="30" x14ac:dyDescent="0.3">
      <c r="A46" s="35"/>
      <c r="B46" s="44" t="s">
        <v>24</v>
      </c>
      <c r="C46" s="37"/>
      <c r="D46" s="38"/>
      <c r="E46" s="548"/>
      <c r="F46" s="548"/>
    </row>
    <row r="47" spans="1:6" s="39" customFormat="1" ht="18" x14ac:dyDescent="0.3">
      <c r="A47" s="35">
        <v>1.05</v>
      </c>
      <c r="B47" s="42" t="s">
        <v>25</v>
      </c>
      <c r="C47" s="37" t="s">
        <v>17</v>
      </c>
      <c r="D47" s="38">
        <v>8</v>
      </c>
      <c r="E47" s="548"/>
      <c r="F47" s="548">
        <f>E47*D47</f>
        <v>0</v>
      </c>
    </row>
    <row r="48" spans="1:6" s="39" customFormat="1" ht="8.25" customHeight="1" x14ac:dyDescent="0.3">
      <c r="A48" s="35"/>
      <c r="B48" s="42"/>
      <c r="C48" s="37"/>
      <c r="D48" s="38"/>
      <c r="E48" s="548"/>
      <c r="F48" s="548"/>
    </row>
    <row r="49" spans="1:6" s="39" customFormat="1" ht="30" x14ac:dyDescent="0.3">
      <c r="A49" s="35"/>
      <c r="B49" s="44" t="s">
        <v>26</v>
      </c>
      <c r="C49" s="37"/>
      <c r="D49" s="38"/>
      <c r="E49" s="548"/>
      <c r="F49" s="548"/>
    </row>
    <row r="50" spans="1:6" s="39" customFormat="1" ht="33" x14ac:dyDescent="0.3">
      <c r="A50" s="35">
        <v>1.06</v>
      </c>
      <c r="B50" s="42" t="s">
        <v>27</v>
      </c>
      <c r="C50" s="37" t="s">
        <v>23</v>
      </c>
      <c r="D50" s="38">
        <v>28</v>
      </c>
      <c r="E50" s="548"/>
      <c r="F50" s="38">
        <f>E50*D50</f>
        <v>0</v>
      </c>
    </row>
    <row r="51" spans="1:6" s="48" customFormat="1" ht="21" customHeight="1" x14ac:dyDescent="0.2">
      <c r="A51" s="49"/>
      <c r="B51" s="49" t="s">
        <v>237</v>
      </c>
      <c r="C51" s="50"/>
      <c r="D51" s="50"/>
      <c r="E51" s="551"/>
      <c r="F51" s="552">
        <f>SUM(F35:F50)</f>
        <v>0</v>
      </c>
    </row>
    <row r="52" spans="1:6" s="39" customFormat="1" x14ac:dyDescent="0.3">
      <c r="A52" s="35"/>
      <c r="B52" s="42"/>
      <c r="C52" s="37"/>
      <c r="D52" s="38"/>
      <c r="E52" s="548"/>
      <c r="F52" s="548"/>
    </row>
    <row r="53" spans="1:6" s="39" customFormat="1" ht="47.25" customHeight="1" x14ac:dyDescent="0.3">
      <c r="A53" s="35"/>
      <c r="B53" s="42" t="s">
        <v>28</v>
      </c>
      <c r="C53" s="37"/>
      <c r="D53" s="38"/>
      <c r="E53" s="548"/>
      <c r="F53" s="548"/>
    </row>
    <row r="54" spans="1:6" s="39" customFormat="1" ht="18" x14ac:dyDescent="0.3">
      <c r="A54" s="35">
        <v>1.07</v>
      </c>
      <c r="B54" s="42" t="s">
        <v>29</v>
      </c>
      <c r="C54" s="37" t="s">
        <v>23</v>
      </c>
      <c r="D54" s="38">
        <v>28</v>
      </c>
      <c r="E54" s="548"/>
      <c r="F54" s="548">
        <f>E54*D54</f>
        <v>0</v>
      </c>
    </row>
    <row r="55" spans="1:6" s="39" customFormat="1" ht="12.75" customHeight="1" x14ac:dyDescent="0.3">
      <c r="A55" s="35"/>
      <c r="B55" s="42"/>
      <c r="C55" s="37"/>
      <c r="D55" s="38"/>
      <c r="E55" s="548"/>
      <c r="F55" s="548"/>
    </row>
    <row r="56" spans="1:6" s="39" customFormat="1" x14ac:dyDescent="0.3">
      <c r="A56" s="35"/>
      <c r="B56" s="44" t="s">
        <v>30</v>
      </c>
      <c r="C56" s="37"/>
      <c r="D56" s="38"/>
      <c r="E56" s="548"/>
      <c r="F56" s="548"/>
    </row>
    <row r="57" spans="1:6" s="39" customFormat="1" ht="34.5" customHeight="1" x14ac:dyDescent="0.3">
      <c r="A57" s="35">
        <v>1.08</v>
      </c>
      <c r="B57" s="42" t="s">
        <v>31</v>
      </c>
      <c r="C57" s="37" t="s">
        <v>32</v>
      </c>
      <c r="D57" s="38">
        <v>22</v>
      </c>
      <c r="E57" s="548"/>
      <c r="F57" s="548">
        <f>E57*D57</f>
        <v>0</v>
      </c>
    </row>
    <row r="58" spans="1:6" s="39" customFormat="1" ht="15" customHeight="1" x14ac:dyDescent="0.3">
      <c r="A58" s="35"/>
      <c r="B58" s="42"/>
      <c r="C58" s="37"/>
      <c r="D58" s="38"/>
      <c r="E58" s="548"/>
      <c r="F58" s="548"/>
    </row>
    <row r="59" spans="1:6" s="39" customFormat="1" ht="60.75" x14ac:dyDescent="0.3">
      <c r="A59" s="35"/>
      <c r="B59" s="44" t="s">
        <v>33</v>
      </c>
      <c r="C59" s="37"/>
      <c r="D59" s="38"/>
      <c r="E59" s="548"/>
      <c r="F59" s="548"/>
    </row>
    <row r="60" spans="1:6" s="39" customFormat="1" ht="18" x14ac:dyDescent="0.3">
      <c r="A60" s="35">
        <v>1.0900000000000001</v>
      </c>
      <c r="B60" s="42" t="s">
        <v>34</v>
      </c>
      <c r="C60" s="37" t="s">
        <v>23</v>
      </c>
      <c r="D60" s="38">
        <v>27</v>
      </c>
      <c r="E60" s="548"/>
      <c r="F60" s="548">
        <f>E60*D60</f>
        <v>0</v>
      </c>
    </row>
    <row r="61" spans="1:6" s="39" customFormat="1" ht="9.75" customHeight="1" x14ac:dyDescent="0.3">
      <c r="A61" s="35"/>
      <c r="B61" s="42"/>
      <c r="C61" s="37"/>
      <c r="D61" s="38"/>
      <c r="E61" s="548"/>
      <c r="F61" s="548"/>
    </row>
    <row r="62" spans="1:6" s="48" customFormat="1" ht="14.25" x14ac:dyDescent="0.2">
      <c r="A62" s="45"/>
      <c r="B62" s="43" t="s">
        <v>35</v>
      </c>
      <c r="C62" s="46"/>
      <c r="D62" s="47"/>
      <c r="E62" s="550"/>
      <c r="F62" s="550"/>
    </row>
    <row r="63" spans="1:6" s="39" customFormat="1" ht="49.5" x14ac:dyDescent="0.3">
      <c r="A63" s="51">
        <v>1.1000000000000001</v>
      </c>
      <c r="B63" s="42" t="s">
        <v>36</v>
      </c>
      <c r="C63" s="37" t="s">
        <v>23</v>
      </c>
      <c r="D63" s="38">
        <v>28</v>
      </c>
      <c r="E63" s="548"/>
      <c r="F63" s="548">
        <f>E63*D63</f>
        <v>0</v>
      </c>
    </row>
    <row r="64" spans="1:6" s="39" customFormat="1" ht="10.5" customHeight="1" x14ac:dyDescent="0.3">
      <c r="A64" s="35"/>
      <c r="B64" s="42"/>
      <c r="C64" s="37"/>
      <c r="D64" s="38"/>
      <c r="E64" s="548"/>
      <c r="F64" s="548"/>
    </row>
    <row r="65" spans="1:6" s="39" customFormat="1" ht="18" x14ac:dyDescent="0.3">
      <c r="A65" s="35">
        <v>1.1100000000000001</v>
      </c>
      <c r="B65" s="42" t="s">
        <v>37</v>
      </c>
      <c r="C65" s="37" t="s">
        <v>23</v>
      </c>
      <c r="D65" s="38">
        <v>28</v>
      </c>
      <c r="E65" s="548"/>
      <c r="F65" s="548">
        <f>E65*D65</f>
        <v>0</v>
      </c>
    </row>
    <row r="66" spans="1:6" s="39" customFormat="1" ht="8.25" customHeight="1" x14ac:dyDescent="0.3">
      <c r="A66" s="35"/>
      <c r="B66" s="42"/>
      <c r="C66" s="37"/>
      <c r="D66" s="38"/>
      <c r="E66" s="548"/>
      <c r="F66" s="548"/>
    </row>
    <row r="67" spans="1:6" s="39" customFormat="1" ht="18" x14ac:dyDescent="0.3">
      <c r="A67" s="35">
        <v>1.1200000000000001</v>
      </c>
      <c r="B67" s="42" t="s">
        <v>38</v>
      </c>
      <c r="C67" s="37" t="s">
        <v>23</v>
      </c>
      <c r="D67" s="38">
        <v>30</v>
      </c>
      <c r="E67" s="548"/>
      <c r="F67" s="548">
        <f>E67*D67</f>
        <v>0</v>
      </c>
    </row>
    <row r="68" spans="1:6" s="39" customFormat="1" ht="15.75" customHeight="1" x14ac:dyDescent="0.3">
      <c r="A68" s="35"/>
      <c r="B68" s="42"/>
      <c r="C68" s="37"/>
      <c r="D68" s="38"/>
      <c r="E68" s="548"/>
      <c r="F68" s="548"/>
    </row>
    <row r="69" spans="1:6" s="39" customFormat="1" ht="44.25" x14ac:dyDescent="0.3">
      <c r="A69" s="35"/>
      <c r="B69" s="43" t="s">
        <v>39</v>
      </c>
      <c r="C69" s="37"/>
      <c r="D69" s="38"/>
      <c r="E69" s="548"/>
      <c r="F69" s="548"/>
    </row>
    <row r="70" spans="1:6" s="39" customFormat="1" x14ac:dyDescent="0.3">
      <c r="A70" s="35">
        <v>1.1299999999999999</v>
      </c>
      <c r="B70" s="42" t="s">
        <v>40</v>
      </c>
      <c r="C70" s="37" t="s">
        <v>32</v>
      </c>
      <c r="D70" s="38">
        <v>25</v>
      </c>
      <c r="E70" s="548"/>
      <c r="F70" s="548">
        <f>E70*D70</f>
        <v>0</v>
      </c>
    </row>
    <row r="71" spans="1:6" s="39" customFormat="1" ht="9" customHeight="1" x14ac:dyDescent="0.3">
      <c r="A71" s="35"/>
      <c r="B71" s="42"/>
      <c r="C71" s="37"/>
      <c r="D71" s="38"/>
      <c r="E71" s="548"/>
      <c r="F71" s="548"/>
    </row>
    <row r="72" spans="1:6" s="39" customFormat="1" x14ac:dyDescent="0.3">
      <c r="A72" s="35"/>
      <c r="B72" s="44" t="s">
        <v>41</v>
      </c>
      <c r="C72" s="37"/>
      <c r="D72" s="38"/>
      <c r="E72" s="548"/>
      <c r="F72" s="548"/>
    </row>
    <row r="73" spans="1:6" s="39" customFormat="1" ht="49.5" x14ac:dyDescent="0.3">
      <c r="A73" s="35">
        <v>1.1399999999999999</v>
      </c>
      <c r="B73" s="42" t="s">
        <v>42</v>
      </c>
      <c r="C73" s="37" t="s">
        <v>23</v>
      </c>
      <c r="D73" s="38">
        <v>7</v>
      </c>
      <c r="E73" s="548"/>
      <c r="F73" s="548">
        <f>E73*D73</f>
        <v>0</v>
      </c>
    </row>
    <row r="74" spans="1:6" s="39" customFormat="1" x14ac:dyDescent="0.3">
      <c r="A74" s="35"/>
      <c r="B74" s="42"/>
      <c r="C74" s="37"/>
      <c r="D74" s="38"/>
      <c r="E74" s="548"/>
      <c r="F74" s="548"/>
    </row>
    <row r="75" spans="1:6" s="39" customFormat="1" ht="33" x14ac:dyDescent="0.3">
      <c r="A75" s="35">
        <v>1.1599999999999999</v>
      </c>
      <c r="B75" s="42" t="s">
        <v>43</v>
      </c>
      <c r="C75" s="37" t="s">
        <v>17</v>
      </c>
      <c r="D75" s="38">
        <v>9</v>
      </c>
      <c r="E75" s="548"/>
      <c r="F75" s="548">
        <f>E75*D75</f>
        <v>0</v>
      </c>
    </row>
    <row r="76" spans="1:6" s="39" customFormat="1" x14ac:dyDescent="0.3">
      <c r="A76" s="35"/>
      <c r="B76" s="42"/>
      <c r="C76" s="37"/>
      <c r="D76" s="38"/>
      <c r="E76" s="548"/>
      <c r="F76" s="548"/>
    </row>
    <row r="77" spans="1:6" s="39" customFormat="1" ht="33" x14ac:dyDescent="0.3">
      <c r="A77" s="52">
        <v>1.18</v>
      </c>
      <c r="B77" s="42" t="s">
        <v>44</v>
      </c>
      <c r="C77" s="37" t="s">
        <v>23</v>
      </c>
      <c r="D77" s="38">
        <v>12</v>
      </c>
      <c r="E77" s="548"/>
      <c r="F77" s="548">
        <f>E77*D77</f>
        <v>0</v>
      </c>
    </row>
    <row r="78" spans="1:6" s="39" customFormat="1" ht="6.75" customHeight="1" x14ac:dyDescent="0.3">
      <c r="A78" s="53"/>
      <c r="B78" s="54"/>
      <c r="C78" s="55"/>
      <c r="D78" s="56"/>
      <c r="E78" s="553"/>
      <c r="F78" s="553"/>
    </row>
    <row r="79" spans="1:6" s="48" customFormat="1" ht="22.5" customHeight="1" x14ac:dyDescent="0.2">
      <c r="A79" s="49"/>
      <c r="B79" s="49" t="s">
        <v>238</v>
      </c>
      <c r="C79" s="50"/>
      <c r="D79" s="50"/>
      <c r="E79" s="551"/>
      <c r="F79" s="549">
        <f>SUM(F54:F77)</f>
        <v>0</v>
      </c>
    </row>
    <row r="80" spans="1:6" s="48" customFormat="1" ht="9.75" customHeight="1" x14ac:dyDescent="0.2">
      <c r="A80" s="210"/>
      <c r="B80" s="210"/>
      <c r="E80" s="554"/>
      <c r="F80" s="550"/>
    </row>
    <row r="81" spans="1:8" s="39" customFormat="1" x14ac:dyDescent="0.3">
      <c r="A81" s="35"/>
      <c r="B81" s="43" t="s">
        <v>46</v>
      </c>
      <c r="C81" s="37"/>
      <c r="D81" s="38"/>
      <c r="E81" s="548"/>
      <c r="F81" s="548"/>
    </row>
    <row r="82" spans="1:8" s="39" customFormat="1" ht="30" x14ac:dyDescent="0.3">
      <c r="A82" s="35"/>
      <c r="B82" s="44" t="s">
        <v>47</v>
      </c>
      <c r="C82" s="37"/>
      <c r="D82" s="38"/>
      <c r="E82" s="548"/>
      <c r="F82" s="548"/>
    </row>
    <row r="83" spans="1:8" s="39" customFormat="1" ht="18" x14ac:dyDescent="0.3">
      <c r="A83" s="35">
        <v>2.0099999999999998</v>
      </c>
      <c r="B83" s="42" t="s">
        <v>48</v>
      </c>
      <c r="C83" s="37" t="s">
        <v>17</v>
      </c>
      <c r="D83" s="38">
        <v>2</v>
      </c>
      <c r="E83" s="548"/>
      <c r="F83" s="548">
        <f>E83*D83</f>
        <v>0</v>
      </c>
    </row>
    <row r="84" spans="1:8" s="39" customFormat="1" x14ac:dyDescent="0.3">
      <c r="A84" s="35"/>
      <c r="B84" s="42"/>
      <c r="C84" s="37"/>
      <c r="D84" s="38"/>
      <c r="E84" s="548"/>
      <c r="F84" s="548"/>
    </row>
    <row r="85" spans="1:8" s="39" customFormat="1" ht="30" x14ac:dyDescent="0.3">
      <c r="A85" s="35"/>
      <c r="B85" s="43" t="s">
        <v>49</v>
      </c>
      <c r="C85" s="37"/>
      <c r="D85" s="38"/>
      <c r="E85" s="548"/>
      <c r="F85" s="548"/>
    </row>
    <row r="86" spans="1:8" s="39" customFormat="1" x14ac:dyDescent="0.3">
      <c r="A86" s="35">
        <v>2.02</v>
      </c>
      <c r="B86" s="42" t="s">
        <v>50</v>
      </c>
      <c r="C86" s="37" t="s">
        <v>51</v>
      </c>
      <c r="D86" s="38">
        <v>40</v>
      </c>
      <c r="E86" s="548"/>
      <c r="F86" s="548">
        <f>E86*D86</f>
        <v>0</v>
      </c>
      <c r="H86" s="57"/>
    </row>
    <row r="87" spans="1:8" s="39" customFormat="1" x14ac:dyDescent="0.3">
      <c r="A87" s="35"/>
      <c r="B87" s="42"/>
      <c r="C87" s="37"/>
      <c r="D87" s="38"/>
      <c r="E87" s="548"/>
      <c r="F87" s="548"/>
      <c r="G87" s="58"/>
      <c r="H87" s="57"/>
    </row>
    <row r="88" spans="1:8" s="39" customFormat="1" ht="87" x14ac:dyDescent="0.3">
      <c r="A88" s="35"/>
      <c r="B88" s="43" t="s">
        <v>52</v>
      </c>
      <c r="C88" s="37"/>
      <c r="D88" s="38"/>
      <c r="E88" s="548"/>
      <c r="F88" s="548"/>
      <c r="G88" s="57"/>
    </row>
    <row r="89" spans="1:8" s="39" customFormat="1" x14ac:dyDescent="0.3">
      <c r="A89" s="35">
        <v>2.0299999999999998</v>
      </c>
      <c r="B89" s="42" t="s">
        <v>53</v>
      </c>
      <c r="C89" s="37" t="s">
        <v>51</v>
      </c>
      <c r="D89" s="38">
        <v>120</v>
      </c>
      <c r="E89" s="548"/>
      <c r="F89" s="548">
        <f>E89*D89</f>
        <v>0</v>
      </c>
    </row>
    <row r="90" spans="1:8" s="39" customFormat="1" x14ac:dyDescent="0.3">
      <c r="A90" s="35"/>
      <c r="B90" s="42"/>
      <c r="C90" s="37"/>
      <c r="D90" s="38"/>
      <c r="E90" s="548"/>
      <c r="F90" s="548"/>
    </row>
    <row r="91" spans="1:8" s="39" customFormat="1" x14ac:dyDescent="0.3">
      <c r="A91" s="35"/>
      <c r="B91" s="44" t="s">
        <v>30</v>
      </c>
      <c r="C91" s="37"/>
      <c r="D91" s="38"/>
      <c r="E91" s="548"/>
      <c r="F91" s="548"/>
    </row>
    <row r="92" spans="1:8" s="39" customFormat="1" ht="18" x14ac:dyDescent="0.3">
      <c r="A92" s="35">
        <v>2.04</v>
      </c>
      <c r="B92" s="42" t="s">
        <v>54</v>
      </c>
      <c r="C92" s="37" t="s">
        <v>23</v>
      </c>
      <c r="D92" s="38">
        <v>49</v>
      </c>
      <c r="E92" s="548"/>
      <c r="F92" s="548">
        <f>E92*D92</f>
        <v>0</v>
      </c>
    </row>
    <row r="93" spans="1:8" s="39" customFormat="1" x14ac:dyDescent="0.3">
      <c r="A93" s="35"/>
      <c r="B93" s="42"/>
      <c r="C93" s="37"/>
      <c r="D93" s="38"/>
      <c r="E93" s="548"/>
      <c r="F93" s="548"/>
    </row>
    <row r="94" spans="1:8" s="39" customFormat="1" x14ac:dyDescent="0.3">
      <c r="A94" s="35"/>
      <c r="B94" s="43" t="s">
        <v>55</v>
      </c>
      <c r="C94" s="37"/>
      <c r="D94" s="38"/>
      <c r="E94" s="548"/>
      <c r="F94" s="548"/>
    </row>
    <row r="95" spans="1:8" s="39" customFormat="1" x14ac:dyDescent="0.3">
      <c r="A95" s="35"/>
      <c r="B95" s="44" t="s">
        <v>56</v>
      </c>
      <c r="C95" s="37"/>
      <c r="D95" s="38"/>
      <c r="E95" s="548"/>
      <c r="F95" s="548"/>
    </row>
    <row r="96" spans="1:8" s="39" customFormat="1" x14ac:dyDescent="0.3">
      <c r="A96" s="35"/>
      <c r="B96" s="44" t="s">
        <v>57</v>
      </c>
      <c r="C96" s="37"/>
      <c r="D96" s="38"/>
      <c r="E96" s="548"/>
      <c r="F96" s="548"/>
    </row>
    <row r="97" spans="1:6" s="39" customFormat="1" ht="58.5" x14ac:dyDescent="0.3">
      <c r="A97" s="35"/>
      <c r="B97" s="43" t="s">
        <v>58</v>
      </c>
      <c r="C97" s="37"/>
      <c r="D97" s="38"/>
      <c r="E97" s="548"/>
      <c r="F97" s="548"/>
    </row>
    <row r="98" spans="1:6" s="39" customFormat="1" ht="30" x14ac:dyDescent="0.3">
      <c r="A98" s="35"/>
      <c r="B98" s="43" t="s">
        <v>59</v>
      </c>
      <c r="C98" s="37"/>
      <c r="D98" s="38"/>
      <c r="E98" s="548"/>
      <c r="F98" s="548"/>
    </row>
    <row r="99" spans="1:6" s="39" customFormat="1" x14ac:dyDescent="0.3">
      <c r="A99" s="35">
        <v>3.01</v>
      </c>
      <c r="B99" s="42" t="s">
        <v>60</v>
      </c>
      <c r="C99" s="37" t="s">
        <v>32</v>
      </c>
      <c r="D99" s="38">
        <v>69</v>
      </c>
      <c r="E99" s="548"/>
      <c r="F99" s="548">
        <f>E99*D99</f>
        <v>0</v>
      </c>
    </row>
    <row r="100" spans="1:6" s="39" customFormat="1" x14ac:dyDescent="0.3">
      <c r="A100" s="35"/>
      <c r="B100" s="42"/>
      <c r="C100" s="37"/>
      <c r="D100" s="38"/>
      <c r="E100" s="548"/>
      <c r="F100" s="548"/>
    </row>
    <row r="101" spans="1:6" s="39" customFormat="1" x14ac:dyDescent="0.3">
      <c r="A101" s="35">
        <v>3.02</v>
      </c>
      <c r="B101" s="42" t="s">
        <v>61</v>
      </c>
      <c r="C101" s="37" t="s">
        <v>32</v>
      </c>
      <c r="D101" s="38">
        <v>242</v>
      </c>
      <c r="E101" s="548"/>
      <c r="F101" s="548">
        <f>E101*D101</f>
        <v>0</v>
      </c>
    </row>
    <row r="102" spans="1:6" s="39" customFormat="1" x14ac:dyDescent="0.3">
      <c r="A102" s="35"/>
      <c r="B102" s="42"/>
      <c r="C102" s="37"/>
      <c r="D102" s="38"/>
      <c r="E102" s="548"/>
      <c r="F102" s="548"/>
    </row>
    <row r="103" spans="1:6" s="39" customFormat="1" x14ac:dyDescent="0.3">
      <c r="A103" s="35">
        <v>3.03</v>
      </c>
      <c r="B103" s="42" t="s">
        <v>62</v>
      </c>
      <c r="C103" s="37" t="s">
        <v>32</v>
      </c>
      <c r="D103" s="38">
        <v>22</v>
      </c>
      <c r="E103" s="548"/>
      <c r="F103" s="548">
        <f>E103*D103</f>
        <v>0</v>
      </c>
    </row>
    <row r="104" spans="1:6" s="39" customFormat="1" x14ac:dyDescent="0.3">
      <c r="A104" s="35"/>
      <c r="B104" s="42"/>
      <c r="C104" s="37"/>
      <c r="D104" s="38"/>
      <c r="E104" s="548"/>
      <c r="F104" s="548"/>
    </row>
    <row r="105" spans="1:6" s="39" customFormat="1" x14ac:dyDescent="0.3">
      <c r="A105" s="35">
        <v>3.04</v>
      </c>
      <c r="B105" s="42" t="s">
        <v>63</v>
      </c>
      <c r="C105" s="37" t="s">
        <v>32</v>
      </c>
      <c r="D105" s="38">
        <v>32</v>
      </c>
      <c r="E105" s="548"/>
      <c r="F105" s="548">
        <f>E105*D105</f>
        <v>0</v>
      </c>
    </row>
    <row r="106" spans="1:6" s="39" customFormat="1" x14ac:dyDescent="0.3">
      <c r="A106" s="35"/>
      <c r="B106" s="42"/>
      <c r="C106" s="37"/>
      <c r="D106" s="38"/>
      <c r="E106" s="548"/>
      <c r="F106" s="548"/>
    </row>
    <row r="107" spans="1:6" s="39" customFormat="1" x14ac:dyDescent="0.3">
      <c r="A107" s="35">
        <v>3.09</v>
      </c>
      <c r="B107" s="42" t="s">
        <v>64</v>
      </c>
      <c r="C107" s="37" t="s">
        <v>32</v>
      </c>
      <c r="D107" s="38">
        <v>22</v>
      </c>
      <c r="E107" s="548"/>
      <c r="F107" s="548">
        <f>E107*D107</f>
        <v>0</v>
      </c>
    </row>
    <row r="108" spans="1:6" s="39" customFormat="1" ht="9" customHeight="1" x14ac:dyDescent="0.3">
      <c r="A108" s="35"/>
      <c r="B108" s="42"/>
      <c r="C108" s="37"/>
      <c r="D108" s="38"/>
      <c r="E108" s="548"/>
      <c r="F108" s="548"/>
    </row>
    <row r="109" spans="1:6" s="39" customFormat="1" ht="23.25" customHeight="1" x14ac:dyDescent="0.3">
      <c r="A109" s="49"/>
      <c r="B109" s="49" t="s">
        <v>239</v>
      </c>
      <c r="C109" s="50"/>
      <c r="D109" s="50"/>
      <c r="E109" s="551"/>
      <c r="F109" s="618">
        <f>SUM(F81:F107)</f>
        <v>0</v>
      </c>
    </row>
    <row r="110" spans="1:6" s="39" customFormat="1" x14ac:dyDescent="0.3">
      <c r="A110" s="35"/>
      <c r="B110" s="59" t="s">
        <v>65</v>
      </c>
      <c r="C110" s="37"/>
      <c r="D110" s="38"/>
      <c r="E110" s="548"/>
      <c r="F110" s="548"/>
    </row>
    <row r="111" spans="1:6" s="39" customFormat="1" x14ac:dyDescent="0.3">
      <c r="A111" s="35"/>
      <c r="B111" s="44" t="s">
        <v>66</v>
      </c>
      <c r="C111" s="37"/>
      <c r="D111" s="38"/>
      <c r="E111" s="548"/>
      <c r="F111" s="548"/>
    </row>
    <row r="112" spans="1:6" s="39" customFormat="1" x14ac:dyDescent="0.3">
      <c r="A112" s="35">
        <v>3.08</v>
      </c>
      <c r="B112" s="42" t="s">
        <v>67</v>
      </c>
      <c r="C112" s="37" t="s">
        <v>32</v>
      </c>
      <c r="D112" s="38">
        <v>25</v>
      </c>
      <c r="E112" s="548"/>
      <c r="F112" s="548">
        <f>E112*D112</f>
        <v>0</v>
      </c>
    </row>
    <row r="113" spans="1:6" s="39" customFormat="1" x14ac:dyDescent="0.3">
      <c r="A113" s="35"/>
      <c r="B113" s="42"/>
      <c r="C113" s="37"/>
      <c r="D113" s="38"/>
      <c r="E113" s="548"/>
      <c r="F113" s="548"/>
    </row>
    <row r="114" spans="1:6" s="39" customFormat="1" x14ac:dyDescent="0.3">
      <c r="A114" s="35"/>
      <c r="B114" s="44" t="s">
        <v>68</v>
      </c>
      <c r="C114" s="37"/>
      <c r="D114" s="38"/>
      <c r="E114" s="548"/>
      <c r="F114" s="548"/>
    </row>
    <row r="115" spans="1:6" s="39" customFormat="1" x14ac:dyDescent="0.3">
      <c r="A115" s="35"/>
      <c r="B115" s="44"/>
      <c r="C115" s="37"/>
      <c r="D115" s="38"/>
      <c r="E115" s="548"/>
      <c r="F115" s="548"/>
    </row>
    <row r="116" spans="1:6" s="39" customFormat="1" ht="33" x14ac:dyDescent="0.3">
      <c r="A116" s="52">
        <v>3.1</v>
      </c>
      <c r="B116" s="42" t="s">
        <v>69</v>
      </c>
      <c r="C116" s="37" t="s">
        <v>70</v>
      </c>
      <c r="D116" s="38">
        <v>32</v>
      </c>
      <c r="E116" s="548"/>
      <c r="F116" s="548">
        <f>E116*D116</f>
        <v>0</v>
      </c>
    </row>
    <row r="117" spans="1:6" s="39" customFormat="1" x14ac:dyDescent="0.3">
      <c r="A117" s="52"/>
      <c r="B117" s="42"/>
      <c r="C117" s="37"/>
      <c r="D117" s="38"/>
      <c r="E117" s="548"/>
      <c r="F117" s="548"/>
    </row>
    <row r="118" spans="1:6" s="39" customFormat="1" x14ac:dyDescent="0.3">
      <c r="A118" s="35" t="s">
        <v>71</v>
      </c>
      <c r="B118" s="59" t="s">
        <v>72</v>
      </c>
      <c r="C118" s="37"/>
      <c r="D118" s="38"/>
      <c r="E118" s="548"/>
      <c r="F118" s="548"/>
    </row>
    <row r="119" spans="1:6" s="39" customFormat="1" ht="33" x14ac:dyDescent="0.3">
      <c r="A119" s="35">
        <v>3.11</v>
      </c>
      <c r="B119" s="60" t="s">
        <v>73</v>
      </c>
      <c r="C119" s="37" t="s">
        <v>23</v>
      </c>
      <c r="D119" s="38">
        <v>40</v>
      </c>
      <c r="E119" s="548"/>
      <c r="F119" s="548">
        <f>E119*D119</f>
        <v>0</v>
      </c>
    </row>
    <row r="120" spans="1:6" s="39" customFormat="1" x14ac:dyDescent="0.3">
      <c r="A120" s="35"/>
      <c r="B120" s="42"/>
      <c r="C120" s="37"/>
      <c r="D120" s="38"/>
      <c r="E120" s="548"/>
      <c r="F120" s="548"/>
    </row>
    <row r="121" spans="1:6" s="39" customFormat="1" x14ac:dyDescent="0.3">
      <c r="A121" s="35">
        <v>3.12</v>
      </c>
      <c r="B121" s="42" t="s">
        <v>74</v>
      </c>
      <c r="C121" s="37" t="s">
        <v>32</v>
      </c>
      <c r="D121" s="38">
        <v>9</v>
      </c>
      <c r="E121" s="548"/>
      <c r="F121" s="548">
        <f>E121*D121</f>
        <v>0</v>
      </c>
    </row>
    <row r="122" spans="1:6" s="39" customFormat="1" x14ac:dyDescent="0.3">
      <c r="A122" s="35"/>
      <c r="B122" s="42"/>
      <c r="C122" s="37"/>
      <c r="D122" s="38"/>
      <c r="E122" s="548"/>
      <c r="F122" s="548"/>
    </row>
    <row r="123" spans="1:6" s="39" customFormat="1" ht="66" customHeight="1" x14ac:dyDescent="0.3">
      <c r="A123" s="35">
        <v>3.13</v>
      </c>
      <c r="B123" s="42" t="s">
        <v>75</v>
      </c>
      <c r="C123" s="37" t="s">
        <v>23</v>
      </c>
      <c r="D123" s="38">
        <v>13</v>
      </c>
      <c r="E123" s="548"/>
      <c r="F123" s="548">
        <f>E123*D123</f>
        <v>0</v>
      </c>
    </row>
    <row r="124" spans="1:6" s="39" customFormat="1" x14ac:dyDescent="0.3">
      <c r="A124" s="35"/>
      <c r="B124" s="42"/>
      <c r="C124" s="37"/>
      <c r="D124" s="38"/>
      <c r="E124" s="548"/>
      <c r="F124" s="548"/>
    </row>
    <row r="125" spans="1:6" s="39" customFormat="1" x14ac:dyDescent="0.3">
      <c r="A125" s="35"/>
      <c r="B125" s="44" t="s">
        <v>76</v>
      </c>
      <c r="C125" s="37"/>
      <c r="D125" s="38"/>
      <c r="E125" s="548"/>
      <c r="F125" s="548"/>
    </row>
    <row r="126" spans="1:6" s="39" customFormat="1" x14ac:dyDescent="0.3">
      <c r="A126" s="35"/>
      <c r="B126" s="44" t="s">
        <v>77</v>
      </c>
      <c r="C126" s="37"/>
      <c r="D126" s="38"/>
      <c r="E126" s="548"/>
      <c r="F126" s="548"/>
    </row>
    <row r="127" spans="1:6" s="39" customFormat="1" ht="49.5" x14ac:dyDescent="0.3">
      <c r="A127" s="35">
        <v>3.14</v>
      </c>
      <c r="B127" s="42" t="s">
        <v>78</v>
      </c>
      <c r="C127" s="37" t="s">
        <v>32</v>
      </c>
      <c r="D127" s="38">
        <v>22</v>
      </c>
      <c r="E127" s="548"/>
      <c r="F127" s="548">
        <f>E127*D127</f>
        <v>0</v>
      </c>
    </row>
    <row r="128" spans="1:6" s="39" customFormat="1" x14ac:dyDescent="0.3">
      <c r="A128" s="35"/>
      <c r="B128" s="42"/>
      <c r="C128" s="37"/>
      <c r="D128" s="38"/>
      <c r="E128" s="548"/>
      <c r="F128" s="548"/>
    </row>
    <row r="129" spans="1:6" s="39" customFormat="1" ht="66" x14ac:dyDescent="0.3">
      <c r="A129" s="35">
        <v>3.15</v>
      </c>
      <c r="B129" s="42" t="s">
        <v>79</v>
      </c>
      <c r="C129" s="37" t="s">
        <v>32</v>
      </c>
      <c r="D129" s="38">
        <v>20</v>
      </c>
      <c r="E129" s="548"/>
      <c r="F129" s="548">
        <f>E129*D129</f>
        <v>0</v>
      </c>
    </row>
    <row r="130" spans="1:6" s="39" customFormat="1" x14ac:dyDescent="0.3">
      <c r="A130" s="35"/>
      <c r="B130" s="42"/>
      <c r="C130" s="37"/>
      <c r="D130" s="38"/>
      <c r="E130" s="548"/>
      <c r="F130" s="548"/>
    </row>
    <row r="131" spans="1:6" s="39" customFormat="1" x14ac:dyDescent="0.3">
      <c r="A131" s="35">
        <v>3.16</v>
      </c>
      <c r="B131" s="42" t="s">
        <v>80</v>
      </c>
      <c r="C131" s="37" t="s">
        <v>70</v>
      </c>
      <c r="D131" s="38">
        <v>4</v>
      </c>
      <c r="E131" s="548"/>
      <c r="F131" s="548">
        <f>E131*D131</f>
        <v>0</v>
      </c>
    </row>
    <row r="132" spans="1:6" s="39" customFormat="1" x14ac:dyDescent="0.3">
      <c r="A132" s="35"/>
      <c r="B132" s="42"/>
      <c r="C132" s="37"/>
      <c r="D132" s="38"/>
      <c r="E132" s="548"/>
      <c r="F132" s="548"/>
    </row>
    <row r="133" spans="1:6" s="39" customFormat="1" x14ac:dyDescent="0.3">
      <c r="A133" s="35">
        <v>3.17</v>
      </c>
      <c r="B133" s="42" t="s">
        <v>81</v>
      </c>
      <c r="C133" s="37" t="s">
        <v>70</v>
      </c>
      <c r="D133" s="38">
        <v>4</v>
      </c>
      <c r="E133" s="548"/>
      <c r="F133" s="548">
        <f>E133*D133</f>
        <v>0</v>
      </c>
    </row>
    <row r="134" spans="1:6" s="39" customFormat="1" x14ac:dyDescent="0.3">
      <c r="A134" s="35"/>
      <c r="B134" s="42"/>
      <c r="C134" s="37"/>
      <c r="D134" s="38"/>
      <c r="E134" s="548"/>
      <c r="F134" s="548"/>
    </row>
    <row r="135" spans="1:6" s="39" customFormat="1" x14ac:dyDescent="0.3">
      <c r="A135" s="35">
        <v>3.18</v>
      </c>
      <c r="B135" s="42" t="s">
        <v>82</v>
      </c>
      <c r="C135" s="37" t="s">
        <v>70</v>
      </c>
      <c r="D135" s="38">
        <v>4</v>
      </c>
      <c r="E135" s="548"/>
      <c r="F135" s="548">
        <f>E135*D135</f>
        <v>0</v>
      </c>
    </row>
    <row r="136" spans="1:6" s="39" customFormat="1" x14ac:dyDescent="0.3">
      <c r="A136" s="35"/>
      <c r="B136" s="42"/>
      <c r="C136" s="37"/>
      <c r="D136" s="38"/>
      <c r="E136" s="548"/>
      <c r="F136" s="548"/>
    </row>
    <row r="137" spans="1:6" s="39" customFormat="1" ht="25.5" customHeight="1" x14ac:dyDescent="0.3">
      <c r="A137" s="49"/>
      <c r="B137" s="49" t="s">
        <v>240</v>
      </c>
      <c r="C137" s="50"/>
      <c r="D137" s="50"/>
      <c r="E137" s="551"/>
      <c r="F137" s="549">
        <f>SUM(F112:F135)</f>
        <v>0</v>
      </c>
    </row>
    <row r="138" spans="1:6" s="39" customFormat="1" x14ac:dyDescent="0.3">
      <c r="A138" s="35"/>
      <c r="B138" s="44" t="s">
        <v>83</v>
      </c>
      <c r="C138" s="37"/>
      <c r="D138" s="38"/>
      <c r="E138" s="548"/>
      <c r="F138" s="548"/>
    </row>
    <row r="139" spans="1:6" s="39" customFormat="1" ht="49.5" x14ac:dyDescent="0.3">
      <c r="A139" s="35">
        <v>3.19</v>
      </c>
      <c r="B139" s="35" t="s">
        <v>84</v>
      </c>
      <c r="C139" s="37" t="s">
        <v>32</v>
      </c>
      <c r="D139" s="38">
        <v>22</v>
      </c>
      <c r="E139" s="548"/>
      <c r="F139" s="548">
        <f>E139*D139</f>
        <v>0</v>
      </c>
    </row>
    <row r="140" spans="1:6" s="39" customFormat="1" x14ac:dyDescent="0.3">
      <c r="A140" s="35"/>
      <c r="B140" s="35"/>
      <c r="C140" s="37"/>
      <c r="D140" s="38"/>
      <c r="E140" s="548"/>
      <c r="F140" s="548"/>
    </row>
    <row r="141" spans="1:6" s="39" customFormat="1" ht="49.5" x14ac:dyDescent="0.3">
      <c r="A141" s="51">
        <v>3.2</v>
      </c>
      <c r="B141" s="42" t="s">
        <v>85</v>
      </c>
      <c r="C141" s="37" t="s">
        <v>23</v>
      </c>
      <c r="D141" s="38">
        <v>13</v>
      </c>
      <c r="E141" s="548"/>
      <c r="F141" s="548">
        <f>E141*D141</f>
        <v>0</v>
      </c>
    </row>
    <row r="142" spans="1:6" s="39" customFormat="1" x14ac:dyDescent="0.3">
      <c r="A142" s="51"/>
      <c r="B142" s="42"/>
      <c r="C142" s="37"/>
      <c r="D142" s="38"/>
      <c r="E142" s="548"/>
      <c r="F142" s="548"/>
    </row>
    <row r="143" spans="1:6" s="39" customFormat="1" x14ac:dyDescent="0.3">
      <c r="A143" s="35"/>
      <c r="B143" s="43" t="s">
        <v>86</v>
      </c>
      <c r="C143" s="37"/>
      <c r="D143" s="38"/>
      <c r="E143" s="548"/>
      <c r="F143" s="548"/>
    </row>
    <row r="144" spans="1:6" s="39" customFormat="1" x14ac:dyDescent="0.3">
      <c r="A144" s="35"/>
      <c r="B144" s="42"/>
      <c r="C144" s="37"/>
      <c r="D144" s="38"/>
      <c r="E144" s="548"/>
      <c r="F144" s="548"/>
    </row>
    <row r="145" spans="1:6" s="39" customFormat="1" ht="58.5" x14ac:dyDescent="0.3">
      <c r="A145" s="35"/>
      <c r="B145" s="44" t="s">
        <v>87</v>
      </c>
      <c r="C145" s="37"/>
      <c r="D145" s="38"/>
      <c r="E145" s="548"/>
      <c r="F145" s="548"/>
    </row>
    <row r="146" spans="1:6" s="39" customFormat="1" ht="18" x14ac:dyDescent="0.3">
      <c r="A146" s="35">
        <v>4.01</v>
      </c>
      <c r="B146" s="42" t="s">
        <v>88</v>
      </c>
      <c r="C146" s="37" t="s">
        <v>23</v>
      </c>
      <c r="D146" s="38">
        <v>64</v>
      </c>
      <c r="E146" s="548"/>
      <c r="F146" s="548">
        <f>E146*D146</f>
        <v>0</v>
      </c>
    </row>
    <row r="147" spans="1:6" s="39" customFormat="1" ht="18" x14ac:dyDescent="0.3">
      <c r="A147" s="35">
        <v>4.0199999999999996</v>
      </c>
      <c r="B147" s="42" t="s">
        <v>89</v>
      </c>
      <c r="C147" s="37" t="s">
        <v>23</v>
      </c>
      <c r="D147" s="38">
        <v>11</v>
      </c>
      <c r="E147" s="548"/>
      <c r="F147" s="548">
        <f>E147*D147</f>
        <v>0</v>
      </c>
    </row>
    <row r="148" spans="1:6" s="39" customFormat="1" ht="18" customHeight="1" x14ac:dyDescent="0.3">
      <c r="A148" s="35"/>
      <c r="B148" s="44"/>
      <c r="C148" s="37"/>
      <c r="D148" s="38"/>
      <c r="E148" s="548"/>
      <c r="F148" s="548"/>
    </row>
    <row r="149" spans="1:6" s="39" customFormat="1" x14ac:dyDescent="0.3">
      <c r="A149" s="35"/>
      <c r="B149" s="43" t="s">
        <v>90</v>
      </c>
      <c r="C149" s="37"/>
      <c r="D149" s="38"/>
      <c r="E149" s="548"/>
      <c r="F149" s="548"/>
    </row>
    <row r="150" spans="1:6" s="39" customFormat="1" ht="5.25" customHeight="1" x14ac:dyDescent="0.3">
      <c r="A150" s="35"/>
      <c r="B150" s="42"/>
      <c r="C150" s="37"/>
      <c r="D150" s="38"/>
      <c r="E150" s="548"/>
      <c r="F150" s="548"/>
    </row>
    <row r="151" spans="1:6" s="39" customFormat="1" x14ac:dyDescent="0.3">
      <c r="A151" s="35"/>
      <c r="B151" s="44" t="s">
        <v>91</v>
      </c>
      <c r="C151" s="37"/>
      <c r="D151" s="38"/>
      <c r="E151" s="548"/>
      <c r="F151" s="548"/>
    </row>
    <row r="152" spans="1:6" s="39" customFormat="1" ht="46.5" customHeight="1" x14ac:dyDescent="0.3">
      <c r="A152" s="35"/>
      <c r="B152" s="44" t="s">
        <v>92</v>
      </c>
      <c r="C152" s="37"/>
      <c r="D152" s="38"/>
      <c r="E152" s="548"/>
      <c r="F152" s="548"/>
    </row>
    <row r="153" spans="1:6" s="39" customFormat="1" ht="33" x14ac:dyDescent="0.3">
      <c r="A153" s="35">
        <v>5.01</v>
      </c>
      <c r="B153" s="42" t="s">
        <v>93</v>
      </c>
      <c r="C153" s="37" t="s">
        <v>32</v>
      </c>
      <c r="D153" s="38">
        <v>5</v>
      </c>
      <c r="E153" s="548"/>
      <c r="F153" s="548">
        <f>E153*D153</f>
        <v>0</v>
      </c>
    </row>
    <row r="154" spans="1:6" s="39" customFormat="1" ht="9.75" customHeight="1" x14ac:dyDescent="0.3">
      <c r="A154" s="213"/>
      <c r="B154" s="42"/>
      <c r="C154" s="37"/>
      <c r="D154" s="38"/>
      <c r="E154" s="548"/>
      <c r="F154" s="548"/>
    </row>
    <row r="155" spans="1:6" s="39" customFormat="1" x14ac:dyDescent="0.3">
      <c r="A155" s="213"/>
      <c r="B155" s="43" t="s">
        <v>244</v>
      </c>
      <c r="C155" s="37"/>
      <c r="D155" s="38"/>
      <c r="E155" s="548"/>
      <c r="F155" s="548"/>
    </row>
    <row r="156" spans="1:6" s="39" customFormat="1" ht="181.5" x14ac:dyDescent="0.3">
      <c r="A156" s="213"/>
      <c r="B156" s="55" t="s">
        <v>246</v>
      </c>
      <c r="C156" s="55"/>
      <c r="D156" s="56"/>
      <c r="E156" s="553"/>
      <c r="F156" s="548"/>
    </row>
    <row r="157" spans="1:6" s="39" customFormat="1" ht="25.5" customHeight="1" x14ac:dyDescent="0.3">
      <c r="A157" s="49"/>
      <c r="B157" s="49" t="s">
        <v>241</v>
      </c>
      <c r="C157" s="50"/>
      <c r="D157" s="50"/>
      <c r="E157" s="551"/>
      <c r="F157" s="549">
        <f>SUM(F139:F156)</f>
        <v>0</v>
      </c>
    </row>
    <row r="158" spans="1:6" s="39" customFormat="1" ht="63" customHeight="1" x14ac:dyDescent="0.3">
      <c r="A158" s="35"/>
      <c r="B158" s="43" t="s">
        <v>245</v>
      </c>
      <c r="C158" s="211" t="s">
        <v>101</v>
      </c>
      <c r="D158" s="212">
        <v>4</v>
      </c>
      <c r="E158" s="548"/>
      <c r="F158" s="548">
        <f>E158*D158</f>
        <v>0</v>
      </c>
    </row>
    <row r="159" spans="1:6" s="39" customFormat="1" ht="11.25" customHeight="1" x14ac:dyDescent="0.3">
      <c r="A159" s="35"/>
      <c r="B159" s="42"/>
      <c r="C159" s="37"/>
      <c r="D159" s="38"/>
      <c r="E159" s="548"/>
      <c r="F159" s="548"/>
    </row>
    <row r="160" spans="1:6" s="39" customFormat="1" ht="101.25" x14ac:dyDescent="0.3">
      <c r="A160" s="35"/>
      <c r="B160" s="44" t="s">
        <v>94</v>
      </c>
      <c r="C160" s="37"/>
      <c r="D160" s="38"/>
      <c r="E160" s="548"/>
      <c r="F160" s="548"/>
    </row>
    <row r="161" spans="1:6" s="39" customFormat="1" x14ac:dyDescent="0.3">
      <c r="A161" s="35"/>
      <c r="B161" s="42"/>
      <c r="C161" s="37"/>
      <c r="D161" s="38"/>
      <c r="E161" s="548"/>
      <c r="F161" s="548"/>
    </row>
    <row r="162" spans="1:6" s="39" customFormat="1" x14ac:dyDescent="0.3">
      <c r="A162" s="35">
        <v>5.05</v>
      </c>
      <c r="B162" s="42" t="s">
        <v>95</v>
      </c>
      <c r="C162" s="37" t="s">
        <v>70</v>
      </c>
      <c r="D162" s="38">
        <v>2</v>
      </c>
      <c r="E162" s="548"/>
      <c r="F162" s="548">
        <f>E162*D162</f>
        <v>0</v>
      </c>
    </row>
    <row r="163" spans="1:6" s="39" customFormat="1" x14ac:dyDescent="0.3">
      <c r="A163" s="35"/>
      <c r="B163" s="42"/>
      <c r="C163" s="37"/>
      <c r="D163" s="38"/>
      <c r="E163" s="548"/>
      <c r="F163" s="548"/>
    </row>
    <row r="164" spans="1:6" s="39" customFormat="1" x14ac:dyDescent="0.3">
      <c r="A164" s="35"/>
      <c r="B164" s="44" t="s">
        <v>96</v>
      </c>
      <c r="C164" s="37"/>
      <c r="D164" s="38"/>
      <c r="E164" s="548"/>
      <c r="F164" s="548"/>
    </row>
    <row r="165" spans="1:6" s="39" customFormat="1" ht="33" x14ac:dyDescent="0.3">
      <c r="A165" s="35">
        <v>5.04</v>
      </c>
      <c r="B165" s="42" t="s">
        <v>97</v>
      </c>
      <c r="C165" s="37" t="s">
        <v>23</v>
      </c>
      <c r="D165" s="38">
        <v>5</v>
      </c>
      <c r="E165" s="548"/>
      <c r="F165" s="548">
        <f>E165*D165</f>
        <v>0</v>
      </c>
    </row>
    <row r="166" spans="1:6" s="39" customFormat="1" ht="9.75" customHeight="1" x14ac:dyDescent="0.3">
      <c r="A166" s="35"/>
      <c r="B166" s="42"/>
      <c r="C166" s="37"/>
      <c r="D166" s="38"/>
      <c r="E166" s="548"/>
      <c r="F166" s="548"/>
    </row>
    <row r="167" spans="1:6" s="39" customFormat="1" x14ac:dyDescent="0.3">
      <c r="A167" s="35"/>
      <c r="B167" s="44" t="s">
        <v>83</v>
      </c>
      <c r="C167" s="37"/>
      <c r="D167" s="38"/>
      <c r="E167" s="548"/>
      <c r="F167" s="548"/>
    </row>
    <row r="168" spans="1:6" s="39" customFormat="1" ht="67.5" customHeight="1" x14ac:dyDescent="0.3">
      <c r="A168" s="35">
        <v>5.05</v>
      </c>
      <c r="B168" s="42" t="s">
        <v>98</v>
      </c>
      <c r="C168" s="37" t="s">
        <v>23</v>
      </c>
      <c r="D168" s="38">
        <v>20</v>
      </c>
      <c r="E168" s="548"/>
      <c r="F168" s="548">
        <f>E168*D168</f>
        <v>0</v>
      </c>
    </row>
    <row r="169" spans="1:6" s="39" customFormat="1" x14ac:dyDescent="0.3">
      <c r="A169" s="35"/>
      <c r="B169" s="42"/>
      <c r="C169" s="37"/>
      <c r="D169" s="38"/>
      <c r="E169" s="548"/>
      <c r="F169" s="548"/>
    </row>
    <row r="170" spans="1:6" s="39" customFormat="1" x14ac:dyDescent="0.3">
      <c r="A170" s="35"/>
      <c r="B170" s="43" t="s">
        <v>247</v>
      </c>
      <c r="C170" s="37"/>
      <c r="D170" s="38"/>
      <c r="E170" s="548"/>
      <c r="F170" s="548"/>
    </row>
    <row r="171" spans="1:6" s="39" customFormat="1" ht="18" customHeight="1" x14ac:dyDescent="0.3">
      <c r="A171" s="35"/>
      <c r="B171" s="61" t="s">
        <v>99</v>
      </c>
      <c r="C171" s="37"/>
      <c r="D171" s="38"/>
      <c r="E171" s="548"/>
      <c r="F171" s="548"/>
    </row>
    <row r="172" spans="1:6" s="39" customFormat="1" ht="159.75" customHeight="1" x14ac:dyDescent="0.3">
      <c r="A172" s="35"/>
      <c r="B172" s="62" t="s">
        <v>248</v>
      </c>
      <c r="C172" s="37"/>
      <c r="D172" s="38"/>
      <c r="E172" s="548"/>
      <c r="F172" s="548"/>
    </row>
    <row r="173" spans="1:6" s="39" customFormat="1" ht="33" x14ac:dyDescent="0.3">
      <c r="A173" s="35">
        <v>6.15</v>
      </c>
      <c r="B173" s="63" t="s">
        <v>100</v>
      </c>
      <c r="C173" s="37" t="s">
        <v>101</v>
      </c>
      <c r="D173" s="38">
        <v>4</v>
      </c>
      <c r="E173" s="548"/>
      <c r="F173" s="548">
        <f>E173*D173</f>
        <v>0</v>
      </c>
    </row>
    <row r="174" spans="1:6" s="39" customFormat="1" ht="25.5" customHeight="1" x14ac:dyDescent="0.3">
      <c r="A174" s="49"/>
      <c r="B174" s="49" t="s">
        <v>242</v>
      </c>
      <c r="C174" s="50"/>
      <c r="D174" s="50"/>
      <c r="E174" s="551"/>
      <c r="F174" s="549">
        <f>SUM(F158:F173)</f>
        <v>0</v>
      </c>
    </row>
    <row r="175" spans="1:6" s="39" customFormat="1" x14ac:dyDescent="0.3">
      <c r="A175" s="35"/>
      <c r="B175" s="43" t="s">
        <v>102</v>
      </c>
      <c r="C175" s="37"/>
      <c r="D175" s="38"/>
      <c r="E175" s="548"/>
      <c r="F175" s="548"/>
    </row>
    <row r="176" spans="1:6" s="39" customFormat="1" x14ac:dyDescent="0.3">
      <c r="A176" s="35"/>
      <c r="B176" s="43" t="s">
        <v>103</v>
      </c>
      <c r="C176" s="37"/>
      <c r="D176" s="38"/>
      <c r="E176" s="548"/>
      <c r="F176" s="548"/>
    </row>
    <row r="177" spans="1:6" s="39" customFormat="1" x14ac:dyDescent="0.3">
      <c r="A177" s="35"/>
      <c r="B177" s="43" t="s">
        <v>104</v>
      </c>
      <c r="C177" s="37"/>
      <c r="D177" s="38"/>
      <c r="E177" s="548"/>
      <c r="F177" s="548"/>
    </row>
    <row r="178" spans="1:6" s="39" customFormat="1" ht="44.25" x14ac:dyDescent="0.3">
      <c r="A178" s="35"/>
      <c r="B178" s="44" t="s">
        <v>105</v>
      </c>
      <c r="C178" s="37"/>
      <c r="D178" s="38"/>
      <c r="E178" s="548"/>
      <c r="F178" s="548"/>
    </row>
    <row r="179" spans="1:6" s="39" customFormat="1" ht="18" x14ac:dyDescent="0.3">
      <c r="A179" s="35">
        <v>7.01</v>
      </c>
      <c r="B179" s="42" t="s">
        <v>106</v>
      </c>
      <c r="C179" s="37" t="s">
        <v>23</v>
      </c>
      <c r="D179" s="38">
        <v>28</v>
      </c>
      <c r="E179" s="548"/>
      <c r="F179" s="548">
        <f>E179*D179</f>
        <v>0</v>
      </c>
    </row>
    <row r="180" spans="1:6" s="39" customFormat="1" ht="3.75" customHeight="1" x14ac:dyDescent="0.3">
      <c r="A180" s="35"/>
      <c r="B180" s="42"/>
      <c r="C180" s="37"/>
      <c r="D180" s="38"/>
      <c r="E180" s="548"/>
      <c r="F180" s="548"/>
    </row>
    <row r="181" spans="1:6" s="39" customFormat="1" ht="49.5" x14ac:dyDescent="0.3">
      <c r="A181" s="35">
        <v>7.02</v>
      </c>
      <c r="B181" s="42" t="s">
        <v>107</v>
      </c>
      <c r="C181" s="37" t="s">
        <v>32</v>
      </c>
      <c r="D181" s="38">
        <v>30</v>
      </c>
      <c r="E181" s="548"/>
      <c r="F181" s="548">
        <f>E181*D181</f>
        <v>0</v>
      </c>
    </row>
    <row r="182" spans="1:6" s="39" customFormat="1" ht="6" customHeight="1" x14ac:dyDescent="0.3">
      <c r="A182" s="35"/>
      <c r="B182" s="42"/>
      <c r="C182" s="37"/>
      <c r="D182" s="38"/>
      <c r="E182" s="548"/>
      <c r="F182" s="548"/>
    </row>
    <row r="183" spans="1:6" s="39" customFormat="1" x14ac:dyDescent="0.3">
      <c r="A183" s="35"/>
      <c r="B183" s="43" t="s">
        <v>108</v>
      </c>
      <c r="C183" s="37"/>
      <c r="D183" s="38"/>
      <c r="E183" s="548"/>
      <c r="F183" s="548"/>
    </row>
    <row r="184" spans="1:6" s="39" customFormat="1" ht="30" x14ac:dyDescent="0.3">
      <c r="A184" s="35"/>
      <c r="B184" s="43" t="s">
        <v>109</v>
      </c>
      <c r="C184" s="37"/>
      <c r="D184" s="38"/>
      <c r="E184" s="548"/>
      <c r="F184" s="548"/>
    </row>
    <row r="185" spans="1:6" s="39" customFormat="1" ht="18" x14ac:dyDescent="0.3">
      <c r="A185" s="35">
        <v>7.03</v>
      </c>
      <c r="B185" s="42" t="s">
        <v>110</v>
      </c>
      <c r="C185" s="37" t="s">
        <v>23</v>
      </c>
      <c r="D185" s="38">
        <v>91</v>
      </c>
      <c r="E185" s="548"/>
      <c r="F185" s="548">
        <f>E185*D185</f>
        <v>0</v>
      </c>
    </row>
    <row r="186" spans="1:6" s="39" customFormat="1" ht="9" customHeight="1" x14ac:dyDescent="0.3">
      <c r="A186" s="35"/>
      <c r="B186" s="42"/>
      <c r="C186" s="37"/>
      <c r="D186" s="38"/>
      <c r="E186" s="548"/>
      <c r="F186" s="548"/>
    </row>
    <row r="187" spans="1:6" s="39" customFormat="1" x14ac:dyDescent="0.3">
      <c r="A187" s="35"/>
      <c r="B187" s="43" t="s">
        <v>111</v>
      </c>
      <c r="C187" s="37"/>
      <c r="D187" s="38"/>
      <c r="E187" s="548"/>
      <c r="F187" s="548"/>
    </row>
    <row r="188" spans="1:6" s="39" customFormat="1" ht="49.5" x14ac:dyDescent="0.3">
      <c r="A188" s="35">
        <v>7.04</v>
      </c>
      <c r="B188" s="42" t="s">
        <v>112</v>
      </c>
      <c r="C188" s="37" t="s">
        <v>23</v>
      </c>
      <c r="D188" s="38">
        <f>D185</f>
        <v>91</v>
      </c>
      <c r="E188" s="548"/>
      <c r="F188" s="548">
        <f>E188*D188</f>
        <v>0</v>
      </c>
    </row>
    <row r="189" spans="1:6" s="39" customFormat="1" ht="13.5" customHeight="1" x14ac:dyDescent="0.3">
      <c r="A189" s="35"/>
      <c r="B189" s="42"/>
      <c r="C189" s="37"/>
      <c r="D189" s="38"/>
      <c r="E189" s="548"/>
      <c r="F189" s="548"/>
    </row>
    <row r="190" spans="1:6" s="39" customFormat="1" x14ac:dyDescent="0.3">
      <c r="A190" s="35"/>
      <c r="B190" s="44" t="s">
        <v>113</v>
      </c>
      <c r="C190" s="37"/>
      <c r="D190" s="38"/>
      <c r="E190" s="548"/>
      <c r="F190" s="548"/>
    </row>
    <row r="191" spans="1:6" s="39" customFormat="1" ht="16.5" customHeight="1" x14ac:dyDescent="0.3">
      <c r="A191" s="35"/>
      <c r="B191" s="44" t="s">
        <v>114</v>
      </c>
      <c r="C191" s="37"/>
      <c r="D191" s="38"/>
      <c r="E191" s="548"/>
      <c r="F191" s="548"/>
    </row>
    <row r="192" spans="1:6" s="39" customFormat="1" x14ac:dyDescent="0.3">
      <c r="A192" s="35">
        <v>7.05</v>
      </c>
      <c r="B192" s="42" t="s">
        <v>115</v>
      </c>
      <c r="C192" s="37" t="s">
        <v>32</v>
      </c>
      <c r="D192" s="38">
        <v>50</v>
      </c>
      <c r="E192" s="548"/>
      <c r="F192" s="548">
        <f>E192*D192</f>
        <v>0</v>
      </c>
    </row>
    <row r="193" spans="1:6" s="39" customFormat="1" x14ac:dyDescent="0.3">
      <c r="A193" s="35"/>
      <c r="B193" s="42"/>
      <c r="C193" s="37"/>
      <c r="D193" s="38"/>
      <c r="E193" s="548"/>
      <c r="F193" s="548"/>
    </row>
    <row r="194" spans="1:6" s="39" customFormat="1" x14ac:dyDescent="0.3">
      <c r="A194" s="35">
        <v>7.06</v>
      </c>
      <c r="B194" s="42" t="s">
        <v>116</v>
      </c>
      <c r="C194" s="37" t="s">
        <v>32</v>
      </c>
      <c r="D194" s="38">
        <v>53</v>
      </c>
      <c r="E194" s="548"/>
      <c r="F194" s="548">
        <f>E194*D194</f>
        <v>0</v>
      </c>
    </row>
    <row r="195" spans="1:6" s="39" customFormat="1" ht="6" customHeight="1" x14ac:dyDescent="0.3">
      <c r="A195" s="35"/>
      <c r="B195" s="42"/>
      <c r="C195" s="37"/>
      <c r="D195" s="38"/>
      <c r="E195" s="548"/>
      <c r="F195" s="548"/>
    </row>
    <row r="196" spans="1:6" s="39" customFormat="1" ht="68.25" customHeight="1" x14ac:dyDescent="0.3">
      <c r="A196" s="35">
        <v>7.07</v>
      </c>
      <c r="B196" s="42" t="s">
        <v>117</v>
      </c>
      <c r="C196" s="37" t="s">
        <v>23</v>
      </c>
      <c r="D196" s="38">
        <v>28</v>
      </c>
      <c r="E196" s="548"/>
      <c r="F196" s="548">
        <f>E196*D196</f>
        <v>0</v>
      </c>
    </row>
    <row r="197" spans="1:6" s="39" customFormat="1" ht="8.25" customHeight="1" x14ac:dyDescent="0.3">
      <c r="A197" s="35"/>
      <c r="B197" s="42"/>
      <c r="C197" s="37"/>
      <c r="D197" s="38"/>
      <c r="E197" s="548"/>
      <c r="F197" s="548"/>
    </row>
    <row r="198" spans="1:6" s="39" customFormat="1" x14ac:dyDescent="0.3">
      <c r="A198" s="35">
        <v>7.08</v>
      </c>
      <c r="B198" s="42" t="s">
        <v>118</v>
      </c>
      <c r="C198" s="37" t="s">
        <v>32</v>
      </c>
      <c r="D198" s="38">
        <v>22</v>
      </c>
      <c r="E198" s="548"/>
      <c r="F198" s="548">
        <f>E198*D198</f>
        <v>0</v>
      </c>
    </row>
    <row r="199" spans="1:6" s="39" customFormat="1" ht="7.5" customHeight="1" x14ac:dyDescent="0.3">
      <c r="A199" s="35"/>
      <c r="B199" s="42"/>
      <c r="C199" s="37"/>
      <c r="D199" s="38"/>
      <c r="E199" s="548"/>
      <c r="F199" s="548"/>
    </row>
    <row r="200" spans="1:6" s="39" customFormat="1" x14ac:dyDescent="0.3">
      <c r="A200" s="35"/>
      <c r="B200" s="44" t="s">
        <v>111</v>
      </c>
      <c r="C200" s="37"/>
      <c r="D200" s="38"/>
      <c r="E200" s="548"/>
      <c r="F200" s="548"/>
    </row>
    <row r="201" spans="1:6" s="39" customFormat="1" ht="30" x14ac:dyDescent="0.3">
      <c r="A201" s="35"/>
      <c r="B201" s="44" t="s">
        <v>119</v>
      </c>
      <c r="C201" s="37"/>
      <c r="D201" s="38"/>
      <c r="E201" s="548"/>
      <c r="F201" s="548"/>
    </row>
    <row r="202" spans="1:6" s="39" customFormat="1" ht="18" x14ac:dyDescent="0.3">
      <c r="A202" s="35">
        <v>7.09</v>
      </c>
      <c r="B202" s="42" t="s">
        <v>120</v>
      </c>
      <c r="C202" s="37" t="s">
        <v>23</v>
      </c>
      <c r="D202" s="38">
        <v>28</v>
      </c>
      <c r="E202" s="548"/>
      <c r="F202" s="548">
        <f>E202*D202</f>
        <v>0</v>
      </c>
    </row>
    <row r="203" spans="1:6" s="39" customFormat="1" ht="8.25" customHeight="1" x14ac:dyDescent="0.3">
      <c r="A203" s="35"/>
      <c r="B203" s="42"/>
      <c r="C203" s="37"/>
      <c r="D203" s="38"/>
      <c r="E203" s="548"/>
      <c r="F203" s="548"/>
    </row>
    <row r="204" spans="1:6" s="39" customFormat="1" x14ac:dyDescent="0.3">
      <c r="A204" s="51">
        <v>7.1</v>
      </c>
      <c r="B204" s="42" t="s">
        <v>118</v>
      </c>
      <c r="C204" s="37" t="s">
        <v>32</v>
      </c>
      <c r="D204" s="38">
        <v>22</v>
      </c>
      <c r="E204" s="548">
        <v>32000</v>
      </c>
      <c r="F204" s="548">
        <f>E204*D204</f>
        <v>704000</v>
      </c>
    </row>
    <row r="205" spans="1:6" s="39" customFormat="1" x14ac:dyDescent="0.3">
      <c r="A205" s="51"/>
      <c r="B205" s="42"/>
      <c r="C205" s="37"/>
      <c r="D205" s="38"/>
      <c r="E205" s="548"/>
      <c r="F205" s="548"/>
    </row>
    <row r="206" spans="1:6" s="39" customFormat="1" ht="21.75" customHeight="1" x14ac:dyDescent="0.3">
      <c r="A206" s="49"/>
      <c r="B206" s="49" t="s">
        <v>243</v>
      </c>
      <c r="C206" s="50"/>
      <c r="D206" s="50"/>
      <c r="E206" s="551"/>
      <c r="F206" s="549">
        <f>SUM(F177:F204)</f>
        <v>704000</v>
      </c>
    </row>
    <row r="207" spans="1:6" s="39" customFormat="1" x14ac:dyDescent="0.3">
      <c r="A207" s="51"/>
      <c r="B207" s="42"/>
      <c r="C207" s="37"/>
      <c r="D207" s="38"/>
      <c r="E207" s="548"/>
      <c r="F207" s="548"/>
    </row>
    <row r="208" spans="1:6" s="39" customFormat="1" x14ac:dyDescent="0.3">
      <c r="A208" s="35"/>
      <c r="B208" s="43" t="s">
        <v>121</v>
      </c>
      <c r="C208" s="37"/>
      <c r="D208" s="64"/>
      <c r="E208" s="548"/>
      <c r="F208" s="555"/>
    </row>
    <row r="209" spans="1:6" s="39" customFormat="1" ht="10.5" customHeight="1" x14ac:dyDescent="0.3">
      <c r="A209" s="35"/>
      <c r="B209" s="42"/>
      <c r="C209" s="37"/>
      <c r="D209" s="64"/>
      <c r="E209" s="548"/>
      <c r="F209" s="555"/>
    </row>
    <row r="210" spans="1:6" s="39" customFormat="1" x14ac:dyDescent="0.3">
      <c r="A210" s="35"/>
      <c r="B210" s="43" t="s">
        <v>122</v>
      </c>
      <c r="C210" s="37"/>
      <c r="D210" s="64"/>
      <c r="E210" s="548"/>
      <c r="F210" s="555"/>
    </row>
    <row r="211" spans="1:6" s="39" customFormat="1" ht="132" customHeight="1" x14ac:dyDescent="0.3">
      <c r="A211" s="35"/>
      <c r="B211" s="42" t="s">
        <v>123</v>
      </c>
      <c r="C211" s="37"/>
      <c r="D211" s="64"/>
      <c r="E211" s="548"/>
      <c r="F211" s="555"/>
    </row>
    <row r="212" spans="1:6" s="39" customFormat="1" ht="66" x14ac:dyDescent="0.3">
      <c r="A212" s="51">
        <v>9.01</v>
      </c>
      <c r="B212" s="60" t="s">
        <v>452</v>
      </c>
      <c r="C212" s="37" t="s">
        <v>124</v>
      </c>
      <c r="D212" s="38">
        <v>1</v>
      </c>
      <c r="E212" s="38">
        <v>10000000</v>
      </c>
      <c r="F212" s="38">
        <f>D212*E212</f>
        <v>10000000</v>
      </c>
    </row>
    <row r="213" spans="1:6" s="39" customFormat="1" x14ac:dyDescent="0.3">
      <c r="A213" s="35"/>
      <c r="B213" s="42"/>
      <c r="C213" s="37"/>
      <c r="D213" s="64"/>
      <c r="E213" s="548"/>
      <c r="F213" s="555"/>
    </row>
    <row r="214" spans="1:6" s="39" customFormat="1" x14ac:dyDescent="0.3">
      <c r="A214" s="65">
        <v>9.02</v>
      </c>
      <c r="B214" s="42" t="s">
        <v>125</v>
      </c>
      <c r="C214" s="37"/>
      <c r="D214" s="64"/>
      <c r="E214" s="548"/>
      <c r="F214" s="555"/>
    </row>
    <row r="215" spans="1:6" s="39" customFormat="1" ht="49.5" x14ac:dyDescent="0.3">
      <c r="A215" s="35"/>
      <c r="B215" s="42" t="s">
        <v>126</v>
      </c>
      <c r="C215" s="37"/>
      <c r="D215" s="64" t="s">
        <v>127</v>
      </c>
      <c r="E215" s="38">
        <v>6000000</v>
      </c>
      <c r="F215" s="619">
        <f>E215</f>
        <v>6000000</v>
      </c>
    </row>
    <row r="216" spans="1:6" s="39" customFormat="1" x14ac:dyDescent="0.3">
      <c r="A216" s="35"/>
      <c r="B216" s="42"/>
      <c r="C216" s="37"/>
      <c r="D216" s="64"/>
      <c r="E216" s="548"/>
      <c r="F216" s="556"/>
    </row>
    <row r="217" spans="1:6" s="39" customFormat="1" ht="27" customHeight="1" x14ac:dyDescent="0.3">
      <c r="A217" s="35"/>
      <c r="B217" s="42"/>
      <c r="C217" s="37"/>
      <c r="D217" s="64"/>
      <c r="E217" s="548"/>
      <c r="F217" s="556"/>
    </row>
    <row r="218" spans="1:6" s="39" customFormat="1" ht="27" customHeight="1" x14ac:dyDescent="0.3">
      <c r="A218" s="35"/>
      <c r="B218" s="42"/>
      <c r="C218" s="37"/>
      <c r="D218" s="64"/>
      <c r="E218" s="548"/>
      <c r="F218" s="556"/>
    </row>
    <row r="219" spans="1:6" s="39" customFormat="1" ht="27" customHeight="1" x14ac:dyDescent="0.3">
      <c r="A219" s="35"/>
      <c r="B219" s="42"/>
      <c r="C219" s="37"/>
      <c r="D219" s="64"/>
      <c r="E219" s="548"/>
      <c r="F219" s="556"/>
    </row>
    <row r="220" spans="1:6" s="39" customFormat="1" ht="27" customHeight="1" x14ac:dyDescent="0.3">
      <c r="A220" s="35"/>
      <c r="B220" s="42"/>
      <c r="C220" s="37"/>
      <c r="D220" s="64"/>
      <c r="E220" s="548"/>
      <c r="F220" s="556"/>
    </row>
    <row r="221" spans="1:6" s="39" customFormat="1" ht="27" customHeight="1" x14ac:dyDescent="0.3">
      <c r="A221" s="35"/>
      <c r="B221" s="42"/>
      <c r="C221" s="37"/>
      <c r="D221" s="64"/>
      <c r="E221" s="548"/>
      <c r="F221" s="556"/>
    </row>
    <row r="222" spans="1:6" s="39" customFormat="1" ht="27" customHeight="1" x14ac:dyDescent="0.3">
      <c r="A222" s="35"/>
      <c r="B222" s="42"/>
      <c r="C222" s="37"/>
      <c r="D222" s="64"/>
      <c r="E222" s="548"/>
      <c r="F222" s="556"/>
    </row>
    <row r="223" spans="1:6" s="39" customFormat="1" ht="27" customHeight="1" x14ac:dyDescent="0.3">
      <c r="A223" s="35"/>
      <c r="B223" s="42"/>
      <c r="C223" s="37"/>
      <c r="D223" s="64"/>
      <c r="E223" s="548"/>
      <c r="F223" s="556"/>
    </row>
    <row r="224" spans="1:6" s="39" customFormat="1" ht="27" customHeight="1" x14ac:dyDescent="0.3">
      <c r="A224" s="35"/>
      <c r="B224" s="42"/>
      <c r="C224" s="37"/>
      <c r="D224" s="64"/>
      <c r="E224" s="548"/>
      <c r="F224" s="556"/>
    </row>
    <row r="225" spans="1:6" s="39" customFormat="1" x14ac:dyDescent="0.3">
      <c r="A225" s="35"/>
      <c r="B225" s="42"/>
      <c r="C225" s="37"/>
      <c r="D225" s="64"/>
      <c r="E225" s="548"/>
      <c r="F225" s="555"/>
    </row>
    <row r="226" spans="1:6" s="39" customFormat="1" x14ac:dyDescent="0.3">
      <c r="A226" s="35"/>
      <c r="B226" s="42"/>
      <c r="C226" s="37"/>
      <c r="D226" s="64"/>
      <c r="E226" s="548"/>
      <c r="F226" s="555"/>
    </row>
    <row r="227" spans="1:6" s="39" customFormat="1" ht="21.75" customHeight="1" x14ac:dyDescent="0.3">
      <c r="A227" s="49"/>
      <c r="B227" s="49" t="s">
        <v>249</v>
      </c>
      <c r="C227" s="50"/>
      <c r="D227" s="50"/>
      <c r="E227" s="551"/>
      <c r="F227" s="618"/>
    </row>
    <row r="228" spans="1:6" s="39" customFormat="1" x14ac:dyDescent="0.3">
      <c r="A228" s="66"/>
      <c r="C228" s="67"/>
      <c r="D228" s="68"/>
      <c r="E228" s="68"/>
      <c r="F228" s="68"/>
    </row>
  </sheetData>
  <mergeCells count="3">
    <mergeCell ref="A1:F1"/>
    <mergeCell ref="A2:B2"/>
    <mergeCell ref="A26:E26"/>
  </mergeCells>
  <pageMargins left="0.7" right="0.2" top="0.75" bottom="0.75" header="0.3" footer="0.3"/>
  <pageSetup paperSize="9" fitToHeight="0" orientation="portrait" r:id="rId1"/>
  <headerFooter>
    <oddFooter>&amp;R&amp;A /&amp;P</oddFooter>
  </headerFooter>
  <rowBreaks count="3" manualBreakCount="3">
    <brk id="157" max="5" man="1"/>
    <brk id="174" max="5" man="1"/>
    <brk id="20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386"/>
  <sheetViews>
    <sheetView view="pageBreakPreview" topLeftCell="A136" zoomScaleNormal="100" zoomScaleSheetLayoutView="100" workbookViewId="0">
      <selection activeCell="F146" sqref="F146"/>
    </sheetView>
  </sheetViews>
  <sheetFormatPr defaultRowHeight="16.5" x14ac:dyDescent="0.3"/>
  <cols>
    <col min="1" max="1" width="8" style="345" customWidth="1"/>
    <col min="2" max="2" width="41.7109375" style="70" customWidth="1"/>
    <col min="3" max="3" width="6.140625" style="214" customWidth="1"/>
    <col min="4" max="4" width="7.42578125" style="352" customWidth="1"/>
    <col min="5" max="5" width="14.42578125" style="353" customWidth="1"/>
    <col min="6" max="6" width="16" style="215" customWidth="1"/>
    <col min="7" max="7" width="16.5703125" style="70" bestFit="1" customWidth="1"/>
    <col min="8" max="8" width="16.85546875" style="70" bestFit="1" customWidth="1"/>
    <col min="9" max="9" width="9.140625" style="70"/>
    <col min="10" max="10" width="11.28515625" style="70" bestFit="1" customWidth="1"/>
    <col min="11" max="11" width="11.85546875" style="70" bestFit="1" customWidth="1"/>
    <col min="12" max="16384" width="9.140625" style="70"/>
  </cols>
  <sheetData>
    <row r="1" spans="1:7" ht="26.25" customHeight="1" x14ac:dyDescent="0.2">
      <c r="A1" s="624" t="s">
        <v>222</v>
      </c>
      <c r="B1" s="624"/>
      <c r="C1" s="624"/>
      <c r="D1" s="624"/>
      <c r="E1" s="624"/>
      <c r="F1" s="624"/>
    </row>
    <row r="2" spans="1:7" ht="16.5" customHeight="1" x14ac:dyDescent="0.2">
      <c r="A2" s="625" t="s">
        <v>440</v>
      </c>
      <c r="B2" s="625"/>
      <c r="C2" s="3"/>
      <c r="D2" s="4"/>
      <c r="E2" s="5"/>
      <c r="F2" s="5"/>
    </row>
    <row r="3" spans="1:7" ht="16.5" customHeight="1" x14ac:dyDescent="0.2">
      <c r="A3" s="630" t="s">
        <v>356</v>
      </c>
      <c r="B3" s="630"/>
      <c r="C3" s="216"/>
      <c r="D3" s="217"/>
      <c r="E3" s="218"/>
      <c r="F3" s="219"/>
      <c r="G3" s="220"/>
    </row>
    <row r="4" spans="1:7" ht="6.75" customHeight="1" x14ac:dyDescent="0.2">
      <c r="A4" s="221"/>
      <c r="B4" s="12"/>
      <c r="C4" s="216"/>
      <c r="D4" s="217"/>
      <c r="E4" s="218"/>
      <c r="F4" s="219"/>
    </row>
    <row r="5" spans="1:7" s="119" customFormat="1" ht="30" customHeight="1" x14ac:dyDescent="0.3">
      <c r="A5" s="222" t="s">
        <v>191</v>
      </c>
      <c r="B5" s="174" t="s">
        <v>1</v>
      </c>
      <c r="C5" s="175" t="s">
        <v>2</v>
      </c>
      <c r="D5" s="223" t="s">
        <v>3</v>
      </c>
      <c r="E5" s="224" t="s">
        <v>250</v>
      </c>
      <c r="F5" s="224" t="s">
        <v>251</v>
      </c>
      <c r="G5" s="22"/>
    </row>
    <row r="6" spans="1:7" s="119" customFormat="1" ht="30" customHeight="1" x14ac:dyDescent="0.3">
      <c r="A6" s="449"/>
      <c r="B6" s="450"/>
      <c r="C6" s="451"/>
      <c r="D6" s="452"/>
      <c r="E6" s="453"/>
      <c r="F6" s="453"/>
      <c r="G6" s="22"/>
    </row>
    <row r="7" spans="1:7" s="39" customFormat="1" x14ac:dyDescent="0.3">
      <c r="A7" s="35"/>
      <c r="B7" s="36" t="s">
        <v>408</v>
      </c>
      <c r="C7" s="37"/>
      <c r="D7" s="38"/>
      <c r="E7" s="38"/>
      <c r="F7" s="38"/>
    </row>
    <row r="8" spans="1:7" s="39" customFormat="1" x14ac:dyDescent="0.3">
      <c r="A8" s="35"/>
      <c r="B8" s="40" t="s">
        <v>9</v>
      </c>
      <c r="C8" s="37"/>
      <c r="D8" s="38"/>
      <c r="E8" s="38"/>
      <c r="F8" s="38"/>
    </row>
    <row r="9" spans="1:7" s="39" customFormat="1" x14ac:dyDescent="0.3">
      <c r="A9" s="35"/>
      <c r="B9" s="41"/>
      <c r="C9" s="37"/>
      <c r="D9" s="38"/>
      <c r="E9" s="548"/>
      <c r="F9" s="548"/>
    </row>
    <row r="10" spans="1:7" s="39" customFormat="1" ht="42" customHeight="1" x14ac:dyDescent="0.3">
      <c r="A10" s="35"/>
      <c r="B10" s="153" t="s">
        <v>228</v>
      </c>
      <c r="C10" s="37"/>
      <c r="D10" s="38"/>
      <c r="E10" s="548"/>
      <c r="F10" s="548"/>
    </row>
    <row r="11" spans="1:7" s="39" customFormat="1" ht="42" customHeight="1" x14ac:dyDescent="0.3">
      <c r="A11" s="35"/>
      <c r="B11" s="153" t="s">
        <v>231</v>
      </c>
      <c r="C11" s="37"/>
      <c r="D11" s="38"/>
      <c r="E11" s="548"/>
      <c r="F11" s="548"/>
    </row>
    <row r="12" spans="1:7" s="39" customFormat="1" ht="42" customHeight="1" x14ac:dyDescent="0.3">
      <c r="A12" s="35"/>
      <c r="B12" s="153" t="s">
        <v>232</v>
      </c>
      <c r="C12" s="37"/>
      <c r="D12" s="38"/>
      <c r="E12" s="548"/>
      <c r="F12" s="548"/>
    </row>
    <row r="13" spans="1:7" s="39" customFormat="1" ht="42" customHeight="1" x14ac:dyDescent="0.3">
      <c r="A13" s="35"/>
      <c r="B13" s="153" t="s">
        <v>233</v>
      </c>
      <c r="C13" s="37"/>
      <c r="D13" s="38"/>
      <c r="E13" s="548"/>
      <c r="F13" s="548"/>
    </row>
    <row r="14" spans="1:7" s="39" customFormat="1" ht="42" customHeight="1" x14ac:dyDescent="0.3">
      <c r="A14" s="35"/>
      <c r="B14" s="153" t="s">
        <v>234</v>
      </c>
      <c r="C14" s="37"/>
      <c r="D14" s="38"/>
      <c r="E14" s="548"/>
      <c r="F14" s="548"/>
    </row>
    <row r="15" spans="1:7" s="39" customFormat="1" ht="42" customHeight="1" x14ac:dyDescent="0.3">
      <c r="A15" s="35"/>
      <c r="B15" s="153"/>
      <c r="C15" s="37"/>
      <c r="D15" s="38"/>
      <c r="E15" s="548"/>
      <c r="F15" s="548"/>
    </row>
    <row r="16" spans="1:7" s="39" customFormat="1" ht="42" customHeight="1" x14ac:dyDescent="0.3">
      <c r="A16" s="35"/>
      <c r="B16" s="153"/>
      <c r="C16" s="37"/>
      <c r="D16" s="38"/>
      <c r="E16" s="548"/>
      <c r="F16" s="548"/>
    </row>
    <row r="17" spans="1:7" s="39" customFormat="1" ht="42" customHeight="1" x14ac:dyDescent="0.3">
      <c r="A17" s="35"/>
      <c r="B17" s="153"/>
      <c r="C17" s="37"/>
      <c r="D17" s="38"/>
      <c r="E17" s="548"/>
      <c r="F17" s="548"/>
    </row>
    <row r="18" spans="1:7" s="39" customFormat="1" ht="52.5" customHeight="1" x14ac:dyDescent="0.3">
      <c r="A18" s="35"/>
      <c r="B18" s="153"/>
      <c r="C18" s="37"/>
      <c r="D18" s="38"/>
      <c r="E18" s="548"/>
      <c r="F18" s="548"/>
    </row>
    <row r="19" spans="1:7" s="39" customFormat="1" ht="42" customHeight="1" x14ac:dyDescent="0.3">
      <c r="A19" s="35"/>
      <c r="B19" s="153"/>
      <c r="C19" s="37"/>
      <c r="D19" s="38"/>
      <c r="E19" s="548"/>
      <c r="F19" s="548"/>
    </row>
    <row r="20" spans="1:7" s="39" customFormat="1" x14ac:dyDescent="0.3">
      <c r="A20" s="35"/>
      <c r="B20" s="41"/>
      <c r="C20" s="37"/>
      <c r="D20" s="38"/>
      <c r="E20" s="548"/>
      <c r="F20" s="548"/>
    </row>
    <row r="21" spans="1:7" s="39" customFormat="1" ht="21.75" customHeight="1" x14ac:dyDescent="0.3">
      <c r="A21" s="35"/>
      <c r="B21" s="41"/>
      <c r="C21" s="37"/>
      <c r="D21" s="38"/>
      <c r="E21" s="38"/>
      <c r="F21" s="38"/>
    </row>
    <row r="22" spans="1:7" s="39" customFormat="1" ht="29.25" customHeight="1" x14ac:dyDescent="0.3">
      <c r="A22" s="627" t="s">
        <v>230</v>
      </c>
      <c r="B22" s="628"/>
      <c r="C22" s="628"/>
      <c r="D22" s="628"/>
      <c r="E22" s="629"/>
      <c r="F22" s="549">
        <f>SUM(F10:F21)</f>
        <v>0</v>
      </c>
    </row>
    <row r="23" spans="1:7" s="119" customFormat="1" ht="11.25" customHeight="1" x14ac:dyDescent="0.3">
      <c r="A23" s="449"/>
      <c r="B23" s="450"/>
      <c r="C23" s="451"/>
      <c r="D23" s="452"/>
      <c r="E23" s="453"/>
      <c r="F23" s="453"/>
      <c r="G23" s="22"/>
    </row>
    <row r="24" spans="1:7" ht="19.5" customHeight="1" x14ac:dyDescent="0.3">
      <c r="A24" s="225"/>
      <c r="B24" s="226" t="s">
        <v>252</v>
      </c>
      <c r="C24" s="227"/>
      <c r="D24" s="228"/>
      <c r="E24" s="229"/>
      <c r="F24" s="230"/>
      <c r="G24" s="165"/>
    </row>
    <row r="25" spans="1:7" x14ac:dyDescent="0.3">
      <c r="A25" s="225"/>
      <c r="B25" s="231" t="s">
        <v>253</v>
      </c>
      <c r="C25" s="227"/>
      <c r="D25" s="228"/>
      <c r="E25" s="557"/>
      <c r="F25" s="558"/>
      <c r="G25" s="165"/>
    </row>
    <row r="26" spans="1:7" x14ac:dyDescent="0.3">
      <c r="A26" s="225" t="s">
        <v>254</v>
      </c>
      <c r="B26" s="232" t="s">
        <v>255</v>
      </c>
      <c r="C26" s="227" t="s">
        <v>256</v>
      </c>
      <c r="D26" s="233">
        <f>(5/7)*25*25/10000</f>
        <v>4.4642857142857144E-2</v>
      </c>
      <c r="E26" s="557"/>
      <c r="F26" s="558">
        <f>D26*E26</f>
        <v>0</v>
      </c>
      <c r="G26" s="165"/>
    </row>
    <row r="27" spans="1:7" ht="9.75" customHeight="1" x14ac:dyDescent="0.3">
      <c r="A27" s="225"/>
      <c r="B27" s="226"/>
      <c r="C27" s="227"/>
      <c r="D27" s="228"/>
      <c r="E27" s="557"/>
      <c r="F27" s="558"/>
      <c r="G27" s="165"/>
    </row>
    <row r="28" spans="1:7" x14ac:dyDescent="0.3">
      <c r="A28" s="234"/>
      <c r="B28" s="235" t="s">
        <v>257</v>
      </c>
      <c r="C28" s="236"/>
      <c r="D28" s="237"/>
      <c r="E28" s="559"/>
      <c r="F28" s="559"/>
      <c r="G28" s="165"/>
    </row>
    <row r="29" spans="1:7" x14ac:dyDescent="0.3">
      <c r="A29" s="234"/>
      <c r="B29" s="235"/>
      <c r="C29" s="236"/>
      <c r="D29" s="237"/>
      <c r="E29" s="559"/>
      <c r="F29" s="559"/>
      <c r="G29" s="165"/>
    </row>
    <row r="30" spans="1:7" s="243" customFormat="1" x14ac:dyDescent="0.3">
      <c r="A30" s="239" t="s">
        <v>258</v>
      </c>
      <c r="B30" s="240" t="s">
        <v>259</v>
      </c>
      <c r="C30" s="241"/>
      <c r="D30" s="242"/>
      <c r="E30" s="559"/>
      <c r="F30" s="560"/>
    </row>
    <row r="31" spans="1:7" s="243" customFormat="1" ht="33" x14ac:dyDescent="0.3">
      <c r="A31" s="239" t="s">
        <v>260</v>
      </c>
      <c r="B31" s="244" t="s">
        <v>261</v>
      </c>
      <c r="C31" s="245" t="s">
        <v>17</v>
      </c>
      <c r="D31" s="242">
        <f>14*13*0.25</f>
        <v>45.5</v>
      </c>
      <c r="E31" s="561"/>
      <c r="F31" s="561">
        <f>+D31*E31</f>
        <v>0</v>
      </c>
      <c r="G31" s="246"/>
    </row>
    <row r="32" spans="1:7" s="243" customFormat="1" ht="12" customHeight="1" x14ac:dyDescent="0.3">
      <c r="A32" s="239"/>
      <c r="B32" s="244"/>
      <c r="C32" s="245"/>
      <c r="D32" s="242"/>
      <c r="E32" s="561"/>
      <c r="F32" s="561"/>
      <c r="G32" s="246"/>
    </row>
    <row r="33" spans="1:13" s="243" customFormat="1" ht="49.5" x14ac:dyDescent="0.3">
      <c r="A33" s="239" t="s">
        <v>262</v>
      </c>
      <c r="B33" s="244" t="s">
        <v>263</v>
      </c>
      <c r="C33" s="245" t="s">
        <v>17</v>
      </c>
      <c r="D33" s="242">
        <f>14*13*3</f>
        <v>546</v>
      </c>
      <c r="E33" s="561"/>
      <c r="F33" s="561">
        <f>+D33*E33</f>
        <v>0</v>
      </c>
      <c r="G33" s="246"/>
      <c r="J33" s="247"/>
      <c r="K33" s="247"/>
      <c r="L33" s="247"/>
      <c r="M33" s="248"/>
    </row>
    <row r="34" spans="1:13" s="243" customFormat="1" ht="10.5" customHeight="1" x14ac:dyDescent="0.3">
      <c r="A34" s="239"/>
      <c r="B34" s="244"/>
      <c r="C34" s="245"/>
      <c r="D34" s="242"/>
      <c r="E34" s="561"/>
      <c r="F34" s="561"/>
      <c r="G34" s="246"/>
      <c r="J34" s="249"/>
      <c r="K34" s="250"/>
      <c r="L34" s="250"/>
      <c r="M34" s="248"/>
    </row>
    <row r="35" spans="1:13" s="243" customFormat="1" ht="18" x14ac:dyDescent="0.3">
      <c r="A35" s="239" t="s">
        <v>264</v>
      </c>
      <c r="B35" s="251" t="s">
        <v>265</v>
      </c>
      <c r="C35" s="245" t="s">
        <v>17</v>
      </c>
      <c r="D35" s="242">
        <v>14</v>
      </c>
      <c r="E35" s="561"/>
      <c r="F35" s="561">
        <f>+D35*E35</f>
        <v>0</v>
      </c>
      <c r="G35" s="246"/>
      <c r="J35" s="249"/>
      <c r="K35" s="250"/>
      <c r="L35" s="250"/>
      <c r="M35" s="248"/>
    </row>
    <row r="36" spans="1:13" s="243" customFormat="1" ht="12.75" customHeight="1" x14ac:dyDescent="0.3">
      <c r="A36" s="239"/>
      <c r="B36" s="251"/>
      <c r="C36" s="245"/>
      <c r="D36" s="242"/>
      <c r="E36" s="561"/>
      <c r="F36" s="561"/>
      <c r="G36" s="246"/>
      <c r="J36" s="249"/>
      <c r="K36" s="250"/>
      <c r="L36" s="250"/>
      <c r="M36" s="248"/>
    </row>
    <row r="37" spans="1:13" x14ac:dyDescent="0.3">
      <c r="A37" s="234"/>
      <c r="B37" s="252" t="s">
        <v>266</v>
      </c>
      <c r="C37" s="236"/>
      <c r="D37" s="253"/>
      <c r="E37" s="557"/>
      <c r="F37" s="559"/>
      <c r="G37" s="246"/>
      <c r="H37" s="165"/>
      <c r="I37" s="165"/>
    </row>
    <row r="38" spans="1:13" x14ac:dyDescent="0.3">
      <c r="A38" s="234"/>
      <c r="B38" s="255" t="s">
        <v>267</v>
      </c>
      <c r="C38" s="236"/>
      <c r="D38" s="253"/>
      <c r="E38" s="557"/>
      <c r="F38" s="559"/>
      <c r="G38" s="246"/>
      <c r="H38" s="165"/>
      <c r="I38" s="165"/>
    </row>
    <row r="39" spans="1:13" ht="33" x14ac:dyDescent="0.3">
      <c r="A39" s="234"/>
      <c r="B39" s="256" t="s">
        <v>268</v>
      </c>
      <c r="C39" s="236"/>
      <c r="D39" s="253"/>
      <c r="E39" s="557"/>
      <c r="F39" s="559"/>
      <c r="G39" s="246"/>
      <c r="H39" s="165"/>
      <c r="I39" s="165"/>
    </row>
    <row r="40" spans="1:13" ht="66" x14ac:dyDescent="0.3">
      <c r="A40" s="257" t="s">
        <v>269</v>
      </c>
      <c r="B40" s="77" t="s">
        <v>270</v>
      </c>
      <c r="C40" s="236" t="s">
        <v>271</v>
      </c>
      <c r="D40" s="253">
        <f>14*13</f>
        <v>182</v>
      </c>
      <c r="E40" s="557"/>
      <c r="F40" s="559">
        <f>D40*E40</f>
        <v>0</v>
      </c>
      <c r="G40" s="246"/>
    </row>
    <row r="41" spans="1:13" ht="8.25" customHeight="1" x14ac:dyDescent="0.3">
      <c r="A41" s="257"/>
      <c r="B41" s="77"/>
      <c r="C41" s="236"/>
      <c r="D41" s="253"/>
      <c r="E41" s="557"/>
      <c r="F41" s="559"/>
      <c r="G41" s="246"/>
    </row>
    <row r="42" spans="1:13" ht="49.5" x14ac:dyDescent="0.3">
      <c r="A42" s="257" t="s">
        <v>272</v>
      </c>
      <c r="B42" s="77" t="s">
        <v>273</v>
      </c>
      <c r="C42" s="236" t="s">
        <v>271</v>
      </c>
      <c r="D42" s="253">
        <v>27</v>
      </c>
      <c r="E42" s="557"/>
      <c r="F42" s="559">
        <f>D42*E42</f>
        <v>0</v>
      </c>
      <c r="G42" s="246"/>
    </row>
    <row r="43" spans="1:13" ht="9" customHeight="1" x14ac:dyDescent="0.3">
      <c r="A43" s="234"/>
      <c r="B43" s="77"/>
      <c r="C43" s="258"/>
      <c r="D43" s="259"/>
      <c r="E43" s="562"/>
      <c r="F43" s="559"/>
      <c r="G43" s="246"/>
      <c r="H43" s="165"/>
      <c r="I43" s="165"/>
    </row>
    <row r="44" spans="1:13" x14ac:dyDescent="0.3">
      <c r="A44" s="234"/>
      <c r="B44" s="255" t="s">
        <v>274</v>
      </c>
      <c r="C44" s="258"/>
      <c r="D44" s="259"/>
      <c r="E44" s="562"/>
      <c r="F44" s="559"/>
      <c r="G44" s="246"/>
      <c r="H44" s="165"/>
      <c r="I44" s="165"/>
    </row>
    <row r="45" spans="1:13" ht="66" x14ac:dyDescent="0.3">
      <c r="A45" s="234"/>
      <c r="B45" s="77" t="s">
        <v>275</v>
      </c>
      <c r="C45" s="236"/>
      <c r="D45" s="253"/>
      <c r="E45" s="557"/>
      <c r="F45" s="559"/>
      <c r="G45" s="246"/>
      <c r="H45" s="165"/>
      <c r="I45" s="165"/>
    </row>
    <row r="46" spans="1:13" x14ac:dyDescent="0.3">
      <c r="A46" s="234" t="s">
        <v>276</v>
      </c>
      <c r="B46" s="77" t="s">
        <v>277</v>
      </c>
      <c r="C46" s="236" t="s">
        <v>278</v>
      </c>
      <c r="D46" s="253">
        <f>SUM(D31+D33)</f>
        <v>591.5</v>
      </c>
      <c r="E46" s="557"/>
      <c r="F46" s="559">
        <f>D46*E46</f>
        <v>0</v>
      </c>
      <c r="G46" s="246"/>
      <c r="H46" s="165"/>
      <c r="I46" s="165"/>
    </row>
    <row r="47" spans="1:13" x14ac:dyDescent="0.3">
      <c r="A47" s="234"/>
      <c r="B47" s="77"/>
      <c r="C47" s="236"/>
      <c r="D47" s="253"/>
      <c r="E47" s="557"/>
      <c r="F47" s="559"/>
      <c r="G47" s="246"/>
      <c r="H47" s="165"/>
      <c r="I47" s="165"/>
    </row>
    <row r="48" spans="1:13" x14ac:dyDescent="0.3">
      <c r="A48" s="260"/>
      <c r="B48" s="261"/>
      <c r="C48" s="262"/>
      <c r="D48" s="263"/>
      <c r="E48" s="563"/>
      <c r="F48" s="564"/>
      <c r="G48" s="246"/>
      <c r="H48" s="165"/>
      <c r="I48" s="165"/>
    </row>
    <row r="49" spans="1:9" s="12" customFormat="1" ht="18.75" customHeight="1" x14ac:dyDescent="0.2">
      <c r="A49" s="264"/>
      <c r="B49" s="265" t="s">
        <v>167</v>
      </c>
      <c r="C49" s="266"/>
      <c r="D49" s="267"/>
      <c r="E49" s="565"/>
      <c r="F49" s="566">
        <f>SUM(F24:F46)</f>
        <v>0</v>
      </c>
      <c r="G49" s="246"/>
      <c r="H49" s="102"/>
    </row>
    <row r="50" spans="1:9" x14ac:dyDescent="0.3">
      <c r="A50" s="234"/>
      <c r="B50" s="77"/>
      <c r="C50" s="236"/>
      <c r="D50" s="253"/>
      <c r="E50" s="254"/>
      <c r="F50" s="238"/>
      <c r="G50" s="246"/>
      <c r="H50" s="165"/>
      <c r="I50" s="165"/>
    </row>
    <row r="51" spans="1:9" s="271" customFormat="1" x14ac:dyDescent="0.3">
      <c r="A51" s="268"/>
      <c r="B51" s="269" t="s">
        <v>279</v>
      </c>
      <c r="C51" s="236"/>
      <c r="D51" s="270"/>
      <c r="E51" s="254"/>
      <c r="F51" s="254"/>
      <c r="G51" s="246"/>
    </row>
    <row r="52" spans="1:9" s="271" customFormat="1" ht="66" x14ac:dyDescent="0.3">
      <c r="A52" s="268"/>
      <c r="B52" s="77" t="s">
        <v>280</v>
      </c>
      <c r="C52" s="236"/>
      <c r="D52" s="270"/>
      <c r="E52" s="254"/>
      <c r="F52" s="254"/>
      <c r="G52" s="246"/>
    </row>
    <row r="53" spans="1:9" ht="82.5" x14ac:dyDescent="0.3">
      <c r="A53" s="272" t="s">
        <v>281</v>
      </c>
      <c r="B53" s="273" t="s">
        <v>282</v>
      </c>
      <c r="C53" s="236" t="s">
        <v>17</v>
      </c>
      <c r="D53" s="274">
        <f>14*13*0.15</f>
        <v>27.3</v>
      </c>
      <c r="E53" s="558"/>
      <c r="F53" s="558">
        <f>E53*D53</f>
        <v>0</v>
      </c>
      <c r="G53" s="246"/>
    </row>
    <row r="54" spans="1:9" x14ac:dyDescent="0.3">
      <c r="A54" s="268"/>
      <c r="B54" s="273"/>
      <c r="C54" s="236"/>
      <c r="D54" s="270"/>
      <c r="E54" s="558"/>
      <c r="F54" s="558"/>
      <c r="G54" s="246"/>
    </row>
    <row r="55" spans="1:9" s="275" customFormat="1" x14ac:dyDescent="0.3">
      <c r="A55" s="234"/>
      <c r="B55" s="252" t="s">
        <v>283</v>
      </c>
      <c r="C55" s="236"/>
      <c r="D55" s="237"/>
      <c r="E55" s="557"/>
      <c r="F55" s="559"/>
      <c r="G55" s="246"/>
    </row>
    <row r="56" spans="1:9" s="275" customFormat="1" x14ac:dyDescent="0.3">
      <c r="A56" s="234"/>
      <c r="B56" s="252" t="s">
        <v>284</v>
      </c>
      <c r="C56" s="236"/>
      <c r="D56" s="237"/>
      <c r="E56" s="557"/>
      <c r="F56" s="559"/>
      <c r="G56" s="246"/>
    </row>
    <row r="57" spans="1:9" s="275" customFormat="1" ht="19.5" customHeight="1" x14ac:dyDescent="0.3">
      <c r="A57" s="234"/>
      <c r="B57" s="255" t="s">
        <v>285</v>
      </c>
      <c r="C57" s="236"/>
      <c r="D57" s="237"/>
      <c r="E57" s="557"/>
      <c r="F57" s="559"/>
      <c r="G57" s="246"/>
    </row>
    <row r="58" spans="1:9" s="275" customFormat="1" x14ac:dyDescent="0.3">
      <c r="A58" s="234"/>
      <c r="B58" s="276" t="s">
        <v>286</v>
      </c>
      <c r="C58" s="236"/>
      <c r="D58" s="237"/>
      <c r="E58" s="557"/>
      <c r="F58" s="559"/>
      <c r="G58" s="246"/>
    </row>
    <row r="59" spans="1:9" s="275" customFormat="1" ht="66" x14ac:dyDescent="0.3">
      <c r="A59" s="234"/>
      <c r="B59" s="277" t="s">
        <v>287</v>
      </c>
      <c r="C59" s="236"/>
      <c r="D59" s="237"/>
      <c r="E59" s="557"/>
      <c r="F59" s="559"/>
      <c r="G59" s="246"/>
    </row>
    <row r="60" spans="1:9" s="275" customFormat="1" x14ac:dyDescent="0.3">
      <c r="A60" s="234" t="s">
        <v>288</v>
      </c>
      <c r="B60" s="77" t="s">
        <v>289</v>
      </c>
      <c r="C60" s="236" t="s">
        <v>278</v>
      </c>
      <c r="D60" s="253">
        <f>14*13*0.075</f>
        <v>13.65</v>
      </c>
      <c r="E60" s="557">
        <v>450000</v>
      </c>
      <c r="F60" s="559">
        <f>D60*E60</f>
        <v>6142500</v>
      </c>
      <c r="G60" s="246"/>
    </row>
    <row r="61" spans="1:9" x14ac:dyDescent="0.3">
      <c r="A61" s="268"/>
      <c r="B61" s="273"/>
      <c r="C61" s="236"/>
      <c r="D61" s="270"/>
      <c r="E61" s="558"/>
      <c r="F61" s="558"/>
      <c r="G61" s="246"/>
    </row>
    <row r="62" spans="1:9" s="275" customFormat="1" x14ac:dyDescent="0.3">
      <c r="A62" s="234"/>
      <c r="B62" s="276" t="s">
        <v>290</v>
      </c>
      <c r="C62" s="236"/>
      <c r="D62" s="237"/>
      <c r="E62" s="557"/>
      <c r="F62" s="559"/>
      <c r="G62" s="246"/>
    </row>
    <row r="63" spans="1:9" s="275" customFormat="1" ht="66" x14ac:dyDescent="0.3">
      <c r="A63" s="234"/>
      <c r="B63" s="277" t="s">
        <v>291</v>
      </c>
      <c r="C63" s="236"/>
      <c r="D63" s="237"/>
      <c r="E63" s="557"/>
      <c r="F63" s="559"/>
      <c r="G63" s="246"/>
    </row>
    <row r="64" spans="1:9" s="275" customFormat="1" x14ac:dyDescent="0.3">
      <c r="A64" s="234" t="s">
        <v>292</v>
      </c>
      <c r="B64" s="77" t="s">
        <v>293</v>
      </c>
      <c r="C64" s="236" t="s">
        <v>278</v>
      </c>
      <c r="D64" s="253">
        <v>15.5</v>
      </c>
      <c r="E64" s="557"/>
      <c r="F64" s="559">
        <f>D64*E64</f>
        <v>0</v>
      </c>
      <c r="G64" s="246"/>
    </row>
    <row r="65" spans="1:10" x14ac:dyDescent="0.3">
      <c r="A65" s="268"/>
      <c r="B65" s="273"/>
      <c r="C65" s="236"/>
      <c r="D65" s="270"/>
      <c r="E65" s="558"/>
      <c r="F65" s="558"/>
      <c r="G65" s="246"/>
    </row>
    <row r="66" spans="1:10" s="275" customFormat="1" x14ac:dyDescent="0.3">
      <c r="A66" s="234"/>
      <c r="B66" s="235" t="s">
        <v>294</v>
      </c>
      <c r="C66" s="236"/>
      <c r="D66" s="237"/>
      <c r="E66" s="557"/>
      <c r="F66" s="559"/>
      <c r="G66" s="246"/>
    </row>
    <row r="67" spans="1:10" x14ac:dyDescent="0.3">
      <c r="A67" s="234"/>
      <c r="B67" s="276" t="s">
        <v>295</v>
      </c>
      <c r="C67" s="236"/>
      <c r="D67" s="237"/>
      <c r="E67" s="557"/>
      <c r="F67" s="559"/>
      <c r="G67" s="246"/>
      <c r="H67" s="165"/>
      <c r="I67" s="165"/>
    </row>
    <row r="68" spans="1:10" ht="33" x14ac:dyDescent="0.3">
      <c r="A68" s="234"/>
      <c r="B68" s="256" t="s">
        <v>296</v>
      </c>
      <c r="C68" s="236"/>
      <c r="D68" s="237"/>
      <c r="E68" s="557"/>
      <c r="F68" s="559"/>
      <c r="G68" s="246"/>
      <c r="H68" s="165"/>
      <c r="I68" s="165"/>
    </row>
    <row r="69" spans="1:10" x14ac:dyDescent="0.3">
      <c r="A69" s="257" t="s">
        <v>297</v>
      </c>
      <c r="B69" s="77" t="s">
        <v>289</v>
      </c>
      <c r="C69" s="236" t="s">
        <v>278</v>
      </c>
      <c r="D69" s="253">
        <f>D60</f>
        <v>13.65</v>
      </c>
      <c r="E69" s="557"/>
      <c r="F69" s="559">
        <f>D69*E69</f>
        <v>0</v>
      </c>
      <c r="G69" s="246"/>
      <c r="H69" s="165"/>
      <c r="I69" s="165"/>
    </row>
    <row r="70" spans="1:10" x14ac:dyDescent="0.3">
      <c r="A70" s="257"/>
      <c r="B70" s="77"/>
      <c r="C70" s="236"/>
      <c r="D70" s="253"/>
      <c r="E70" s="557"/>
      <c r="F70" s="559"/>
      <c r="G70" s="246"/>
      <c r="H70" s="165"/>
      <c r="I70" s="165"/>
    </row>
    <row r="71" spans="1:10" x14ac:dyDescent="0.3">
      <c r="A71" s="268"/>
      <c r="B71" s="273"/>
      <c r="C71" s="236"/>
      <c r="D71" s="270"/>
      <c r="E71" s="558"/>
      <c r="F71" s="558"/>
      <c r="G71" s="246"/>
    </row>
    <row r="72" spans="1:10" s="12" customFormat="1" ht="18.75" customHeight="1" x14ac:dyDescent="0.2">
      <c r="A72" s="264"/>
      <c r="B72" s="265" t="s">
        <v>167</v>
      </c>
      <c r="C72" s="266"/>
      <c r="D72" s="267"/>
      <c r="E72" s="565"/>
      <c r="F72" s="566"/>
      <c r="G72" s="246"/>
      <c r="H72" s="102"/>
    </row>
    <row r="73" spans="1:10" ht="12.75" customHeight="1" x14ac:dyDescent="0.3">
      <c r="A73" s="234"/>
      <c r="B73" s="77"/>
      <c r="C73" s="236"/>
      <c r="D73" s="278"/>
      <c r="E73" s="567"/>
      <c r="F73" s="559"/>
      <c r="G73" s="246"/>
      <c r="H73" s="165"/>
      <c r="I73" s="165"/>
    </row>
    <row r="74" spans="1:10" x14ac:dyDescent="0.3">
      <c r="A74" s="257"/>
      <c r="B74" s="252" t="s">
        <v>298</v>
      </c>
      <c r="C74" s="236"/>
      <c r="D74" s="279"/>
      <c r="E74" s="557"/>
      <c r="F74" s="559"/>
      <c r="G74" s="246"/>
      <c r="H74" s="165"/>
      <c r="I74" s="165"/>
    </row>
    <row r="75" spans="1:10" x14ac:dyDescent="0.3">
      <c r="A75" s="257"/>
      <c r="B75" s="255" t="s">
        <v>299</v>
      </c>
      <c r="C75" s="236"/>
      <c r="D75" s="237"/>
      <c r="E75" s="557"/>
      <c r="F75" s="559"/>
      <c r="G75" s="246"/>
      <c r="H75" s="165"/>
      <c r="I75" s="165"/>
      <c r="J75" s="280"/>
    </row>
    <row r="76" spans="1:10" s="275" customFormat="1" ht="49.5" x14ac:dyDescent="0.3">
      <c r="A76" s="234"/>
      <c r="B76" s="77" t="s">
        <v>300</v>
      </c>
      <c r="C76" s="236"/>
      <c r="D76" s="237"/>
      <c r="E76" s="557"/>
      <c r="F76" s="559"/>
      <c r="G76" s="246"/>
    </row>
    <row r="77" spans="1:10" s="275" customFormat="1" x14ac:dyDescent="0.3">
      <c r="A77" s="234" t="s">
        <v>301</v>
      </c>
      <c r="B77" s="77" t="s">
        <v>302</v>
      </c>
      <c r="C77" s="236" t="s">
        <v>278</v>
      </c>
      <c r="D77" s="253">
        <f>D64</f>
        <v>15.5</v>
      </c>
      <c r="E77" s="557"/>
      <c r="F77" s="559">
        <f>D77*E77</f>
        <v>0</v>
      </c>
      <c r="G77" s="246"/>
    </row>
    <row r="78" spans="1:10" s="275" customFormat="1" x14ac:dyDescent="0.3">
      <c r="A78" s="234"/>
      <c r="B78" s="77"/>
      <c r="C78" s="236"/>
      <c r="D78" s="237"/>
      <c r="E78" s="557"/>
      <c r="F78" s="559"/>
      <c r="G78" s="246"/>
    </row>
    <row r="79" spans="1:10" s="275" customFormat="1" x14ac:dyDescent="0.3">
      <c r="A79" s="234"/>
      <c r="B79" s="281" t="s">
        <v>303</v>
      </c>
      <c r="C79" s="236"/>
      <c r="D79" s="237"/>
      <c r="E79" s="557"/>
      <c r="F79" s="559"/>
      <c r="G79" s="246"/>
    </row>
    <row r="80" spans="1:10" s="243" customFormat="1" x14ac:dyDescent="0.3">
      <c r="A80" s="239" t="s">
        <v>304</v>
      </c>
      <c r="B80" s="282" t="s">
        <v>305</v>
      </c>
      <c r="C80" s="241"/>
      <c r="D80" s="242"/>
      <c r="E80" s="561"/>
      <c r="F80" s="560"/>
      <c r="G80" s="246"/>
    </row>
    <row r="81" spans="1:9" s="286" customFormat="1" ht="18" x14ac:dyDescent="0.3">
      <c r="A81" s="283" t="s">
        <v>306</v>
      </c>
      <c r="B81" s="284" t="s">
        <v>307</v>
      </c>
      <c r="C81" s="285" t="s">
        <v>308</v>
      </c>
      <c r="D81" s="242">
        <v>370</v>
      </c>
      <c r="E81" s="561"/>
      <c r="F81" s="560">
        <f>E81*D81</f>
        <v>0</v>
      </c>
      <c r="G81" s="246"/>
    </row>
    <row r="82" spans="1:9" s="286" customFormat="1" ht="10.5" customHeight="1" x14ac:dyDescent="0.3">
      <c r="A82" s="283"/>
      <c r="B82" s="284"/>
      <c r="C82" s="285"/>
      <c r="D82" s="242"/>
      <c r="E82" s="561"/>
      <c r="F82" s="560"/>
      <c r="G82" s="246"/>
    </row>
    <row r="83" spans="1:9" x14ac:dyDescent="0.3">
      <c r="A83" s="234" t="s">
        <v>309</v>
      </c>
      <c r="B83" s="235" t="s">
        <v>310</v>
      </c>
      <c r="C83" s="236"/>
      <c r="D83" s="253"/>
      <c r="E83" s="557"/>
      <c r="F83" s="559"/>
      <c r="G83" s="246"/>
      <c r="H83" s="165"/>
      <c r="I83" s="165"/>
    </row>
    <row r="84" spans="1:9" x14ac:dyDescent="0.3">
      <c r="A84" s="234"/>
      <c r="B84" s="276" t="s">
        <v>311</v>
      </c>
      <c r="C84" s="236"/>
      <c r="D84" s="253"/>
      <c r="E84" s="557"/>
      <c r="F84" s="559"/>
      <c r="G84" s="246"/>
      <c r="H84" s="165"/>
      <c r="I84" s="165"/>
    </row>
    <row r="85" spans="1:9" ht="33" x14ac:dyDescent="0.3">
      <c r="A85" s="234"/>
      <c r="B85" s="77" t="s">
        <v>312</v>
      </c>
      <c r="C85" s="236"/>
      <c r="D85" s="237"/>
      <c r="E85" s="557"/>
      <c r="F85" s="559"/>
      <c r="G85" s="246"/>
      <c r="H85" s="165"/>
      <c r="I85" s="165"/>
    </row>
    <row r="86" spans="1:9" x14ac:dyDescent="0.3">
      <c r="A86" s="234"/>
      <c r="B86" s="273" t="s">
        <v>313</v>
      </c>
      <c r="C86" s="236"/>
      <c r="D86" s="287"/>
      <c r="E86" s="557"/>
      <c r="F86" s="559"/>
      <c r="G86" s="246"/>
      <c r="H86" s="165"/>
      <c r="I86" s="165"/>
    </row>
    <row r="87" spans="1:9" s="243" customFormat="1" x14ac:dyDescent="0.3">
      <c r="A87" s="239" t="s">
        <v>314</v>
      </c>
      <c r="B87" s="288" t="s">
        <v>315</v>
      </c>
      <c r="C87" s="285" t="s">
        <v>316</v>
      </c>
      <c r="D87" s="242">
        <v>2.1</v>
      </c>
      <c r="E87" s="561"/>
      <c r="F87" s="560">
        <f>+D87*E87</f>
        <v>0</v>
      </c>
      <c r="G87" s="246"/>
    </row>
    <row r="88" spans="1:9" s="243" customFormat="1" ht="9.75" customHeight="1" x14ac:dyDescent="0.3">
      <c r="A88" s="239"/>
      <c r="B88" s="288"/>
      <c r="C88" s="245"/>
      <c r="D88" s="242"/>
      <c r="E88" s="561"/>
      <c r="F88" s="560"/>
      <c r="G88" s="246"/>
    </row>
    <row r="89" spans="1:9" s="293" customFormat="1" x14ac:dyDescent="0.3">
      <c r="A89" s="289" t="s">
        <v>317</v>
      </c>
      <c r="B89" s="290" t="s">
        <v>318</v>
      </c>
      <c r="C89" s="291"/>
      <c r="D89" s="292"/>
      <c r="E89" s="558"/>
      <c r="F89" s="560"/>
      <c r="G89" s="246"/>
    </row>
    <row r="90" spans="1:9" s="293" customFormat="1" ht="18" x14ac:dyDescent="0.3">
      <c r="A90" s="289" t="s">
        <v>319</v>
      </c>
      <c r="B90" s="294" t="s">
        <v>320</v>
      </c>
      <c r="C90" s="245" t="s">
        <v>23</v>
      </c>
      <c r="D90" s="238">
        <f>14*13</f>
        <v>182</v>
      </c>
      <c r="E90" s="558"/>
      <c r="F90" s="560">
        <f>+D90*E90</f>
        <v>0</v>
      </c>
      <c r="G90" s="246"/>
    </row>
    <row r="91" spans="1:9" s="293" customFormat="1" ht="8.25" customHeight="1" x14ac:dyDescent="0.3">
      <c r="A91" s="289"/>
      <c r="B91" s="294"/>
      <c r="C91" s="245"/>
      <c r="D91" s="238"/>
      <c r="E91" s="558"/>
      <c r="F91" s="560"/>
      <c r="G91" s="246"/>
    </row>
    <row r="92" spans="1:9" x14ac:dyDescent="0.3">
      <c r="A92" s="234"/>
      <c r="B92" s="235" t="s">
        <v>321</v>
      </c>
      <c r="C92" s="236"/>
      <c r="D92" s="237"/>
      <c r="E92" s="557"/>
      <c r="F92" s="559"/>
      <c r="G92" s="246"/>
      <c r="H92" s="165"/>
      <c r="I92" s="165"/>
    </row>
    <row r="93" spans="1:9" x14ac:dyDescent="0.3">
      <c r="A93" s="234"/>
      <c r="B93" s="276" t="s">
        <v>322</v>
      </c>
      <c r="C93" s="236"/>
      <c r="D93" s="237"/>
      <c r="E93" s="557"/>
      <c r="F93" s="559"/>
      <c r="G93" s="246"/>
      <c r="H93" s="165"/>
      <c r="I93" s="165"/>
    </row>
    <row r="94" spans="1:9" ht="33" x14ac:dyDescent="0.3">
      <c r="A94" s="234"/>
      <c r="B94" s="273" t="s">
        <v>323</v>
      </c>
      <c r="C94" s="236"/>
      <c r="D94" s="237"/>
      <c r="E94" s="557"/>
      <c r="F94" s="559"/>
      <c r="G94" s="246"/>
      <c r="H94" s="165"/>
      <c r="I94" s="165"/>
    </row>
    <row r="95" spans="1:9" x14ac:dyDescent="0.3">
      <c r="A95" s="234" t="s">
        <v>324</v>
      </c>
      <c r="B95" s="273" t="s">
        <v>325</v>
      </c>
      <c r="C95" s="236" t="s">
        <v>271</v>
      </c>
      <c r="D95" s="253">
        <v>300</v>
      </c>
      <c r="E95" s="557"/>
      <c r="F95" s="559">
        <f>D95*E95</f>
        <v>0</v>
      </c>
      <c r="G95" s="246"/>
      <c r="H95" s="165"/>
      <c r="I95" s="165"/>
    </row>
    <row r="96" spans="1:9" ht="6.75" customHeight="1" x14ac:dyDescent="0.3">
      <c r="A96" s="234"/>
      <c r="B96" s="273"/>
      <c r="C96" s="236"/>
      <c r="D96" s="253"/>
      <c r="E96" s="557"/>
      <c r="F96" s="559"/>
      <c r="G96" s="246"/>
      <c r="H96" s="165"/>
      <c r="I96" s="165"/>
    </row>
    <row r="97" spans="1:13" s="23" customFormat="1" x14ac:dyDescent="0.3">
      <c r="A97" s="295"/>
      <c r="B97" s="296" t="s">
        <v>326</v>
      </c>
      <c r="C97" s="297"/>
      <c r="D97" s="298"/>
      <c r="E97" s="568"/>
      <c r="F97" s="569"/>
      <c r="G97" s="246"/>
    </row>
    <row r="98" spans="1:13" s="23" customFormat="1" ht="33" x14ac:dyDescent="0.3">
      <c r="A98" s="295"/>
      <c r="B98" s="299" t="s">
        <v>327</v>
      </c>
      <c r="C98" s="297"/>
      <c r="D98" s="298"/>
      <c r="E98" s="569"/>
      <c r="F98" s="569"/>
      <c r="G98" s="246"/>
      <c r="I98" s="249"/>
      <c r="J98" s="248"/>
      <c r="K98" s="300"/>
      <c r="L98" s="300"/>
    </row>
    <row r="99" spans="1:13" s="23" customFormat="1" x14ac:dyDescent="0.3">
      <c r="A99" s="295" t="s">
        <v>328</v>
      </c>
      <c r="B99" s="301" t="s">
        <v>358</v>
      </c>
      <c r="C99" s="297" t="s">
        <v>32</v>
      </c>
      <c r="D99" s="302">
        <v>20</v>
      </c>
      <c r="E99" s="569"/>
      <c r="F99" s="569">
        <f>E99*D99</f>
        <v>0</v>
      </c>
      <c r="G99" s="246"/>
      <c r="I99" s="249"/>
      <c r="J99" s="249"/>
      <c r="K99" s="248"/>
      <c r="L99" s="300"/>
      <c r="M99" s="300"/>
    </row>
    <row r="100" spans="1:13" s="23" customFormat="1" x14ac:dyDescent="0.3">
      <c r="A100" s="295" t="s">
        <v>329</v>
      </c>
      <c r="B100" s="301" t="s">
        <v>357</v>
      </c>
      <c r="C100" s="297" t="s">
        <v>32</v>
      </c>
      <c r="D100" s="302">
        <v>20</v>
      </c>
      <c r="E100" s="569"/>
      <c r="F100" s="569">
        <f>E100*D100</f>
        <v>0</v>
      </c>
      <c r="G100" s="246"/>
      <c r="I100" s="249"/>
      <c r="J100" s="249"/>
      <c r="K100" s="248"/>
      <c r="L100" s="300"/>
      <c r="M100" s="300"/>
    </row>
    <row r="101" spans="1:13" s="23" customFormat="1" x14ac:dyDescent="0.3">
      <c r="A101" s="462"/>
      <c r="B101" s="463"/>
      <c r="C101" s="201"/>
      <c r="D101" s="464"/>
      <c r="E101" s="570"/>
      <c r="F101" s="570"/>
      <c r="G101" s="246"/>
      <c r="I101" s="249"/>
      <c r="J101" s="249"/>
      <c r="K101" s="248"/>
      <c r="L101" s="300"/>
      <c r="M101" s="300"/>
    </row>
    <row r="102" spans="1:13" s="23" customFormat="1" x14ac:dyDescent="0.3">
      <c r="A102" s="458"/>
      <c r="B102" s="459"/>
      <c r="C102" s="460"/>
      <c r="D102" s="461"/>
      <c r="E102" s="571"/>
      <c r="F102" s="571"/>
      <c r="G102" s="246"/>
      <c r="I102" s="249"/>
      <c r="J102" s="249"/>
      <c r="K102" s="248"/>
      <c r="L102" s="300"/>
      <c r="M102" s="300"/>
    </row>
    <row r="103" spans="1:13" s="12" customFormat="1" ht="19.5" customHeight="1" x14ac:dyDescent="0.2">
      <c r="A103" s="454"/>
      <c r="B103" s="455" t="s">
        <v>167</v>
      </c>
      <c r="C103" s="456"/>
      <c r="D103" s="457"/>
      <c r="E103" s="572"/>
      <c r="F103" s="573">
        <f>SUM(F75:F100)</f>
        <v>0</v>
      </c>
      <c r="G103" s="246"/>
      <c r="H103" s="102"/>
      <c r="I103" s="102"/>
      <c r="J103" s="249"/>
      <c r="K103" s="300"/>
      <c r="L103" s="300"/>
      <c r="M103" s="248"/>
    </row>
    <row r="104" spans="1:13" s="275" customFormat="1" x14ac:dyDescent="0.3">
      <c r="A104" s="234"/>
      <c r="B104" s="77"/>
      <c r="C104" s="236"/>
      <c r="D104" s="237"/>
      <c r="E104" s="557"/>
      <c r="F104" s="559"/>
      <c r="G104" s="246"/>
      <c r="J104" s="249"/>
      <c r="K104" s="248"/>
      <c r="L104" s="300"/>
      <c r="M104" s="300"/>
    </row>
    <row r="105" spans="1:13" s="23" customFormat="1" x14ac:dyDescent="0.3">
      <c r="A105" s="295"/>
      <c r="B105" s="296" t="s">
        <v>330</v>
      </c>
      <c r="C105" s="303"/>
      <c r="D105" s="304"/>
      <c r="E105" s="574"/>
      <c r="F105" s="574"/>
      <c r="G105" s="246"/>
      <c r="H105" s="305"/>
    </row>
    <row r="106" spans="1:13" s="23" customFormat="1" x14ac:dyDescent="0.3">
      <c r="A106" s="295"/>
      <c r="B106" s="306" t="s">
        <v>331</v>
      </c>
      <c r="C106" s="303"/>
      <c r="D106" s="304"/>
      <c r="E106" s="574"/>
      <c r="F106" s="574"/>
      <c r="G106" s="246"/>
      <c r="H106" s="305"/>
    </row>
    <row r="107" spans="1:13" s="23" customFormat="1" ht="33" x14ac:dyDescent="0.3">
      <c r="A107" s="307"/>
      <c r="B107" s="308" t="s">
        <v>332</v>
      </c>
      <c r="C107" s="309"/>
      <c r="D107" s="310"/>
      <c r="E107" s="574"/>
      <c r="F107" s="574"/>
      <c r="G107" s="246"/>
      <c r="H107" s="305"/>
    </row>
    <row r="108" spans="1:13" s="23" customFormat="1" x14ac:dyDescent="0.3">
      <c r="A108" s="311" t="s">
        <v>333</v>
      </c>
      <c r="B108" s="312" t="s">
        <v>359</v>
      </c>
      <c r="C108" s="309" t="s">
        <v>169</v>
      </c>
      <c r="D108" s="310">
        <v>6</v>
      </c>
      <c r="E108" s="575"/>
      <c r="F108" s="574">
        <f>D108*E108</f>
        <v>0</v>
      </c>
      <c r="G108" s="246"/>
      <c r="H108" s="305"/>
    </row>
    <row r="109" spans="1:13" s="23" customFormat="1" x14ac:dyDescent="0.3">
      <c r="A109" s="311" t="s">
        <v>334</v>
      </c>
      <c r="B109" s="312" t="s">
        <v>360</v>
      </c>
      <c r="C109" s="309" t="s">
        <v>169</v>
      </c>
      <c r="D109" s="310">
        <v>4</v>
      </c>
      <c r="E109" s="575"/>
      <c r="F109" s="574">
        <f>D109*E109</f>
        <v>0</v>
      </c>
      <c r="G109" s="246"/>
      <c r="H109" s="305"/>
    </row>
    <row r="110" spans="1:13" s="23" customFormat="1" x14ac:dyDescent="0.3">
      <c r="A110" s="311" t="s">
        <v>335</v>
      </c>
      <c r="B110" s="312" t="s">
        <v>361</v>
      </c>
      <c r="C110" s="309" t="s">
        <v>169</v>
      </c>
      <c r="D110" s="310">
        <v>2</v>
      </c>
      <c r="E110" s="575"/>
      <c r="F110" s="574">
        <f>D110*E110</f>
        <v>0</v>
      </c>
      <c r="G110" s="246"/>
      <c r="H110" s="305"/>
    </row>
    <row r="111" spans="1:13" s="23" customFormat="1" ht="9" customHeight="1" x14ac:dyDescent="0.3">
      <c r="A111" s="313"/>
      <c r="B111" s="312"/>
      <c r="C111" s="309"/>
      <c r="D111" s="310"/>
      <c r="E111" s="575"/>
      <c r="F111" s="574"/>
      <c r="G111" s="246"/>
      <c r="H111" s="305"/>
    </row>
    <row r="112" spans="1:13" s="75" customFormat="1" x14ac:dyDescent="0.2">
      <c r="A112" s="314"/>
      <c r="B112" s="315" t="s">
        <v>336</v>
      </c>
      <c r="C112" s="29"/>
      <c r="D112" s="316"/>
      <c r="E112" s="576"/>
      <c r="F112" s="577"/>
      <c r="G112" s="246"/>
    </row>
    <row r="113" spans="1:9" s="75" customFormat="1" ht="66" x14ac:dyDescent="0.2">
      <c r="A113" s="314"/>
      <c r="B113" s="317" t="s">
        <v>337</v>
      </c>
      <c r="C113" s="29"/>
      <c r="D113" s="316"/>
      <c r="E113" s="576"/>
      <c r="F113" s="577"/>
      <c r="G113" s="246"/>
    </row>
    <row r="114" spans="1:9" s="2" customFormat="1" x14ac:dyDescent="0.2">
      <c r="A114" s="295" t="s">
        <v>338</v>
      </c>
      <c r="B114" s="317" t="s">
        <v>362</v>
      </c>
      <c r="C114" s="297" t="s">
        <v>339</v>
      </c>
      <c r="D114" s="318">
        <v>2</v>
      </c>
      <c r="E114" s="577"/>
      <c r="F114" s="577">
        <f>E114*D114</f>
        <v>0</v>
      </c>
      <c r="G114" s="246"/>
    </row>
    <row r="115" spans="1:9" s="2" customFormat="1" x14ac:dyDescent="0.2">
      <c r="A115" s="295" t="s">
        <v>340</v>
      </c>
      <c r="B115" s="317" t="s">
        <v>363</v>
      </c>
      <c r="C115" s="297" t="s">
        <v>339</v>
      </c>
      <c r="D115" s="318">
        <v>1</v>
      </c>
      <c r="E115" s="577"/>
      <c r="F115" s="577">
        <f>E115*D115</f>
        <v>0</v>
      </c>
      <c r="G115" s="246"/>
    </row>
    <row r="116" spans="1:9" s="2" customFormat="1" ht="12.75" customHeight="1" x14ac:dyDescent="0.2">
      <c r="A116" s="295" t="s">
        <v>341</v>
      </c>
      <c r="B116" s="317" t="s">
        <v>364</v>
      </c>
      <c r="C116" s="297" t="s">
        <v>339</v>
      </c>
      <c r="D116" s="318">
        <v>1</v>
      </c>
      <c r="E116" s="577"/>
      <c r="F116" s="577">
        <f>E116*D116</f>
        <v>0</v>
      </c>
      <c r="G116" s="246"/>
    </row>
    <row r="117" spans="1:9" s="2" customFormat="1" ht="12.75" customHeight="1" x14ac:dyDescent="0.2">
      <c r="A117" s="295"/>
      <c r="B117" s="317"/>
      <c r="C117" s="297"/>
      <c r="D117" s="318"/>
      <c r="E117" s="577"/>
      <c r="F117" s="578"/>
      <c r="G117" s="246"/>
    </row>
    <row r="118" spans="1:9" s="305" customFormat="1" x14ac:dyDescent="0.3">
      <c r="A118" s="295"/>
      <c r="B118" s="319" t="s">
        <v>342</v>
      </c>
      <c r="C118" s="297"/>
      <c r="D118" s="76"/>
      <c r="E118" s="568"/>
      <c r="F118" s="569"/>
      <c r="G118" s="246"/>
    </row>
    <row r="119" spans="1:9" s="305" customFormat="1" ht="115.5" x14ac:dyDescent="0.3">
      <c r="A119" s="320"/>
      <c r="B119" s="232" t="s">
        <v>343</v>
      </c>
      <c r="C119" s="321"/>
      <c r="D119" s="76"/>
      <c r="E119" s="568"/>
      <c r="F119" s="569"/>
      <c r="G119" s="246"/>
    </row>
    <row r="120" spans="1:9" s="305" customFormat="1" x14ac:dyDescent="0.3">
      <c r="A120" s="320" t="s">
        <v>344</v>
      </c>
      <c r="B120" s="322" t="s">
        <v>365</v>
      </c>
      <c r="C120" s="321" t="s">
        <v>169</v>
      </c>
      <c r="D120" s="76">
        <v>1</v>
      </c>
      <c r="E120" s="579"/>
      <c r="F120" s="569">
        <f>D120*E120</f>
        <v>0</v>
      </c>
      <c r="G120" s="246"/>
    </row>
    <row r="121" spans="1:9" s="305" customFormat="1" x14ac:dyDescent="0.3">
      <c r="A121" s="320"/>
      <c r="B121" s="322"/>
      <c r="C121" s="321"/>
      <c r="D121" s="76"/>
      <c r="E121" s="579"/>
      <c r="F121" s="569"/>
      <c r="G121" s="246"/>
    </row>
    <row r="122" spans="1:9" ht="12.75" customHeight="1" x14ac:dyDescent="0.3">
      <c r="A122" s="225"/>
      <c r="B122" s="323" t="s">
        <v>345</v>
      </c>
      <c r="C122" s="227"/>
      <c r="D122" s="233"/>
      <c r="E122" s="557"/>
      <c r="F122" s="558"/>
      <c r="G122" s="246"/>
      <c r="H122" s="165"/>
      <c r="I122" s="165"/>
    </row>
    <row r="123" spans="1:9" x14ac:dyDescent="0.3">
      <c r="A123" s="225"/>
      <c r="B123" s="231" t="s">
        <v>346</v>
      </c>
      <c r="C123" s="227"/>
      <c r="D123" s="233"/>
      <c r="E123" s="557"/>
      <c r="F123" s="558"/>
      <c r="G123" s="246"/>
      <c r="H123" s="165"/>
      <c r="I123" s="165"/>
    </row>
    <row r="124" spans="1:9" s="23" customFormat="1" ht="13.15" customHeight="1" x14ac:dyDescent="0.3">
      <c r="A124" s="295"/>
      <c r="B124" s="324" t="s">
        <v>347</v>
      </c>
      <c r="C124" s="297"/>
      <c r="D124" s="325"/>
      <c r="E124" s="577"/>
      <c r="F124" s="577"/>
      <c r="G124" s="246"/>
    </row>
    <row r="125" spans="1:9" s="23" customFormat="1" ht="49.5" x14ac:dyDescent="0.3">
      <c r="A125" s="295"/>
      <c r="B125" s="326" t="s">
        <v>348</v>
      </c>
      <c r="C125" s="297"/>
      <c r="D125" s="325"/>
      <c r="E125" s="577"/>
      <c r="F125" s="577"/>
      <c r="G125" s="246"/>
    </row>
    <row r="126" spans="1:9" s="23" customFormat="1" x14ac:dyDescent="0.3">
      <c r="A126" s="327" t="s">
        <v>349</v>
      </c>
      <c r="B126" s="322" t="s">
        <v>350</v>
      </c>
      <c r="C126" s="297" t="s">
        <v>169</v>
      </c>
      <c r="D126" s="325">
        <v>2</v>
      </c>
      <c r="E126" s="577"/>
      <c r="F126" s="577">
        <f>D126*E126</f>
        <v>0</v>
      </c>
      <c r="G126" s="246"/>
    </row>
    <row r="127" spans="1:9" s="23" customFormat="1" ht="7.5" customHeight="1" x14ac:dyDescent="0.3">
      <c r="A127" s="327"/>
      <c r="B127" s="322"/>
      <c r="C127" s="297"/>
      <c r="D127" s="325"/>
      <c r="E127" s="577"/>
      <c r="F127" s="577"/>
      <c r="G127" s="246"/>
    </row>
    <row r="128" spans="1:9" s="305" customFormat="1" x14ac:dyDescent="0.3">
      <c r="A128" s="320"/>
      <c r="B128" s="322"/>
      <c r="C128" s="321"/>
      <c r="D128" s="76"/>
      <c r="E128" s="579"/>
      <c r="F128" s="569"/>
      <c r="G128" s="246"/>
    </row>
    <row r="129" spans="1:9" s="12" customFormat="1" ht="20.25" customHeight="1" x14ac:dyDescent="0.2">
      <c r="A129" s="264"/>
      <c r="B129" s="265" t="s">
        <v>167</v>
      </c>
      <c r="C129" s="266"/>
      <c r="D129" s="267"/>
      <c r="E129" s="565"/>
      <c r="F129" s="580">
        <f>SUM(F105:F128)</f>
        <v>0</v>
      </c>
      <c r="G129" s="246"/>
      <c r="H129" s="102"/>
      <c r="I129" s="102"/>
    </row>
    <row r="130" spans="1:9" s="305" customFormat="1" ht="13.15" customHeight="1" x14ac:dyDescent="0.3">
      <c r="A130" s="320"/>
      <c r="B130" s="322"/>
      <c r="C130" s="321"/>
      <c r="D130" s="76"/>
      <c r="E130" s="579"/>
      <c r="F130" s="569"/>
      <c r="G130" s="246"/>
    </row>
    <row r="131" spans="1:9" s="23" customFormat="1" ht="49.5" x14ac:dyDescent="0.3">
      <c r="A131" s="295"/>
      <c r="B131" s="256" t="s">
        <v>351</v>
      </c>
      <c r="C131" s="297"/>
      <c r="D131" s="298"/>
      <c r="E131" s="568"/>
      <c r="F131" s="569"/>
      <c r="G131" s="246"/>
      <c r="H131" s="305"/>
    </row>
    <row r="132" spans="1:9" s="137" customFormat="1" x14ac:dyDescent="0.2">
      <c r="A132" s="327" t="s">
        <v>352</v>
      </c>
      <c r="B132" s="328" t="s">
        <v>350</v>
      </c>
      <c r="C132" s="297" t="s">
        <v>169</v>
      </c>
      <c r="D132" s="325">
        <v>2</v>
      </c>
      <c r="E132" s="569"/>
      <c r="F132" s="569">
        <f>D132*E132</f>
        <v>0</v>
      </c>
      <c r="G132" s="246"/>
      <c r="H132" s="329"/>
    </row>
    <row r="133" spans="1:9" s="137" customFormat="1" ht="11.25" customHeight="1" x14ac:dyDescent="0.2">
      <c r="A133" s="327"/>
      <c r="B133" s="328"/>
      <c r="C133" s="297"/>
      <c r="D133" s="325"/>
      <c r="E133" s="569"/>
      <c r="F133" s="569"/>
      <c r="G133" s="246"/>
      <c r="H133" s="329"/>
    </row>
    <row r="134" spans="1:9" s="2" customFormat="1" x14ac:dyDescent="0.2">
      <c r="A134" s="330"/>
      <c r="B134" s="306" t="s">
        <v>353</v>
      </c>
      <c r="C134" s="331"/>
      <c r="D134" s="332"/>
      <c r="E134" s="577"/>
      <c r="F134" s="577"/>
      <c r="G134" s="246"/>
      <c r="H134" s="148"/>
      <c r="I134" s="148"/>
    </row>
    <row r="135" spans="1:9" s="2" customFormat="1" ht="264" x14ac:dyDescent="0.2">
      <c r="A135" s="330"/>
      <c r="B135" s="333" t="s">
        <v>354</v>
      </c>
      <c r="C135" s="331"/>
      <c r="D135" s="332"/>
      <c r="E135" s="577"/>
      <c r="F135" s="577"/>
      <c r="G135" s="246"/>
      <c r="H135" s="148"/>
      <c r="I135" s="148"/>
    </row>
    <row r="136" spans="1:9" s="340" customFormat="1" ht="34.5" x14ac:dyDescent="0.2">
      <c r="A136" s="334" t="s">
        <v>355</v>
      </c>
      <c r="B136" s="335" t="s">
        <v>366</v>
      </c>
      <c r="C136" s="336" t="s">
        <v>169</v>
      </c>
      <c r="D136" s="337">
        <v>1</v>
      </c>
      <c r="E136" s="581"/>
      <c r="F136" s="581">
        <f>E136*D136</f>
        <v>0</v>
      </c>
      <c r="G136" s="246"/>
      <c r="H136" s="338"/>
      <c r="I136" s="339"/>
    </row>
    <row r="137" spans="1:9" s="340" customFormat="1" ht="17.25" x14ac:dyDescent="0.2">
      <c r="A137" s="334"/>
      <c r="B137" s="335"/>
      <c r="C137" s="336"/>
      <c r="D137" s="337"/>
      <c r="E137" s="581"/>
      <c r="F137" s="581"/>
      <c r="G137" s="246"/>
      <c r="H137" s="339"/>
      <c r="I137" s="339"/>
    </row>
    <row r="138" spans="1:9" s="340" customFormat="1" ht="17.25" x14ac:dyDescent="0.2">
      <c r="A138" s="334"/>
      <c r="B138" s="335"/>
      <c r="C138" s="336"/>
      <c r="D138" s="337"/>
      <c r="E138" s="581"/>
      <c r="F138" s="581"/>
      <c r="G138" s="246"/>
      <c r="H138" s="339"/>
      <c r="I138" s="339"/>
    </row>
    <row r="139" spans="1:9" s="340" customFormat="1" ht="17.25" x14ac:dyDescent="0.2">
      <c r="A139" s="334"/>
      <c r="B139" s="335"/>
      <c r="C139" s="336"/>
      <c r="D139" s="337"/>
      <c r="E139" s="581"/>
      <c r="F139" s="581"/>
      <c r="G139" s="246"/>
      <c r="H139" s="339"/>
      <c r="I139" s="339"/>
    </row>
    <row r="140" spans="1:9" s="340" customFormat="1" ht="17.25" x14ac:dyDescent="0.2">
      <c r="A140" s="334"/>
      <c r="B140" s="335"/>
      <c r="C140" s="336"/>
      <c r="D140" s="337"/>
      <c r="E140" s="581"/>
      <c r="F140" s="581"/>
      <c r="G140" s="246"/>
      <c r="H140" s="339"/>
      <c r="I140" s="339"/>
    </row>
    <row r="141" spans="1:9" s="340" customFormat="1" ht="17.25" x14ac:dyDescent="0.2">
      <c r="A141" s="334"/>
      <c r="B141" s="335"/>
      <c r="C141" s="336"/>
      <c r="D141" s="337"/>
      <c r="E141" s="581"/>
      <c r="F141" s="581"/>
      <c r="G141" s="246"/>
      <c r="H141" s="339"/>
      <c r="I141" s="339"/>
    </row>
    <row r="142" spans="1:9" s="340" customFormat="1" ht="17.25" x14ac:dyDescent="0.2">
      <c r="A142" s="334"/>
      <c r="B142" s="335"/>
      <c r="C142" s="336"/>
      <c r="D142" s="337"/>
      <c r="E142" s="581"/>
      <c r="F142" s="581"/>
      <c r="G142" s="246"/>
      <c r="H142" s="339"/>
      <c r="I142" s="339"/>
    </row>
    <row r="143" spans="1:9" s="340" customFormat="1" ht="17.25" x14ac:dyDescent="0.2">
      <c r="A143" s="334"/>
      <c r="B143" s="335"/>
      <c r="C143" s="336"/>
      <c r="D143" s="337"/>
      <c r="E143" s="581"/>
      <c r="F143" s="581"/>
      <c r="G143" s="246"/>
      <c r="H143" s="339"/>
      <c r="I143" s="339"/>
    </row>
    <row r="144" spans="1:9" s="340" customFormat="1" ht="17.25" x14ac:dyDescent="0.2">
      <c r="A144" s="334"/>
      <c r="B144" s="335"/>
      <c r="C144" s="336"/>
      <c r="D144" s="337"/>
      <c r="E144" s="581"/>
      <c r="F144" s="581"/>
      <c r="G144" s="246"/>
      <c r="H144" s="339"/>
      <c r="I144" s="339"/>
    </row>
    <row r="145" spans="1:9" s="2" customFormat="1" x14ac:dyDescent="0.2">
      <c r="A145" s="341"/>
      <c r="B145" s="342"/>
      <c r="C145" s="343"/>
      <c r="D145" s="344"/>
      <c r="E145" s="582"/>
      <c r="F145" s="582"/>
      <c r="G145" s="246"/>
    </row>
    <row r="146" spans="1:9" s="12" customFormat="1" ht="18.75" customHeight="1" x14ac:dyDescent="0.2">
      <c r="A146" s="264"/>
      <c r="B146" s="265" t="s">
        <v>167</v>
      </c>
      <c r="C146" s="266"/>
      <c r="D146" s="267"/>
      <c r="E146" s="565"/>
      <c r="F146" s="580"/>
      <c r="G146" s="246"/>
      <c r="H146" s="102"/>
      <c r="I146" s="102"/>
    </row>
    <row r="147" spans="1:9" s="23" customFormat="1" x14ac:dyDescent="0.3">
      <c r="A147" s="345"/>
      <c r="B147" s="165"/>
      <c r="C147" s="346"/>
      <c r="D147" s="347"/>
      <c r="E147" s="348"/>
      <c r="F147" s="349"/>
      <c r="G147" s="246"/>
      <c r="H147" s="305"/>
    </row>
    <row r="148" spans="1:9" x14ac:dyDescent="0.3">
      <c r="B148" s="165"/>
      <c r="C148" s="346"/>
      <c r="D148" s="347"/>
      <c r="E148" s="348"/>
      <c r="F148" s="349"/>
      <c r="G148" s="246"/>
    </row>
    <row r="149" spans="1:9" x14ac:dyDescent="0.3">
      <c r="B149" s="165"/>
      <c r="C149" s="346"/>
      <c r="D149" s="347"/>
      <c r="E149" s="348"/>
      <c r="F149" s="349"/>
      <c r="G149" s="246"/>
    </row>
    <row r="150" spans="1:9" x14ac:dyDescent="0.3">
      <c r="B150" s="165"/>
      <c r="C150" s="346"/>
      <c r="D150" s="347"/>
      <c r="E150" s="348"/>
      <c r="F150" s="349"/>
      <c r="G150" s="246"/>
    </row>
    <row r="151" spans="1:9" x14ac:dyDescent="0.3">
      <c r="B151" s="165"/>
      <c r="C151" s="346"/>
      <c r="D151" s="347"/>
      <c r="E151" s="348"/>
      <c r="F151" s="349"/>
      <c r="G151" s="246"/>
    </row>
    <row r="152" spans="1:9" x14ac:dyDescent="0.3">
      <c r="B152" s="165"/>
      <c r="C152" s="346"/>
      <c r="D152" s="347"/>
      <c r="E152" s="348"/>
      <c r="F152" s="349"/>
      <c r="G152" s="246"/>
    </row>
    <row r="153" spans="1:9" x14ac:dyDescent="0.3">
      <c r="B153" s="165"/>
      <c r="C153" s="346"/>
      <c r="D153" s="347"/>
      <c r="E153" s="348"/>
      <c r="F153" s="349"/>
      <c r="G153" s="246"/>
    </row>
    <row r="154" spans="1:9" x14ac:dyDescent="0.3">
      <c r="B154" s="165"/>
      <c r="C154" s="346"/>
      <c r="D154" s="347"/>
      <c r="E154" s="348"/>
      <c r="F154" s="349"/>
      <c r="G154" s="246"/>
    </row>
    <row r="155" spans="1:9" x14ac:dyDescent="0.3">
      <c r="B155" s="165"/>
      <c r="C155" s="346"/>
      <c r="D155" s="347"/>
      <c r="E155" s="348"/>
      <c r="F155" s="349"/>
      <c r="G155" s="246"/>
    </row>
    <row r="156" spans="1:9" x14ac:dyDescent="0.3">
      <c r="B156" s="165"/>
      <c r="C156" s="346"/>
      <c r="D156" s="350"/>
      <c r="E156" s="348"/>
      <c r="F156" s="349"/>
      <c r="G156" s="246"/>
    </row>
    <row r="157" spans="1:9" x14ac:dyDescent="0.3">
      <c r="B157" s="165"/>
      <c r="C157" s="346"/>
      <c r="D157" s="350"/>
      <c r="E157" s="348"/>
      <c r="F157" s="349"/>
      <c r="G157" s="246"/>
    </row>
    <row r="158" spans="1:9" x14ac:dyDescent="0.3">
      <c r="B158" s="165"/>
      <c r="C158" s="346"/>
      <c r="D158" s="350"/>
      <c r="E158" s="348"/>
      <c r="F158" s="349"/>
      <c r="G158" s="246"/>
    </row>
    <row r="159" spans="1:9" x14ac:dyDescent="0.3">
      <c r="B159" s="165"/>
      <c r="C159" s="346"/>
      <c r="D159" s="350"/>
      <c r="E159" s="348"/>
      <c r="F159" s="349"/>
      <c r="G159" s="246"/>
    </row>
    <row r="160" spans="1:9" x14ac:dyDescent="0.3">
      <c r="B160" s="165"/>
      <c r="C160" s="346"/>
      <c r="D160" s="350"/>
      <c r="E160" s="348"/>
      <c r="F160" s="349"/>
      <c r="G160" s="246"/>
    </row>
    <row r="161" spans="2:7" x14ac:dyDescent="0.3">
      <c r="B161" s="165"/>
      <c r="C161" s="346"/>
      <c r="D161" s="350"/>
      <c r="E161" s="348"/>
      <c r="F161" s="349"/>
      <c r="G161" s="246"/>
    </row>
    <row r="162" spans="2:7" x14ac:dyDescent="0.3">
      <c r="B162" s="165"/>
      <c r="C162" s="346"/>
      <c r="D162" s="350"/>
      <c r="E162" s="348"/>
      <c r="F162" s="349"/>
      <c r="G162" s="246"/>
    </row>
    <row r="163" spans="2:7" x14ac:dyDescent="0.3">
      <c r="B163" s="165"/>
      <c r="C163" s="346"/>
      <c r="D163" s="350"/>
      <c r="E163" s="348"/>
      <c r="F163" s="349"/>
      <c r="G163" s="246"/>
    </row>
    <row r="164" spans="2:7" x14ac:dyDescent="0.3">
      <c r="B164" s="165"/>
      <c r="C164" s="346"/>
      <c r="D164" s="350"/>
      <c r="E164" s="348"/>
      <c r="F164" s="349"/>
      <c r="G164" s="246"/>
    </row>
    <row r="165" spans="2:7" x14ac:dyDescent="0.3">
      <c r="B165" s="165"/>
      <c r="C165" s="346"/>
      <c r="D165" s="350"/>
      <c r="E165" s="348"/>
      <c r="F165" s="349"/>
      <c r="G165" s="246"/>
    </row>
    <row r="166" spans="2:7" x14ac:dyDescent="0.3">
      <c r="B166" s="165"/>
      <c r="C166" s="346"/>
      <c r="D166" s="350"/>
      <c r="E166" s="348"/>
      <c r="F166" s="349"/>
      <c r="G166" s="246"/>
    </row>
    <row r="167" spans="2:7" x14ac:dyDescent="0.3">
      <c r="B167" s="165"/>
      <c r="C167" s="346"/>
      <c r="D167" s="350"/>
      <c r="E167" s="348"/>
      <c r="F167" s="349"/>
      <c r="G167" s="246"/>
    </row>
    <row r="168" spans="2:7" x14ac:dyDescent="0.3">
      <c r="B168" s="165"/>
      <c r="C168" s="346"/>
      <c r="D168" s="350"/>
      <c r="E168" s="348"/>
      <c r="F168" s="349"/>
      <c r="G168" s="246"/>
    </row>
    <row r="169" spans="2:7" x14ac:dyDescent="0.3">
      <c r="B169" s="165"/>
      <c r="C169" s="346"/>
      <c r="D169" s="350"/>
      <c r="E169" s="348"/>
      <c r="F169" s="349"/>
      <c r="G169" s="246"/>
    </row>
    <row r="170" spans="2:7" x14ac:dyDescent="0.3">
      <c r="B170" s="165"/>
      <c r="C170" s="346"/>
      <c r="D170" s="350"/>
      <c r="E170" s="348"/>
      <c r="F170" s="349"/>
      <c r="G170" s="246"/>
    </row>
    <row r="171" spans="2:7" x14ac:dyDescent="0.3">
      <c r="B171" s="165"/>
      <c r="C171" s="346"/>
      <c r="D171" s="350"/>
      <c r="E171" s="348"/>
      <c r="F171" s="349"/>
      <c r="G171" s="246"/>
    </row>
    <row r="172" spans="2:7" x14ac:dyDescent="0.3">
      <c r="B172" s="165"/>
      <c r="C172" s="346"/>
      <c r="D172" s="350"/>
      <c r="E172" s="348"/>
      <c r="F172" s="349"/>
      <c r="G172" s="246"/>
    </row>
    <row r="173" spans="2:7" x14ac:dyDescent="0.3">
      <c r="B173" s="165"/>
      <c r="C173" s="346"/>
      <c r="D173" s="350"/>
      <c r="E173" s="348"/>
      <c r="F173" s="349"/>
      <c r="G173" s="246"/>
    </row>
    <row r="174" spans="2:7" x14ac:dyDescent="0.3">
      <c r="B174" s="165"/>
      <c r="C174" s="346"/>
      <c r="D174" s="350"/>
      <c r="E174" s="348"/>
      <c r="F174" s="349"/>
      <c r="G174" s="246"/>
    </row>
    <row r="175" spans="2:7" x14ac:dyDescent="0.3">
      <c r="B175" s="165"/>
      <c r="C175" s="346"/>
      <c r="D175" s="350"/>
      <c r="E175" s="348"/>
      <c r="F175" s="349"/>
      <c r="G175" s="246"/>
    </row>
    <row r="176" spans="2:7" x14ac:dyDescent="0.3">
      <c r="B176" s="165"/>
      <c r="C176" s="346"/>
      <c r="D176" s="350"/>
      <c r="E176" s="348"/>
      <c r="F176" s="349"/>
      <c r="G176" s="246"/>
    </row>
    <row r="177" spans="2:7" x14ac:dyDescent="0.3">
      <c r="B177" s="165"/>
      <c r="C177" s="346"/>
      <c r="D177" s="350"/>
      <c r="E177" s="348"/>
      <c r="F177" s="349"/>
      <c r="G177" s="246"/>
    </row>
    <row r="178" spans="2:7" x14ac:dyDescent="0.3">
      <c r="B178" s="165"/>
      <c r="C178" s="346"/>
      <c r="D178" s="350"/>
      <c r="E178" s="348"/>
      <c r="F178" s="349"/>
      <c r="G178" s="246"/>
    </row>
    <row r="179" spans="2:7" x14ac:dyDescent="0.3">
      <c r="B179" s="165"/>
      <c r="C179" s="346"/>
      <c r="D179" s="350"/>
      <c r="E179" s="348"/>
      <c r="F179" s="349"/>
      <c r="G179" s="246"/>
    </row>
    <row r="180" spans="2:7" x14ac:dyDescent="0.3">
      <c r="B180" s="165"/>
      <c r="C180" s="346"/>
      <c r="D180" s="350"/>
      <c r="E180" s="348"/>
      <c r="F180" s="349"/>
      <c r="G180" s="246"/>
    </row>
    <row r="181" spans="2:7" x14ac:dyDescent="0.3">
      <c r="B181" s="165"/>
      <c r="C181" s="346"/>
      <c r="D181" s="350"/>
      <c r="E181" s="348"/>
      <c r="F181" s="349"/>
      <c r="G181" s="246"/>
    </row>
    <row r="182" spans="2:7" x14ac:dyDescent="0.3">
      <c r="B182" s="165"/>
      <c r="C182" s="346"/>
      <c r="D182" s="350"/>
      <c r="E182" s="348"/>
      <c r="F182" s="349"/>
      <c r="G182" s="246"/>
    </row>
    <row r="183" spans="2:7" x14ac:dyDescent="0.3">
      <c r="B183" s="165"/>
      <c r="C183" s="346"/>
      <c r="D183" s="350"/>
      <c r="E183" s="348"/>
      <c r="F183" s="349"/>
      <c r="G183" s="246"/>
    </row>
    <row r="184" spans="2:7" x14ac:dyDescent="0.3">
      <c r="B184" s="165"/>
      <c r="C184" s="346"/>
      <c r="D184" s="350"/>
      <c r="E184" s="348"/>
      <c r="F184" s="349"/>
      <c r="G184" s="246"/>
    </row>
    <row r="185" spans="2:7" x14ac:dyDescent="0.3">
      <c r="B185" s="165"/>
      <c r="C185" s="346"/>
      <c r="D185" s="350"/>
      <c r="E185" s="348"/>
      <c r="F185" s="349"/>
      <c r="G185" s="246"/>
    </row>
    <row r="186" spans="2:7" x14ac:dyDescent="0.3">
      <c r="B186" s="165"/>
      <c r="C186" s="346"/>
      <c r="D186" s="350"/>
      <c r="E186" s="348"/>
      <c r="F186" s="349"/>
      <c r="G186" s="246"/>
    </row>
    <row r="187" spans="2:7" x14ac:dyDescent="0.3">
      <c r="B187" s="165"/>
      <c r="C187" s="346"/>
      <c r="D187" s="350"/>
      <c r="E187" s="348"/>
      <c r="F187" s="349"/>
      <c r="G187" s="246"/>
    </row>
    <row r="188" spans="2:7" x14ac:dyDescent="0.3">
      <c r="B188" s="165"/>
      <c r="C188" s="346"/>
      <c r="D188" s="350"/>
      <c r="E188" s="348"/>
      <c r="F188" s="349"/>
      <c r="G188" s="246"/>
    </row>
    <row r="189" spans="2:7" x14ac:dyDescent="0.3">
      <c r="B189" s="165"/>
      <c r="C189" s="346"/>
      <c r="D189" s="350"/>
      <c r="E189" s="348"/>
      <c r="F189" s="349"/>
      <c r="G189" s="246"/>
    </row>
    <row r="190" spans="2:7" x14ac:dyDescent="0.3">
      <c r="B190" s="165"/>
      <c r="C190" s="346"/>
      <c r="D190" s="350"/>
      <c r="E190" s="348"/>
      <c r="F190" s="349"/>
      <c r="G190" s="246"/>
    </row>
    <row r="191" spans="2:7" x14ac:dyDescent="0.3">
      <c r="B191" s="165"/>
      <c r="C191" s="346"/>
      <c r="D191" s="350"/>
      <c r="E191" s="348"/>
      <c r="F191" s="349"/>
      <c r="G191" s="246"/>
    </row>
    <row r="192" spans="2:7" x14ac:dyDescent="0.3">
      <c r="B192" s="165"/>
      <c r="C192" s="346"/>
      <c r="D192" s="350"/>
      <c r="E192" s="348"/>
      <c r="F192" s="349"/>
      <c r="G192" s="246"/>
    </row>
    <row r="193" spans="2:7" x14ac:dyDescent="0.3">
      <c r="B193" s="165"/>
      <c r="C193" s="346"/>
      <c r="D193" s="350"/>
      <c r="E193" s="348"/>
      <c r="F193" s="349"/>
      <c r="G193" s="246"/>
    </row>
    <row r="194" spans="2:7" x14ac:dyDescent="0.3">
      <c r="B194" s="165"/>
      <c r="C194" s="346"/>
      <c r="D194" s="350"/>
      <c r="E194" s="348"/>
      <c r="F194" s="349"/>
      <c r="G194" s="246"/>
    </row>
    <row r="195" spans="2:7" x14ac:dyDescent="0.3">
      <c r="B195" s="165"/>
      <c r="C195" s="346"/>
      <c r="D195" s="350"/>
      <c r="E195" s="348"/>
      <c r="F195" s="349"/>
      <c r="G195" s="246"/>
    </row>
    <row r="196" spans="2:7" x14ac:dyDescent="0.3">
      <c r="B196" s="165"/>
      <c r="C196" s="346"/>
      <c r="D196" s="350"/>
      <c r="E196" s="348"/>
      <c r="F196" s="349"/>
      <c r="G196" s="246"/>
    </row>
    <row r="197" spans="2:7" x14ac:dyDescent="0.3">
      <c r="B197" s="165"/>
      <c r="C197" s="346"/>
      <c r="D197" s="350"/>
      <c r="E197" s="348"/>
      <c r="F197" s="349"/>
      <c r="G197" s="246"/>
    </row>
    <row r="198" spans="2:7" x14ac:dyDescent="0.3">
      <c r="B198" s="165"/>
      <c r="C198" s="346"/>
      <c r="D198" s="350"/>
      <c r="E198" s="348"/>
      <c r="F198" s="349"/>
      <c r="G198" s="246"/>
    </row>
    <row r="199" spans="2:7" x14ac:dyDescent="0.3">
      <c r="B199" s="165"/>
      <c r="C199" s="346"/>
      <c r="D199" s="350"/>
      <c r="E199" s="348"/>
      <c r="F199" s="349"/>
      <c r="G199" s="246"/>
    </row>
    <row r="200" spans="2:7" x14ac:dyDescent="0.3">
      <c r="B200" s="165"/>
      <c r="C200" s="346"/>
      <c r="D200" s="350"/>
      <c r="E200" s="348"/>
      <c r="F200" s="349"/>
      <c r="G200" s="246"/>
    </row>
    <row r="201" spans="2:7" x14ac:dyDescent="0.3">
      <c r="B201" s="165"/>
      <c r="C201" s="346"/>
      <c r="D201" s="350"/>
      <c r="E201" s="348"/>
      <c r="F201" s="349"/>
      <c r="G201" s="246"/>
    </row>
    <row r="202" spans="2:7" x14ac:dyDescent="0.3">
      <c r="B202" s="165"/>
      <c r="C202" s="346"/>
      <c r="D202" s="350"/>
      <c r="E202" s="348"/>
      <c r="F202" s="349"/>
      <c r="G202" s="246"/>
    </row>
    <row r="203" spans="2:7" x14ac:dyDescent="0.3">
      <c r="B203" s="165"/>
      <c r="C203" s="346"/>
      <c r="D203" s="350"/>
      <c r="E203" s="348"/>
      <c r="F203" s="349"/>
      <c r="G203" s="246"/>
    </row>
    <row r="204" spans="2:7" x14ac:dyDescent="0.3">
      <c r="B204" s="165"/>
      <c r="C204" s="346"/>
      <c r="D204" s="350"/>
      <c r="E204" s="348"/>
      <c r="F204" s="349"/>
      <c r="G204" s="246"/>
    </row>
    <row r="205" spans="2:7" x14ac:dyDescent="0.3">
      <c r="B205" s="165"/>
      <c r="C205" s="346"/>
      <c r="D205" s="350"/>
      <c r="E205" s="348"/>
      <c r="F205" s="349"/>
      <c r="G205" s="246"/>
    </row>
    <row r="206" spans="2:7" x14ac:dyDescent="0.3">
      <c r="B206" s="165"/>
      <c r="C206" s="346"/>
      <c r="D206" s="350"/>
      <c r="E206" s="348"/>
      <c r="F206" s="349"/>
      <c r="G206" s="246"/>
    </row>
    <row r="207" spans="2:7" x14ac:dyDescent="0.3">
      <c r="B207" s="165"/>
      <c r="C207" s="346"/>
      <c r="D207" s="350"/>
      <c r="E207" s="348"/>
      <c r="F207" s="349"/>
      <c r="G207" s="246"/>
    </row>
    <row r="208" spans="2:7" x14ac:dyDescent="0.3">
      <c r="B208" s="165"/>
      <c r="C208" s="346"/>
      <c r="D208" s="350"/>
      <c r="E208" s="348"/>
      <c r="F208" s="349"/>
      <c r="G208" s="246"/>
    </row>
    <row r="209" spans="2:7" x14ac:dyDescent="0.3">
      <c r="B209" s="165"/>
      <c r="C209" s="346"/>
      <c r="D209" s="350"/>
      <c r="E209" s="348"/>
      <c r="F209" s="349"/>
      <c r="G209" s="246"/>
    </row>
    <row r="210" spans="2:7" x14ac:dyDescent="0.3">
      <c r="B210" s="165"/>
      <c r="C210" s="346"/>
      <c r="D210" s="350"/>
      <c r="E210" s="348"/>
      <c r="F210" s="349"/>
      <c r="G210" s="246"/>
    </row>
    <row r="211" spans="2:7" x14ac:dyDescent="0.3">
      <c r="B211" s="165"/>
      <c r="C211" s="346"/>
      <c r="D211" s="350"/>
      <c r="E211" s="348"/>
      <c r="F211" s="349"/>
      <c r="G211" s="246"/>
    </row>
    <row r="212" spans="2:7" x14ac:dyDescent="0.3">
      <c r="B212" s="165"/>
      <c r="C212" s="346"/>
      <c r="D212" s="350"/>
      <c r="E212" s="348"/>
      <c r="F212" s="349"/>
      <c r="G212" s="246"/>
    </row>
    <row r="213" spans="2:7" x14ac:dyDescent="0.3">
      <c r="B213" s="165"/>
      <c r="C213" s="346"/>
      <c r="D213" s="350"/>
      <c r="E213" s="348"/>
      <c r="F213" s="349"/>
      <c r="G213" s="246"/>
    </row>
    <row r="214" spans="2:7" x14ac:dyDescent="0.3">
      <c r="B214" s="165"/>
      <c r="C214" s="346"/>
      <c r="D214" s="350"/>
      <c r="E214" s="348"/>
      <c r="F214" s="349"/>
      <c r="G214" s="246"/>
    </row>
    <row r="215" spans="2:7" x14ac:dyDescent="0.3">
      <c r="B215" s="165"/>
      <c r="C215" s="346"/>
      <c r="D215" s="350"/>
      <c r="E215" s="348"/>
      <c r="F215" s="349"/>
      <c r="G215" s="246"/>
    </row>
    <row r="216" spans="2:7" x14ac:dyDescent="0.3">
      <c r="B216" s="165"/>
      <c r="C216" s="346"/>
      <c r="D216" s="350"/>
      <c r="E216" s="348"/>
      <c r="F216" s="349"/>
      <c r="G216" s="246"/>
    </row>
    <row r="217" spans="2:7" x14ac:dyDescent="0.3">
      <c r="B217" s="165"/>
      <c r="C217" s="346"/>
      <c r="D217" s="350"/>
      <c r="E217" s="348"/>
      <c r="F217" s="349"/>
      <c r="G217" s="246"/>
    </row>
    <row r="218" spans="2:7" x14ac:dyDescent="0.3">
      <c r="B218" s="165"/>
      <c r="C218" s="346"/>
      <c r="D218" s="350"/>
      <c r="E218" s="348"/>
      <c r="F218" s="349"/>
      <c r="G218" s="246"/>
    </row>
    <row r="219" spans="2:7" x14ac:dyDescent="0.3">
      <c r="B219" s="165"/>
      <c r="C219" s="346"/>
      <c r="D219" s="350"/>
      <c r="E219" s="348"/>
      <c r="F219" s="349"/>
      <c r="G219" s="246"/>
    </row>
    <row r="220" spans="2:7" x14ac:dyDescent="0.3">
      <c r="B220" s="165"/>
      <c r="C220" s="346"/>
      <c r="D220" s="350"/>
      <c r="E220" s="348"/>
      <c r="F220" s="349"/>
      <c r="G220" s="246"/>
    </row>
    <row r="221" spans="2:7" x14ac:dyDescent="0.3">
      <c r="B221" s="165"/>
      <c r="C221" s="346"/>
      <c r="D221" s="350"/>
      <c r="E221" s="348"/>
      <c r="F221" s="349"/>
      <c r="G221" s="246"/>
    </row>
    <row r="222" spans="2:7" x14ac:dyDescent="0.3">
      <c r="B222" s="165"/>
      <c r="C222" s="346"/>
      <c r="D222" s="350"/>
      <c r="E222" s="348"/>
      <c r="F222" s="349"/>
      <c r="G222" s="246"/>
    </row>
    <row r="223" spans="2:7" x14ac:dyDescent="0.3">
      <c r="B223" s="165"/>
      <c r="C223" s="346"/>
      <c r="D223" s="350"/>
      <c r="E223" s="348"/>
      <c r="F223" s="349"/>
      <c r="G223" s="246"/>
    </row>
    <row r="224" spans="2:7" x14ac:dyDescent="0.3">
      <c r="B224" s="165"/>
      <c r="C224" s="346"/>
      <c r="D224" s="350"/>
      <c r="E224" s="348"/>
      <c r="F224" s="349"/>
      <c r="G224" s="246"/>
    </row>
    <row r="225" spans="2:7" x14ac:dyDescent="0.3">
      <c r="B225" s="165"/>
      <c r="C225" s="346"/>
      <c r="D225" s="350"/>
      <c r="E225" s="348"/>
      <c r="F225" s="349"/>
      <c r="G225" s="246"/>
    </row>
    <row r="226" spans="2:7" x14ac:dyDescent="0.3">
      <c r="B226" s="165"/>
      <c r="C226" s="346"/>
      <c r="D226" s="350"/>
      <c r="E226" s="348"/>
      <c r="F226" s="349"/>
      <c r="G226" s="246"/>
    </row>
    <row r="227" spans="2:7" x14ac:dyDescent="0.3">
      <c r="B227" s="165"/>
      <c r="C227" s="346"/>
      <c r="D227" s="350"/>
      <c r="E227" s="348"/>
      <c r="F227" s="349"/>
      <c r="G227" s="246"/>
    </row>
    <row r="228" spans="2:7" x14ac:dyDescent="0.3">
      <c r="B228" s="165"/>
      <c r="C228" s="346"/>
      <c r="D228" s="350"/>
      <c r="E228" s="348"/>
      <c r="F228" s="349"/>
      <c r="G228" s="246"/>
    </row>
    <row r="229" spans="2:7" x14ac:dyDescent="0.3">
      <c r="B229" s="165"/>
      <c r="C229" s="346"/>
      <c r="D229" s="350"/>
      <c r="E229" s="348"/>
      <c r="F229" s="349"/>
      <c r="G229" s="246"/>
    </row>
    <row r="230" spans="2:7" x14ac:dyDescent="0.3">
      <c r="B230" s="165"/>
      <c r="C230" s="346"/>
      <c r="D230" s="350"/>
      <c r="E230" s="348"/>
      <c r="F230" s="349"/>
      <c r="G230" s="246"/>
    </row>
    <row r="231" spans="2:7" x14ac:dyDescent="0.3">
      <c r="B231" s="165"/>
      <c r="C231" s="346"/>
      <c r="D231" s="350"/>
      <c r="E231" s="348"/>
      <c r="F231" s="349"/>
      <c r="G231" s="246"/>
    </row>
    <row r="232" spans="2:7" x14ac:dyDescent="0.3">
      <c r="B232" s="165"/>
      <c r="C232" s="346"/>
      <c r="D232" s="350"/>
      <c r="E232" s="348"/>
      <c r="F232" s="349"/>
      <c r="G232" s="246"/>
    </row>
    <row r="233" spans="2:7" x14ac:dyDescent="0.3">
      <c r="B233" s="165"/>
      <c r="C233" s="346"/>
      <c r="D233" s="350"/>
      <c r="E233" s="348"/>
      <c r="F233" s="349"/>
      <c r="G233" s="246"/>
    </row>
    <row r="234" spans="2:7" x14ac:dyDescent="0.3">
      <c r="B234" s="165"/>
      <c r="C234" s="346"/>
      <c r="D234" s="350"/>
      <c r="E234" s="348"/>
      <c r="F234" s="349"/>
      <c r="G234" s="246"/>
    </row>
    <row r="235" spans="2:7" x14ac:dyDescent="0.3">
      <c r="B235" s="165"/>
      <c r="C235" s="346"/>
      <c r="D235" s="350"/>
      <c r="E235" s="348"/>
      <c r="F235" s="349"/>
      <c r="G235" s="246"/>
    </row>
    <row r="236" spans="2:7" x14ac:dyDescent="0.3">
      <c r="B236" s="165"/>
      <c r="C236" s="346"/>
      <c r="D236" s="350"/>
      <c r="E236" s="348"/>
      <c r="F236" s="349"/>
      <c r="G236" s="246"/>
    </row>
    <row r="237" spans="2:7" x14ac:dyDescent="0.3">
      <c r="B237" s="165"/>
      <c r="C237" s="346"/>
      <c r="D237" s="350"/>
      <c r="E237" s="348"/>
      <c r="F237" s="349"/>
      <c r="G237" s="246"/>
    </row>
    <row r="238" spans="2:7" x14ac:dyDescent="0.3">
      <c r="B238" s="165"/>
      <c r="C238" s="346"/>
      <c r="D238" s="350"/>
      <c r="E238" s="348"/>
      <c r="F238" s="351"/>
      <c r="G238" s="246"/>
    </row>
    <row r="239" spans="2:7" x14ac:dyDescent="0.3">
      <c r="B239" s="165"/>
      <c r="C239" s="346"/>
      <c r="D239" s="350"/>
      <c r="E239" s="348"/>
      <c r="F239" s="351"/>
      <c r="G239" s="246"/>
    </row>
    <row r="240" spans="2:7" x14ac:dyDescent="0.3">
      <c r="B240" s="165"/>
      <c r="C240" s="346"/>
      <c r="D240" s="350"/>
      <c r="E240" s="348"/>
      <c r="F240" s="351"/>
      <c r="G240" s="246"/>
    </row>
    <row r="241" spans="2:7" x14ac:dyDescent="0.3">
      <c r="B241" s="165"/>
      <c r="C241" s="346"/>
      <c r="D241" s="350"/>
      <c r="E241" s="348"/>
      <c r="F241" s="351"/>
      <c r="G241" s="246"/>
    </row>
    <row r="242" spans="2:7" x14ac:dyDescent="0.3">
      <c r="B242" s="165"/>
      <c r="C242" s="346"/>
      <c r="D242" s="350"/>
      <c r="E242" s="348"/>
      <c r="F242" s="351"/>
      <c r="G242" s="246"/>
    </row>
    <row r="243" spans="2:7" x14ac:dyDescent="0.3">
      <c r="B243" s="165"/>
      <c r="C243" s="346"/>
      <c r="D243" s="350"/>
      <c r="E243" s="348"/>
      <c r="F243" s="351"/>
      <c r="G243" s="246"/>
    </row>
    <row r="244" spans="2:7" x14ac:dyDescent="0.3">
      <c r="B244" s="165"/>
      <c r="C244" s="346"/>
      <c r="D244" s="350"/>
      <c r="E244" s="348"/>
      <c r="F244" s="351"/>
      <c r="G244" s="246"/>
    </row>
    <row r="245" spans="2:7" x14ac:dyDescent="0.3">
      <c r="B245" s="165"/>
      <c r="C245" s="346"/>
      <c r="D245" s="350"/>
      <c r="E245" s="348"/>
      <c r="F245" s="351"/>
      <c r="G245" s="246"/>
    </row>
    <row r="246" spans="2:7" x14ac:dyDescent="0.3">
      <c r="B246" s="165"/>
      <c r="C246" s="346"/>
      <c r="D246" s="350"/>
      <c r="E246" s="348"/>
      <c r="F246" s="351"/>
      <c r="G246" s="246"/>
    </row>
    <row r="247" spans="2:7" x14ac:dyDescent="0.3">
      <c r="B247" s="165"/>
      <c r="C247" s="346"/>
      <c r="D247" s="350"/>
      <c r="E247" s="348"/>
      <c r="F247" s="351"/>
      <c r="G247" s="246"/>
    </row>
    <row r="248" spans="2:7" x14ac:dyDescent="0.3">
      <c r="B248" s="165"/>
      <c r="C248" s="346"/>
      <c r="D248" s="350"/>
      <c r="E248" s="348"/>
      <c r="F248" s="351"/>
      <c r="G248" s="246"/>
    </row>
    <row r="249" spans="2:7" x14ac:dyDescent="0.3">
      <c r="B249" s="165"/>
      <c r="C249" s="346"/>
      <c r="D249" s="350"/>
      <c r="E249" s="348"/>
      <c r="F249" s="351"/>
      <c r="G249" s="246"/>
    </row>
    <row r="250" spans="2:7" x14ac:dyDescent="0.3">
      <c r="B250" s="165"/>
      <c r="C250" s="346"/>
      <c r="D250" s="350"/>
      <c r="E250" s="348"/>
      <c r="F250" s="351"/>
      <c r="G250" s="246"/>
    </row>
    <row r="251" spans="2:7" x14ac:dyDescent="0.3">
      <c r="B251" s="165"/>
      <c r="C251" s="346"/>
      <c r="D251" s="350"/>
      <c r="E251" s="348"/>
      <c r="F251" s="351"/>
      <c r="G251" s="246"/>
    </row>
    <row r="252" spans="2:7" x14ac:dyDescent="0.3">
      <c r="B252" s="165"/>
      <c r="C252" s="346"/>
      <c r="D252" s="350"/>
      <c r="E252" s="348"/>
      <c r="F252" s="351"/>
      <c r="G252" s="246"/>
    </row>
    <row r="253" spans="2:7" x14ac:dyDescent="0.3">
      <c r="B253" s="165"/>
      <c r="C253" s="346"/>
      <c r="D253" s="350"/>
      <c r="E253" s="348"/>
      <c r="F253" s="351"/>
      <c r="G253" s="246"/>
    </row>
    <row r="254" spans="2:7" x14ac:dyDescent="0.3">
      <c r="B254" s="165"/>
      <c r="C254" s="346"/>
      <c r="D254" s="350"/>
      <c r="E254" s="348"/>
      <c r="F254" s="351"/>
      <c r="G254" s="246"/>
    </row>
    <row r="255" spans="2:7" x14ac:dyDescent="0.3">
      <c r="B255" s="165"/>
      <c r="C255" s="346"/>
      <c r="D255" s="350"/>
      <c r="E255" s="348"/>
      <c r="F255" s="351"/>
      <c r="G255" s="246"/>
    </row>
    <row r="256" spans="2:7" x14ac:dyDescent="0.3">
      <c r="B256" s="165"/>
      <c r="C256" s="346"/>
      <c r="D256" s="350"/>
      <c r="E256" s="348"/>
      <c r="F256" s="351"/>
      <c r="G256" s="246"/>
    </row>
    <row r="257" spans="2:7" x14ac:dyDescent="0.3">
      <c r="B257" s="165"/>
      <c r="C257" s="346"/>
      <c r="D257" s="350"/>
      <c r="E257" s="348"/>
      <c r="F257" s="351"/>
      <c r="G257" s="246"/>
    </row>
    <row r="258" spans="2:7" x14ac:dyDescent="0.3">
      <c r="B258" s="165"/>
      <c r="C258" s="346"/>
      <c r="D258" s="350"/>
      <c r="E258" s="348"/>
      <c r="F258" s="351"/>
      <c r="G258" s="246"/>
    </row>
    <row r="259" spans="2:7" x14ac:dyDescent="0.3">
      <c r="B259" s="165"/>
      <c r="C259" s="346"/>
      <c r="D259" s="350"/>
      <c r="E259" s="348"/>
      <c r="F259" s="351"/>
      <c r="G259" s="246"/>
    </row>
    <row r="260" spans="2:7" x14ac:dyDescent="0.3">
      <c r="B260" s="165"/>
      <c r="C260" s="346"/>
      <c r="D260" s="350"/>
      <c r="E260" s="348"/>
      <c r="F260" s="351"/>
      <c r="G260" s="246"/>
    </row>
    <row r="261" spans="2:7" x14ac:dyDescent="0.3">
      <c r="B261" s="165"/>
      <c r="C261" s="346"/>
      <c r="D261" s="350"/>
      <c r="E261" s="348"/>
      <c r="F261" s="351"/>
      <c r="G261" s="246"/>
    </row>
    <row r="262" spans="2:7" x14ac:dyDescent="0.3">
      <c r="B262" s="165"/>
      <c r="C262" s="346"/>
      <c r="D262" s="350"/>
      <c r="E262" s="348"/>
      <c r="F262" s="351"/>
      <c r="G262" s="246"/>
    </row>
    <row r="263" spans="2:7" x14ac:dyDescent="0.3">
      <c r="B263" s="165"/>
      <c r="C263" s="346"/>
      <c r="D263" s="350"/>
      <c r="E263" s="348"/>
      <c r="F263" s="351"/>
      <c r="G263" s="246"/>
    </row>
    <row r="264" spans="2:7" x14ac:dyDescent="0.3">
      <c r="B264" s="165"/>
      <c r="C264" s="346"/>
      <c r="D264" s="350"/>
      <c r="E264" s="348"/>
      <c r="F264" s="351"/>
      <c r="G264" s="246"/>
    </row>
    <row r="265" spans="2:7" x14ac:dyDescent="0.3">
      <c r="B265" s="165"/>
      <c r="C265" s="346"/>
      <c r="D265" s="350"/>
      <c r="E265" s="348"/>
      <c r="F265" s="351"/>
      <c r="G265" s="246"/>
    </row>
    <row r="266" spans="2:7" x14ac:dyDescent="0.3">
      <c r="B266" s="165"/>
      <c r="C266" s="346"/>
      <c r="D266" s="350"/>
      <c r="E266" s="348"/>
      <c r="F266" s="351"/>
      <c r="G266" s="246"/>
    </row>
    <row r="267" spans="2:7" x14ac:dyDescent="0.3">
      <c r="B267" s="165"/>
      <c r="C267" s="346"/>
      <c r="D267" s="350"/>
      <c r="E267" s="348"/>
      <c r="F267" s="351"/>
      <c r="G267" s="246"/>
    </row>
    <row r="268" spans="2:7" x14ac:dyDescent="0.3">
      <c r="B268" s="165"/>
      <c r="C268" s="346"/>
      <c r="D268" s="350"/>
      <c r="E268" s="348"/>
      <c r="F268" s="351"/>
      <c r="G268" s="246"/>
    </row>
    <row r="269" spans="2:7" x14ac:dyDescent="0.3">
      <c r="B269" s="165"/>
      <c r="C269" s="346"/>
      <c r="D269" s="350"/>
      <c r="E269" s="348"/>
      <c r="F269" s="351"/>
      <c r="G269" s="246"/>
    </row>
    <row r="270" spans="2:7" x14ac:dyDescent="0.3">
      <c r="B270" s="165"/>
      <c r="C270" s="346"/>
      <c r="D270" s="350"/>
      <c r="E270" s="348"/>
      <c r="F270" s="351"/>
      <c r="G270" s="246"/>
    </row>
    <row r="271" spans="2:7" x14ac:dyDescent="0.3">
      <c r="B271" s="165"/>
      <c r="C271" s="346"/>
      <c r="D271" s="350"/>
      <c r="E271" s="348"/>
      <c r="F271" s="351"/>
      <c r="G271" s="246"/>
    </row>
    <row r="272" spans="2:7" x14ac:dyDescent="0.3">
      <c r="B272" s="165"/>
      <c r="C272" s="346"/>
      <c r="D272" s="350"/>
      <c r="E272" s="348"/>
      <c r="F272" s="351"/>
      <c r="G272" s="165"/>
    </row>
    <row r="273" spans="2:7" x14ac:dyDescent="0.3">
      <c r="B273" s="165"/>
      <c r="C273" s="346"/>
      <c r="D273" s="350"/>
      <c r="E273" s="348"/>
      <c r="F273" s="351"/>
      <c r="G273" s="165"/>
    </row>
    <row r="274" spans="2:7" x14ac:dyDescent="0.3">
      <c r="B274" s="165"/>
      <c r="C274" s="346"/>
      <c r="D274" s="350"/>
      <c r="E274" s="348"/>
      <c r="F274" s="351"/>
      <c r="G274" s="165"/>
    </row>
    <row r="275" spans="2:7" x14ac:dyDescent="0.3">
      <c r="B275" s="165"/>
      <c r="C275" s="346"/>
      <c r="D275" s="350"/>
      <c r="E275" s="348"/>
      <c r="F275" s="351"/>
      <c r="G275" s="165"/>
    </row>
    <row r="276" spans="2:7" x14ac:dyDescent="0.3">
      <c r="B276" s="165"/>
      <c r="C276" s="346"/>
      <c r="D276" s="350"/>
      <c r="E276" s="348"/>
      <c r="F276" s="351"/>
      <c r="G276" s="165"/>
    </row>
    <row r="277" spans="2:7" x14ac:dyDescent="0.3">
      <c r="B277" s="165"/>
      <c r="C277" s="346"/>
      <c r="D277" s="350"/>
      <c r="E277" s="348"/>
      <c r="F277" s="351"/>
      <c r="G277" s="165"/>
    </row>
    <row r="278" spans="2:7" x14ac:dyDescent="0.3">
      <c r="B278" s="165"/>
      <c r="C278" s="346"/>
      <c r="D278" s="350"/>
      <c r="E278" s="348"/>
      <c r="F278" s="351"/>
      <c r="G278" s="165"/>
    </row>
    <row r="279" spans="2:7" x14ac:dyDescent="0.3">
      <c r="B279" s="165"/>
      <c r="C279" s="346"/>
      <c r="D279" s="350"/>
      <c r="E279" s="348"/>
      <c r="F279" s="351"/>
      <c r="G279" s="165"/>
    </row>
    <row r="280" spans="2:7" x14ac:dyDescent="0.3">
      <c r="B280" s="165"/>
      <c r="C280" s="346"/>
      <c r="D280" s="350"/>
      <c r="E280" s="348"/>
      <c r="F280" s="351"/>
      <c r="G280" s="165"/>
    </row>
    <row r="281" spans="2:7" x14ac:dyDescent="0.3">
      <c r="B281" s="165"/>
      <c r="C281" s="346"/>
      <c r="D281" s="350"/>
      <c r="E281" s="348"/>
      <c r="F281" s="351"/>
      <c r="G281" s="165"/>
    </row>
    <row r="282" spans="2:7" x14ac:dyDescent="0.3">
      <c r="B282" s="165"/>
      <c r="C282" s="346"/>
      <c r="D282" s="350"/>
      <c r="E282" s="348"/>
      <c r="F282" s="351"/>
      <c r="G282" s="165"/>
    </row>
    <row r="283" spans="2:7" x14ac:dyDescent="0.3">
      <c r="B283" s="165"/>
      <c r="C283" s="346"/>
      <c r="D283" s="350"/>
      <c r="E283" s="348"/>
      <c r="F283" s="351"/>
      <c r="G283" s="165"/>
    </row>
    <row r="284" spans="2:7" x14ac:dyDescent="0.3">
      <c r="B284" s="165"/>
      <c r="C284" s="346"/>
      <c r="D284" s="350"/>
      <c r="E284" s="348"/>
      <c r="F284" s="351"/>
      <c r="G284" s="165"/>
    </row>
    <row r="285" spans="2:7" x14ac:dyDescent="0.3">
      <c r="B285" s="165"/>
      <c r="C285" s="346"/>
      <c r="D285" s="350"/>
      <c r="E285" s="348"/>
      <c r="F285" s="351"/>
      <c r="G285" s="165"/>
    </row>
    <row r="286" spans="2:7" x14ac:dyDescent="0.3">
      <c r="B286" s="165"/>
      <c r="C286" s="346"/>
      <c r="D286" s="350"/>
      <c r="E286" s="348"/>
      <c r="F286" s="351"/>
      <c r="G286" s="165"/>
    </row>
    <row r="287" spans="2:7" x14ac:dyDescent="0.3">
      <c r="B287" s="165"/>
      <c r="C287" s="346"/>
      <c r="D287" s="350"/>
      <c r="E287" s="348"/>
      <c r="F287" s="351"/>
      <c r="G287" s="165"/>
    </row>
    <row r="288" spans="2:7" x14ac:dyDescent="0.3">
      <c r="B288" s="165"/>
      <c r="C288" s="346"/>
      <c r="D288" s="350"/>
      <c r="E288" s="348"/>
      <c r="F288" s="351"/>
      <c r="G288" s="165"/>
    </row>
    <row r="289" spans="2:7" x14ac:dyDescent="0.3">
      <c r="B289" s="165"/>
      <c r="C289" s="346"/>
      <c r="D289" s="350"/>
      <c r="E289" s="348"/>
      <c r="F289" s="351"/>
      <c r="G289" s="165"/>
    </row>
    <row r="290" spans="2:7" x14ac:dyDescent="0.3">
      <c r="B290" s="165"/>
      <c r="C290" s="346"/>
      <c r="D290" s="350"/>
      <c r="E290" s="348"/>
      <c r="F290" s="351"/>
      <c r="G290" s="165"/>
    </row>
    <row r="291" spans="2:7" x14ac:dyDescent="0.3">
      <c r="B291" s="165"/>
      <c r="C291" s="346"/>
      <c r="D291" s="350"/>
      <c r="E291" s="348"/>
      <c r="F291" s="351"/>
      <c r="G291" s="165"/>
    </row>
    <row r="292" spans="2:7" x14ac:dyDescent="0.3">
      <c r="B292" s="165"/>
      <c r="C292" s="346"/>
      <c r="D292" s="350"/>
      <c r="E292" s="348"/>
      <c r="F292" s="351"/>
      <c r="G292" s="165"/>
    </row>
    <row r="293" spans="2:7" x14ac:dyDescent="0.3">
      <c r="B293" s="165"/>
      <c r="C293" s="346"/>
      <c r="D293" s="350"/>
      <c r="E293" s="348"/>
      <c r="F293" s="351"/>
      <c r="G293" s="165"/>
    </row>
    <row r="294" spans="2:7" x14ac:dyDescent="0.3">
      <c r="B294" s="165"/>
      <c r="C294" s="346"/>
      <c r="D294" s="350"/>
      <c r="E294" s="348"/>
      <c r="F294" s="351"/>
      <c r="G294" s="165"/>
    </row>
    <row r="295" spans="2:7" x14ac:dyDescent="0.3">
      <c r="B295" s="165"/>
      <c r="C295" s="346"/>
      <c r="D295" s="350"/>
      <c r="E295" s="348"/>
      <c r="F295" s="351"/>
      <c r="G295" s="165"/>
    </row>
    <row r="296" spans="2:7" x14ac:dyDescent="0.3">
      <c r="B296" s="165"/>
      <c r="C296" s="346"/>
      <c r="D296" s="350"/>
      <c r="E296" s="348"/>
      <c r="F296" s="351"/>
      <c r="G296" s="165"/>
    </row>
    <row r="297" spans="2:7" x14ac:dyDescent="0.3">
      <c r="B297" s="165"/>
      <c r="C297" s="346"/>
      <c r="D297" s="350"/>
      <c r="E297" s="348"/>
      <c r="F297" s="351"/>
      <c r="G297" s="165"/>
    </row>
    <row r="298" spans="2:7" x14ac:dyDescent="0.3">
      <c r="B298" s="165"/>
      <c r="C298" s="346"/>
      <c r="D298" s="350"/>
      <c r="E298" s="348"/>
      <c r="F298" s="351"/>
      <c r="G298" s="165"/>
    </row>
    <row r="299" spans="2:7" x14ac:dyDescent="0.3">
      <c r="B299" s="165"/>
      <c r="C299" s="346"/>
      <c r="D299" s="350"/>
      <c r="E299" s="348"/>
      <c r="F299" s="351"/>
      <c r="G299" s="165"/>
    </row>
    <row r="300" spans="2:7" x14ac:dyDescent="0.3">
      <c r="B300" s="165"/>
      <c r="C300" s="346"/>
      <c r="D300" s="350"/>
      <c r="E300" s="348"/>
      <c r="F300" s="351"/>
      <c r="G300" s="165"/>
    </row>
    <row r="301" spans="2:7" x14ac:dyDescent="0.3">
      <c r="B301" s="165"/>
      <c r="C301" s="346"/>
      <c r="D301" s="350"/>
      <c r="E301" s="348"/>
      <c r="F301" s="351"/>
      <c r="G301" s="165"/>
    </row>
    <row r="302" spans="2:7" x14ac:dyDescent="0.3">
      <c r="B302" s="165"/>
      <c r="C302" s="346"/>
      <c r="D302" s="350"/>
      <c r="E302" s="348"/>
      <c r="F302" s="351"/>
      <c r="G302" s="165"/>
    </row>
    <row r="303" spans="2:7" x14ac:dyDescent="0.3">
      <c r="B303" s="165"/>
      <c r="C303" s="346"/>
      <c r="D303" s="350"/>
      <c r="E303" s="348"/>
      <c r="F303" s="351"/>
      <c r="G303" s="165"/>
    </row>
    <row r="304" spans="2:7" x14ac:dyDescent="0.3">
      <c r="B304" s="165"/>
      <c r="C304" s="346"/>
      <c r="D304" s="350"/>
      <c r="E304" s="348"/>
      <c r="F304" s="351"/>
      <c r="G304" s="165"/>
    </row>
    <row r="305" spans="2:7" x14ac:dyDescent="0.3">
      <c r="B305" s="165"/>
      <c r="C305" s="346"/>
      <c r="D305" s="350"/>
      <c r="E305" s="348"/>
      <c r="F305" s="351"/>
      <c r="G305" s="165"/>
    </row>
    <row r="306" spans="2:7" x14ac:dyDescent="0.3">
      <c r="B306" s="165"/>
      <c r="C306" s="346"/>
      <c r="D306" s="350"/>
      <c r="E306" s="348"/>
      <c r="F306" s="351"/>
      <c r="G306" s="165"/>
    </row>
    <row r="307" spans="2:7" x14ac:dyDescent="0.3">
      <c r="B307" s="165"/>
      <c r="C307" s="346"/>
      <c r="D307" s="350"/>
      <c r="E307" s="348"/>
      <c r="F307" s="351"/>
      <c r="G307" s="165"/>
    </row>
    <row r="308" spans="2:7" x14ac:dyDescent="0.3">
      <c r="B308" s="165"/>
      <c r="C308" s="346"/>
      <c r="D308" s="350"/>
      <c r="E308" s="348"/>
      <c r="F308" s="351"/>
      <c r="G308" s="165"/>
    </row>
    <row r="309" spans="2:7" x14ac:dyDescent="0.3">
      <c r="B309" s="165"/>
      <c r="C309" s="346"/>
      <c r="D309" s="350"/>
      <c r="E309" s="348"/>
      <c r="F309" s="351"/>
      <c r="G309" s="165"/>
    </row>
    <row r="310" spans="2:7" x14ac:dyDescent="0.3">
      <c r="B310" s="165"/>
      <c r="C310" s="346"/>
      <c r="D310" s="350"/>
      <c r="E310" s="348"/>
      <c r="F310" s="351"/>
      <c r="G310" s="165"/>
    </row>
    <row r="311" spans="2:7" x14ac:dyDescent="0.3">
      <c r="B311" s="165"/>
      <c r="C311" s="346"/>
      <c r="D311" s="350"/>
      <c r="E311" s="348"/>
      <c r="F311" s="351"/>
      <c r="G311" s="165"/>
    </row>
    <row r="312" spans="2:7" x14ac:dyDescent="0.3">
      <c r="B312" s="165"/>
      <c r="C312" s="346"/>
      <c r="D312" s="350"/>
      <c r="E312" s="348"/>
      <c r="F312" s="351"/>
      <c r="G312" s="165"/>
    </row>
    <row r="313" spans="2:7" x14ac:dyDescent="0.3">
      <c r="B313" s="165"/>
      <c r="C313" s="346"/>
      <c r="D313" s="350"/>
      <c r="E313" s="348"/>
      <c r="F313" s="351"/>
      <c r="G313" s="165"/>
    </row>
    <row r="314" spans="2:7" x14ac:dyDescent="0.3">
      <c r="B314" s="165"/>
      <c r="C314" s="346"/>
      <c r="D314" s="350"/>
      <c r="E314" s="348"/>
      <c r="F314" s="351"/>
      <c r="G314" s="165"/>
    </row>
    <row r="315" spans="2:7" x14ac:dyDescent="0.3">
      <c r="B315" s="165"/>
      <c r="C315" s="346"/>
      <c r="D315" s="350"/>
      <c r="E315" s="348"/>
      <c r="F315" s="351"/>
      <c r="G315" s="165"/>
    </row>
    <row r="316" spans="2:7" x14ac:dyDescent="0.3">
      <c r="B316" s="165"/>
      <c r="C316" s="346"/>
      <c r="D316" s="350"/>
      <c r="E316" s="348"/>
      <c r="F316" s="351"/>
      <c r="G316" s="165"/>
    </row>
    <row r="317" spans="2:7" x14ac:dyDescent="0.3">
      <c r="B317" s="165"/>
      <c r="C317" s="346"/>
      <c r="D317" s="350"/>
      <c r="E317" s="348"/>
      <c r="F317" s="351"/>
      <c r="G317" s="165"/>
    </row>
    <row r="318" spans="2:7" x14ac:dyDescent="0.3">
      <c r="B318" s="165"/>
      <c r="C318" s="346"/>
      <c r="D318" s="350"/>
      <c r="E318" s="348"/>
      <c r="F318" s="351"/>
      <c r="G318" s="165"/>
    </row>
    <row r="319" spans="2:7" x14ac:dyDescent="0.3">
      <c r="B319" s="165"/>
      <c r="C319" s="346"/>
      <c r="D319" s="350"/>
      <c r="E319" s="348"/>
      <c r="F319" s="351"/>
      <c r="G319" s="165"/>
    </row>
    <row r="320" spans="2:7" x14ac:dyDescent="0.3">
      <c r="B320" s="165"/>
      <c r="C320" s="346"/>
      <c r="D320" s="350"/>
      <c r="E320" s="348"/>
      <c r="F320" s="351"/>
      <c r="G320" s="165"/>
    </row>
    <row r="321" spans="2:7" x14ac:dyDescent="0.3">
      <c r="B321" s="165"/>
      <c r="C321" s="346"/>
      <c r="D321" s="350"/>
      <c r="E321" s="348"/>
      <c r="F321" s="351"/>
      <c r="G321" s="165"/>
    </row>
    <row r="322" spans="2:7" x14ac:dyDescent="0.3">
      <c r="B322" s="165"/>
      <c r="C322" s="346"/>
      <c r="D322" s="350"/>
      <c r="E322" s="348"/>
      <c r="F322" s="351"/>
      <c r="G322" s="165"/>
    </row>
    <row r="323" spans="2:7" x14ac:dyDescent="0.3">
      <c r="B323" s="165"/>
      <c r="C323" s="346"/>
      <c r="D323" s="350"/>
      <c r="E323" s="348"/>
      <c r="F323" s="351"/>
      <c r="G323" s="165"/>
    </row>
    <row r="324" spans="2:7" x14ac:dyDescent="0.3">
      <c r="B324" s="165"/>
      <c r="C324" s="346"/>
      <c r="D324" s="350"/>
      <c r="E324" s="348"/>
      <c r="F324" s="351"/>
      <c r="G324" s="165"/>
    </row>
    <row r="325" spans="2:7" x14ac:dyDescent="0.3">
      <c r="B325" s="165"/>
      <c r="C325" s="346"/>
      <c r="D325" s="350"/>
      <c r="E325" s="348"/>
      <c r="F325" s="351"/>
      <c r="G325" s="165"/>
    </row>
    <row r="326" spans="2:7" x14ac:dyDescent="0.3">
      <c r="B326" s="165"/>
      <c r="C326" s="346"/>
      <c r="D326" s="350"/>
      <c r="E326" s="348"/>
      <c r="F326" s="351"/>
      <c r="G326" s="165"/>
    </row>
    <row r="327" spans="2:7" x14ac:dyDescent="0.3">
      <c r="B327" s="165"/>
      <c r="C327" s="346"/>
      <c r="D327" s="350"/>
      <c r="E327" s="348"/>
      <c r="F327" s="351"/>
      <c r="G327" s="165"/>
    </row>
    <row r="328" spans="2:7" x14ac:dyDescent="0.3">
      <c r="B328" s="165"/>
      <c r="C328" s="346"/>
      <c r="D328" s="350"/>
      <c r="E328" s="348"/>
      <c r="F328" s="351"/>
      <c r="G328" s="165"/>
    </row>
    <row r="329" spans="2:7" x14ac:dyDescent="0.3">
      <c r="B329" s="165"/>
      <c r="C329" s="346"/>
      <c r="D329" s="350"/>
      <c r="E329" s="348"/>
      <c r="F329" s="351"/>
      <c r="G329" s="165"/>
    </row>
    <row r="330" spans="2:7" x14ac:dyDescent="0.3">
      <c r="B330" s="165"/>
      <c r="C330" s="346"/>
      <c r="D330" s="350"/>
      <c r="E330" s="348"/>
      <c r="F330" s="351"/>
      <c r="G330" s="165"/>
    </row>
    <row r="331" spans="2:7" x14ac:dyDescent="0.3">
      <c r="B331" s="165"/>
      <c r="C331" s="346"/>
      <c r="D331" s="350"/>
      <c r="E331" s="348"/>
      <c r="F331" s="351"/>
      <c r="G331" s="165"/>
    </row>
    <row r="332" spans="2:7" x14ac:dyDescent="0.3">
      <c r="B332" s="165"/>
      <c r="C332" s="346"/>
      <c r="D332" s="350"/>
      <c r="E332" s="348"/>
      <c r="F332" s="351"/>
      <c r="G332" s="165"/>
    </row>
    <row r="333" spans="2:7" x14ac:dyDescent="0.3">
      <c r="B333" s="165"/>
      <c r="C333" s="346"/>
      <c r="D333" s="350"/>
      <c r="E333" s="348"/>
      <c r="F333" s="351"/>
      <c r="G333" s="165"/>
    </row>
    <row r="334" spans="2:7" x14ac:dyDescent="0.3">
      <c r="B334" s="165"/>
      <c r="C334" s="346"/>
      <c r="D334" s="350"/>
      <c r="E334" s="348"/>
      <c r="F334" s="351"/>
      <c r="G334" s="165"/>
    </row>
    <row r="335" spans="2:7" x14ac:dyDescent="0.3">
      <c r="B335" s="165"/>
      <c r="C335" s="346"/>
      <c r="D335" s="350"/>
      <c r="E335" s="348"/>
      <c r="F335" s="351"/>
      <c r="G335" s="165"/>
    </row>
    <row r="336" spans="2:7" x14ac:dyDescent="0.3">
      <c r="B336" s="165"/>
      <c r="C336" s="346"/>
      <c r="D336" s="350"/>
      <c r="E336" s="348"/>
      <c r="F336" s="351"/>
      <c r="G336" s="165"/>
    </row>
    <row r="337" spans="2:7" x14ac:dyDescent="0.3">
      <c r="B337" s="165"/>
      <c r="C337" s="346"/>
      <c r="D337" s="350"/>
      <c r="E337" s="348"/>
      <c r="F337" s="351"/>
      <c r="G337" s="165"/>
    </row>
    <row r="338" spans="2:7" x14ac:dyDescent="0.3">
      <c r="B338" s="165"/>
      <c r="C338" s="346"/>
      <c r="D338" s="350"/>
      <c r="E338" s="348"/>
      <c r="F338" s="351"/>
      <c r="G338" s="165"/>
    </row>
    <row r="339" spans="2:7" x14ac:dyDescent="0.3">
      <c r="B339" s="165"/>
      <c r="C339" s="346"/>
      <c r="D339" s="350"/>
      <c r="E339" s="348"/>
      <c r="F339" s="351"/>
      <c r="G339" s="165"/>
    </row>
    <row r="340" spans="2:7" x14ac:dyDescent="0.3">
      <c r="B340" s="165"/>
      <c r="C340" s="346"/>
      <c r="D340" s="350"/>
      <c r="E340" s="348"/>
      <c r="F340" s="351"/>
      <c r="G340" s="165"/>
    </row>
    <row r="341" spans="2:7" x14ac:dyDescent="0.3">
      <c r="B341" s="165"/>
      <c r="C341" s="346"/>
      <c r="D341" s="350"/>
      <c r="E341" s="348"/>
      <c r="F341" s="351"/>
      <c r="G341" s="165"/>
    </row>
    <row r="342" spans="2:7" x14ac:dyDescent="0.3">
      <c r="B342" s="165"/>
      <c r="C342" s="346"/>
      <c r="D342" s="350"/>
      <c r="E342" s="348"/>
      <c r="F342" s="351"/>
      <c r="G342" s="165"/>
    </row>
    <row r="343" spans="2:7" x14ac:dyDescent="0.3">
      <c r="B343" s="165"/>
      <c r="C343" s="346"/>
      <c r="D343" s="350"/>
      <c r="E343" s="348"/>
      <c r="F343" s="351"/>
      <c r="G343" s="165"/>
    </row>
    <row r="344" spans="2:7" x14ac:dyDescent="0.3">
      <c r="B344" s="165"/>
      <c r="C344" s="346"/>
      <c r="D344" s="350"/>
      <c r="E344" s="348"/>
      <c r="F344" s="351"/>
      <c r="G344" s="165"/>
    </row>
    <row r="345" spans="2:7" x14ac:dyDescent="0.3">
      <c r="B345" s="165"/>
      <c r="C345" s="346"/>
      <c r="D345" s="350"/>
      <c r="E345" s="348"/>
      <c r="F345" s="351"/>
      <c r="G345" s="165"/>
    </row>
    <row r="346" spans="2:7" x14ac:dyDescent="0.3">
      <c r="B346" s="165"/>
      <c r="C346" s="346"/>
      <c r="D346" s="350"/>
      <c r="E346" s="348"/>
      <c r="F346" s="351"/>
      <c r="G346" s="165"/>
    </row>
    <row r="347" spans="2:7" x14ac:dyDescent="0.3">
      <c r="B347" s="165"/>
      <c r="C347" s="346"/>
      <c r="D347" s="350"/>
      <c r="E347" s="348"/>
      <c r="F347" s="351"/>
      <c r="G347" s="165"/>
    </row>
    <row r="348" spans="2:7" x14ac:dyDescent="0.3">
      <c r="B348" s="165"/>
      <c r="C348" s="346"/>
      <c r="D348" s="350"/>
      <c r="E348" s="348"/>
      <c r="F348" s="351"/>
      <c r="G348" s="165"/>
    </row>
    <row r="349" spans="2:7" x14ac:dyDescent="0.3">
      <c r="B349" s="165"/>
      <c r="C349" s="346"/>
      <c r="D349" s="350"/>
      <c r="E349" s="348"/>
      <c r="F349" s="351"/>
      <c r="G349" s="165"/>
    </row>
    <row r="350" spans="2:7" x14ac:dyDescent="0.3">
      <c r="B350" s="165"/>
      <c r="C350" s="346"/>
      <c r="D350" s="350"/>
      <c r="E350" s="348"/>
      <c r="F350" s="351"/>
      <c r="G350" s="165"/>
    </row>
    <row r="351" spans="2:7" x14ac:dyDescent="0.3">
      <c r="B351" s="165"/>
      <c r="C351" s="346"/>
      <c r="D351" s="350"/>
      <c r="E351" s="348"/>
      <c r="F351" s="351"/>
      <c r="G351" s="165"/>
    </row>
    <row r="352" spans="2:7" x14ac:dyDescent="0.3">
      <c r="B352" s="165"/>
      <c r="C352" s="346"/>
      <c r="D352" s="350"/>
      <c r="E352" s="348"/>
      <c r="F352" s="351"/>
      <c r="G352" s="165"/>
    </row>
    <row r="353" spans="2:7" x14ac:dyDescent="0.3">
      <c r="B353" s="165"/>
      <c r="C353" s="346"/>
      <c r="D353" s="350"/>
      <c r="E353" s="348"/>
      <c r="F353" s="351"/>
      <c r="G353" s="165"/>
    </row>
    <row r="354" spans="2:7" x14ac:dyDescent="0.3">
      <c r="B354" s="165"/>
      <c r="C354" s="346"/>
      <c r="D354" s="350"/>
      <c r="E354" s="348"/>
      <c r="F354" s="351"/>
      <c r="G354" s="165"/>
    </row>
    <row r="355" spans="2:7" x14ac:dyDescent="0.3">
      <c r="B355" s="165"/>
      <c r="C355" s="346"/>
      <c r="D355" s="350"/>
      <c r="E355" s="348"/>
      <c r="F355" s="351"/>
      <c r="G355" s="165"/>
    </row>
    <row r="356" spans="2:7" x14ac:dyDescent="0.3">
      <c r="B356" s="165"/>
      <c r="C356" s="346"/>
      <c r="D356" s="350"/>
      <c r="E356" s="348"/>
      <c r="F356" s="351"/>
      <c r="G356" s="165"/>
    </row>
    <row r="357" spans="2:7" x14ac:dyDescent="0.3">
      <c r="B357" s="165"/>
      <c r="C357" s="346"/>
      <c r="D357" s="350"/>
      <c r="E357" s="348"/>
      <c r="F357" s="351"/>
      <c r="G357" s="165"/>
    </row>
    <row r="358" spans="2:7" x14ac:dyDescent="0.3">
      <c r="B358" s="165"/>
      <c r="C358" s="346"/>
      <c r="D358" s="350"/>
      <c r="E358" s="348"/>
      <c r="F358" s="351"/>
      <c r="G358" s="165"/>
    </row>
    <row r="359" spans="2:7" x14ac:dyDescent="0.3">
      <c r="B359" s="165"/>
      <c r="C359" s="346"/>
      <c r="D359" s="350"/>
      <c r="E359" s="348"/>
      <c r="F359" s="351"/>
      <c r="G359" s="165"/>
    </row>
    <row r="360" spans="2:7" x14ac:dyDescent="0.3">
      <c r="B360" s="165"/>
      <c r="C360" s="346"/>
      <c r="D360" s="350"/>
      <c r="E360" s="348"/>
      <c r="F360" s="351"/>
      <c r="G360" s="165"/>
    </row>
    <row r="361" spans="2:7" x14ac:dyDescent="0.3">
      <c r="B361" s="165"/>
      <c r="C361" s="346"/>
      <c r="D361" s="350"/>
      <c r="E361" s="348"/>
      <c r="F361" s="351"/>
      <c r="G361" s="165"/>
    </row>
    <row r="362" spans="2:7" x14ac:dyDescent="0.3">
      <c r="B362" s="165"/>
      <c r="C362" s="346"/>
      <c r="D362" s="350"/>
      <c r="E362" s="348"/>
      <c r="F362" s="351"/>
      <c r="G362" s="165"/>
    </row>
    <row r="363" spans="2:7" x14ac:dyDescent="0.3">
      <c r="B363" s="165"/>
      <c r="C363" s="346"/>
      <c r="D363" s="350"/>
      <c r="E363" s="348"/>
      <c r="F363" s="351"/>
      <c r="G363" s="165"/>
    </row>
    <row r="364" spans="2:7" x14ac:dyDescent="0.3">
      <c r="B364" s="165"/>
      <c r="C364" s="346"/>
      <c r="D364" s="350"/>
      <c r="E364" s="348"/>
      <c r="F364" s="351"/>
      <c r="G364" s="165"/>
    </row>
    <row r="365" spans="2:7" x14ac:dyDescent="0.3">
      <c r="B365" s="165"/>
      <c r="C365" s="346"/>
      <c r="D365" s="350"/>
      <c r="E365" s="348"/>
      <c r="F365" s="351"/>
      <c r="G365" s="165"/>
    </row>
    <row r="366" spans="2:7" x14ac:dyDescent="0.3">
      <c r="B366" s="165"/>
      <c r="C366" s="346"/>
      <c r="D366" s="350"/>
      <c r="E366" s="348"/>
      <c r="F366" s="351"/>
      <c r="G366" s="165"/>
    </row>
    <row r="367" spans="2:7" x14ac:dyDescent="0.3">
      <c r="B367" s="165"/>
      <c r="C367" s="346"/>
      <c r="D367" s="350"/>
      <c r="E367" s="348"/>
      <c r="F367" s="351"/>
      <c r="G367" s="165"/>
    </row>
    <row r="368" spans="2:7" x14ac:dyDescent="0.3">
      <c r="B368" s="165"/>
      <c r="C368" s="346"/>
      <c r="D368" s="350"/>
      <c r="E368" s="348"/>
      <c r="F368" s="351"/>
      <c r="G368" s="165"/>
    </row>
    <row r="369" spans="2:7" x14ac:dyDescent="0.3">
      <c r="B369" s="165"/>
      <c r="C369" s="346"/>
      <c r="D369" s="350"/>
      <c r="E369" s="348"/>
      <c r="F369" s="351"/>
      <c r="G369" s="165"/>
    </row>
    <row r="370" spans="2:7" x14ac:dyDescent="0.3">
      <c r="B370" s="165"/>
      <c r="C370" s="346"/>
      <c r="D370" s="350"/>
      <c r="E370" s="348"/>
      <c r="F370" s="351"/>
      <c r="G370" s="165"/>
    </row>
    <row r="371" spans="2:7" x14ac:dyDescent="0.3">
      <c r="B371" s="165"/>
      <c r="C371" s="346"/>
      <c r="D371" s="350"/>
      <c r="E371" s="348"/>
      <c r="F371" s="351"/>
      <c r="G371" s="165"/>
    </row>
    <row r="372" spans="2:7" x14ac:dyDescent="0.3">
      <c r="B372" s="165"/>
      <c r="C372" s="346"/>
      <c r="D372" s="350"/>
      <c r="E372" s="348"/>
      <c r="F372" s="351"/>
      <c r="G372" s="165"/>
    </row>
    <row r="373" spans="2:7" x14ac:dyDescent="0.3">
      <c r="B373" s="165"/>
      <c r="C373" s="346"/>
      <c r="D373" s="350"/>
      <c r="E373" s="348"/>
      <c r="F373" s="351"/>
      <c r="G373" s="165"/>
    </row>
    <row r="374" spans="2:7" x14ac:dyDescent="0.3">
      <c r="B374" s="165"/>
      <c r="C374" s="346"/>
      <c r="D374" s="350"/>
      <c r="E374" s="348"/>
      <c r="F374" s="351"/>
      <c r="G374" s="165"/>
    </row>
    <row r="375" spans="2:7" x14ac:dyDescent="0.3">
      <c r="B375" s="165"/>
      <c r="C375" s="346"/>
      <c r="D375" s="350"/>
      <c r="E375" s="348"/>
      <c r="F375" s="351"/>
      <c r="G375" s="165"/>
    </row>
    <row r="376" spans="2:7" x14ac:dyDescent="0.3">
      <c r="B376" s="165"/>
      <c r="C376" s="346"/>
      <c r="D376" s="350"/>
      <c r="E376" s="348"/>
      <c r="F376" s="351"/>
      <c r="G376" s="165"/>
    </row>
    <row r="377" spans="2:7" x14ac:dyDescent="0.3">
      <c r="B377" s="165"/>
      <c r="C377" s="346"/>
      <c r="D377" s="350"/>
      <c r="E377" s="348"/>
      <c r="F377" s="351"/>
      <c r="G377" s="165"/>
    </row>
    <row r="378" spans="2:7" x14ac:dyDescent="0.3">
      <c r="B378" s="165"/>
      <c r="C378" s="346"/>
      <c r="D378" s="350"/>
      <c r="E378" s="348"/>
      <c r="F378" s="351"/>
      <c r="G378" s="165"/>
    </row>
    <row r="379" spans="2:7" x14ac:dyDescent="0.3">
      <c r="B379" s="165"/>
      <c r="C379" s="346"/>
      <c r="D379" s="350"/>
      <c r="E379" s="348"/>
      <c r="F379" s="351"/>
      <c r="G379" s="165"/>
    </row>
    <row r="380" spans="2:7" x14ac:dyDescent="0.3">
      <c r="B380" s="165"/>
      <c r="C380" s="346"/>
      <c r="D380" s="350"/>
      <c r="E380" s="348"/>
      <c r="F380" s="351"/>
      <c r="G380" s="165"/>
    </row>
    <row r="381" spans="2:7" x14ac:dyDescent="0.3">
      <c r="B381" s="165"/>
      <c r="C381" s="346"/>
      <c r="D381" s="350"/>
      <c r="E381" s="348"/>
      <c r="F381" s="351"/>
      <c r="G381" s="165"/>
    </row>
    <row r="382" spans="2:7" x14ac:dyDescent="0.3">
      <c r="B382" s="165"/>
      <c r="C382" s="346"/>
      <c r="D382" s="350"/>
      <c r="E382" s="348"/>
      <c r="F382" s="351"/>
      <c r="G382" s="165"/>
    </row>
    <row r="383" spans="2:7" x14ac:dyDescent="0.3">
      <c r="B383" s="165"/>
      <c r="C383" s="346"/>
      <c r="D383" s="350"/>
      <c r="E383" s="348"/>
      <c r="F383" s="351"/>
      <c r="G383" s="165"/>
    </row>
    <row r="384" spans="2:7" x14ac:dyDescent="0.3">
      <c r="B384" s="165"/>
      <c r="C384" s="346"/>
      <c r="D384" s="350"/>
      <c r="E384" s="348"/>
      <c r="F384" s="351"/>
      <c r="G384" s="165"/>
    </row>
    <row r="385" spans="2:7" x14ac:dyDescent="0.3">
      <c r="B385" s="165"/>
      <c r="C385" s="346"/>
      <c r="D385" s="350"/>
      <c r="E385" s="348"/>
      <c r="F385" s="351"/>
      <c r="G385" s="165"/>
    </row>
    <row r="386" spans="2:7" x14ac:dyDescent="0.3">
      <c r="B386" s="165"/>
      <c r="C386" s="346"/>
      <c r="D386" s="350"/>
      <c r="E386" s="348"/>
      <c r="F386" s="351"/>
      <c r="G386" s="165"/>
    </row>
    <row r="387" spans="2:7" x14ac:dyDescent="0.3">
      <c r="B387" s="165"/>
      <c r="C387" s="346"/>
      <c r="D387" s="350"/>
      <c r="E387" s="348"/>
      <c r="F387" s="351"/>
      <c r="G387" s="165"/>
    </row>
    <row r="388" spans="2:7" x14ac:dyDescent="0.3">
      <c r="B388" s="165"/>
      <c r="C388" s="346"/>
      <c r="D388" s="350"/>
      <c r="E388" s="348"/>
      <c r="F388" s="351"/>
      <c r="G388" s="165"/>
    </row>
    <row r="389" spans="2:7" x14ac:dyDescent="0.3">
      <c r="B389" s="165"/>
      <c r="C389" s="346"/>
      <c r="D389" s="350"/>
      <c r="E389" s="348"/>
      <c r="F389" s="351"/>
      <c r="G389" s="165"/>
    </row>
    <row r="390" spans="2:7" x14ac:dyDescent="0.3">
      <c r="B390" s="165"/>
      <c r="C390" s="346"/>
      <c r="D390" s="350"/>
      <c r="E390" s="348"/>
      <c r="F390" s="351"/>
      <c r="G390" s="165"/>
    </row>
    <row r="391" spans="2:7" x14ac:dyDescent="0.3">
      <c r="B391" s="165"/>
      <c r="C391" s="346"/>
      <c r="D391" s="350"/>
      <c r="E391" s="348"/>
      <c r="F391" s="351"/>
      <c r="G391" s="165"/>
    </row>
    <row r="392" spans="2:7" x14ac:dyDescent="0.3">
      <c r="B392" s="165"/>
      <c r="C392" s="346"/>
      <c r="D392" s="350"/>
      <c r="E392" s="348"/>
      <c r="F392" s="351"/>
      <c r="G392" s="165"/>
    </row>
    <row r="393" spans="2:7" x14ac:dyDescent="0.3">
      <c r="B393" s="165"/>
      <c r="C393" s="346"/>
      <c r="D393" s="350"/>
      <c r="E393" s="348"/>
      <c r="F393" s="351"/>
      <c r="G393" s="165"/>
    </row>
    <row r="394" spans="2:7" x14ac:dyDescent="0.3">
      <c r="B394" s="165"/>
      <c r="C394" s="346"/>
      <c r="D394" s="350"/>
      <c r="E394" s="348"/>
      <c r="F394" s="351"/>
      <c r="G394" s="165"/>
    </row>
    <row r="395" spans="2:7" x14ac:dyDescent="0.3">
      <c r="B395" s="165"/>
      <c r="C395" s="346"/>
      <c r="D395" s="350"/>
      <c r="E395" s="348"/>
      <c r="F395" s="351"/>
      <c r="G395" s="165"/>
    </row>
    <row r="396" spans="2:7" x14ac:dyDescent="0.3">
      <c r="B396" s="165"/>
      <c r="C396" s="346"/>
      <c r="D396" s="350"/>
      <c r="E396" s="348"/>
      <c r="F396" s="351"/>
      <c r="G396" s="165"/>
    </row>
    <row r="397" spans="2:7" x14ac:dyDescent="0.3">
      <c r="B397" s="165"/>
      <c r="C397" s="346"/>
      <c r="D397" s="350"/>
      <c r="E397" s="348"/>
      <c r="F397" s="351"/>
      <c r="G397" s="165"/>
    </row>
    <row r="398" spans="2:7" x14ac:dyDescent="0.3">
      <c r="B398" s="165"/>
      <c r="C398" s="346"/>
      <c r="D398" s="350"/>
      <c r="E398" s="348"/>
      <c r="F398" s="351"/>
      <c r="G398" s="165"/>
    </row>
    <row r="399" spans="2:7" x14ac:dyDescent="0.3">
      <c r="B399" s="165"/>
      <c r="C399" s="346"/>
      <c r="D399" s="350"/>
      <c r="E399" s="348"/>
      <c r="F399" s="351"/>
      <c r="G399" s="165"/>
    </row>
    <row r="400" spans="2:7" x14ac:dyDescent="0.3">
      <c r="B400" s="165"/>
      <c r="C400" s="346"/>
      <c r="D400" s="350"/>
      <c r="E400" s="348"/>
      <c r="F400" s="351"/>
      <c r="G400" s="165"/>
    </row>
    <row r="401" spans="2:7" x14ac:dyDescent="0.3">
      <c r="B401" s="165"/>
      <c r="C401" s="346"/>
      <c r="D401" s="350"/>
      <c r="E401" s="348"/>
      <c r="F401" s="351"/>
      <c r="G401" s="165"/>
    </row>
    <row r="402" spans="2:7" x14ac:dyDescent="0.3">
      <c r="B402" s="165"/>
      <c r="C402" s="346"/>
      <c r="D402" s="350"/>
      <c r="E402" s="348"/>
      <c r="F402" s="351"/>
      <c r="G402" s="165"/>
    </row>
    <row r="403" spans="2:7" x14ac:dyDescent="0.3">
      <c r="B403" s="165"/>
      <c r="C403" s="346"/>
      <c r="D403" s="350"/>
      <c r="E403" s="348"/>
      <c r="F403" s="351"/>
      <c r="G403" s="165"/>
    </row>
    <row r="404" spans="2:7" x14ac:dyDescent="0.3">
      <c r="B404" s="165"/>
      <c r="C404" s="346"/>
      <c r="D404" s="350"/>
      <c r="E404" s="348"/>
      <c r="F404" s="351"/>
      <c r="G404" s="165"/>
    </row>
    <row r="405" spans="2:7" x14ac:dyDescent="0.3">
      <c r="B405" s="165"/>
      <c r="C405" s="346"/>
      <c r="D405" s="350"/>
      <c r="E405" s="348"/>
      <c r="F405" s="351"/>
      <c r="G405" s="165"/>
    </row>
    <row r="406" spans="2:7" x14ac:dyDescent="0.3">
      <c r="B406" s="165"/>
      <c r="C406" s="346"/>
      <c r="D406" s="350"/>
      <c r="E406" s="348"/>
      <c r="F406" s="351"/>
      <c r="G406" s="165"/>
    </row>
    <row r="407" spans="2:7" x14ac:dyDescent="0.3">
      <c r="B407" s="165"/>
      <c r="C407" s="346"/>
      <c r="D407" s="350"/>
      <c r="E407" s="348"/>
      <c r="F407" s="351"/>
      <c r="G407" s="165"/>
    </row>
    <row r="408" spans="2:7" x14ac:dyDescent="0.3">
      <c r="B408" s="165"/>
      <c r="C408" s="346"/>
      <c r="D408" s="350"/>
      <c r="E408" s="348"/>
      <c r="F408" s="351"/>
      <c r="G408" s="165"/>
    </row>
    <row r="409" spans="2:7" x14ac:dyDescent="0.3">
      <c r="B409" s="165"/>
      <c r="C409" s="346"/>
      <c r="D409" s="350"/>
      <c r="E409" s="348"/>
      <c r="F409" s="351"/>
      <c r="G409" s="165"/>
    </row>
    <row r="410" spans="2:7" x14ac:dyDescent="0.3">
      <c r="B410" s="165"/>
      <c r="C410" s="346"/>
      <c r="D410" s="350"/>
      <c r="E410" s="348"/>
      <c r="F410" s="351"/>
      <c r="G410" s="165"/>
    </row>
    <row r="411" spans="2:7" x14ac:dyDescent="0.3">
      <c r="B411" s="165"/>
      <c r="C411" s="346"/>
      <c r="D411" s="350"/>
      <c r="E411" s="348"/>
      <c r="F411" s="351"/>
      <c r="G411" s="165"/>
    </row>
    <row r="412" spans="2:7" x14ac:dyDescent="0.3">
      <c r="B412" s="165"/>
      <c r="C412" s="346"/>
      <c r="D412" s="350"/>
      <c r="E412" s="348"/>
      <c r="F412" s="351"/>
      <c r="G412" s="165"/>
    </row>
    <row r="413" spans="2:7" x14ac:dyDescent="0.3">
      <c r="B413" s="165"/>
      <c r="C413" s="346"/>
      <c r="D413" s="350"/>
      <c r="E413" s="348"/>
      <c r="F413" s="351"/>
      <c r="G413" s="165"/>
    </row>
    <row r="414" spans="2:7" x14ac:dyDescent="0.3">
      <c r="B414" s="165"/>
      <c r="C414" s="346"/>
      <c r="D414" s="350"/>
      <c r="E414" s="348"/>
      <c r="F414" s="351"/>
      <c r="G414" s="165"/>
    </row>
    <row r="415" spans="2:7" x14ac:dyDescent="0.3">
      <c r="B415" s="165"/>
      <c r="C415" s="346"/>
      <c r="D415" s="350"/>
      <c r="E415" s="348"/>
      <c r="F415" s="351"/>
      <c r="G415" s="165"/>
    </row>
    <row r="416" spans="2:7" x14ac:dyDescent="0.3">
      <c r="B416" s="165"/>
      <c r="C416" s="346"/>
      <c r="D416" s="350"/>
      <c r="E416" s="348"/>
      <c r="F416" s="351"/>
      <c r="G416" s="165"/>
    </row>
    <row r="417" spans="2:7" x14ac:dyDescent="0.3">
      <c r="B417" s="165"/>
      <c r="C417" s="346"/>
      <c r="D417" s="350"/>
      <c r="E417" s="348"/>
      <c r="F417" s="351"/>
      <c r="G417" s="165"/>
    </row>
    <row r="418" spans="2:7" x14ac:dyDescent="0.3">
      <c r="B418" s="165"/>
      <c r="C418" s="346"/>
      <c r="D418" s="350"/>
      <c r="E418" s="348"/>
      <c r="F418" s="351"/>
      <c r="G418" s="165"/>
    </row>
    <row r="419" spans="2:7" x14ac:dyDescent="0.3">
      <c r="B419" s="165"/>
      <c r="C419" s="346"/>
      <c r="D419" s="350"/>
      <c r="E419" s="348"/>
      <c r="F419" s="351"/>
      <c r="G419" s="165"/>
    </row>
    <row r="420" spans="2:7" x14ac:dyDescent="0.3">
      <c r="B420" s="165"/>
      <c r="C420" s="346"/>
      <c r="D420" s="350"/>
      <c r="E420" s="348"/>
      <c r="F420" s="351"/>
      <c r="G420" s="165"/>
    </row>
    <row r="421" spans="2:7" x14ac:dyDescent="0.3">
      <c r="B421" s="165"/>
      <c r="C421" s="346"/>
      <c r="D421" s="350"/>
      <c r="E421" s="348"/>
      <c r="F421" s="351"/>
      <c r="G421" s="165"/>
    </row>
    <row r="422" spans="2:7" x14ac:dyDescent="0.3">
      <c r="B422" s="165"/>
      <c r="C422" s="346"/>
      <c r="D422" s="350"/>
      <c r="E422" s="348"/>
      <c r="F422" s="351"/>
      <c r="G422" s="165"/>
    </row>
    <row r="423" spans="2:7" x14ac:dyDescent="0.3">
      <c r="B423" s="165"/>
      <c r="C423" s="346"/>
      <c r="D423" s="350"/>
      <c r="E423" s="348"/>
      <c r="F423" s="351"/>
      <c r="G423" s="165"/>
    </row>
    <row r="424" spans="2:7" x14ac:dyDescent="0.3">
      <c r="B424" s="165"/>
      <c r="C424" s="346"/>
      <c r="D424" s="350"/>
      <c r="E424" s="348"/>
      <c r="F424" s="351"/>
      <c r="G424" s="165"/>
    </row>
    <row r="425" spans="2:7" x14ac:dyDescent="0.3">
      <c r="B425" s="165"/>
      <c r="C425" s="346"/>
      <c r="D425" s="350"/>
      <c r="E425" s="348"/>
      <c r="F425" s="351"/>
      <c r="G425" s="165"/>
    </row>
    <row r="426" spans="2:7" x14ac:dyDescent="0.3">
      <c r="B426" s="165"/>
      <c r="C426" s="346"/>
      <c r="D426" s="350"/>
      <c r="E426" s="348"/>
      <c r="F426" s="351"/>
      <c r="G426" s="165"/>
    </row>
    <row r="427" spans="2:7" x14ac:dyDescent="0.3">
      <c r="B427" s="165"/>
      <c r="C427" s="346"/>
      <c r="D427" s="350"/>
      <c r="E427" s="348"/>
      <c r="F427" s="351"/>
      <c r="G427" s="165"/>
    </row>
    <row r="428" spans="2:7" x14ac:dyDescent="0.3">
      <c r="B428" s="165"/>
      <c r="C428" s="346"/>
      <c r="D428" s="350"/>
      <c r="E428" s="348"/>
      <c r="F428" s="351"/>
      <c r="G428" s="165"/>
    </row>
    <row r="429" spans="2:7" x14ac:dyDescent="0.3">
      <c r="B429" s="165"/>
      <c r="C429" s="346"/>
      <c r="D429" s="350"/>
      <c r="E429" s="348"/>
      <c r="F429" s="351"/>
      <c r="G429" s="165"/>
    </row>
    <row r="430" spans="2:7" x14ac:dyDescent="0.3">
      <c r="B430" s="165"/>
      <c r="C430" s="346"/>
      <c r="D430" s="350"/>
      <c r="E430" s="348"/>
      <c r="F430" s="351"/>
      <c r="G430" s="165"/>
    </row>
    <row r="431" spans="2:7" x14ac:dyDescent="0.3">
      <c r="B431" s="165"/>
      <c r="C431" s="346"/>
      <c r="D431" s="350"/>
      <c r="E431" s="348"/>
      <c r="F431" s="351"/>
      <c r="G431" s="165"/>
    </row>
    <row r="432" spans="2:7" x14ac:dyDescent="0.3">
      <c r="B432" s="165"/>
      <c r="C432" s="346"/>
      <c r="D432" s="350"/>
      <c r="E432" s="348"/>
      <c r="F432" s="351"/>
      <c r="G432" s="165"/>
    </row>
    <row r="433" spans="2:7" x14ac:dyDescent="0.3">
      <c r="B433" s="165"/>
      <c r="C433" s="346"/>
      <c r="D433" s="350"/>
      <c r="E433" s="348"/>
      <c r="F433" s="351"/>
      <c r="G433" s="165"/>
    </row>
    <row r="434" spans="2:7" x14ac:dyDescent="0.3">
      <c r="B434" s="165"/>
      <c r="C434" s="346"/>
      <c r="D434" s="350"/>
      <c r="E434" s="348"/>
      <c r="F434" s="351"/>
      <c r="G434" s="165"/>
    </row>
    <row r="435" spans="2:7" x14ac:dyDescent="0.3">
      <c r="B435" s="165"/>
      <c r="C435" s="346"/>
      <c r="D435" s="350"/>
      <c r="E435" s="348"/>
      <c r="F435" s="351"/>
      <c r="G435" s="165"/>
    </row>
    <row r="436" spans="2:7" x14ac:dyDescent="0.3">
      <c r="B436" s="165"/>
      <c r="C436" s="346"/>
      <c r="D436" s="350"/>
      <c r="E436" s="348"/>
      <c r="F436" s="351"/>
      <c r="G436" s="165"/>
    </row>
    <row r="437" spans="2:7" x14ac:dyDescent="0.3">
      <c r="B437" s="165"/>
      <c r="C437" s="346"/>
      <c r="D437" s="350"/>
      <c r="E437" s="348"/>
      <c r="F437" s="351"/>
      <c r="G437" s="165"/>
    </row>
    <row r="438" spans="2:7" x14ac:dyDescent="0.3">
      <c r="B438" s="165"/>
      <c r="C438" s="346"/>
      <c r="D438" s="350"/>
      <c r="E438" s="348"/>
      <c r="F438" s="351"/>
      <c r="G438" s="165"/>
    </row>
    <row r="439" spans="2:7" x14ac:dyDescent="0.3">
      <c r="B439" s="165"/>
      <c r="C439" s="346"/>
      <c r="D439" s="350"/>
      <c r="E439" s="348"/>
      <c r="F439" s="351"/>
      <c r="G439" s="165"/>
    </row>
    <row r="440" spans="2:7" x14ac:dyDescent="0.3">
      <c r="B440" s="165"/>
      <c r="C440" s="346"/>
      <c r="D440" s="350"/>
      <c r="E440" s="348"/>
      <c r="F440" s="351"/>
      <c r="G440" s="165"/>
    </row>
    <row r="441" spans="2:7" x14ac:dyDescent="0.3">
      <c r="B441" s="165"/>
      <c r="C441" s="346"/>
      <c r="D441" s="350"/>
      <c r="E441" s="348"/>
      <c r="F441" s="351"/>
      <c r="G441" s="165"/>
    </row>
    <row r="442" spans="2:7" x14ac:dyDescent="0.3">
      <c r="B442" s="165"/>
      <c r="C442" s="346"/>
      <c r="D442" s="350"/>
      <c r="E442" s="348"/>
      <c r="F442" s="351"/>
      <c r="G442" s="165"/>
    </row>
    <row r="443" spans="2:7" x14ac:dyDescent="0.3">
      <c r="B443" s="165"/>
      <c r="C443" s="346"/>
      <c r="D443" s="350"/>
      <c r="E443" s="348"/>
      <c r="F443" s="351"/>
      <c r="G443" s="165"/>
    </row>
    <row r="444" spans="2:7" x14ac:dyDescent="0.3">
      <c r="B444" s="165"/>
      <c r="C444" s="346"/>
      <c r="D444" s="350"/>
      <c r="E444" s="348"/>
      <c r="F444" s="351"/>
      <c r="G444" s="165"/>
    </row>
    <row r="445" spans="2:7" x14ac:dyDescent="0.3">
      <c r="B445" s="165"/>
      <c r="C445" s="346"/>
      <c r="D445" s="350"/>
      <c r="E445" s="348"/>
      <c r="F445" s="351"/>
      <c r="G445" s="165"/>
    </row>
    <row r="446" spans="2:7" x14ac:dyDescent="0.3">
      <c r="B446" s="165"/>
      <c r="C446" s="346"/>
      <c r="D446" s="350"/>
      <c r="E446" s="348"/>
      <c r="F446" s="351"/>
      <c r="G446" s="165"/>
    </row>
    <row r="447" spans="2:7" x14ac:dyDescent="0.3">
      <c r="B447" s="165"/>
      <c r="C447" s="346"/>
      <c r="D447" s="350"/>
      <c r="E447" s="348"/>
      <c r="F447" s="351"/>
      <c r="G447" s="165"/>
    </row>
    <row r="448" spans="2:7" x14ac:dyDescent="0.3">
      <c r="B448" s="165"/>
      <c r="C448" s="346"/>
      <c r="D448" s="350"/>
      <c r="E448" s="348"/>
      <c r="F448" s="351"/>
      <c r="G448" s="165"/>
    </row>
    <row r="449" spans="2:7" x14ac:dyDescent="0.3">
      <c r="B449" s="165"/>
      <c r="C449" s="346"/>
      <c r="D449" s="350"/>
      <c r="E449" s="348"/>
      <c r="F449" s="351"/>
      <c r="G449" s="165"/>
    </row>
    <row r="450" spans="2:7" x14ac:dyDescent="0.3">
      <c r="B450" s="165"/>
      <c r="C450" s="346"/>
      <c r="D450" s="350"/>
      <c r="E450" s="348"/>
      <c r="F450" s="351"/>
      <c r="G450" s="165"/>
    </row>
    <row r="451" spans="2:7" x14ac:dyDescent="0.3">
      <c r="B451" s="165"/>
      <c r="C451" s="346"/>
      <c r="D451" s="350"/>
      <c r="E451" s="348"/>
      <c r="F451" s="351"/>
      <c r="G451" s="165"/>
    </row>
    <row r="452" spans="2:7" x14ac:dyDescent="0.3">
      <c r="B452" s="165"/>
      <c r="C452" s="346"/>
      <c r="D452" s="350"/>
      <c r="E452" s="348"/>
      <c r="F452" s="351"/>
      <c r="G452" s="165"/>
    </row>
    <row r="453" spans="2:7" x14ac:dyDescent="0.3">
      <c r="B453" s="165"/>
      <c r="C453" s="346"/>
      <c r="D453" s="350"/>
      <c r="E453" s="348"/>
      <c r="F453" s="351"/>
      <c r="G453" s="165"/>
    </row>
    <row r="454" spans="2:7" x14ac:dyDescent="0.3">
      <c r="B454" s="165"/>
      <c r="C454" s="346"/>
      <c r="D454" s="350"/>
      <c r="E454" s="348"/>
      <c r="F454" s="351"/>
      <c r="G454" s="165"/>
    </row>
    <row r="455" spans="2:7" x14ac:dyDescent="0.3">
      <c r="B455" s="165"/>
      <c r="C455" s="346"/>
      <c r="D455" s="350"/>
      <c r="E455" s="348"/>
      <c r="F455" s="351"/>
      <c r="G455" s="165"/>
    </row>
    <row r="456" spans="2:7" x14ac:dyDescent="0.3">
      <c r="B456" s="165"/>
      <c r="C456" s="346"/>
      <c r="D456" s="350"/>
      <c r="E456" s="348"/>
      <c r="F456" s="351"/>
      <c r="G456" s="165"/>
    </row>
    <row r="457" spans="2:7" x14ac:dyDescent="0.3">
      <c r="B457" s="165"/>
      <c r="C457" s="346"/>
      <c r="D457" s="350"/>
      <c r="E457" s="348"/>
      <c r="F457" s="351"/>
      <c r="G457" s="165"/>
    </row>
    <row r="458" spans="2:7" x14ac:dyDescent="0.3">
      <c r="B458" s="165"/>
      <c r="C458" s="346"/>
      <c r="D458" s="350"/>
      <c r="E458" s="348"/>
      <c r="F458" s="351"/>
      <c r="G458" s="165"/>
    </row>
    <row r="459" spans="2:7" x14ac:dyDescent="0.3">
      <c r="B459" s="165"/>
      <c r="C459" s="346"/>
      <c r="D459" s="350"/>
      <c r="E459" s="348"/>
      <c r="F459" s="351"/>
      <c r="G459" s="165"/>
    </row>
    <row r="460" spans="2:7" x14ac:dyDescent="0.3">
      <c r="B460" s="165"/>
      <c r="C460" s="346"/>
      <c r="D460" s="350"/>
      <c r="E460" s="348"/>
      <c r="F460" s="351"/>
      <c r="G460" s="165"/>
    </row>
    <row r="461" spans="2:7" x14ac:dyDescent="0.3">
      <c r="B461" s="165"/>
      <c r="C461" s="346"/>
      <c r="D461" s="350"/>
      <c r="E461" s="348"/>
      <c r="F461" s="351"/>
      <c r="G461" s="165"/>
    </row>
    <row r="462" spans="2:7" x14ac:dyDescent="0.3">
      <c r="B462" s="165"/>
      <c r="C462" s="346"/>
      <c r="D462" s="350"/>
      <c r="E462" s="348"/>
      <c r="F462" s="351"/>
      <c r="G462" s="165"/>
    </row>
    <row r="463" spans="2:7" x14ac:dyDescent="0.3">
      <c r="B463" s="165"/>
      <c r="C463" s="346"/>
      <c r="D463" s="350"/>
      <c r="E463" s="348"/>
      <c r="F463" s="351"/>
      <c r="G463" s="165"/>
    </row>
    <row r="464" spans="2:7" x14ac:dyDescent="0.3">
      <c r="B464" s="165"/>
      <c r="C464" s="346"/>
      <c r="D464" s="350"/>
      <c r="E464" s="348"/>
      <c r="F464" s="351"/>
      <c r="G464" s="165"/>
    </row>
    <row r="465" spans="2:7" x14ac:dyDescent="0.3">
      <c r="B465" s="165"/>
      <c r="C465" s="346"/>
      <c r="D465" s="350"/>
      <c r="E465" s="348"/>
      <c r="F465" s="351"/>
      <c r="G465" s="165"/>
    </row>
    <row r="466" spans="2:7" x14ac:dyDescent="0.3">
      <c r="B466" s="165"/>
      <c r="C466" s="346"/>
      <c r="D466" s="350"/>
      <c r="E466" s="348"/>
      <c r="F466" s="351"/>
      <c r="G466" s="165"/>
    </row>
    <row r="467" spans="2:7" x14ac:dyDescent="0.3">
      <c r="B467" s="165"/>
      <c r="C467" s="346"/>
      <c r="D467" s="350"/>
      <c r="E467" s="348"/>
      <c r="F467" s="351"/>
      <c r="G467" s="165"/>
    </row>
    <row r="468" spans="2:7" x14ac:dyDescent="0.3">
      <c r="B468" s="165"/>
      <c r="C468" s="346"/>
      <c r="D468" s="350"/>
      <c r="E468" s="348"/>
      <c r="F468" s="351"/>
      <c r="G468" s="165"/>
    </row>
    <row r="469" spans="2:7" x14ac:dyDescent="0.3">
      <c r="B469" s="165"/>
      <c r="C469" s="346"/>
      <c r="D469" s="350"/>
      <c r="E469" s="348"/>
      <c r="F469" s="351"/>
      <c r="G469" s="165"/>
    </row>
    <row r="470" spans="2:7" x14ac:dyDescent="0.3">
      <c r="B470" s="165"/>
      <c r="C470" s="346"/>
      <c r="D470" s="350"/>
      <c r="E470" s="348"/>
      <c r="F470" s="351"/>
      <c r="G470" s="165"/>
    </row>
    <row r="471" spans="2:7" x14ac:dyDescent="0.3">
      <c r="B471" s="165"/>
      <c r="C471" s="346"/>
      <c r="D471" s="350"/>
      <c r="E471" s="348"/>
      <c r="F471" s="351"/>
      <c r="G471" s="165"/>
    </row>
    <row r="472" spans="2:7" x14ac:dyDescent="0.3">
      <c r="B472" s="165"/>
      <c r="C472" s="346"/>
      <c r="D472" s="350"/>
      <c r="E472" s="348"/>
      <c r="F472" s="351"/>
      <c r="G472" s="165"/>
    </row>
    <row r="473" spans="2:7" x14ac:dyDescent="0.3">
      <c r="B473" s="165"/>
      <c r="C473" s="346"/>
      <c r="D473" s="350"/>
      <c r="E473" s="348"/>
      <c r="F473" s="351"/>
      <c r="G473" s="165"/>
    </row>
    <row r="474" spans="2:7" x14ac:dyDescent="0.3">
      <c r="B474" s="165"/>
      <c r="C474" s="346"/>
      <c r="D474" s="350"/>
      <c r="E474" s="348"/>
      <c r="F474" s="351"/>
      <c r="G474" s="165"/>
    </row>
    <row r="475" spans="2:7" x14ac:dyDescent="0.3">
      <c r="B475" s="165"/>
      <c r="C475" s="346"/>
      <c r="D475" s="350"/>
      <c r="E475" s="348"/>
      <c r="F475" s="351"/>
      <c r="G475" s="165"/>
    </row>
    <row r="476" spans="2:7" x14ac:dyDescent="0.3">
      <c r="B476" s="165"/>
      <c r="C476" s="346"/>
      <c r="D476" s="350"/>
      <c r="E476" s="348"/>
      <c r="F476" s="351"/>
      <c r="G476" s="165"/>
    </row>
    <row r="477" spans="2:7" x14ac:dyDescent="0.3">
      <c r="B477" s="165"/>
      <c r="C477" s="346"/>
      <c r="D477" s="350"/>
      <c r="E477" s="348"/>
      <c r="F477" s="351"/>
      <c r="G477" s="165"/>
    </row>
    <row r="478" spans="2:7" x14ac:dyDescent="0.3">
      <c r="B478" s="165"/>
      <c r="C478" s="346"/>
      <c r="D478" s="350"/>
      <c r="E478" s="348"/>
      <c r="F478" s="351"/>
      <c r="G478" s="165"/>
    </row>
    <row r="479" spans="2:7" x14ac:dyDescent="0.3">
      <c r="B479" s="165"/>
      <c r="C479" s="346"/>
      <c r="D479" s="350"/>
      <c r="E479" s="348"/>
      <c r="F479" s="351"/>
      <c r="G479" s="165"/>
    </row>
    <row r="480" spans="2:7" x14ac:dyDescent="0.3">
      <c r="B480" s="165"/>
      <c r="C480" s="346"/>
      <c r="D480" s="350"/>
      <c r="E480" s="348"/>
      <c r="F480" s="351"/>
      <c r="G480" s="165"/>
    </row>
    <row r="481" spans="2:7" x14ac:dyDescent="0.3">
      <c r="B481" s="165"/>
      <c r="C481" s="346"/>
      <c r="D481" s="350"/>
      <c r="E481" s="348"/>
      <c r="F481" s="351"/>
      <c r="G481" s="165"/>
    </row>
    <row r="482" spans="2:7" x14ac:dyDescent="0.3">
      <c r="B482" s="165"/>
      <c r="C482" s="346"/>
      <c r="D482" s="350"/>
      <c r="E482" s="348"/>
      <c r="F482" s="351"/>
      <c r="G482" s="165"/>
    </row>
    <row r="483" spans="2:7" x14ac:dyDescent="0.3">
      <c r="B483" s="165"/>
      <c r="C483" s="346"/>
      <c r="D483" s="350"/>
      <c r="E483" s="348"/>
      <c r="F483" s="351"/>
      <c r="G483" s="165"/>
    </row>
    <row r="484" spans="2:7" x14ac:dyDescent="0.3">
      <c r="B484" s="165"/>
      <c r="C484" s="346"/>
      <c r="D484" s="350"/>
      <c r="E484" s="348"/>
      <c r="F484" s="351"/>
      <c r="G484" s="165"/>
    </row>
    <row r="485" spans="2:7" x14ac:dyDescent="0.3">
      <c r="B485" s="165"/>
      <c r="C485" s="346"/>
      <c r="D485" s="350"/>
      <c r="E485" s="348"/>
      <c r="F485" s="351"/>
      <c r="G485" s="165"/>
    </row>
    <row r="486" spans="2:7" x14ac:dyDescent="0.3">
      <c r="B486" s="165"/>
      <c r="C486" s="346"/>
      <c r="D486" s="350"/>
      <c r="E486" s="348"/>
      <c r="F486" s="351"/>
      <c r="G486" s="165"/>
    </row>
    <row r="487" spans="2:7" x14ac:dyDescent="0.3">
      <c r="B487" s="165"/>
      <c r="C487" s="346"/>
      <c r="D487" s="350"/>
      <c r="E487" s="348"/>
      <c r="F487" s="351"/>
      <c r="G487" s="165"/>
    </row>
    <row r="488" spans="2:7" x14ac:dyDescent="0.3">
      <c r="B488" s="165"/>
      <c r="C488" s="346"/>
      <c r="D488" s="350"/>
      <c r="E488" s="348"/>
      <c r="F488" s="351"/>
      <c r="G488" s="165"/>
    </row>
    <row r="489" spans="2:7" x14ac:dyDescent="0.3">
      <c r="B489" s="165"/>
      <c r="C489" s="346"/>
      <c r="D489" s="350"/>
      <c r="E489" s="348"/>
      <c r="F489" s="351"/>
      <c r="G489" s="165"/>
    </row>
    <row r="490" spans="2:7" x14ac:dyDescent="0.3">
      <c r="B490" s="165"/>
      <c r="C490" s="346"/>
      <c r="D490" s="350"/>
      <c r="E490" s="348"/>
      <c r="F490" s="351"/>
      <c r="G490" s="165"/>
    </row>
    <row r="491" spans="2:7" x14ac:dyDescent="0.3">
      <c r="B491" s="165"/>
      <c r="C491" s="346"/>
      <c r="D491" s="350"/>
      <c r="E491" s="348"/>
      <c r="F491" s="351"/>
      <c r="G491" s="165"/>
    </row>
    <row r="492" spans="2:7" x14ac:dyDescent="0.3">
      <c r="B492" s="165"/>
      <c r="C492" s="346"/>
      <c r="D492" s="350"/>
      <c r="E492" s="348"/>
      <c r="F492" s="351"/>
      <c r="G492" s="165"/>
    </row>
    <row r="493" spans="2:7" x14ac:dyDescent="0.3">
      <c r="B493" s="165"/>
      <c r="C493" s="346"/>
      <c r="D493" s="350"/>
      <c r="E493" s="348"/>
      <c r="F493" s="351"/>
      <c r="G493" s="165"/>
    </row>
    <row r="494" spans="2:7" x14ac:dyDescent="0.3">
      <c r="B494" s="165"/>
      <c r="C494" s="346"/>
      <c r="D494" s="350"/>
      <c r="E494" s="348"/>
      <c r="F494" s="351"/>
      <c r="G494" s="165"/>
    </row>
    <row r="495" spans="2:7" x14ac:dyDescent="0.3">
      <c r="B495" s="165"/>
      <c r="C495" s="346"/>
      <c r="D495" s="350"/>
      <c r="E495" s="348"/>
      <c r="F495" s="351"/>
      <c r="G495" s="165"/>
    </row>
    <row r="496" spans="2:7" x14ac:dyDescent="0.3">
      <c r="B496" s="165"/>
      <c r="C496" s="346"/>
      <c r="D496" s="350"/>
      <c r="E496" s="348"/>
      <c r="F496" s="351"/>
      <c r="G496" s="165"/>
    </row>
    <row r="497" spans="2:7" x14ac:dyDescent="0.3">
      <c r="B497" s="165"/>
      <c r="C497" s="346"/>
      <c r="D497" s="350"/>
      <c r="E497" s="348"/>
      <c r="F497" s="351"/>
      <c r="G497" s="165"/>
    </row>
    <row r="498" spans="2:7" x14ac:dyDescent="0.3">
      <c r="B498" s="165"/>
      <c r="C498" s="346"/>
      <c r="D498" s="350"/>
      <c r="E498" s="348"/>
      <c r="F498" s="351"/>
      <c r="G498" s="165"/>
    </row>
    <row r="499" spans="2:7" x14ac:dyDescent="0.3">
      <c r="B499" s="165"/>
      <c r="C499" s="346"/>
      <c r="D499" s="350"/>
      <c r="E499" s="348"/>
      <c r="F499" s="351"/>
      <c r="G499" s="165"/>
    </row>
    <row r="500" spans="2:7" x14ac:dyDescent="0.3">
      <c r="B500" s="165"/>
      <c r="C500" s="346"/>
      <c r="D500" s="350"/>
      <c r="E500" s="348"/>
      <c r="F500" s="351"/>
      <c r="G500" s="165"/>
    </row>
    <row r="501" spans="2:7" x14ac:dyDescent="0.3">
      <c r="B501" s="165"/>
      <c r="C501" s="346"/>
      <c r="D501" s="350"/>
      <c r="E501" s="348"/>
      <c r="F501" s="351"/>
      <c r="G501" s="165"/>
    </row>
    <row r="502" spans="2:7" x14ac:dyDescent="0.3">
      <c r="B502" s="165"/>
      <c r="C502" s="346"/>
      <c r="D502" s="350"/>
      <c r="E502" s="348"/>
      <c r="F502" s="351"/>
      <c r="G502" s="165"/>
    </row>
    <row r="503" spans="2:7" x14ac:dyDescent="0.3">
      <c r="B503" s="165"/>
      <c r="C503" s="346"/>
      <c r="D503" s="350"/>
      <c r="E503" s="348"/>
      <c r="F503" s="351"/>
      <c r="G503" s="165"/>
    </row>
    <row r="504" spans="2:7" x14ac:dyDescent="0.3">
      <c r="B504" s="165"/>
      <c r="C504" s="346"/>
      <c r="D504" s="350"/>
      <c r="E504" s="348"/>
      <c r="F504" s="351"/>
      <c r="G504" s="165"/>
    </row>
    <row r="505" spans="2:7" x14ac:dyDescent="0.3">
      <c r="B505" s="165"/>
      <c r="C505" s="346"/>
      <c r="D505" s="350"/>
      <c r="E505" s="348"/>
      <c r="F505" s="351"/>
      <c r="G505" s="165"/>
    </row>
    <row r="506" spans="2:7" x14ac:dyDescent="0.3">
      <c r="B506" s="165"/>
      <c r="C506" s="346"/>
      <c r="D506" s="350"/>
      <c r="E506" s="348"/>
      <c r="F506" s="351"/>
      <c r="G506" s="165"/>
    </row>
    <row r="507" spans="2:7" x14ac:dyDescent="0.3">
      <c r="B507" s="165"/>
      <c r="C507" s="346"/>
      <c r="D507" s="350"/>
      <c r="E507" s="348"/>
      <c r="F507" s="351"/>
      <c r="G507" s="165"/>
    </row>
    <row r="508" spans="2:7" x14ac:dyDescent="0.3">
      <c r="B508" s="165"/>
      <c r="C508" s="346"/>
      <c r="D508" s="350"/>
      <c r="E508" s="348"/>
      <c r="F508" s="351"/>
      <c r="G508" s="165"/>
    </row>
    <row r="509" spans="2:7" x14ac:dyDescent="0.3">
      <c r="B509" s="165"/>
      <c r="C509" s="346"/>
      <c r="D509" s="350"/>
      <c r="E509" s="348"/>
      <c r="F509" s="351"/>
      <c r="G509" s="165"/>
    </row>
    <row r="510" spans="2:7" x14ac:dyDescent="0.3">
      <c r="B510" s="165"/>
      <c r="C510" s="346"/>
      <c r="D510" s="350"/>
      <c r="E510" s="348"/>
      <c r="F510" s="351"/>
      <c r="G510" s="165"/>
    </row>
    <row r="511" spans="2:7" x14ac:dyDescent="0.3">
      <c r="B511" s="165"/>
      <c r="C511" s="346"/>
      <c r="D511" s="350"/>
      <c r="E511" s="348"/>
      <c r="F511" s="351"/>
      <c r="G511" s="165"/>
    </row>
    <row r="512" spans="2:7" x14ac:dyDescent="0.3">
      <c r="B512" s="165"/>
      <c r="C512" s="346"/>
      <c r="D512" s="350"/>
      <c r="E512" s="348"/>
      <c r="F512" s="351"/>
      <c r="G512" s="165"/>
    </row>
    <row r="513" spans="2:7" x14ac:dyDescent="0.3">
      <c r="B513" s="165"/>
      <c r="C513" s="346"/>
      <c r="D513" s="350"/>
      <c r="E513" s="348"/>
      <c r="F513" s="351"/>
      <c r="G513" s="165"/>
    </row>
    <row r="514" spans="2:7" x14ac:dyDescent="0.3">
      <c r="B514" s="165"/>
      <c r="C514" s="346"/>
      <c r="D514" s="350"/>
      <c r="E514" s="348"/>
      <c r="F514" s="351"/>
      <c r="G514" s="165"/>
    </row>
    <row r="515" spans="2:7" x14ac:dyDescent="0.3">
      <c r="B515" s="165"/>
      <c r="C515" s="346"/>
      <c r="D515" s="350"/>
      <c r="E515" s="348"/>
      <c r="F515" s="351"/>
      <c r="G515" s="165"/>
    </row>
    <row r="516" spans="2:7" x14ac:dyDescent="0.3">
      <c r="B516" s="165"/>
      <c r="C516" s="346"/>
      <c r="D516" s="350"/>
      <c r="E516" s="348"/>
      <c r="F516" s="351"/>
      <c r="G516" s="165"/>
    </row>
    <row r="517" spans="2:7" x14ac:dyDescent="0.3">
      <c r="B517" s="165"/>
      <c r="C517" s="346"/>
      <c r="D517" s="350"/>
      <c r="E517" s="348"/>
      <c r="F517" s="351"/>
      <c r="G517" s="165"/>
    </row>
    <row r="518" spans="2:7" x14ac:dyDescent="0.3">
      <c r="B518" s="165"/>
      <c r="C518" s="346"/>
      <c r="D518" s="350"/>
      <c r="E518" s="348"/>
      <c r="F518" s="351"/>
      <c r="G518" s="165"/>
    </row>
    <row r="519" spans="2:7" x14ac:dyDescent="0.3">
      <c r="B519" s="165"/>
      <c r="C519" s="346"/>
      <c r="D519" s="350"/>
      <c r="E519" s="348"/>
      <c r="F519" s="351"/>
      <c r="G519" s="165"/>
    </row>
    <row r="520" spans="2:7" x14ac:dyDescent="0.3">
      <c r="B520" s="165"/>
      <c r="C520" s="346"/>
      <c r="D520" s="350"/>
      <c r="E520" s="348"/>
      <c r="F520" s="351"/>
      <c r="G520" s="165"/>
    </row>
    <row r="521" spans="2:7" x14ac:dyDescent="0.3">
      <c r="B521" s="165"/>
      <c r="C521" s="346"/>
      <c r="D521" s="350"/>
      <c r="E521" s="348"/>
      <c r="F521" s="351"/>
      <c r="G521" s="165"/>
    </row>
    <row r="522" spans="2:7" x14ac:dyDescent="0.3">
      <c r="B522" s="165"/>
      <c r="C522" s="346"/>
      <c r="D522" s="350"/>
      <c r="E522" s="348"/>
      <c r="F522" s="351"/>
      <c r="G522" s="165"/>
    </row>
    <row r="523" spans="2:7" x14ac:dyDescent="0.3">
      <c r="B523" s="165"/>
      <c r="C523" s="346"/>
      <c r="D523" s="350"/>
      <c r="E523" s="348"/>
      <c r="F523" s="351"/>
      <c r="G523" s="165"/>
    </row>
    <row r="524" spans="2:7" x14ac:dyDescent="0.3">
      <c r="B524" s="165"/>
      <c r="C524" s="346"/>
      <c r="D524" s="350"/>
      <c r="E524" s="348"/>
      <c r="F524" s="351"/>
      <c r="G524" s="165"/>
    </row>
    <row r="525" spans="2:7" x14ac:dyDescent="0.3">
      <c r="B525" s="165"/>
      <c r="C525" s="346"/>
      <c r="D525" s="350"/>
      <c r="E525" s="348"/>
      <c r="F525" s="351"/>
      <c r="G525" s="165"/>
    </row>
    <row r="526" spans="2:7" x14ac:dyDescent="0.3">
      <c r="B526" s="165"/>
      <c r="C526" s="346"/>
      <c r="D526" s="350"/>
      <c r="E526" s="348"/>
      <c r="F526" s="351"/>
      <c r="G526" s="165"/>
    </row>
    <row r="527" spans="2:7" x14ac:dyDescent="0.3">
      <c r="B527" s="165"/>
      <c r="C527" s="346"/>
      <c r="D527" s="350"/>
      <c r="E527" s="348"/>
      <c r="F527" s="351"/>
      <c r="G527" s="165"/>
    </row>
    <row r="528" spans="2:7" x14ac:dyDescent="0.3">
      <c r="B528" s="165"/>
      <c r="C528" s="346"/>
      <c r="D528" s="350"/>
      <c r="E528" s="348"/>
      <c r="F528" s="351"/>
      <c r="G528" s="165"/>
    </row>
    <row r="529" spans="2:7" x14ac:dyDescent="0.3">
      <c r="B529" s="165"/>
      <c r="C529" s="346"/>
      <c r="D529" s="350"/>
      <c r="E529" s="348"/>
      <c r="F529" s="351"/>
      <c r="G529" s="165"/>
    </row>
    <row r="530" spans="2:7" x14ac:dyDescent="0.3">
      <c r="B530" s="165"/>
      <c r="C530" s="346"/>
      <c r="D530" s="350"/>
      <c r="E530" s="348"/>
      <c r="F530" s="351"/>
      <c r="G530" s="165"/>
    </row>
    <row r="531" spans="2:7" x14ac:dyDescent="0.3">
      <c r="B531" s="165"/>
      <c r="C531" s="346"/>
      <c r="D531" s="350"/>
      <c r="E531" s="348"/>
      <c r="F531" s="351"/>
      <c r="G531" s="165"/>
    </row>
    <row r="532" spans="2:7" x14ac:dyDescent="0.3">
      <c r="B532" s="165"/>
      <c r="C532" s="346"/>
      <c r="D532" s="350"/>
      <c r="E532" s="348"/>
      <c r="F532" s="351"/>
      <c r="G532" s="165"/>
    </row>
    <row r="533" spans="2:7" x14ac:dyDescent="0.3">
      <c r="B533" s="165"/>
      <c r="C533" s="346"/>
      <c r="D533" s="350"/>
      <c r="E533" s="348"/>
      <c r="F533" s="351"/>
      <c r="G533" s="165"/>
    </row>
    <row r="534" spans="2:7" x14ac:dyDescent="0.3">
      <c r="B534" s="165"/>
      <c r="C534" s="346"/>
      <c r="D534" s="350"/>
      <c r="E534" s="348"/>
      <c r="F534" s="351"/>
      <c r="G534" s="165"/>
    </row>
    <row r="535" spans="2:7" x14ac:dyDescent="0.3">
      <c r="B535" s="165"/>
      <c r="C535" s="346"/>
      <c r="D535" s="350"/>
      <c r="E535" s="348"/>
      <c r="F535" s="351"/>
      <c r="G535" s="165"/>
    </row>
    <row r="536" spans="2:7" x14ac:dyDescent="0.3">
      <c r="B536" s="165"/>
      <c r="C536" s="346"/>
      <c r="D536" s="350"/>
      <c r="E536" s="348"/>
      <c r="F536" s="351"/>
      <c r="G536" s="165"/>
    </row>
    <row r="537" spans="2:7" x14ac:dyDescent="0.3">
      <c r="B537" s="165"/>
      <c r="C537" s="346"/>
      <c r="D537" s="350"/>
      <c r="E537" s="348"/>
      <c r="F537" s="351"/>
      <c r="G537" s="165"/>
    </row>
    <row r="538" spans="2:7" x14ac:dyDescent="0.3">
      <c r="B538" s="165"/>
      <c r="C538" s="346"/>
      <c r="D538" s="350"/>
      <c r="E538" s="348"/>
      <c r="F538" s="351"/>
      <c r="G538" s="165"/>
    </row>
    <row r="539" spans="2:7" x14ac:dyDescent="0.3">
      <c r="B539" s="165"/>
      <c r="C539" s="346"/>
      <c r="D539" s="350"/>
      <c r="E539" s="348"/>
      <c r="F539" s="351"/>
      <c r="G539" s="165"/>
    </row>
    <row r="540" spans="2:7" x14ac:dyDescent="0.3">
      <c r="B540" s="165"/>
      <c r="C540" s="346"/>
      <c r="D540" s="350"/>
      <c r="E540" s="348"/>
      <c r="F540" s="351"/>
      <c r="G540" s="165"/>
    </row>
    <row r="541" spans="2:7" x14ac:dyDescent="0.3">
      <c r="B541" s="165"/>
      <c r="C541" s="346"/>
      <c r="D541" s="350"/>
      <c r="E541" s="348"/>
      <c r="F541" s="351"/>
      <c r="G541" s="165"/>
    </row>
    <row r="542" spans="2:7" x14ac:dyDescent="0.3">
      <c r="B542" s="165"/>
      <c r="C542" s="346"/>
      <c r="D542" s="350"/>
      <c r="E542" s="348"/>
      <c r="F542" s="351"/>
      <c r="G542" s="165"/>
    </row>
    <row r="543" spans="2:7" x14ac:dyDescent="0.3">
      <c r="B543" s="165"/>
      <c r="C543" s="346"/>
      <c r="D543" s="350"/>
      <c r="E543" s="348"/>
      <c r="F543" s="351"/>
      <c r="G543" s="165"/>
    </row>
    <row r="544" spans="2:7" x14ac:dyDescent="0.3">
      <c r="B544" s="165"/>
      <c r="C544" s="346"/>
      <c r="D544" s="350"/>
      <c r="E544" s="348"/>
      <c r="F544" s="351"/>
      <c r="G544" s="165"/>
    </row>
    <row r="545" spans="2:7" x14ac:dyDescent="0.3">
      <c r="B545" s="165"/>
      <c r="C545" s="346"/>
      <c r="D545" s="350"/>
      <c r="E545" s="348"/>
      <c r="F545" s="351"/>
      <c r="G545" s="165"/>
    </row>
    <row r="546" spans="2:7" x14ac:dyDescent="0.3">
      <c r="B546" s="165"/>
      <c r="C546" s="346"/>
      <c r="D546" s="350"/>
      <c r="E546" s="348"/>
      <c r="F546" s="351"/>
      <c r="G546" s="165"/>
    </row>
    <row r="547" spans="2:7" x14ac:dyDescent="0.3">
      <c r="B547" s="165"/>
      <c r="C547" s="346"/>
      <c r="D547" s="350"/>
      <c r="E547" s="348"/>
      <c r="F547" s="351"/>
      <c r="G547" s="165"/>
    </row>
    <row r="548" spans="2:7" x14ac:dyDescent="0.3">
      <c r="B548" s="165"/>
      <c r="C548" s="346"/>
      <c r="D548" s="350"/>
      <c r="E548" s="348"/>
      <c r="F548" s="351"/>
      <c r="G548" s="165"/>
    </row>
    <row r="549" spans="2:7" x14ac:dyDescent="0.3">
      <c r="B549" s="165"/>
      <c r="C549" s="346"/>
      <c r="D549" s="350"/>
      <c r="E549" s="348"/>
      <c r="F549" s="351"/>
      <c r="G549" s="165"/>
    </row>
    <row r="550" spans="2:7" x14ac:dyDescent="0.3">
      <c r="B550" s="165"/>
      <c r="C550" s="346"/>
      <c r="D550" s="350"/>
      <c r="E550" s="348"/>
      <c r="F550" s="351"/>
      <c r="G550" s="165"/>
    </row>
    <row r="551" spans="2:7" x14ac:dyDescent="0.3">
      <c r="B551" s="165"/>
      <c r="C551" s="346"/>
      <c r="D551" s="350"/>
      <c r="E551" s="348"/>
      <c r="F551" s="351"/>
      <c r="G551" s="165"/>
    </row>
    <row r="552" spans="2:7" x14ac:dyDescent="0.3">
      <c r="B552" s="165"/>
      <c r="C552" s="346"/>
      <c r="D552" s="350"/>
      <c r="E552" s="348"/>
      <c r="F552" s="351"/>
      <c r="G552" s="165"/>
    </row>
    <row r="553" spans="2:7" x14ac:dyDescent="0.3">
      <c r="B553" s="165"/>
      <c r="C553" s="346"/>
      <c r="D553" s="350"/>
      <c r="E553" s="348"/>
      <c r="F553" s="351"/>
      <c r="G553" s="165"/>
    </row>
    <row r="554" spans="2:7" x14ac:dyDescent="0.3">
      <c r="B554" s="165"/>
      <c r="C554" s="346"/>
      <c r="D554" s="350"/>
      <c r="E554" s="348"/>
      <c r="F554" s="351"/>
      <c r="G554" s="165"/>
    </row>
    <row r="555" spans="2:7" x14ac:dyDescent="0.3">
      <c r="B555" s="165"/>
      <c r="C555" s="346"/>
      <c r="D555" s="350"/>
      <c r="E555" s="348"/>
      <c r="F555" s="351"/>
      <c r="G555" s="165"/>
    </row>
    <row r="556" spans="2:7" x14ac:dyDescent="0.3">
      <c r="B556" s="165"/>
      <c r="C556" s="346"/>
      <c r="D556" s="350"/>
      <c r="E556" s="348"/>
      <c r="F556" s="351"/>
      <c r="G556" s="165"/>
    </row>
    <row r="557" spans="2:7" x14ac:dyDescent="0.3">
      <c r="B557" s="165"/>
      <c r="C557" s="346"/>
      <c r="D557" s="350"/>
      <c r="E557" s="348"/>
      <c r="F557" s="351"/>
      <c r="G557" s="165"/>
    </row>
    <row r="558" spans="2:7" x14ac:dyDescent="0.3">
      <c r="B558" s="165"/>
      <c r="C558" s="346"/>
      <c r="D558" s="350"/>
      <c r="E558" s="348"/>
      <c r="F558" s="351"/>
      <c r="G558" s="165"/>
    </row>
    <row r="559" spans="2:7" x14ac:dyDescent="0.3">
      <c r="B559" s="165"/>
      <c r="C559" s="346"/>
      <c r="D559" s="350"/>
      <c r="E559" s="348"/>
      <c r="F559" s="351"/>
      <c r="G559" s="165"/>
    </row>
    <row r="560" spans="2:7" x14ac:dyDescent="0.3">
      <c r="B560" s="165"/>
      <c r="C560" s="346"/>
      <c r="D560" s="350"/>
      <c r="E560" s="348"/>
      <c r="F560" s="351"/>
      <c r="G560" s="165"/>
    </row>
    <row r="561" spans="2:7" x14ac:dyDescent="0.3">
      <c r="B561" s="165"/>
      <c r="C561" s="346"/>
      <c r="D561" s="350"/>
      <c r="E561" s="348"/>
      <c r="F561" s="351"/>
      <c r="G561" s="165"/>
    </row>
    <row r="562" spans="2:7" x14ac:dyDescent="0.3">
      <c r="B562" s="165"/>
      <c r="C562" s="346"/>
      <c r="D562" s="350"/>
      <c r="E562" s="348"/>
      <c r="F562" s="351"/>
      <c r="G562" s="165"/>
    </row>
    <row r="563" spans="2:7" x14ac:dyDescent="0.3">
      <c r="B563" s="165"/>
      <c r="C563" s="346"/>
      <c r="D563" s="350"/>
      <c r="E563" s="348"/>
      <c r="F563" s="351"/>
      <c r="G563" s="165"/>
    </row>
    <row r="564" spans="2:7" x14ac:dyDescent="0.3">
      <c r="B564" s="165"/>
      <c r="C564" s="346"/>
      <c r="D564" s="350"/>
      <c r="E564" s="348"/>
      <c r="F564" s="351"/>
      <c r="G564" s="165"/>
    </row>
    <row r="565" spans="2:7" x14ac:dyDescent="0.3">
      <c r="B565" s="165"/>
      <c r="C565" s="346"/>
      <c r="D565" s="350"/>
      <c r="E565" s="348"/>
      <c r="F565" s="351"/>
      <c r="G565" s="165"/>
    </row>
    <row r="566" spans="2:7" x14ac:dyDescent="0.3">
      <c r="B566" s="165"/>
      <c r="C566" s="346"/>
      <c r="D566" s="350"/>
      <c r="E566" s="348"/>
      <c r="F566" s="351"/>
      <c r="G566" s="165"/>
    </row>
    <row r="567" spans="2:7" x14ac:dyDescent="0.3">
      <c r="B567" s="165"/>
      <c r="C567" s="346"/>
      <c r="D567" s="350"/>
      <c r="E567" s="348"/>
      <c r="F567" s="351"/>
      <c r="G567" s="165"/>
    </row>
    <row r="568" spans="2:7" x14ac:dyDescent="0.3">
      <c r="B568" s="165"/>
      <c r="C568" s="346"/>
      <c r="D568" s="350"/>
      <c r="E568" s="348"/>
      <c r="F568" s="351"/>
      <c r="G568" s="165"/>
    </row>
    <row r="569" spans="2:7" x14ac:dyDescent="0.3">
      <c r="B569" s="165"/>
      <c r="C569" s="346"/>
      <c r="D569" s="350"/>
      <c r="E569" s="348"/>
      <c r="F569" s="351"/>
      <c r="G569" s="165"/>
    </row>
    <row r="570" spans="2:7" x14ac:dyDescent="0.3">
      <c r="B570" s="165"/>
      <c r="C570" s="346"/>
      <c r="D570" s="350"/>
      <c r="E570" s="348"/>
      <c r="F570" s="351"/>
      <c r="G570" s="165"/>
    </row>
    <row r="571" spans="2:7" x14ac:dyDescent="0.3">
      <c r="B571" s="165"/>
      <c r="C571" s="346"/>
      <c r="D571" s="350"/>
      <c r="E571" s="348"/>
      <c r="F571" s="351"/>
      <c r="G571" s="165"/>
    </row>
    <row r="572" spans="2:7" x14ac:dyDescent="0.3">
      <c r="B572" s="165"/>
      <c r="C572" s="346"/>
      <c r="D572" s="350"/>
      <c r="E572" s="348"/>
      <c r="F572" s="351"/>
      <c r="G572" s="165"/>
    </row>
    <row r="573" spans="2:7" x14ac:dyDescent="0.3">
      <c r="B573" s="165"/>
      <c r="C573" s="346"/>
      <c r="D573" s="350"/>
      <c r="E573" s="348"/>
      <c r="F573" s="351"/>
      <c r="G573" s="165"/>
    </row>
    <row r="574" spans="2:7" x14ac:dyDescent="0.3">
      <c r="B574" s="165"/>
      <c r="C574" s="346"/>
      <c r="D574" s="350"/>
      <c r="E574" s="348"/>
      <c r="F574" s="351"/>
      <c r="G574" s="165"/>
    </row>
    <row r="575" spans="2:7" x14ac:dyDescent="0.3">
      <c r="B575" s="165"/>
      <c r="C575" s="346"/>
      <c r="D575" s="350"/>
      <c r="E575" s="348"/>
      <c r="F575" s="351"/>
      <c r="G575" s="165"/>
    </row>
    <row r="576" spans="2:7" x14ac:dyDescent="0.3">
      <c r="B576" s="165"/>
      <c r="C576" s="346"/>
      <c r="D576" s="350"/>
      <c r="E576" s="348"/>
      <c r="F576" s="351"/>
      <c r="G576" s="165"/>
    </row>
    <row r="577" spans="2:7" x14ac:dyDescent="0.3">
      <c r="B577" s="165"/>
      <c r="C577" s="346"/>
      <c r="D577" s="350"/>
      <c r="E577" s="348"/>
      <c r="F577" s="351"/>
      <c r="G577" s="165"/>
    </row>
    <row r="578" spans="2:7" x14ac:dyDescent="0.3">
      <c r="B578" s="165"/>
      <c r="C578" s="346"/>
      <c r="D578" s="350"/>
      <c r="E578" s="348"/>
      <c r="F578" s="351"/>
      <c r="G578" s="165"/>
    </row>
    <row r="579" spans="2:7" x14ac:dyDescent="0.3">
      <c r="B579" s="165"/>
      <c r="C579" s="346"/>
      <c r="D579" s="350"/>
      <c r="E579" s="348"/>
      <c r="F579" s="351"/>
      <c r="G579" s="165"/>
    </row>
    <row r="580" spans="2:7" x14ac:dyDescent="0.3">
      <c r="B580" s="165"/>
      <c r="C580" s="346"/>
      <c r="D580" s="350"/>
      <c r="E580" s="348"/>
      <c r="F580" s="351"/>
      <c r="G580" s="165"/>
    </row>
    <row r="581" spans="2:7" x14ac:dyDescent="0.3">
      <c r="B581" s="165"/>
      <c r="C581" s="346"/>
      <c r="D581" s="350"/>
      <c r="E581" s="348"/>
      <c r="F581" s="351"/>
      <c r="G581" s="165"/>
    </row>
    <row r="582" spans="2:7" x14ac:dyDescent="0.3">
      <c r="B582" s="165"/>
      <c r="C582" s="346"/>
      <c r="D582" s="350"/>
      <c r="E582" s="348"/>
      <c r="F582" s="351"/>
      <c r="G582" s="165"/>
    </row>
    <row r="583" spans="2:7" x14ac:dyDescent="0.3">
      <c r="B583" s="165"/>
      <c r="C583" s="346"/>
      <c r="D583" s="350"/>
      <c r="E583" s="348"/>
      <c r="F583" s="351"/>
      <c r="G583" s="165"/>
    </row>
    <row r="584" spans="2:7" x14ac:dyDescent="0.3">
      <c r="B584" s="165"/>
      <c r="C584" s="346"/>
      <c r="D584" s="350"/>
      <c r="E584" s="348"/>
      <c r="F584" s="351"/>
      <c r="G584" s="165"/>
    </row>
    <row r="585" spans="2:7" x14ac:dyDescent="0.3">
      <c r="B585" s="165"/>
      <c r="C585" s="346"/>
      <c r="D585" s="350"/>
      <c r="E585" s="348"/>
      <c r="F585" s="351"/>
      <c r="G585" s="165"/>
    </row>
    <row r="586" spans="2:7" x14ac:dyDescent="0.3">
      <c r="B586" s="165"/>
      <c r="C586" s="346"/>
      <c r="D586" s="350"/>
      <c r="E586" s="348"/>
      <c r="F586" s="351"/>
      <c r="G586" s="165"/>
    </row>
    <row r="587" spans="2:7" x14ac:dyDescent="0.3">
      <c r="B587" s="165"/>
      <c r="C587" s="346"/>
      <c r="D587" s="350"/>
      <c r="E587" s="348"/>
      <c r="F587" s="351"/>
      <c r="G587" s="165"/>
    </row>
    <row r="588" spans="2:7" x14ac:dyDescent="0.3">
      <c r="B588" s="165"/>
      <c r="C588" s="346"/>
      <c r="D588" s="350"/>
      <c r="E588" s="348"/>
      <c r="F588" s="351"/>
      <c r="G588" s="165"/>
    </row>
    <row r="589" spans="2:7" x14ac:dyDescent="0.3">
      <c r="B589" s="165"/>
      <c r="C589" s="346"/>
      <c r="D589" s="350"/>
      <c r="E589" s="348"/>
      <c r="F589" s="351"/>
      <c r="G589" s="165"/>
    </row>
    <row r="590" spans="2:7" x14ac:dyDescent="0.3">
      <c r="B590" s="165"/>
      <c r="C590" s="346"/>
      <c r="D590" s="350"/>
      <c r="E590" s="348"/>
      <c r="F590" s="351"/>
      <c r="G590" s="165"/>
    </row>
    <row r="591" spans="2:7" x14ac:dyDescent="0.3">
      <c r="B591" s="165"/>
      <c r="C591" s="346"/>
      <c r="D591" s="350"/>
      <c r="E591" s="348"/>
      <c r="F591" s="351"/>
      <c r="G591" s="165"/>
    </row>
    <row r="592" spans="2:7" x14ac:dyDescent="0.3">
      <c r="B592" s="165"/>
      <c r="C592" s="346"/>
      <c r="D592" s="350"/>
      <c r="E592" s="348"/>
      <c r="F592" s="351"/>
      <c r="G592" s="165"/>
    </row>
    <row r="593" spans="2:7" x14ac:dyDescent="0.3">
      <c r="B593" s="165"/>
      <c r="C593" s="346"/>
      <c r="D593" s="350"/>
      <c r="E593" s="348"/>
      <c r="F593" s="351"/>
      <c r="G593" s="165"/>
    </row>
    <row r="594" spans="2:7" x14ac:dyDescent="0.3">
      <c r="B594" s="165"/>
      <c r="C594" s="346"/>
      <c r="D594" s="350"/>
      <c r="E594" s="348"/>
      <c r="F594" s="351"/>
      <c r="G594" s="165"/>
    </row>
    <row r="595" spans="2:7" x14ac:dyDescent="0.3">
      <c r="B595" s="165"/>
      <c r="C595" s="346"/>
      <c r="D595" s="350"/>
      <c r="E595" s="348"/>
      <c r="F595" s="351"/>
      <c r="G595" s="165"/>
    </row>
    <row r="596" spans="2:7" x14ac:dyDescent="0.3">
      <c r="B596" s="165"/>
      <c r="C596" s="346"/>
      <c r="D596" s="350"/>
      <c r="E596" s="348"/>
      <c r="F596" s="351"/>
      <c r="G596" s="165"/>
    </row>
    <row r="597" spans="2:7" x14ac:dyDescent="0.3">
      <c r="B597" s="165"/>
      <c r="C597" s="346"/>
      <c r="D597" s="350"/>
      <c r="E597" s="348"/>
      <c r="F597" s="351"/>
      <c r="G597" s="165"/>
    </row>
    <row r="598" spans="2:7" x14ac:dyDescent="0.3">
      <c r="B598" s="165"/>
      <c r="C598" s="346"/>
      <c r="D598" s="350"/>
      <c r="E598" s="348"/>
      <c r="F598" s="351"/>
      <c r="G598" s="165"/>
    </row>
    <row r="599" spans="2:7" x14ac:dyDescent="0.3">
      <c r="B599" s="165"/>
      <c r="C599" s="346"/>
      <c r="D599" s="350"/>
      <c r="E599" s="348"/>
      <c r="F599" s="351"/>
      <c r="G599" s="165"/>
    </row>
    <row r="600" spans="2:7" x14ac:dyDescent="0.3">
      <c r="B600" s="165"/>
      <c r="C600" s="346"/>
      <c r="D600" s="350"/>
      <c r="E600" s="348"/>
      <c r="F600" s="351"/>
      <c r="G600" s="165"/>
    </row>
    <row r="601" spans="2:7" x14ac:dyDescent="0.3">
      <c r="B601" s="165"/>
      <c r="C601" s="346"/>
      <c r="D601" s="350"/>
      <c r="E601" s="348"/>
      <c r="F601" s="351"/>
      <c r="G601" s="165"/>
    </row>
    <row r="602" spans="2:7" x14ac:dyDescent="0.3">
      <c r="B602" s="165"/>
      <c r="C602" s="346"/>
      <c r="D602" s="350"/>
      <c r="E602" s="348"/>
      <c r="F602" s="351"/>
      <c r="G602" s="165"/>
    </row>
    <row r="603" spans="2:7" x14ac:dyDescent="0.3">
      <c r="B603" s="165"/>
      <c r="C603" s="346"/>
      <c r="D603" s="350"/>
      <c r="E603" s="348"/>
      <c r="F603" s="351"/>
      <c r="G603" s="165"/>
    </row>
    <row r="604" spans="2:7" x14ac:dyDescent="0.3">
      <c r="B604" s="165"/>
      <c r="C604" s="346"/>
      <c r="D604" s="350"/>
      <c r="E604" s="348"/>
      <c r="F604" s="351"/>
      <c r="G604" s="165"/>
    </row>
    <row r="605" spans="2:7" x14ac:dyDescent="0.3">
      <c r="B605" s="165"/>
      <c r="C605" s="346"/>
      <c r="D605" s="350"/>
      <c r="E605" s="348"/>
      <c r="F605" s="351"/>
      <c r="G605" s="165"/>
    </row>
    <row r="606" spans="2:7" x14ac:dyDescent="0.3">
      <c r="B606" s="165"/>
      <c r="C606" s="346"/>
      <c r="D606" s="350"/>
      <c r="E606" s="348"/>
      <c r="F606" s="351"/>
      <c r="G606" s="165"/>
    </row>
    <row r="607" spans="2:7" x14ac:dyDescent="0.3">
      <c r="B607" s="165"/>
      <c r="C607" s="346"/>
      <c r="D607" s="350"/>
      <c r="E607" s="348"/>
      <c r="F607" s="351"/>
      <c r="G607" s="165"/>
    </row>
    <row r="608" spans="2:7" x14ac:dyDescent="0.3">
      <c r="B608" s="165"/>
      <c r="C608" s="346"/>
      <c r="D608" s="350"/>
      <c r="E608" s="348"/>
      <c r="F608" s="351"/>
      <c r="G608" s="165"/>
    </row>
    <row r="609" spans="2:7" x14ac:dyDescent="0.3">
      <c r="B609" s="165"/>
      <c r="C609" s="346"/>
      <c r="D609" s="350"/>
      <c r="E609" s="348"/>
      <c r="F609" s="351"/>
      <c r="G609" s="165"/>
    </row>
    <row r="610" spans="2:7" x14ac:dyDescent="0.3">
      <c r="B610" s="165"/>
      <c r="C610" s="346"/>
      <c r="D610" s="350"/>
      <c r="E610" s="348"/>
      <c r="F610" s="351"/>
      <c r="G610" s="165"/>
    </row>
    <row r="611" spans="2:7" x14ac:dyDescent="0.3">
      <c r="B611" s="165"/>
      <c r="C611" s="346"/>
      <c r="D611" s="350"/>
      <c r="E611" s="348"/>
      <c r="F611" s="351"/>
      <c r="G611" s="165"/>
    </row>
    <row r="612" spans="2:7" x14ac:dyDescent="0.3">
      <c r="B612" s="165"/>
      <c r="C612" s="346"/>
      <c r="D612" s="350"/>
      <c r="E612" s="348"/>
      <c r="F612" s="351"/>
      <c r="G612" s="165"/>
    </row>
    <row r="613" spans="2:7" x14ac:dyDescent="0.3">
      <c r="B613" s="165"/>
      <c r="C613" s="346"/>
      <c r="D613" s="350"/>
      <c r="E613" s="348"/>
      <c r="F613" s="351"/>
      <c r="G613" s="165"/>
    </row>
    <row r="614" spans="2:7" x14ac:dyDescent="0.3">
      <c r="B614" s="165"/>
      <c r="C614" s="346"/>
      <c r="D614" s="350"/>
      <c r="E614" s="348"/>
      <c r="F614" s="351"/>
      <c r="G614" s="165"/>
    </row>
    <row r="615" spans="2:7" x14ac:dyDescent="0.3">
      <c r="B615" s="165"/>
      <c r="C615" s="346"/>
      <c r="D615" s="350"/>
      <c r="E615" s="348"/>
      <c r="F615" s="351"/>
      <c r="G615" s="165"/>
    </row>
    <row r="616" spans="2:7" x14ac:dyDescent="0.3">
      <c r="B616" s="165"/>
      <c r="C616" s="346"/>
      <c r="D616" s="350"/>
      <c r="E616" s="348"/>
      <c r="F616" s="351"/>
      <c r="G616" s="165"/>
    </row>
    <row r="617" spans="2:7" x14ac:dyDescent="0.3">
      <c r="B617" s="165"/>
      <c r="C617" s="346"/>
      <c r="D617" s="350"/>
      <c r="E617" s="348"/>
      <c r="F617" s="351"/>
      <c r="G617" s="165"/>
    </row>
    <row r="618" spans="2:7" x14ac:dyDescent="0.3">
      <c r="B618" s="165"/>
      <c r="C618" s="346"/>
      <c r="D618" s="350"/>
      <c r="E618" s="348"/>
      <c r="F618" s="351"/>
      <c r="G618" s="165"/>
    </row>
    <row r="619" spans="2:7" x14ac:dyDescent="0.3">
      <c r="B619" s="165"/>
      <c r="C619" s="346"/>
      <c r="D619" s="350"/>
      <c r="E619" s="348"/>
      <c r="F619" s="351"/>
      <c r="G619" s="165"/>
    </row>
    <row r="620" spans="2:7" x14ac:dyDescent="0.3">
      <c r="B620" s="165"/>
      <c r="C620" s="346"/>
      <c r="D620" s="350"/>
      <c r="E620" s="348"/>
      <c r="F620" s="351"/>
      <c r="G620" s="165"/>
    </row>
    <row r="621" spans="2:7" x14ac:dyDescent="0.3">
      <c r="B621" s="165"/>
      <c r="C621" s="346"/>
      <c r="D621" s="350"/>
      <c r="E621" s="348"/>
      <c r="F621" s="351"/>
      <c r="G621" s="165"/>
    </row>
    <row r="622" spans="2:7" x14ac:dyDescent="0.3">
      <c r="B622" s="165"/>
      <c r="C622" s="346"/>
      <c r="D622" s="350"/>
      <c r="E622" s="348"/>
      <c r="F622" s="351"/>
      <c r="G622" s="165"/>
    </row>
    <row r="623" spans="2:7" x14ac:dyDescent="0.3">
      <c r="B623" s="165"/>
      <c r="C623" s="346"/>
      <c r="D623" s="350"/>
      <c r="E623" s="348"/>
      <c r="F623" s="351"/>
      <c r="G623" s="165"/>
    </row>
    <row r="624" spans="2:7" x14ac:dyDescent="0.3">
      <c r="B624" s="165"/>
      <c r="C624" s="346"/>
      <c r="D624" s="350"/>
      <c r="E624" s="348"/>
      <c r="F624" s="351"/>
      <c r="G624" s="165"/>
    </row>
    <row r="625" spans="2:7" x14ac:dyDescent="0.3">
      <c r="B625" s="165"/>
      <c r="C625" s="346"/>
      <c r="D625" s="350"/>
      <c r="E625" s="348"/>
      <c r="F625" s="351"/>
      <c r="G625" s="165"/>
    </row>
    <row r="626" spans="2:7" x14ac:dyDescent="0.3">
      <c r="B626" s="165"/>
      <c r="C626" s="346"/>
      <c r="D626" s="350"/>
      <c r="E626" s="348"/>
      <c r="F626" s="351"/>
      <c r="G626" s="165"/>
    </row>
    <row r="627" spans="2:7" x14ac:dyDescent="0.3">
      <c r="B627" s="165"/>
      <c r="C627" s="346"/>
      <c r="D627" s="350"/>
      <c r="E627" s="348"/>
      <c r="F627" s="351"/>
      <c r="G627" s="165"/>
    </row>
    <row r="628" spans="2:7" x14ac:dyDescent="0.3">
      <c r="B628" s="165"/>
      <c r="C628" s="346"/>
      <c r="D628" s="350"/>
      <c r="E628" s="348"/>
      <c r="F628" s="351"/>
      <c r="G628" s="165"/>
    </row>
    <row r="629" spans="2:7" x14ac:dyDescent="0.3">
      <c r="B629" s="165"/>
      <c r="C629" s="346"/>
      <c r="D629" s="350"/>
      <c r="E629" s="348"/>
      <c r="F629" s="351"/>
      <c r="G629" s="165"/>
    </row>
    <row r="630" spans="2:7" x14ac:dyDescent="0.3">
      <c r="B630" s="165"/>
      <c r="C630" s="346"/>
      <c r="D630" s="350"/>
      <c r="E630" s="348"/>
      <c r="F630" s="351"/>
      <c r="G630" s="165"/>
    </row>
    <row r="631" spans="2:7" x14ac:dyDescent="0.3">
      <c r="B631" s="165"/>
      <c r="C631" s="346"/>
      <c r="D631" s="350"/>
      <c r="E631" s="348"/>
      <c r="F631" s="351"/>
      <c r="G631" s="165"/>
    </row>
    <row r="632" spans="2:7" x14ac:dyDescent="0.3">
      <c r="B632" s="165"/>
      <c r="C632" s="346"/>
      <c r="D632" s="350"/>
      <c r="E632" s="348"/>
      <c r="F632" s="351"/>
      <c r="G632" s="165"/>
    </row>
    <row r="633" spans="2:7" x14ac:dyDescent="0.3">
      <c r="B633" s="165"/>
      <c r="C633" s="346"/>
      <c r="D633" s="350"/>
      <c r="E633" s="348"/>
      <c r="F633" s="351"/>
      <c r="G633" s="165"/>
    </row>
    <row r="634" spans="2:7" x14ac:dyDescent="0.3">
      <c r="B634" s="165"/>
      <c r="C634" s="346"/>
      <c r="D634" s="350"/>
      <c r="E634" s="348"/>
      <c r="F634" s="351"/>
      <c r="G634" s="165"/>
    </row>
    <row r="635" spans="2:7" x14ac:dyDescent="0.3">
      <c r="B635" s="165"/>
      <c r="C635" s="346"/>
      <c r="D635" s="350"/>
      <c r="E635" s="348"/>
      <c r="F635" s="351"/>
      <c r="G635" s="165"/>
    </row>
    <row r="636" spans="2:7" x14ac:dyDescent="0.3">
      <c r="B636" s="165"/>
      <c r="C636" s="346"/>
      <c r="D636" s="350"/>
      <c r="E636" s="348"/>
      <c r="F636" s="351"/>
      <c r="G636" s="165"/>
    </row>
    <row r="637" spans="2:7" x14ac:dyDescent="0.3">
      <c r="B637" s="165"/>
      <c r="C637" s="346"/>
      <c r="D637" s="350"/>
      <c r="E637" s="348"/>
      <c r="F637" s="351"/>
      <c r="G637" s="165"/>
    </row>
    <row r="638" spans="2:7" x14ac:dyDescent="0.3">
      <c r="B638" s="165"/>
      <c r="C638" s="346"/>
      <c r="D638" s="350"/>
      <c r="E638" s="348"/>
      <c r="F638" s="351"/>
      <c r="G638" s="165"/>
    </row>
    <row r="639" spans="2:7" x14ac:dyDescent="0.3">
      <c r="B639" s="165"/>
      <c r="C639" s="346"/>
      <c r="D639" s="350"/>
      <c r="E639" s="348"/>
      <c r="F639" s="351"/>
      <c r="G639" s="165"/>
    </row>
    <row r="640" spans="2:7" x14ac:dyDescent="0.3">
      <c r="B640" s="165"/>
      <c r="C640" s="346"/>
      <c r="D640" s="350"/>
      <c r="E640" s="348"/>
      <c r="F640" s="351"/>
      <c r="G640" s="165"/>
    </row>
    <row r="641" spans="2:7" x14ac:dyDescent="0.3">
      <c r="B641" s="165"/>
      <c r="C641" s="346"/>
      <c r="D641" s="350"/>
      <c r="E641" s="348"/>
      <c r="F641" s="351"/>
      <c r="G641" s="165"/>
    </row>
    <row r="642" spans="2:7" x14ac:dyDescent="0.3">
      <c r="B642" s="165"/>
      <c r="C642" s="346"/>
      <c r="D642" s="350"/>
      <c r="E642" s="348"/>
      <c r="F642" s="351"/>
      <c r="G642" s="165"/>
    </row>
    <row r="643" spans="2:7" x14ac:dyDescent="0.3">
      <c r="B643" s="165"/>
      <c r="C643" s="346"/>
      <c r="D643" s="350"/>
      <c r="E643" s="348"/>
      <c r="F643" s="351"/>
      <c r="G643" s="165"/>
    </row>
    <row r="644" spans="2:7" x14ac:dyDescent="0.3">
      <c r="B644" s="165"/>
      <c r="C644" s="346"/>
      <c r="D644" s="350"/>
      <c r="E644" s="348"/>
      <c r="F644" s="351"/>
      <c r="G644" s="165"/>
    </row>
    <row r="645" spans="2:7" x14ac:dyDescent="0.3">
      <c r="B645" s="165"/>
      <c r="C645" s="346"/>
      <c r="D645" s="350"/>
      <c r="E645" s="348"/>
      <c r="F645" s="351"/>
      <c r="G645" s="165"/>
    </row>
    <row r="646" spans="2:7" x14ac:dyDescent="0.3">
      <c r="B646" s="165"/>
      <c r="C646" s="346"/>
      <c r="D646" s="350"/>
      <c r="E646" s="348"/>
      <c r="F646" s="351"/>
      <c r="G646" s="165"/>
    </row>
    <row r="647" spans="2:7" x14ac:dyDescent="0.3">
      <c r="B647" s="165"/>
      <c r="C647" s="346"/>
      <c r="D647" s="350"/>
      <c r="E647" s="348"/>
      <c r="F647" s="351"/>
      <c r="G647" s="165"/>
    </row>
    <row r="648" spans="2:7" x14ac:dyDescent="0.3">
      <c r="B648" s="165"/>
      <c r="C648" s="346"/>
      <c r="D648" s="350"/>
      <c r="E648" s="348"/>
      <c r="F648" s="351"/>
      <c r="G648" s="165"/>
    </row>
    <row r="649" spans="2:7" x14ac:dyDescent="0.3">
      <c r="B649" s="165"/>
      <c r="C649" s="346"/>
      <c r="D649" s="350"/>
      <c r="E649" s="348"/>
      <c r="F649" s="351"/>
      <c r="G649" s="165"/>
    </row>
    <row r="650" spans="2:7" x14ac:dyDescent="0.3">
      <c r="B650" s="165"/>
      <c r="C650" s="346"/>
      <c r="D650" s="350"/>
      <c r="E650" s="348"/>
      <c r="F650" s="351"/>
      <c r="G650" s="165"/>
    </row>
    <row r="651" spans="2:7" x14ac:dyDescent="0.3">
      <c r="B651" s="165"/>
      <c r="C651" s="346"/>
      <c r="D651" s="350"/>
      <c r="E651" s="348"/>
      <c r="F651" s="351"/>
      <c r="G651" s="165"/>
    </row>
    <row r="652" spans="2:7" x14ac:dyDescent="0.3">
      <c r="B652" s="165"/>
      <c r="C652" s="346"/>
      <c r="D652" s="350"/>
      <c r="E652" s="348"/>
      <c r="F652" s="351"/>
      <c r="G652" s="165"/>
    </row>
    <row r="653" spans="2:7" x14ac:dyDescent="0.3">
      <c r="B653" s="165"/>
      <c r="C653" s="346"/>
      <c r="D653" s="350"/>
      <c r="E653" s="348"/>
      <c r="F653" s="351"/>
      <c r="G653" s="165"/>
    </row>
    <row r="654" spans="2:7" x14ac:dyDescent="0.3">
      <c r="B654" s="165"/>
      <c r="C654" s="346"/>
      <c r="D654" s="350"/>
      <c r="E654" s="348"/>
      <c r="F654" s="351"/>
      <c r="G654" s="165"/>
    </row>
    <row r="655" spans="2:7" x14ac:dyDescent="0.3">
      <c r="B655" s="165"/>
      <c r="C655" s="346"/>
      <c r="D655" s="350"/>
      <c r="E655" s="348"/>
      <c r="F655" s="351"/>
      <c r="G655" s="165"/>
    </row>
    <row r="656" spans="2:7" x14ac:dyDescent="0.3">
      <c r="B656" s="165"/>
      <c r="C656" s="346"/>
      <c r="D656" s="350"/>
      <c r="E656" s="348"/>
      <c r="F656" s="351"/>
      <c r="G656" s="165"/>
    </row>
    <row r="657" spans="2:7" x14ac:dyDescent="0.3">
      <c r="B657" s="165"/>
      <c r="C657" s="346"/>
      <c r="D657" s="350"/>
      <c r="E657" s="348"/>
      <c r="F657" s="351"/>
      <c r="G657" s="165"/>
    </row>
    <row r="658" spans="2:7" x14ac:dyDescent="0.3">
      <c r="B658" s="165"/>
      <c r="C658" s="346"/>
      <c r="D658" s="350"/>
      <c r="E658" s="348"/>
      <c r="F658" s="351"/>
      <c r="G658" s="165"/>
    </row>
    <row r="659" spans="2:7" x14ac:dyDescent="0.3">
      <c r="B659" s="165"/>
      <c r="C659" s="346"/>
      <c r="D659" s="350"/>
      <c r="E659" s="348"/>
      <c r="F659" s="351"/>
      <c r="G659" s="165"/>
    </row>
    <row r="660" spans="2:7" x14ac:dyDescent="0.3">
      <c r="B660" s="165"/>
      <c r="C660" s="346"/>
      <c r="D660" s="350"/>
      <c r="E660" s="348"/>
      <c r="F660" s="351"/>
      <c r="G660" s="165"/>
    </row>
    <row r="661" spans="2:7" x14ac:dyDescent="0.3">
      <c r="B661" s="165"/>
      <c r="C661" s="346"/>
      <c r="D661" s="350"/>
      <c r="E661" s="348"/>
      <c r="F661" s="351"/>
      <c r="G661" s="165"/>
    </row>
    <row r="662" spans="2:7" x14ac:dyDescent="0.3">
      <c r="B662" s="165"/>
      <c r="C662" s="346"/>
      <c r="D662" s="350"/>
      <c r="E662" s="348"/>
      <c r="F662" s="351"/>
      <c r="G662" s="165"/>
    </row>
    <row r="663" spans="2:7" x14ac:dyDescent="0.3">
      <c r="B663" s="165"/>
      <c r="C663" s="346"/>
      <c r="D663" s="350"/>
      <c r="E663" s="348"/>
      <c r="F663" s="351"/>
      <c r="G663" s="165"/>
    </row>
    <row r="664" spans="2:7" x14ac:dyDescent="0.3">
      <c r="B664" s="165"/>
      <c r="C664" s="346"/>
      <c r="D664" s="350"/>
      <c r="E664" s="348"/>
      <c r="F664" s="351"/>
      <c r="G664" s="165"/>
    </row>
    <row r="665" spans="2:7" x14ac:dyDescent="0.3">
      <c r="B665" s="165"/>
      <c r="C665" s="346"/>
      <c r="D665" s="350"/>
      <c r="E665" s="348"/>
      <c r="F665" s="351"/>
      <c r="G665" s="165"/>
    </row>
    <row r="666" spans="2:7" x14ac:dyDescent="0.3">
      <c r="B666" s="165"/>
      <c r="C666" s="346"/>
      <c r="D666" s="350"/>
      <c r="E666" s="348"/>
      <c r="F666" s="351"/>
      <c r="G666" s="165"/>
    </row>
    <row r="667" spans="2:7" x14ac:dyDescent="0.3">
      <c r="B667" s="165"/>
      <c r="C667" s="346"/>
      <c r="D667" s="350"/>
      <c r="E667" s="348"/>
      <c r="F667" s="351"/>
      <c r="G667" s="165"/>
    </row>
    <row r="668" spans="2:7" x14ac:dyDescent="0.3">
      <c r="B668" s="165"/>
      <c r="C668" s="346"/>
      <c r="D668" s="350"/>
      <c r="E668" s="348"/>
      <c r="F668" s="351"/>
      <c r="G668" s="165"/>
    </row>
    <row r="669" spans="2:7" x14ac:dyDescent="0.3">
      <c r="B669" s="165"/>
      <c r="C669" s="346"/>
      <c r="D669" s="350"/>
      <c r="E669" s="348"/>
      <c r="F669" s="351"/>
      <c r="G669" s="165"/>
    </row>
    <row r="670" spans="2:7" x14ac:dyDescent="0.3">
      <c r="B670" s="165"/>
      <c r="C670" s="346"/>
      <c r="D670" s="350"/>
      <c r="E670" s="348"/>
      <c r="F670" s="351"/>
      <c r="G670" s="165"/>
    </row>
    <row r="671" spans="2:7" x14ac:dyDescent="0.3">
      <c r="B671" s="165"/>
      <c r="C671" s="346"/>
      <c r="D671" s="350"/>
      <c r="E671" s="348"/>
      <c r="F671" s="351"/>
      <c r="G671" s="165"/>
    </row>
    <row r="672" spans="2:7" x14ac:dyDescent="0.3">
      <c r="B672" s="165"/>
      <c r="C672" s="346"/>
      <c r="D672" s="350"/>
      <c r="E672" s="348"/>
      <c r="F672" s="351"/>
      <c r="G672" s="165"/>
    </row>
    <row r="673" spans="2:7" x14ac:dyDescent="0.3">
      <c r="B673" s="165"/>
      <c r="C673" s="346"/>
      <c r="D673" s="350"/>
      <c r="E673" s="348"/>
      <c r="F673" s="351"/>
      <c r="G673" s="165"/>
    </row>
    <row r="674" spans="2:7" x14ac:dyDescent="0.3">
      <c r="B674" s="165"/>
      <c r="C674" s="346"/>
      <c r="D674" s="350"/>
      <c r="E674" s="348"/>
      <c r="F674" s="351"/>
      <c r="G674" s="165"/>
    </row>
    <row r="675" spans="2:7" x14ac:dyDescent="0.3">
      <c r="B675" s="165"/>
      <c r="C675" s="346"/>
      <c r="D675" s="350"/>
      <c r="E675" s="348"/>
      <c r="F675" s="351"/>
      <c r="G675" s="165"/>
    </row>
    <row r="676" spans="2:7" x14ac:dyDescent="0.3">
      <c r="B676" s="165"/>
      <c r="C676" s="346"/>
      <c r="D676" s="350"/>
      <c r="E676" s="348"/>
      <c r="F676" s="351"/>
      <c r="G676" s="165"/>
    </row>
    <row r="677" spans="2:7" x14ac:dyDescent="0.3">
      <c r="B677" s="165"/>
      <c r="C677" s="346"/>
      <c r="D677" s="350"/>
      <c r="E677" s="348"/>
      <c r="F677" s="351"/>
      <c r="G677" s="165"/>
    </row>
    <row r="678" spans="2:7" x14ac:dyDescent="0.3">
      <c r="B678" s="165"/>
      <c r="C678" s="346"/>
      <c r="D678" s="350"/>
      <c r="E678" s="348"/>
      <c r="F678" s="351"/>
      <c r="G678" s="165"/>
    </row>
    <row r="679" spans="2:7" x14ac:dyDescent="0.3">
      <c r="B679" s="165"/>
      <c r="C679" s="346"/>
      <c r="D679" s="350"/>
      <c r="E679" s="348"/>
      <c r="F679" s="351"/>
      <c r="G679" s="165"/>
    </row>
    <row r="680" spans="2:7" x14ac:dyDescent="0.3">
      <c r="B680" s="165"/>
      <c r="C680" s="346"/>
      <c r="D680" s="350"/>
      <c r="E680" s="348"/>
      <c r="F680" s="351"/>
      <c r="G680" s="165"/>
    </row>
    <row r="681" spans="2:7" x14ac:dyDescent="0.3">
      <c r="B681" s="165"/>
      <c r="C681" s="346"/>
      <c r="D681" s="350"/>
      <c r="E681" s="348"/>
      <c r="F681" s="351"/>
      <c r="G681" s="165"/>
    </row>
    <row r="682" spans="2:7" x14ac:dyDescent="0.3">
      <c r="B682" s="165"/>
      <c r="C682" s="346"/>
      <c r="D682" s="350"/>
      <c r="E682" s="348"/>
      <c r="F682" s="351"/>
      <c r="G682" s="165"/>
    </row>
    <row r="683" spans="2:7" x14ac:dyDescent="0.3">
      <c r="B683" s="165"/>
      <c r="C683" s="346"/>
      <c r="D683" s="350"/>
      <c r="E683" s="348"/>
      <c r="F683" s="351"/>
      <c r="G683" s="165"/>
    </row>
    <row r="684" spans="2:7" x14ac:dyDescent="0.3">
      <c r="B684" s="165"/>
      <c r="C684" s="346"/>
      <c r="D684" s="350"/>
      <c r="E684" s="348"/>
      <c r="F684" s="351"/>
      <c r="G684" s="165"/>
    </row>
    <row r="685" spans="2:7" x14ac:dyDescent="0.3">
      <c r="B685" s="165"/>
      <c r="C685" s="346"/>
      <c r="D685" s="350"/>
      <c r="E685" s="348"/>
      <c r="F685" s="351"/>
      <c r="G685" s="165"/>
    </row>
    <row r="686" spans="2:7" x14ac:dyDescent="0.3">
      <c r="B686" s="165"/>
      <c r="C686" s="346"/>
      <c r="D686" s="350"/>
      <c r="E686" s="348"/>
      <c r="F686" s="351"/>
      <c r="G686" s="165"/>
    </row>
    <row r="687" spans="2:7" x14ac:dyDescent="0.3">
      <c r="B687" s="165"/>
      <c r="C687" s="346"/>
      <c r="D687" s="350"/>
      <c r="E687" s="348"/>
      <c r="F687" s="351"/>
      <c r="G687" s="165"/>
    </row>
    <row r="688" spans="2:7" x14ac:dyDescent="0.3">
      <c r="B688" s="165"/>
      <c r="C688" s="346"/>
      <c r="D688" s="350"/>
      <c r="E688" s="348"/>
      <c r="F688" s="351"/>
      <c r="G688" s="165"/>
    </row>
    <row r="689" spans="2:7" x14ac:dyDescent="0.3">
      <c r="B689" s="165"/>
      <c r="C689" s="346"/>
      <c r="D689" s="350"/>
      <c r="E689" s="348"/>
      <c r="F689" s="351"/>
      <c r="G689" s="165"/>
    </row>
    <row r="690" spans="2:7" x14ac:dyDescent="0.3">
      <c r="B690" s="165"/>
      <c r="C690" s="346"/>
      <c r="D690" s="350"/>
      <c r="E690" s="348"/>
      <c r="F690" s="351"/>
      <c r="G690" s="165"/>
    </row>
    <row r="691" spans="2:7" x14ac:dyDescent="0.3">
      <c r="B691" s="165"/>
      <c r="C691" s="346"/>
      <c r="D691" s="350"/>
      <c r="E691" s="348"/>
      <c r="F691" s="351"/>
      <c r="G691" s="165"/>
    </row>
    <row r="692" spans="2:7" x14ac:dyDescent="0.3">
      <c r="B692" s="165"/>
      <c r="C692" s="346"/>
      <c r="D692" s="350"/>
      <c r="E692" s="348"/>
      <c r="F692" s="351"/>
      <c r="G692" s="165"/>
    </row>
    <row r="693" spans="2:7" x14ac:dyDescent="0.3">
      <c r="B693" s="165"/>
      <c r="C693" s="346"/>
      <c r="D693" s="350"/>
      <c r="E693" s="348"/>
      <c r="F693" s="351"/>
      <c r="G693" s="165"/>
    </row>
    <row r="694" spans="2:7" x14ac:dyDescent="0.3">
      <c r="B694" s="165"/>
      <c r="C694" s="346"/>
      <c r="D694" s="350"/>
      <c r="E694" s="348"/>
      <c r="F694" s="351"/>
      <c r="G694" s="165"/>
    </row>
    <row r="695" spans="2:7" x14ac:dyDescent="0.3">
      <c r="B695" s="165"/>
      <c r="C695" s="346"/>
      <c r="D695" s="350"/>
      <c r="E695" s="348"/>
      <c r="F695" s="351"/>
      <c r="G695" s="165"/>
    </row>
    <row r="696" spans="2:7" x14ac:dyDescent="0.3">
      <c r="B696" s="165"/>
      <c r="C696" s="346"/>
      <c r="D696" s="350"/>
      <c r="E696" s="348"/>
      <c r="F696" s="351"/>
      <c r="G696" s="165"/>
    </row>
    <row r="697" spans="2:7" x14ac:dyDescent="0.3">
      <c r="B697" s="165"/>
      <c r="C697" s="346"/>
      <c r="D697" s="350"/>
      <c r="E697" s="348"/>
      <c r="F697" s="351"/>
      <c r="G697" s="165"/>
    </row>
    <row r="698" spans="2:7" x14ac:dyDescent="0.3">
      <c r="B698" s="165"/>
      <c r="C698" s="346"/>
      <c r="D698" s="350"/>
      <c r="E698" s="348"/>
      <c r="F698" s="351"/>
      <c r="G698" s="165"/>
    </row>
    <row r="699" spans="2:7" x14ac:dyDescent="0.3">
      <c r="B699" s="165"/>
      <c r="C699" s="346"/>
      <c r="D699" s="350"/>
      <c r="E699" s="348"/>
      <c r="F699" s="351"/>
      <c r="G699" s="165"/>
    </row>
    <row r="700" spans="2:7" x14ac:dyDescent="0.3">
      <c r="B700" s="165"/>
      <c r="C700" s="346"/>
      <c r="D700" s="350"/>
      <c r="E700" s="348"/>
      <c r="F700" s="351"/>
      <c r="G700" s="165"/>
    </row>
    <row r="701" spans="2:7" x14ac:dyDescent="0.3">
      <c r="B701" s="165"/>
      <c r="C701" s="346"/>
      <c r="D701" s="350"/>
      <c r="E701" s="348"/>
      <c r="F701" s="351"/>
      <c r="G701" s="165"/>
    </row>
    <row r="702" spans="2:7" x14ac:dyDescent="0.3">
      <c r="B702" s="165"/>
      <c r="C702" s="346"/>
      <c r="D702" s="350"/>
      <c r="E702" s="348"/>
      <c r="F702" s="351"/>
      <c r="G702" s="165"/>
    </row>
    <row r="703" spans="2:7" x14ac:dyDescent="0.3">
      <c r="B703" s="165"/>
      <c r="C703" s="346"/>
      <c r="D703" s="350"/>
      <c r="E703" s="348"/>
      <c r="F703" s="351"/>
      <c r="G703" s="165"/>
    </row>
    <row r="704" spans="2:7" x14ac:dyDescent="0.3">
      <c r="B704" s="165"/>
      <c r="C704" s="346"/>
      <c r="D704" s="350"/>
      <c r="E704" s="348"/>
      <c r="F704" s="351"/>
      <c r="G704" s="165"/>
    </row>
    <row r="705" spans="2:7" x14ac:dyDescent="0.3">
      <c r="B705" s="165"/>
      <c r="C705" s="346"/>
      <c r="D705" s="350"/>
      <c r="E705" s="348"/>
      <c r="F705" s="351"/>
      <c r="G705" s="165"/>
    </row>
    <row r="706" spans="2:7" x14ac:dyDescent="0.3">
      <c r="B706" s="165"/>
      <c r="C706" s="346"/>
      <c r="D706" s="350"/>
      <c r="E706" s="348"/>
      <c r="F706" s="351"/>
      <c r="G706" s="165"/>
    </row>
    <row r="707" spans="2:7" x14ac:dyDescent="0.3">
      <c r="B707" s="165"/>
      <c r="C707" s="346"/>
      <c r="D707" s="350"/>
      <c r="E707" s="348"/>
      <c r="F707" s="351"/>
      <c r="G707" s="165"/>
    </row>
    <row r="708" spans="2:7" x14ac:dyDescent="0.3">
      <c r="B708" s="165"/>
      <c r="C708" s="346"/>
      <c r="D708" s="350"/>
      <c r="E708" s="348"/>
      <c r="F708" s="351"/>
      <c r="G708" s="165"/>
    </row>
    <row r="709" spans="2:7" x14ac:dyDescent="0.3">
      <c r="B709" s="165"/>
      <c r="C709" s="346"/>
      <c r="D709" s="350"/>
      <c r="E709" s="348"/>
      <c r="F709" s="351"/>
      <c r="G709" s="165"/>
    </row>
    <row r="710" spans="2:7" x14ac:dyDescent="0.3">
      <c r="B710" s="165"/>
      <c r="C710" s="346"/>
      <c r="D710" s="350"/>
      <c r="E710" s="348"/>
      <c r="F710" s="351"/>
      <c r="G710" s="165"/>
    </row>
    <row r="711" spans="2:7" x14ac:dyDescent="0.3">
      <c r="B711" s="165"/>
      <c r="C711" s="346"/>
      <c r="D711" s="350"/>
      <c r="E711" s="348"/>
      <c r="F711" s="351"/>
      <c r="G711" s="165"/>
    </row>
    <row r="712" spans="2:7" x14ac:dyDescent="0.3">
      <c r="B712" s="165"/>
      <c r="C712" s="346"/>
      <c r="D712" s="350"/>
      <c r="E712" s="348"/>
      <c r="F712" s="351"/>
      <c r="G712" s="165"/>
    </row>
    <row r="713" spans="2:7" x14ac:dyDescent="0.3">
      <c r="B713" s="165"/>
      <c r="C713" s="346"/>
      <c r="D713" s="350"/>
      <c r="E713" s="348"/>
      <c r="F713" s="351"/>
      <c r="G713" s="165"/>
    </row>
    <row r="714" spans="2:7" x14ac:dyDescent="0.3">
      <c r="B714" s="165"/>
      <c r="C714" s="346"/>
      <c r="D714" s="350"/>
      <c r="E714" s="348"/>
      <c r="F714" s="351"/>
      <c r="G714" s="165"/>
    </row>
    <row r="715" spans="2:7" x14ac:dyDescent="0.3">
      <c r="B715" s="165"/>
      <c r="C715" s="346"/>
      <c r="D715" s="350"/>
      <c r="E715" s="348"/>
      <c r="F715" s="351"/>
      <c r="G715" s="165"/>
    </row>
    <row r="716" spans="2:7" x14ac:dyDescent="0.3">
      <c r="B716" s="165"/>
      <c r="C716" s="346"/>
      <c r="D716" s="350"/>
      <c r="E716" s="348"/>
      <c r="F716" s="351"/>
      <c r="G716" s="165"/>
    </row>
    <row r="717" spans="2:7" x14ac:dyDescent="0.3">
      <c r="B717" s="165"/>
      <c r="C717" s="346"/>
      <c r="D717" s="350"/>
      <c r="E717" s="348"/>
      <c r="F717" s="351"/>
      <c r="G717" s="165"/>
    </row>
    <row r="718" spans="2:7" x14ac:dyDescent="0.3">
      <c r="B718" s="165"/>
      <c r="C718" s="346"/>
      <c r="D718" s="350"/>
      <c r="E718" s="348"/>
      <c r="F718" s="351"/>
      <c r="G718" s="165"/>
    </row>
    <row r="719" spans="2:7" x14ac:dyDescent="0.3">
      <c r="B719" s="165"/>
      <c r="C719" s="346"/>
      <c r="D719" s="350"/>
      <c r="E719" s="348"/>
      <c r="F719" s="351"/>
      <c r="G719" s="165"/>
    </row>
    <row r="720" spans="2:7" x14ac:dyDescent="0.3">
      <c r="B720" s="165"/>
      <c r="C720" s="346"/>
      <c r="D720" s="350"/>
      <c r="E720" s="348"/>
      <c r="F720" s="351"/>
      <c r="G720" s="165"/>
    </row>
    <row r="721" spans="2:7" x14ac:dyDescent="0.3">
      <c r="B721" s="165"/>
      <c r="C721" s="346"/>
      <c r="D721" s="350"/>
      <c r="E721" s="348"/>
      <c r="F721" s="351"/>
      <c r="G721" s="165"/>
    </row>
    <row r="722" spans="2:7" x14ac:dyDescent="0.3">
      <c r="B722" s="165"/>
      <c r="C722" s="346"/>
      <c r="D722" s="350"/>
      <c r="E722" s="348"/>
      <c r="F722" s="351"/>
      <c r="G722" s="165"/>
    </row>
    <row r="723" spans="2:7" x14ac:dyDescent="0.3">
      <c r="B723" s="165"/>
      <c r="C723" s="346"/>
      <c r="D723" s="350"/>
      <c r="E723" s="348"/>
      <c r="F723" s="351"/>
      <c r="G723" s="165"/>
    </row>
    <row r="724" spans="2:7" x14ac:dyDescent="0.3">
      <c r="B724" s="165"/>
      <c r="C724" s="346"/>
      <c r="D724" s="350"/>
      <c r="E724" s="348"/>
      <c r="F724" s="351"/>
      <c r="G724" s="165"/>
    </row>
    <row r="725" spans="2:7" x14ac:dyDescent="0.3">
      <c r="B725" s="165"/>
      <c r="C725" s="346"/>
      <c r="D725" s="350"/>
      <c r="E725" s="348"/>
      <c r="F725" s="351"/>
      <c r="G725" s="165"/>
    </row>
    <row r="726" spans="2:7" x14ac:dyDescent="0.3">
      <c r="B726" s="165"/>
      <c r="C726" s="346"/>
      <c r="D726" s="350"/>
      <c r="E726" s="348"/>
      <c r="F726" s="351"/>
      <c r="G726" s="165"/>
    </row>
    <row r="727" spans="2:7" x14ac:dyDescent="0.3">
      <c r="B727" s="165"/>
      <c r="C727" s="346"/>
      <c r="D727" s="350"/>
      <c r="E727" s="348"/>
      <c r="F727" s="351"/>
      <c r="G727" s="165"/>
    </row>
    <row r="728" spans="2:7" x14ac:dyDescent="0.3">
      <c r="B728" s="165"/>
      <c r="C728" s="346"/>
      <c r="D728" s="350"/>
      <c r="E728" s="348"/>
      <c r="F728" s="351"/>
      <c r="G728" s="165"/>
    </row>
    <row r="729" spans="2:7" x14ac:dyDescent="0.3">
      <c r="B729" s="165"/>
      <c r="C729" s="346"/>
      <c r="D729" s="350"/>
      <c r="E729" s="348"/>
      <c r="F729" s="351"/>
      <c r="G729" s="165"/>
    </row>
    <row r="730" spans="2:7" x14ac:dyDescent="0.3">
      <c r="B730" s="165"/>
      <c r="C730" s="346"/>
      <c r="D730" s="350"/>
      <c r="E730" s="348"/>
      <c r="F730" s="351"/>
      <c r="G730" s="165"/>
    </row>
    <row r="731" spans="2:7" x14ac:dyDescent="0.3">
      <c r="B731" s="165"/>
      <c r="C731" s="346"/>
      <c r="D731" s="350"/>
      <c r="E731" s="348"/>
      <c r="F731" s="351"/>
      <c r="G731" s="165"/>
    </row>
    <row r="732" spans="2:7" x14ac:dyDescent="0.3">
      <c r="B732" s="165"/>
      <c r="C732" s="346"/>
      <c r="D732" s="350"/>
      <c r="E732" s="348"/>
      <c r="F732" s="351"/>
      <c r="G732" s="165"/>
    </row>
    <row r="733" spans="2:7" x14ac:dyDescent="0.3">
      <c r="B733" s="165"/>
      <c r="C733" s="346"/>
      <c r="D733" s="350"/>
      <c r="E733" s="348"/>
      <c r="F733" s="351"/>
      <c r="G733" s="165"/>
    </row>
    <row r="734" spans="2:7" x14ac:dyDescent="0.3">
      <c r="B734" s="165"/>
      <c r="C734" s="346"/>
      <c r="D734" s="350"/>
      <c r="E734" s="348"/>
      <c r="F734" s="351"/>
      <c r="G734" s="165"/>
    </row>
    <row r="735" spans="2:7" x14ac:dyDescent="0.3">
      <c r="B735" s="165"/>
      <c r="C735" s="346"/>
      <c r="D735" s="350"/>
      <c r="E735" s="348"/>
      <c r="F735" s="351"/>
      <c r="G735" s="165"/>
    </row>
    <row r="736" spans="2:7" x14ac:dyDescent="0.3">
      <c r="B736" s="165"/>
      <c r="C736" s="346"/>
      <c r="D736" s="350"/>
      <c r="E736" s="348"/>
      <c r="F736" s="351"/>
      <c r="G736" s="165"/>
    </row>
    <row r="737" spans="2:7" x14ac:dyDescent="0.3">
      <c r="B737" s="165"/>
      <c r="C737" s="346"/>
      <c r="D737" s="350"/>
      <c r="E737" s="348"/>
      <c r="F737" s="351"/>
      <c r="G737" s="165"/>
    </row>
    <row r="738" spans="2:7" x14ac:dyDescent="0.3">
      <c r="B738" s="165"/>
      <c r="C738" s="346"/>
      <c r="D738" s="350"/>
      <c r="E738" s="348"/>
      <c r="F738" s="351"/>
      <c r="G738" s="165"/>
    </row>
    <row r="739" spans="2:7" x14ac:dyDescent="0.3">
      <c r="B739" s="165"/>
      <c r="C739" s="346"/>
      <c r="D739" s="350"/>
      <c r="E739" s="348"/>
      <c r="F739" s="351"/>
      <c r="G739" s="165"/>
    </row>
    <row r="740" spans="2:7" x14ac:dyDescent="0.3">
      <c r="B740" s="165"/>
      <c r="C740" s="346"/>
      <c r="D740" s="350"/>
      <c r="E740" s="348"/>
      <c r="F740" s="351"/>
      <c r="G740" s="165"/>
    </row>
    <row r="741" spans="2:7" x14ac:dyDescent="0.3">
      <c r="B741" s="165"/>
      <c r="C741" s="346"/>
      <c r="D741" s="350"/>
      <c r="E741" s="348"/>
      <c r="F741" s="351"/>
      <c r="G741" s="165"/>
    </row>
    <row r="742" spans="2:7" x14ac:dyDescent="0.3">
      <c r="B742" s="165"/>
      <c r="C742" s="346"/>
      <c r="D742" s="350"/>
      <c r="E742" s="348"/>
      <c r="F742" s="351"/>
      <c r="G742" s="165"/>
    </row>
    <row r="743" spans="2:7" x14ac:dyDescent="0.3">
      <c r="B743" s="165"/>
      <c r="C743" s="346"/>
      <c r="D743" s="350"/>
      <c r="E743" s="348"/>
      <c r="F743" s="351"/>
      <c r="G743" s="165"/>
    </row>
    <row r="744" spans="2:7" x14ac:dyDescent="0.3">
      <c r="B744" s="165"/>
      <c r="C744" s="346"/>
      <c r="D744" s="350"/>
      <c r="E744" s="348"/>
      <c r="F744" s="351"/>
      <c r="G744" s="165"/>
    </row>
    <row r="745" spans="2:7" x14ac:dyDescent="0.3">
      <c r="B745" s="165"/>
      <c r="C745" s="346"/>
      <c r="D745" s="350"/>
      <c r="E745" s="348"/>
      <c r="F745" s="351"/>
      <c r="G745" s="165"/>
    </row>
    <row r="746" spans="2:7" x14ac:dyDescent="0.3">
      <c r="B746" s="165"/>
      <c r="C746" s="346"/>
      <c r="D746" s="350"/>
      <c r="E746" s="348"/>
      <c r="F746" s="351"/>
      <c r="G746" s="165"/>
    </row>
    <row r="747" spans="2:7" x14ac:dyDescent="0.3">
      <c r="B747" s="165"/>
      <c r="C747" s="346"/>
      <c r="D747" s="350"/>
      <c r="E747" s="348"/>
      <c r="F747" s="351"/>
      <c r="G747" s="165"/>
    </row>
    <row r="748" spans="2:7" x14ac:dyDescent="0.3">
      <c r="B748" s="165"/>
      <c r="C748" s="346"/>
      <c r="D748" s="350"/>
      <c r="E748" s="348"/>
      <c r="F748" s="351"/>
      <c r="G748" s="165"/>
    </row>
    <row r="749" spans="2:7" x14ac:dyDescent="0.3">
      <c r="B749" s="165"/>
      <c r="C749" s="346"/>
      <c r="D749" s="350"/>
      <c r="E749" s="348"/>
      <c r="F749" s="351"/>
      <c r="G749" s="165"/>
    </row>
    <row r="750" spans="2:7" x14ac:dyDescent="0.3">
      <c r="B750" s="165"/>
      <c r="C750" s="346"/>
      <c r="D750" s="350"/>
      <c r="E750" s="348"/>
      <c r="F750" s="351"/>
      <c r="G750" s="165"/>
    </row>
    <row r="751" spans="2:7" x14ac:dyDescent="0.3">
      <c r="B751" s="165"/>
      <c r="C751" s="346"/>
      <c r="D751" s="350"/>
      <c r="E751" s="348"/>
      <c r="F751" s="351"/>
      <c r="G751" s="165"/>
    </row>
    <row r="752" spans="2:7" x14ac:dyDescent="0.3">
      <c r="B752" s="165"/>
      <c r="C752" s="346"/>
      <c r="D752" s="350"/>
      <c r="E752" s="348"/>
      <c r="F752" s="351"/>
      <c r="G752" s="165"/>
    </row>
    <row r="753" spans="2:7" x14ac:dyDescent="0.3">
      <c r="B753" s="165"/>
      <c r="C753" s="346"/>
      <c r="D753" s="350"/>
      <c r="E753" s="348"/>
      <c r="F753" s="351"/>
      <c r="G753" s="165"/>
    </row>
    <row r="754" spans="2:7" x14ac:dyDescent="0.3">
      <c r="B754" s="165"/>
      <c r="C754" s="346"/>
      <c r="D754" s="350"/>
      <c r="E754" s="348"/>
      <c r="F754" s="351"/>
      <c r="G754" s="165"/>
    </row>
    <row r="755" spans="2:7" x14ac:dyDescent="0.3">
      <c r="B755" s="165"/>
      <c r="C755" s="346"/>
      <c r="D755" s="350"/>
      <c r="E755" s="348"/>
      <c r="F755" s="351"/>
      <c r="G755" s="165"/>
    </row>
    <row r="756" spans="2:7" x14ac:dyDescent="0.3">
      <c r="B756" s="165"/>
      <c r="C756" s="346"/>
      <c r="D756" s="350"/>
      <c r="E756" s="348"/>
      <c r="F756" s="351"/>
      <c r="G756" s="165"/>
    </row>
    <row r="757" spans="2:7" x14ac:dyDescent="0.3">
      <c r="B757" s="165"/>
      <c r="C757" s="346"/>
      <c r="D757" s="350"/>
      <c r="E757" s="348"/>
      <c r="F757" s="351"/>
      <c r="G757" s="165"/>
    </row>
    <row r="758" spans="2:7" x14ac:dyDescent="0.3">
      <c r="B758" s="165"/>
      <c r="C758" s="346"/>
      <c r="D758" s="350"/>
      <c r="E758" s="348"/>
      <c r="F758" s="351"/>
      <c r="G758" s="165"/>
    </row>
    <row r="759" spans="2:7" x14ac:dyDescent="0.3">
      <c r="B759" s="165"/>
      <c r="C759" s="346"/>
      <c r="D759" s="350"/>
      <c r="E759" s="348"/>
      <c r="F759" s="351"/>
      <c r="G759" s="165"/>
    </row>
    <row r="760" spans="2:7" x14ac:dyDescent="0.3">
      <c r="B760" s="165"/>
      <c r="C760" s="346"/>
      <c r="D760" s="350"/>
      <c r="E760" s="348"/>
      <c r="F760" s="351"/>
      <c r="G760" s="165"/>
    </row>
    <row r="761" spans="2:7" x14ac:dyDescent="0.3">
      <c r="B761" s="165"/>
      <c r="C761" s="346"/>
      <c r="D761" s="350"/>
      <c r="E761" s="348"/>
      <c r="F761" s="351"/>
      <c r="G761" s="165"/>
    </row>
    <row r="762" spans="2:7" x14ac:dyDescent="0.3">
      <c r="B762" s="165"/>
      <c r="C762" s="346"/>
      <c r="D762" s="350"/>
      <c r="E762" s="348"/>
      <c r="F762" s="351"/>
      <c r="G762" s="165"/>
    </row>
    <row r="763" spans="2:7" x14ac:dyDescent="0.3">
      <c r="B763" s="165"/>
      <c r="C763" s="346"/>
      <c r="D763" s="350"/>
      <c r="E763" s="348"/>
      <c r="F763" s="351"/>
      <c r="G763" s="165"/>
    </row>
    <row r="764" spans="2:7" x14ac:dyDescent="0.3">
      <c r="B764" s="165"/>
      <c r="C764" s="346"/>
      <c r="D764" s="350"/>
      <c r="E764" s="348"/>
      <c r="F764" s="351"/>
      <c r="G764" s="165"/>
    </row>
    <row r="765" spans="2:7" x14ac:dyDescent="0.3">
      <c r="B765" s="165"/>
      <c r="C765" s="346"/>
      <c r="D765" s="350"/>
      <c r="E765" s="348"/>
      <c r="F765" s="351"/>
      <c r="G765" s="165"/>
    </row>
    <row r="766" spans="2:7" x14ac:dyDescent="0.3">
      <c r="B766" s="165"/>
      <c r="C766" s="346"/>
      <c r="D766" s="350"/>
      <c r="E766" s="348"/>
      <c r="F766" s="351"/>
      <c r="G766" s="165"/>
    </row>
    <row r="767" spans="2:7" x14ac:dyDescent="0.3">
      <c r="B767" s="165"/>
      <c r="C767" s="346"/>
      <c r="D767" s="350"/>
      <c r="E767" s="348"/>
      <c r="F767" s="351"/>
      <c r="G767" s="165"/>
    </row>
    <row r="768" spans="2:7" x14ac:dyDescent="0.3">
      <c r="B768" s="165"/>
      <c r="C768" s="346"/>
      <c r="D768" s="350"/>
      <c r="E768" s="348"/>
      <c r="F768" s="351"/>
      <c r="G768" s="165"/>
    </row>
    <row r="769" spans="2:7" x14ac:dyDescent="0.3">
      <c r="B769" s="165"/>
      <c r="C769" s="346"/>
      <c r="D769" s="350"/>
      <c r="E769" s="348"/>
      <c r="F769" s="351"/>
      <c r="G769" s="165"/>
    </row>
    <row r="770" spans="2:7" x14ac:dyDescent="0.3">
      <c r="B770" s="165"/>
      <c r="C770" s="346"/>
      <c r="D770" s="350"/>
      <c r="E770" s="348"/>
      <c r="F770" s="351"/>
      <c r="G770" s="165"/>
    </row>
    <row r="771" spans="2:7" x14ac:dyDescent="0.3">
      <c r="B771" s="165"/>
      <c r="C771" s="346"/>
      <c r="D771" s="350"/>
      <c r="E771" s="348"/>
      <c r="F771" s="351"/>
      <c r="G771" s="165"/>
    </row>
    <row r="772" spans="2:7" x14ac:dyDescent="0.3">
      <c r="B772" s="165"/>
      <c r="C772" s="346"/>
      <c r="D772" s="350"/>
      <c r="E772" s="348"/>
      <c r="F772" s="351"/>
      <c r="G772" s="165"/>
    </row>
    <row r="773" spans="2:7" x14ac:dyDescent="0.3">
      <c r="B773" s="165"/>
      <c r="C773" s="346"/>
      <c r="D773" s="350"/>
      <c r="E773" s="348"/>
      <c r="F773" s="351"/>
      <c r="G773" s="165"/>
    </row>
    <row r="774" spans="2:7" x14ac:dyDescent="0.3">
      <c r="B774" s="165"/>
      <c r="C774" s="346"/>
      <c r="D774" s="350"/>
      <c r="E774" s="348"/>
      <c r="F774" s="351"/>
      <c r="G774" s="165"/>
    </row>
    <row r="775" spans="2:7" x14ac:dyDescent="0.3">
      <c r="B775" s="165"/>
      <c r="C775" s="346"/>
      <c r="D775" s="350"/>
      <c r="E775" s="348"/>
      <c r="F775" s="351"/>
      <c r="G775" s="165"/>
    </row>
    <row r="776" spans="2:7" x14ac:dyDescent="0.3">
      <c r="B776" s="165"/>
      <c r="C776" s="346"/>
      <c r="D776" s="350"/>
      <c r="E776" s="348"/>
      <c r="F776" s="351"/>
      <c r="G776" s="165"/>
    </row>
    <row r="777" spans="2:7" x14ac:dyDescent="0.3">
      <c r="B777" s="165"/>
      <c r="C777" s="346"/>
      <c r="D777" s="350"/>
      <c r="E777" s="348"/>
      <c r="F777" s="351"/>
      <c r="G777" s="165"/>
    </row>
    <row r="778" spans="2:7" x14ac:dyDescent="0.3">
      <c r="B778" s="165"/>
      <c r="C778" s="346"/>
      <c r="D778" s="350"/>
      <c r="E778" s="348"/>
      <c r="F778" s="351"/>
      <c r="G778" s="165"/>
    </row>
    <row r="779" spans="2:7" x14ac:dyDescent="0.3">
      <c r="B779" s="165"/>
      <c r="C779" s="346"/>
      <c r="D779" s="350"/>
      <c r="E779" s="348"/>
      <c r="F779" s="351"/>
      <c r="G779" s="165"/>
    </row>
    <row r="780" spans="2:7" x14ac:dyDescent="0.3">
      <c r="B780" s="165"/>
      <c r="C780" s="346"/>
      <c r="D780" s="350"/>
      <c r="E780" s="348"/>
      <c r="F780" s="351"/>
      <c r="G780" s="165"/>
    </row>
    <row r="781" spans="2:7" x14ac:dyDescent="0.3">
      <c r="B781" s="165"/>
      <c r="C781" s="346"/>
      <c r="D781" s="350"/>
      <c r="E781" s="348"/>
      <c r="F781" s="351"/>
      <c r="G781" s="165"/>
    </row>
    <row r="782" spans="2:7" x14ac:dyDescent="0.3">
      <c r="B782" s="165"/>
      <c r="C782" s="346"/>
      <c r="D782" s="350"/>
      <c r="E782" s="348"/>
      <c r="F782" s="351"/>
      <c r="G782" s="165"/>
    </row>
    <row r="783" spans="2:7" x14ac:dyDescent="0.3">
      <c r="B783" s="165"/>
      <c r="C783" s="346"/>
      <c r="D783" s="350"/>
      <c r="E783" s="348"/>
      <c r="F783" s="351"/>
      <c r="G783" s="165"/>
    </row>
    <row r="784" spans="2:7" x14ac:dyDescent="0.3">
      <c r="B784" s="165"/>
      <c r="C784" s="346"/>
      <c r="D784" s="350"/>
      <c r="E784" s="348"/>
      <c r="F784" s="351"/>
      <c r="G784" s="165"/>
    </row>
    <row r="785" spans="2:7" x14ac:dyDescent="0.3">
      <c r="B785" s="165"/>
      <c r="C785" s="346"/>
      <c r="D785" s="350"/>
      <c r="E785" s="348"/>
      <c r="F785" s="351"/>
      <c r="G785" s="165"/>
    </row>
    <row r="786" spans="2:7" x14ac:dyDescent="0.3">
      <c r="B786" s="165"/>
      <c r="C786" s="346"/>
      <c r="D786" s="350"/>
      <c r="E786" s="348"/>
      <c r="F786" s="351"/>
      <c r="G786" s="165"/>
    </row>
    <row r="787" spans="2:7" x14ac:dyDescent="0.3">
      <c r="B787" s="165"/>
      <c r="C787" s="346"/>
      <c r="D787" s="350"/>
      <c r="E787" s="348"/>
      <c r="F787" s="351"/>
      <c r="G787" s="165"/>
    </row>
    <row r="788" spans="2:7" x14ac:dyDescent="0.3">
      <c r="B788" s="165"/>
      <c r="C788" s="346"/>
      <c r="D788" s="350"/>
      <c r="E788" s="348"/>
      <c r="F788" s="351"/>
      <c r="G788" s="165"/>
    </row>
    <row r="789" spans="2:7" x14ac:dyDescent="0.3">
      <c r="B789" s="165"/>
      <c r="C789" s="346"/>
      <c r="D789" s="350"/>
      <c r="E789" s="348"/>
      <c r="F789" s="351"/>
      <c r="G789" s="165"/>
    </row>
    <row r="790" spans="2:7" x14ac:dyDescent="0.3">
      <c r="B790" s="165"/>
      <c r="C790" s="346"/>
      <c r="D790" s="350"/>
      <c r="E790" s="348"/>
      <c r="F790" s="351"/>
      <c r="G790" s="165"/>
    </row>
    <row r="791" spans="2:7" x14ac:dyDescent="0.3">
      <c r="B791" s="165"/>
      <c r="C791" s="346"/>
      <c r="D791" s="350"/>
      <c r="E791" s="348"/>
      <c r="F791" s="351"/>
      <c r="G791" s="165"/>
    </row>
    <row r="792" spans="2:7" x14ac:dyDescent="0.3">
      <c r="B792" s="165"/>
      <c r="C792" s="346"/>
      <c r="D792" s="350"/>
      <c r="E792" s="348"/>
      <c r="F792" s="351"/>
      <c r="G792" s="165"/>
    </row>
    <row r="793" spans="2:7" x14ac:dyDescent="0.3">
      <c r="B793" s="165"/>
      <c r="C793" s="346"/>
      <c r="D793" s="350"/>
      <c r="E793" s="348"/>
      <c r="F793" s="351"/>
      <c r="G793" s="165"/>
    </row>
    <row r="794" spans="2:7" x14ac:dyDescent="0.3">
      <c r="B794" s="165"/>
      <c r="C794" s="346"/>
      <c r="D794" s="350"/>
      <c r="E794" s="348"/>
      <c r="F794" s="351"/>
      <c r="G794" s="165"/>
    </row>
    <row r="795" spans="2:7" x14ac:dyDescent="0.3">
      <c r="B795" s="165"/>
      <c r="C795" s="346"/>
      <c r="D795" s="350"/>
      <c r="E795" s="348"/>
      <c r="F795" s="351"/>
      <c r="G795" s="165"/>
    </row>
    <row r="796" spans="2:7" x14ac:dyDescent="0.3">
      <c r="B796" s="165"/>
      <c r="C796" s="346"/>
      <c r="D796" s="350"/>
      <c r="E796" s="348"/>
      <c r="F796" s="351"/>
      <c r="G796" s="165"/>
    </row>
    <row r="797" spans="2:7" x14ac:dyDescent="0.3">
      <c r="B797" s="165"/>
      <c r="C797" s="346"/>
      <c r="D797" s="350"/>
      <c r="E797" s="348"/>
      <c r="F797" s="351"/>
      <c r="G797" s="165"/>
    </row>
    <row r="798" spans="2:7" x14ac:dyDescent="0.3">
      <c r="B798" s="165"/>
      <c r="C798" s="346"/>
      <c r="D798" s="350"/>
      <c r="E798" s="348"/>
      <c r="F798" s="351"/>
      <c r="G798" s="165"/>
    </row>
    <row r="799" spans="2:7" x14ac:dyDescent="0.3">
      <c r="B799" s="165"/>
      <c r="C799" s="346"/>
      <c r="D799" s="350"/>
      <c r="E799" s="348"/>
      <c r="F799" s="351"/>
      <c r="G799" s="165"/>
    </row>
    <row r="800" spans="2:7" x14ac:dyDescent="0.3">
      <c r="B800" s="165"/>
      <c r="C800" s="346"/>
      <c r="D800" s="350"/>
      <c r="E800" s="348"/>
      <c r="F800" s="351"/>
      <c r="G800" s="165"/>
    </row>
    <row r="801" spans="2:7" x14ac:dyDescent="0.3">
      <c r="B801" s="165"/>
      <c r="C801" s="346"/>
      <c r="D801" s="350"/>
      <c r="E801" s="348"/>
      <c r="F801" s="351"/>
      <c r="G801" s="165"/>
    </row>
    <row r="802" spans="2:7" x14ac:dyDescent="0.3">
      <c r="B802" s="165"/>
      <c r="C802" s="346"/>
      <c r="D802" s="350"/>
      <c r="E802" s="348"/>
      <c r="F802" s="351"/>
      <c r="G802" s="165"/>
    </row>
    <row r="803" spans="2:7" x14ac:dyDescent="0.3">
      <c r="B803" s="165"/>
      <c r="C803" s="346"/>
      <c r="D803" s="350"/>
      <c r="E803" s="348"/>
      <c r="F803" s="351"/>
      <c r="G803" s="165"/>
    </row>
    <row r="804" spans="2:7" x14ac:dyDescent="0.3">
      <c r="B804" s="165"/>
      <c r="C804" s="346"/>
      <c r="D804" s="350"/>
      <c r="E804" s="348"/>
      <c r="F804" s="351"/>
      <c r="G804" s="165"/>
    </row>
    <row r="805" spans="2:7" x14ac:dyDescent="0.3">
      <c r="B805" s="165"/>
      <c r="C805" s="346"/>
      <c r="D805" s="350"/>
      <c r="E805" s="348"/>
      <c r="F805" s="351"/>
      <c r="G805" s="165"/>
    </row>
    <row r="806" spans="2:7" x14ac:dyDescent="0.3">
      <c r="B806" s="165"/>
      <c r="C806" s="346"/>
      <c r="D806" s="350"/>
      <c r="E806" s="348"/>
      <c r="F806" s="351"/>
      <c r="G806" s="165"/>
    </row>
    <row r="807" spans="2:7" x14ac:dyDescent="0.3">
      <c r="B807" s="165"/>
      <c r="C807" s="346"/>
      <c r="D807" s="350"/>
      <c r="E807" s="348"/>
      <c r="F807" s="351"/>
      <c r="G807" s="165"/>
    </row>
    <row r="808" spans="2:7" x14ac:dyDescent="0.3">
      <c r="B808" s="165"/>
      <c r="C808" s="346"/>
      <c r="D808" s="350"/>
      <c r="E808" s="348"/>
      <c r="F808" s="351"/>
      <c r="G808" s="165"/>
    </row>
    <row r="809" spans="2:7" x14ac:dyDescent="0.3">
      <c r="B809" s="165"/>
      <c r="C809" s="346"/>
      <c r="D809" s="350"/>
      <c r="E809" s="348"/>
      <c r="F809" s="351"/>
      <c r="G809" s="165"/>
    </row>
    <row r="810" spans="2:7" x14ac:dyDescent="0.3">
      <c r="B810" s="165"/>
      <c r="C810" s="346"/>
      <c r="D810" s="350"/>
      <c r="E810" s="348"/>
      <c r="F810" s="351"/>
      <c r="G810" s="165"/>
    </row>
    <row r="811" spans="2:7" x14ac:dyDescent="0.3">
      <c r="B811" s="165"/>
      <c r="C811" s="346"/>
      <c r="D811" s="350"/>
      <c r="E811" s="348"/>
      <c r="F811" s="351"/>
      <c r="G811" s="165"/>
    </row>
    <row r="812" spans="2:7" x14ac:dyDescent="0.3">
      <c r="B812" s="165"/>
      <c r="C812" s="346"/>
      <c r="D812" s="350"/>
      <c r="E812" s="348"/>
      <c r="F812" s="351"/>
      <c r="G812" s="165"/>
    </row>
    <row r="813" spans="2:7" x14ac:dyDescent="0.3">
      <c r="B813" s="165"/>
      <c r="C813" s="346"/>
      <c r="D813" s="350"/>
      <c r="E813" s="348"/>
      <c r="F813" s="351"/>
      <c r="G813" s="165"/>
    </row>
    <row r="814" spans="2:7" x14ac:dyDescent="0.3">
      <c r="B814" s="165"/>
      <c r="C814" s="346"/>
      <c r="D814" s="350"/>
      <c r="E814" s="348"/>
      <c r="F814" s="351"/>
      <c r="G814" s="165"/>
    </row>
    <row r="815" spans="2:7" x14ac:dyDescent="0.3">
      <c r="B815" s="165"/>
      <c r="C815" s="346"/>
      <c r="D815" s="350"/>
      <c r="E815" s="348"/>
      <c r="F815" s="351"/>
      <c r="G815" s="165"/>
    </row>
    <row r="816" spans="2:7" x14ac:dyDescent="0.3">
      <c r="B816" s="165"/>
      <c r="C816" s="346"/>
      <c r="D816" s="350"/>
      <c r="E816" s="348"/>
      <c r="F816" s="351"/>
      <c r="G816" s="165"/>
    </row>
    <row r="817" spans="2:7" x14ac:dyDescent="0.3">
      <c r="B817" s="165"/>
      <c r="C817" s="346"/>
      <c r="D817" s="350"/>
      <c r="E817" s="348"/>
      <c r="F817" s="351"/>
      <c r="G817" s="165"/>
    </row>
    <row r="818" spans="2:7" x14ac:dyDescent="0.3">
      <c r="B818" s="165"/>
      <c r="C818" s="346"/>
      <c r="D818" s="350"/>
      <c r="E818" s="348"/>
      <c r="F818" s="351"/>
      <c r="G818" s="165"/>
    </row>
    <row r="819" spans="2:7" x14ac:dyDescent="0.3">
      <c r="B819" s="165"/>
      <c r="C819" s="346"/>
      <c r="D819" s="350"/>
      <c r="E819" s="348"/>
      <c r="F819" s="351"/>
      <c r="G819" s="165"/>
    </row>
    <row r="820" spans="2:7" x14ac:dyDescent="0.3">
      <c r="B820" s="165"/>
      <c r="C820" s="346"/>
      <c r="D820" s="350"/>
      <c r="E820" s="348"/>
      <c r="F820" s="351"/>
      <c r="G820" s="165"/>
    </row>
    <row r="821" spans="2:7" x14ac:dyDescent="0.3">
      <c r="B821" s="165"/>
      <c r="C821" s="346"/>
      <c r="D821" s="350"/>
      <c r="E821" s="348"/>
      <c r="F821" s="351"/>
      <c r="G821" s="165"/>
    </row>
    <row r="822" spans="2:7" x14ac:dyDescent="0.3">
      <c r="B822" s="165"/>
      <c r="C822" s="346"/>
      <c r="D822" s="350"/>
      <c r="E822" s="348"/>
      <c r="F822" s="351"/>
      <c r="G822" s="165"/>
    </row>
    <row r="823" spans="2:7" x14ac:dyDescent="0.3">
      <c r="B823" s="165"/>
      <c r="C823" s="346"/>
      <c r="D823" s="350"/>
      <c r="E823" s="348"/>
      <c r="F823" s="351"/>
      <c r="G823" s="165"/>
    </row>
    <row r="824" spans="2:7" x14ac:dyDescent="0.3">
      <c r="B824" s="165"/>
      <c r="C824" s="346"/>
      <c r="D824" s="350"/>
      <c r="E824" s="348"/>
      <c r="F824" s="351"/>
      <c r="G824" s="165"/>
    </row>
    <row r="825" spans="2:7" x14ac:dyDescent="0.3">
      <c r="B825" s="165"/>
      <c r="C825" s="346"/>
      <c r="D825" s="350"/>
      <c r="E825" s="348"/>
      <c r="F825" s="351"/>
      <c r="G825" s="165"/>
    </row>
    <row r="826" spans="2:7" x14ac:dyDescent="0.3">
      <c r="B826" s="165"/>
      <c r="C826" s="346"/>
      <c r="D826" s="350"/>
      <c r="E826" s="348"/>
      <c r="F826" s="351"/>
      <c r="G826" s="165"/>
    </row>
    <row r="827" spans="2:7" x14ac:dyDescent="0.3">
      <c r="B827" s="165"/>
      <c r="C827" s="346"/>
      <c r="D827" s="350"/>
      <c r="E827" s="348"/>
      <c r="F827" s="351"/>
      <c r="G827" s="165"/>
    </row>
    <row r="828" spans="2:7" x14ac:dyDescent="0.3">
      <c r="B828" s="165"/>
      <c r="C828" s="346"/>
      <c r="D828" s="350"/>
      <c r="E828" s="348"/>
      <c r="F828" s="351"/>
      <c r="G828" s="165"/>
    </row>
    <row r="829" spans="2:7" x14ac:dyDescent="0.3">
      <c r="B829" s="165"/>
      <c r="C829" s="346"/>
      <c r="D829" s="350"/>
      <c r="E829" s="348"/>
      <c r="F829" s="351"/>
      <c r="G829" s="165"/>
    </row>
    <row r="830" spans="2:7" x14ac:dyDescent="0.3">
      <c r="B830" s="165"/>
      <c r="C830" s="346"/>
      <c r="D830" s="350"/>
      <c r="E830" s="348"/>
      <c r="F830" s="351"/>
      <c r="G830" s="165"/>
    </row>
    <row r="831" spans="2:7" x14ac:dyDescent="0.3">
      <c r="B831" s="165"/>
      <c r="C831" s="346"/>
      <c r="D831" s="350"/>
      <c r="E831" s="348"/>
      <c r="F831" s="351"/>
      <c r="G831" s="165"/>
    </row>
    <row r="832" spans="2:7" x14ac:dyDescent="0.3">
      <c r="B832" s="165"/>
      <c r="C832" s="346"/>
      <c r="D832" s="350"/>
      <c r="E832" s="348"/>
      <c r="F832" s="351"/>
      <c r="G832" s="165"/>
    </row>
    <row r="833" spans="2:7" x14ac:dyDescent="0.3">
      <c r="B833" s="165"/>
      <c r="C833" s="346"/>
      <c r="D833" s="350"/>
      <c r="E833" s="348"/>
      <c r="F833" s="351"/>
      <c r="G833" s="165"/>
    </row>
    <row r="834" spans="2:7" x14ac:dyDescent="0.3">
      <c r="B834" s="165"/>
      <c r="C834" s="346"/>
      <c r="D834" s="350"/>
      <c r="E834" s="348"/>
      <c r="F834" s="351"/>
      <c r="G834" s="165"/>
    </row>
    <row r="835" spans="2:7" x14ac:dyDescent="0.3">
      <c r="B835" s="165"/>
      <c r="C835" s="346"/>
      <c r="D835" s="350"/>
      <c r="E835" s="348"/>
      <c r="F835" s="351"/>
      <c r="G835" s="165"/>
    </row>
    <row r="836" spans="2:7" x14ac:dyDescent="0.3">
      <c r="B836" s="165"/>
      <c r="C836" s="346"/>
      <c r="D836" s="350"/>
      <c r="E836" s="348"/>
      <c r="F836" s="351"/>
      <c r="G836" s="165"/>
    </row>
    <row r="837" spans="2:7" x14ac:dyDescent="0.3">
      <c r="B837" s="165"/>
      <c r="C837" s="346"/>
      <c r="D837" s="350"/>
      <c r="E837" s="348"/>
      <c r="F837" s="351"/>
      <c r="G837" s="165"/>
    </row>
    <row r="838" spans="2:7" x14ac:dyDescent="0.3">
      <c r="B838" s="165"/>
      <c r="C838" s="346"/>
      <c r="D838" s="350"/>
      <c r="E838" s="348"/>
      <c r="F838" s="351"/>
      <c r="G838" s="165"/>
    </row>
    <row r="839" spans="2:7" x14ac:dyDescent="0.3">
      <c r="B839" s="165"/>
      <c r="C839" s="346"/>
      <c r="D839" s="350"/>
      <c r="E839" s="348"/>
      <c r="F839" s="351"/>
      <c r="G839" s="165"/>
    </row>
    <row r="840" spans="2:7" x14ac:dyDescent="0.3">
      <c r="B840" s="165"/>
      <c r="C840" s="346"/>
      <c r="D840" s="350"/>
      <c r="E840" s="348"/>
      <c r="F840" s="351"/>
      <c r="G840" s="165"/>
    </row>
    <row r="841" spans="2:7" x14ac:dyDescent="0.3">
      <c r="B841" s="165"/>
      <c r="C841" s="346"/>
      <c r="D841" s="350"/>
      <c r="E841" s="348"/>
      <c r="F841" s="351"/>
      <c r="G841" s="165"/>
    </row>
    <row r="842" spans="2:7" x14ac:dyDescent="0.3">
      <c r="B842" s="165"/>
      <c r="C842" s="346"/>
      <c r="D842" s="350"/>
      <c r="E842" s="348"/>
      <c r="F842" s="351"/>
      <c r="G842" s="165"/>
    </row>
    <row r="843" spans="2:7" x14ac:dyDescent="0.3">
      <c r="B843" s="165"/>
      <c r="C843" s="346"/>
      <c r="D843" s="350"/>
      <c r="E843" s="348"/>
      <c r="F843" s="351"/>
      <c r="G843" s="165"/>
    </row>
    <row r="844" spans="2:7" x14ac:dyDescent="0.3">
      <c r="B844" s="165"/>
      <c r="C844" s="346"/>
      <c r="D844" s="350"/>
      <c r="E844" s="348"/>
      <c r="F844" s="351"/>
      <c r="G844" s="165"/>
    </row>
    <row r="845" spans="2:7" x14ac:dyDescent="0.3">
      <c r="B845" s="165"/>
      <c r="C845" s="346"/>
      <c r="D845" s="350"/>
      <c r="E845" s="348"/>
      <c r="F845" s="351"/>
      <c r="G845" s="165"/>
    </row>
    <row r="846" spans="2:7" x14ac:dyDescent="0.3">
      <c r="B846" s="165"/>
      <c r="C846" s="346"/>
      <c r="D846" s="350"/>
      <c r="E846" s="348"/>
      <c r="F846" s="351"/>
      <c r="G846" s="165"/>
    </row>
    <row r="847" spans="2:7" x14ac:dyDescent="0.3">
      <c r="B847" s="165"/>
      <c r="C847" s="346"/>
      <c r="D847" s="350"/>
      <c r="E847" s="348"/>
      <c r="F847" s="351"/>
      <c r="G847" s="165"/>
    </row>
    <row r="848" spans="2:7" x14ac:dyDescent="0.3">
      <c r="B848" s="165"/>
      <c r="C848" s="346"/>
      <c r="D848" s="350"/>
      <c r="E848" s="348"/>
      <c r="F848" s="351"/>
      <c r="G848" s="165"/>
    </row>
    <row r="849" spans="2:7" x14ac:dyDescent="0.3">
      <c r="B849" s="165"/>
      <c r="C849" s="346"/>
      <c r="D849" s="350"/>
      <c r="E849" s="348"/>
      <c r="F849" s="351"/>
      <c r="G849" s="165"/>
    </row>
    <row r="850" spans="2:7" x14ac:dyDescent="0.3">
      <c r="B850" s="165"/>
      <c r="C850" s="346"/>
      <c r="D850" s="350"/>
      <c r="E850" s="348"/>
      <c r="F850" s="351"/>
      <c r="G850" s="165"/>
    </row>
    <row r="851" spans="2:7" x14ac:dyDescent="0.3">
      <c r="B851" s="165"/>
      <c r="C851" s="346"/>
      <c r="D851" s="350"/>
      <c r="E851" s="348"/>
      <c r="F851" s="351"/>
      <c r="G851" s="165"/>
    </row>
    <row r="852" spans="2:7" x14ac:dyDescent="0.3">
      <c r="B852" s="165"/>
      <c r="C852" s="346"/>
      <c r="D852" s="350"/>
      <c r="E852" s="348"/>
      <c r="F852" s="351"/>
      <c r="G852" s="165"/>
    </row>
    <row r="853" spans="2:7" x14ac:dyDescent="0.3">
      <c r="B853" s="165"/>
      <c r="C853" s="346"/>
      <c r="D853" s="350"/>
      <c r="E853" s="348"/>
      <c r="F853" s="351"/>
      <c r="G853" s="165"/>
    </row>
    <row r="854" spans="2:7" x14ac:dyDescent="0.3">
      <c r="B854" s="165"/>
      <c r="C854" s="346"/>
      <c r="D854" s="350"/>
      <c r="E854" s="348"/>
      <c r="F854" s="351"/>
      <c r="G854" s="165"/>
    </row>
    <row r="855" spans="2:7" x14ac:dyDescent="0.3">
      <c r="B855" s="165"/>
      <c r="C855" s="346"/>
      <c r="D855" s="350"/>
      <c r="E855" s="348"/>
      <c r="F855" s="351"/>
      <c r="G855" s="165"/>
    </row>
    <row r="856" spans="2:7" x14ac:dyDescent="0.3">
      <c r="B856" s="165"/>
      <c r="C856" s="346"/>
      <c r="D856" s="350"/>
      <c r="E856" s="348"/>
      <c r="F856" s="351"/>
      <c r="G856" s="165"/>
    </row>
    <row r="857" spans="2:7" x14ac:dyDescent="0.3">
      <c r="B857" s="165"/>
      <c r="C857" s="346"/>
      <c r="D857" s="350"/>
      <c r="E857" s="348"/>
      <c r="F857" s="351"/>
      <c r="G857" s="165"/>
    </row>
    <row r="858" spans="2:7" x14ac:dyDescent="0.3">
      <c r="B858" s="165"/>
      <c r="C858" s="346"/>
      <c r="D858" s="350"/>
      <c r="E858" s="348"/>
      <c r="F858" s="351"/>
      <c r="G858" s="165"/>
    </row>
    <row r="859" spans="2:7" x14ac:dyDescent="0.3">
      <c r="B859" s="165"/>
      <c r="C859" s="346"/>
      <c r="D859" s="350"/>
      <c r="E859" s="348"/>
      <c r="F859" s="351"/>
      <c r="G859" s="165"/>
    </row>
    <row r="860" spans="2:7" x14ac:dyDescent="0.3">
      <c r="B860" s="165"/>
      <c r="C860" s="346"/>
      <c r="D860" s="350"/>
      <c r="E860" s="348"/>
      <c r="F860" s="351"/>
      <c r="G860" s="165"/>
    </row>
    <row r="861" spans="2:7" x14ac:dyDescent="0.3">
      <c r="B861" s="165"/>
      <c r="C861" s="346"/>
      <c r="D861" s="350"/>
      <c r="E861" s="348"/>
      <c r="F861" s="351"/>
      <c r="G861" s="165"/>
    </row>
    <row r="862" spans="2:7" x14ac:dyDescent="0.3">
      <c r="B862" s="165"/>
      <c r="C862" s="346"/>
      <c r="D862" s="350"/>
      <c r="E862" s="348"/>
      <c r="F862" s="351"/>
      <c r="G862" s="165"/>
    </row>
    <row r="863" spans="2:7" x14ac:dyDescent="0.3">
      <c r="B863" s="165"/>
      <c r="C863" s="346"/>
      <c r="D863" s="350"/>
      <c r="E863" s="348"/>
      <c r="F863" s="351"/>
      <c r="G863" s="165"/>
    </row>
    <row r="864" spans="2:7" x14ac:dyDescent="0.3">
      <c r="B864" s="165"/>
      <c r="C864" s="346"/>
      <c r="D864" s="350"/>
      <c r="E864" s="348"/>
      <c r="F864" s="351"/>
      <c r="G864" s="165"/>
    </row>
    <row r="865" spans="2:7" x14ac:dyDescent="0.3">
      <c r="B865" s="165"/>
      <c r="C865" s="346"/>
      <c r="D865" s="350"/>
      <c r="E865" s="348"/>
      <c r="F865" s="351"/>
      <c r="G865" s="165"/>
    </row>
    <row r="866" spans="2:7" x14ac:dyDescent="0.3">
      <c r="B866" s="165"/>
      <c r="C866" s="346"/>
      <c r="D866" s="350"/>
      <c r="E866" s="348"/>
      <c r="F866" s="351"/>
      <c r="G866" s="165"/>
    </row>
    <row r="867" spans="2:7" x14ac:dyDescent="0.3">
      <c r="B867" s="165"/>
      <c r="C867" s="346"/>
      <c r="D867" s="350"/>
      <c r="E867" s="348"/>
      <c r="F867" s="351"/>
      <c r="G867" s="165"/>
    </row>
    <row r="868" spans="2:7" x14ac:dyDescent="0.3">
      <c r="B868" s="165"/>
      <c r="C868" s="346"/>
      <c r="D868" s="350"/>
      <c r="E868" s="348"/>
      <c r="F868" s="351"/>
      <c r="G868" s="165"/>
    </row>
    <row r="869" spans="2:7" x14ac:dyDescent="0.3">
      <c r="B869" s="165"/>
      <c r="C869" s="346"/>
      <c r="D869" s="350"/>
      <c r="E869" s="348"/>
      <c r="F869" s="351"/>
      <c r="G869" s="165"/>
    </row>
    <row r="870" spans="2:7" x14ac:dyDescent="0.3">
      <c r="B870" s="165"/>
      <c r="C870" s="346"/>
      <c r="D870" s="350"/>
      <c r="E870" s="348"/>
      <c r="F870" s="351"/>
      <c r="G870" s="165"/>
    </row>
    <row r="871" spans="2:7" x14ac:dyDescent="0.3">
      <c r="B871" s="165"/>
      <c r="C871" s="346"/>
      <c r="D871" s="350"/>
      <c r="E871" s="348"/>
      <c r="F871" s="351"/>
      <c r="G871" s="165"/>
    </row>
    <row r="872" spans="2:7" x14ac:dyDescent="0.3">
      <c r="B872" s="165"/>
      <c r="C872" s="346"/>
      <c r="D872" s="350"/>
      <c r="E872" s="348"/>
      <c r="F872" s="351"/>
      <c r="G872" s="165"/>
    </row>
    <row r="873" spans="2:7" x14ac:dyDescent="0.3">
      <c r="B873" s="165"/>
      <c r="C873" s="346"/>
      <c r="D873" s="350"/>
      <c r="E873" s="348"/>
      <c r="F873" s="351"/>
      <c r="G873" s="165"/>
    </row>
    <row r="874" spans="2:7" x14ac:dyDescent="0.3">
      <c r="B874" s="165"/>
      <c r="C874" s="346"/>
      <c r="D874" s="350"/>
      <c r="E874" s="348"/>
      <c r="F874" s="351"/>
      <c r="G874" s="165"/>
    </row>
    <row r="875" spans="2:7" x14ac:dyDescent="0.3">
      <c r="B875" s="165"/>
      <c r="C875" s="346"/>
      <c r="D875" s="350"/>
      <c r="E875" s="348"/>
      <c r="F875" s="351"/>
      <c r="G875" s="165"/>
    </row>
    <row r="876" spans="2:7" x14ac:dyDescent="0.3">
      <c r="B876" s="165"/>
      <c r="C876" s="346"/>
      <c r="D876" s="350"/>
      <c r="E876" s="348"/>
      <c r="F876" s="351"/>
      <c r="G876" s="165"/>
    </row>
    <row r="877" spans="2:7" x14ac:dyDescent="0.3">
      <c r="B877" s="165"/>
      <c r="C877" s="346"/>
      <c r="D877" s="350"/>
      <c r="E877" s="348"/>
      <c r="F877" s="351"/>
      <c r="G877" s="165"/>
    </row>
    <row r="878" spans="2:7" x14ac:dyDescent="0.3">
      <c r="B878" s="165"/>
      <c r="C878" s="346"/>
      <c r="D878" s="350"/>
      <c r="E878" s="348"/>
      <c r="F878" s="351"/>
      <c r="G878" s="165"/>
    </row>
    <row r="879" spans="2:7" x14ac:dyDescent="0.3">
      <c r="B879" s="165"/>
      <c r="C879" s="346"/>
      <c r="D879" s="350"/>
      <c r="E879" s="348"/>
      <c r="F879" s="351"/>
      <c r="G879" s="165"/>
    </row>
    <row r="880" spans="2:7" x14ac:dyDescent="0.3">
      <c r="B880" s="165"/>
      <c r="C880" s="346"/>
      <c r="D880" s="350"/>
      <c r="E880" s="348"/>
      <c r="F880" s="351"/>
      <c r="G880" s="165"/>
    </row>
    <row r="881" spans="2:7" x14ac:dyDescent="0.3">
      <c r="B881" s="165"/>
      <c r="C881" s="346"/>
      <c r="D881" s="350"/>
      <c r="E881" s="348"/>
      <c r="F881" s="351"/>
      <c r="G881" s="165"/>
    </row>
    <row r="882" spans="2:7" x14ac:dyDescent="0.3">
      <c r="B882" s="165"/>
      <c r="C882" s="346"/>
      <c r="D882" s="350"/>
      <c r="E882" s="348"/>
      <c r="F882" s="351"/>
      <c r="G882" s="165"/>
    </row>
    <row r="883" spans="2:7" x14ac:dyDescent="0.3">
      <c r="B883" s="165"/>
      <c r="C883" s="346"/>
      <c r="D883" s="350"/>
      <c r="E883" s="348"/>
      <c r="F883" s="351"/>
      <c r="G883" s="165"/>
    </row>
    <row r="884" spans="2:7" x14ac:dyDescent="0.3">
      <c r="B884" s="165"/>
      <c r="C884" s="346"/>
      <c r="D884" s="350"/>
      <c r="E884" s="348"/>
      <c r="F884" s="351"/>
      <c r="G884" s="165"/>
    </row>
    <row r="885" spans="2:7" x14ac:dyDescent="0.3">
      <c r="B885" s="165"/>
      <c r="C885" s="346"/>
      <c r="D885" s="350"/>
      <c r="E885" s="348"/>
      <c r="F885" s="351"/>
      <c r="G885" s="165"/>
    </row>
    <row r="886" spans="2:7" x14ac:dyDescent="0.3">
      <c r="B886" s="165"/>
      <c r="C886" s="346"/>
      <c r="D886" s="350"/>
      <c r="E886" s="348"/>
      <c r="F886" s="351"/>
      <c r="G886" s="165"/>
    </row>
    <row r="887" spans="2:7" x14ac:dyDescent="0.3">
      <c r="B887" s="165"/>
      <c r="C887" s="346"/>
      <c r="D887" s="350"/>
      <c r="E887" s="348"/>
      <c r="F887" s="351"/>
      <c r="G887" s="165"/>
    </row>
    <row r="888" spans="2:7" x14ac:dyDescent="0.3">
      <c r="B888" s="165"/>
      <c r="C888" s="346"/>
      <c r="D888" s="350"/>
      <c r="E888" s="348"/>
      <c r="F888" s="351"/>
      <c r="G888" s="165"/>
    </row>
    <row r="889" spans="2:7" x14ac:dyDescent="0.3">
      <c r="B889" s="165"/>
      <c r="C889" s="346"/>
      <c r="D889" s="350"/>
      <c r="E889" s="348"/>
      <c r="F889" s="351"/>
      <c r="G889" s="165"/>
    </row>
    <row r="890" spans="2:7" x14ac:dyDescent="0.3">
      <c r="B890" s="165"/>
      <c r="C890" s="346"/>
      <c r="D890" s="350"/>
      <c r="E890" s="348"/>
      <c r="F890" s="351"/>
      <c r="G890" s="165"/>
    </row>
    <row r="891" spans="2:7" x14ac:dyDescent="0.3">
      <c r="B891" s="165"/>
      <c r="C891" s="346"/>
      <c r="D891" s="350"/>
      <c r="E891" s="348"/>
      <c r="F891" s="351"/>
      <c r="G891" s="165"/>
    </row>
    <row r="892" spans="2:7" x14ac:dyDescent="0.3">
      <c r="B892" s="165"/>
      <c r="C892" s="346"/>
      <c r="D892" s="350"/>
      <c r="E892" s="348"/>
      <c r="F892" s="351"/>
      <c r="G892" s="165"/>
    </row>
    <row r="893" spans="2:7" x14ac:dyDescent="0.3">
      <c r="B893" s="165"/>
      <c r="C893" s="346"/>
      <c r="D893" s="350"/>
      <c r="E893" s="348"/>
      <c r="F893" s="351"/>
      <c r="G893" s="165"/>
    </row>
    <row r="894" spans="2:7" x14ac:dyDescent="0.3">
      <c r="B894" s="165"/>
      <c r="C894" s="346"/>
      <c r="D894" s="350"/>
      <c r="E894" s="348"/>
      <c r="F894" s="351"/>
      <c r="G894" s="165"/>
    </row>
    <row r="895" spans="2:7" x14ac:dyDescent="0.3">
      <c r="B895" s="165"/>
      <c r="C895" s="346"/>
      <c r="D895" s="350"/>
      <c r="E895" s="348"/>
      <c r="F895" s="351"/>
      <c r="G895" s="165"/>
    </row>
    <row r="896" spans="2:7" x14ac:dyDescent="0.3">
      <c r="B896" s="165"/>
      <c r="C896" s="346"/>
      <c r="D896" s="350"/>
      <c r="E896" s="348"/>
      <c r="F896" s="351"/>
      <c r="G896" s="165"/>
    </row>
    <row r="897" spans="2:7" x14ac:dyDescent="0.3">
      <c r="B897" s="165"/>
      <c r="C897" s="346"/>
      <c r="D897" s="350"/>
      <c r="E897" s="348"/>
      <c r="F897" s="351"/>
      <c r="G897" s="165"/>
    </row>
    <row r="898" spans="2:7" x14ac:dyDescent="0.3">
      <c r="B898" s="165"/>
      <c r="C898" s="346"/>
      <c r="D898" s="350"/>
      <c r="E898" s="348"/>
      <c r="F898" s="351"/>
      <c r="G898" s="165"/>
    </row>
    <row r="899" spans="2:7" x14ac:dyDescent="0.3">
      <c r="B899" s="165"/>
      <c r="C899" s="346"/>
      <c r="D899" s="350"/>
      <c r="E899" s="348"/>
      <c r="F899" s="351"/>
      <c r="G899" s="165"/>
    </row>
    <row r="900" spans="2:7" x14ac:dyDescent="0.3">
      <c r="B900" s="165"/>
      <c r="C900" s="346"/>
      <c r="D900" s="350"/>
      <c r="E900" s="348"/>
      <c r="F900" s="351"/>
      <c r="G900" s="165"/>
    </row>
    <row r="901" spans="2:7" x14ac:dyDescent="0.3">
      <c r="B901" s="165"/>
      <c r="C901" s="346"/>
      <c r="D901" s="350"/>
      <c r="E901" s="348"/>
      <c r="F901" s="351"/>
      <c r="G901" s="165"/>
    </row>
    <row r="902" spans="2:7" x14ac:dyDescent="0.3">
      <c r="B902" s="165"/>
      <c r="C902" s="346"/>
      <c r="D902" s="350"/>
      <c r="E902" s="348"/>
      <c r="F902" s="351"/>
      <c r="G902" s="165"/>
    </row>
    <row r="903" spans="2:7" x14ac:dyDescent="0.3">
      <c r="B903" s="165"/>
      <c r="C903" s="346"/>
      <c r="D903" s="350"/>
      <c r="E903" s="348"/>
      <c r="F903" s="351"/>
      <c r="G903" s="165"/>
    </row>
    <row r="904" spans="2:7" x14ac:dyDescent="0.3">
      <c r="B904" s="165"/>
      <c r="C904" s="346"/>
      <c r="D904" s="350"/>
      <c r="E904" s="348"/>
      <c r="F904" s="351"/>
      <c r="G904" s="165"/>
    </row>
    <row r="905" spans="2:7" x14ac:dyDescent="0.3">
      <c r="B905" s="165"/>
      <c r="C905" s="346"/>
      <c r="D905" s="350"/>
      <c r="E905" s="348"/>
      <c r="F905" s="351"/>
      <c r="G905" s="165"/>
    </row>
    <row r="906" spans="2:7" x14ac:dyDescent="0.3">
      <c r="B906" s="165"/>
      <c r="C906" s="346"/>
      <c r="D906" s="350"/>
      <c r="E906" s="348"/>
      <c r="F906" s="351"/>
      <c r="G906" s="165"/>
    </row>
    <row r="907" spans="2:7" x14ac:dyDescent="0.3">
      <c r="B907" s="165"/>
      <c r="C907" s="346"/>
      <c r="D907" s="350"/>
      <c r="E907" s="348"/>
      <c r="F907" s="351"/>
      <c r="G907" s="165"/>
    </row>
    <row r="908" spans="2:7" x14ac:dyDescent="0.3">
      <c r="B908" s="165"/>
      <c r="C908" s="346"/>
      <c r="D908" s="350"/>
      <c r="E908" s="348"/>
      <c r="F908" s="351"/>
      <c r="G908" s="165"/>
    </row>
    <row r="909" spans="2:7" x14ac:dyDescent="0.3">
      <c r="B909" s="165"/>
      <c r="C909" s="346"/>
      <c r="D909" s="350"/>
      <c r="E909" s="348"/>
      <c r="F909" s="351"/>
      <c r="G909" s="165"/>
    </row>
    <row r="910" spans="2:7" x14ac:dyDescent="0.3">
      <c r="B910" s="165"/>
      <c r="C910" s="346"/>
      <c r="D910" s="350"/>
      <c r="E910" s="348"/>
      <c r="F910" s="351"/>
      <c r="G910" s="165"/>
    </row>
    <row r="911" spans="2:7" x14ac:dyDescent="0.3">
      <c r="B911" s="165"/>
      <c r="C911" s="346"/>
      <c r="D911" s="350"/>
      <c r="E911" s="348"/>
      <c r="F911" s="351"/>
      <c r="G911" s="165"/>
    </row>
    <row r="912" spans="2:7" x14ac:dyDescent="0.3">
      <c r="B912" s="165"/>
      <c r="C912" s="346"/>
      <c r="D912" s="350"/>
      <c r="E912" s="348"/>
      <c r="F912" s="351"/>
      <c r="G912" s="165"/>
    </row>
    <row r="913" spans="2:7" x14ac:dyDescent="0.3">
      <c r="B913" s="165"/>
      <c r="C913" s="346"/>
      <c r="D913" s="350"/>
      <c r="E913" s="348"/>
      <c r="F913" s="351"/>
      <c r="G913" s="165"/>
    </row>
    <row r="914" spans="2:7" x14ac:dyDescent="0.3">
      <c r="B914" s="165"/>
      <c r="C914" s="346"/>
      <c r="D914" s="350"/>
      <c r="E914" s="348"/>
      <c r="F914" s="351"/>
      <c r="G914" s="165"/>
    </row>
    <row r="915" spans="2:7" x14ac:dyDescent="0.3">
      <c r="B915" s="165"/>
      <c r="C915" s="346"/>
      <c r="D915" s="350"/>
      <c r="E915" s="348"/>
      <c r="F915" s="351"/>
      <c r="G915" s="165"/>
    </row>
    <row r="916" spans="2:7" x14ac:dyDescent="0.3">
      <c r="B916" s="165"/>
      <c r="C916" s="346"/>
      <c r="D916" s="350"/>
      <c r="E916" s="348"/>
      <c r="F916" s="351"/>
      <c r="G916" s="165"/>
    </row>
    <row r="917" spans="2:7" x14ac:dyDescent="0.3">
      <c r="B917" s="165"/>
      <c r="C917" s="346"/>
      <c r="D917" s="350"/>
      <c r="E917" s="348"/>
      <c r="F917" s="351"/>
      <c r="G917" s="165"/>
    </row>
    <row r="918" spans="2:7" x14ac:dyDescent="0.3">
      <c r="B918" s="165"/>
      <c r="C918" s="346"/>
      <c r="D918" s="350"/>
      <c r="E918" s="348"/>
      <c r="F918" s="351"/>
      <c r="G918" s="165"/>
    </row>
    <row r="919" spans="2:7" x14ac:dyDescent="0.3">
      <c r="B919" s="165"/>
      <c r="C919" s="346"/>
      <c r="D919" s="350"/>
      <c r="E919" s="348"/>
      <c r="F919" s="351"/>
      <c r="G919" s="165"/>
    </row>
    <row r="920" spans="2:7" x14ac:dyDescent="0.3">
      <c r="B920" s="165"/>
      <c r="C920" s="346"/>
      <c r="D920" s="350"/>
      <c r="E920" s="348"/>
      <c r="F920" s="351"/>
      <c r="G920" s="165"/>
    </row>
    <row r="921" spans="2:7" x14ac:dyDescent="0.3">
      <c r="B921" s="165"/>
      <c r="C921" s="346"/>
      <c r="D921" s="350"/>
      <c r="E921" s="348"/>
      <c r="F921" s="351"/>
      <c r="G921" s="165"/>
    </row>
    <row r="922" spans="2:7" x14ac:dyDescent="0.3">
      <c r="B922" s="165"/>
      <c r="C922" s="346"/>
      <c r="D922" s="350"/>
      <c r="E922" s="348"/>
      <c r="F922" s="351"/>
      <c r="G922" s="165"/>
    </row>
    <row r="923" spans="2:7" x14ac:dyDescent="0.3">
      <c r="B923" s="165"/>
      <c r="C923" s="346"/>
      <c r="D923" s="350"/>
      <c r="E923" s="348"/>
      <c r="F923" s="351"/>
      <c r="G923" s="165"/>
    </row>
    <row r="924" spans="2:7" x14ac:dyDescent="0.3">
      <c r="B924" s="165"/>
      <c r="C924" s="346"/>
      <c r="D924" s="350"/>
      <c r="E924" s="348"/>
      <c r="F924" s="351"/>
      <c r="G924" s="165"/>
    </row>
    <row r="925" spans="2:7" x14ac:dyDescent="0.3">
      <c r="B925" s="165"/>
      <c r="C925" s="346"/>
      <c r="D925" s="350"/>
      <c r="E925" s="348"/>
      <c r="F925" s="351"/>
      <c r="G925" s="165"/>
    </row>
    <row r="926" spans="2:7" x14ac:dyDescent="0.3">
      <c r="B926" s="165"/>
      <c r="C926" s="346"/>
      <c r="D926" s="350"/>
      <c r="E926" s="348"/>
      <c r="F926" s="351"/>
      <c r="G926" s="165"/>
    </row>
    <row r="927" spans="2:7" x14ac:dyDescent="0.3">
      <c r="B927" s="165"/>
      <c r="C927" s="346"/>
      <c r="D927" s="350"/>
      <c r="E927" s="348"/>
      <c r="F927" s="351"/>
      <c r="G927" s="165"/>
    </row>
    <row r="928" spans="2:7" x14ac:dyDescent="0.3">
      <c r="B928" s="165"/>
      <c r="C928" s="346"/>
      <c r="D928" s="350"/>
      <c r="E928" s="348"/>
      <c r="F928" s="351"/>
      <c r="G928" s="165"/>
    </row>
    <row r="929" spans="2:7" x14ac:dyDescent="0.3">
      <c r="B929" s="165"/>
      <c r="C929" s="346"/>
      <c r="D929" s="350"/>
      <c r="E929" s="348"/>
      <c r="F929" s="351"/>
      <c r="G929" s="165"/>
    </row>
    <row r="930" spans="2:7" x14ac:dyDescent="0.3">
      <c r="B930" s="165"/>
      <c r="C930" s="346"/>
      <c r="D930" s="350"/>
      <c r="E930" s="348"/>
      <c r="F930" s="351"/>
      <c r="G930" s="165"/>
    </row>
    <row r="931" spans="2:7" x14ac:dyDescent="0.3">
      <c r="B931" s="165"/>
      <c r="C931" s="346"/>
      <c r="D931" s="350"/>
      <c r="E931" s="348"/>
      <c r="F931" s="351"/>
      <c r="G931" s="165"/>
    </row>
    <row r="932" spans="2:7" x14ac:dyDescent="0.3">
      <c r="B932" s="165"/>
      <c r="C932" s="346"/>
      <c r="D932" s="350"/>
      <c r="E932" s="348"/>
      <c r="F932" s="351"/>
      <c r="G932" s="165"/>
    </row>
    <row r="933" spans="2:7" x14ac:dyDescent="0.3">
      <c r="B933" s="165"/>
      <c r="C933" s="346"/>
      <c r="D933" s="350"/>
      <c r="E933" s="348"/>
      <c r="F933" s="351"/>
      <c r="G933" s="165"/>
    </row>
    <row r="934" spans="2:7" x14ac:dyDescent="0.3">
      <c r="B934" s="165"/>
      <c r="C934" s="346"/>
      <c r="D934" s="350"/>
      <c r="E934" s="348"/>
      <c r="F934" s="351"/>
      <c r="G934" s="165"/>
    </row>
    <row r="935" spans="2:7" x14ac:dyDescent="0.3">
      <c r="B935" s="165"/>
      <c r="C935" s="346"/>
      <c r="D935" s="350"/>
      <c r="E935" s="348"/>
      <c r="F935" s="351"/>
      <c r="G935" s="165"/>
    </row>
    <row r="936" spans="2:7" x14ac:dyDescent="0.3">
      <c r="B936" s="165"/>
      <c r="C936" s="346"/>
      <c r="D936" s="350"/>
      <c r="E936" s="348"/>
      <c r="F936" s="351"/>
      <c r="G936" s="165"/>
    </row>
    <row r="937" spans="2:7" x14ac:dyDescent="0.3">
      <c r="B937" s="165"/>
      <c r="C937" s="346"/>
      <c r="D937" s="350"/>
      <c r="E937" s="348"/>
      <c r="F937" s="351"/>
      <c r="G937" s="165"/>
    </row>
    <row r="938" spans="2:7" x14ac:dyDescent="0.3">
      <c r="B938" s="165"/>
      <c r="C938" s="346"/>
      <c r="D938" s="350"/>
      <c r="E938" s="348"/>
      <c r="F938" s="351"/>
      <c r="G938" s="165"/>
    </row>
    <row r="939" spans="2:7" x14ac:dyDescent="0.3">
      <c r="B939" s="165"/>
      <c r="C939" s="346"/>
      <c r="D939" s="350"/>
      <c r="E939" s="348"/>
      <c r="F939" s="351"/>
      <c r="G939" s="165"/>
    </row>
    <row r="940" spans="2:7" x14ac:dyDescent="0.3">
      <c r="B940" s="165"/>
      <c r="C940" s="346"/>
      <c r="D940" s="350"/>
      <c r="E940" s="348"/>
      <c r="F940" s="351"/>
      <c r="G940" s="165"/>
    </row>
    <row r="941" spans="2:7" x14ac:dyDescent="0.3">
      <c r="B941" s="165"/>
      <c r="C941" s="346"/>
      <c r="D941" s="350"/>
      <c r="E941" s="348"/>
      <c r="F941" s="351"/>
      <c r="G941" s="165"/>
    </row>
    <row r="942" spans="2:7" x14ac:dyDescent="0.3">
      <c r="B942" s="165"/>
      <c r="C942" s="346"/>
      <c r="D942" s="350"/>
      <c r="E942" s="348"/>
      <c r="F942" s="351"/>
      <c r="G942" s="165"/>
    </row>
    <row r="943" spans="2:7" x14ac:dyDescent="0.3">
      <c r="B943" s="165"/>
      <c r="C943" s="346"/>
      <c r="D943" s="350"/>
      <c r="E943" s="348"/>
      <c r="F943" s="351"/>
      <c r="G943" s="165"/>
    </row>
    <row r="944" spans="2:7" x14ac:dyDescent="0.3">
      <c r="B944" s="165"/>
      <c r="C944" s="346"/>
      <c r="D944" s="350"/>
      <c r="E944" s="348"/>
      <c r="F944" s="351"/>
      <c r="G944" s="165"/>
    </row>
    <row r="945" spans="2:7" x14ac:dyDescent="0.3">
      <c r="B945" s="165"/>
      <c r="C945" s="346"/>
      <c r="D945" s="350"/>
      <c r="E945" s="348"/>
      <c r="F945" s="351"/>
      <c r="G945" s="165"/>
    </row>
    <row r="946" spans="2:7" x14ac:dyDescent="0.3">
      <c r="B946" s="165"/>
      <c r="C946" s="346"/>
      <c r="D946" s="350"/>
      <c r="E946" s="348"/>
      <c r="F946" s="351"/>
      <c r="G946" s="165"/>
    </row>
    <row r="947" spans="2:7" x14ac:dyDescent="0.3">
      <c r="B947" s="165"/>
      <c r="C947" s="346"/>
      <c r="D947" s="350"/>
      <c r="E947" s="348"/>
      <c r="F947" s="351"/>
      <c r="G947" s="165"/>
    </row>
    <row r="948" spans="2:7" x14ac:dyDescent="0.3">
      <c r="B948" s="165"/>
      <c r="C948" s="346"/>
      <c r="D948" s="350"/>
      <c r="E948" s="348"/>
      <c r="F948" s="351"/>
      <c r="G948" s="165"/>
    </row>
    <row r="949" spans="2:7" x14ac:dyDescent="0.3">
      <c r="B949" s="165"/>
      <c r="C949" s="346"/>
      <c r="D949" s="350"/>
      <c r="E949" s="348"/>
      <c r="F949" s="351"/>
      <c r="G949" s="165"/>
    </row>
    <row r="950" spans="2:7" x14ac:dyDescent="0.3">
      <c r="B950" s="165"/>
      <c r="C950" s="346"/>
      <c r="D950" s="350"/>
      <c r="E950" s="348"/>
      <c r="F950" s="351"/>
      <c r="G950" s="165"/>
    </row>
    <row r="951" spans="2:7" x14ac:dyDescent="0.3">
      <c r="B951" s="165"/>
      <c r="C951" s="346"/>
      <c r="D951" s="350"/>
      <c r="E951" s="348"/>
      <c r="F951" s="351"/>
      <c r="G951" s="165"/>
    </row>
    <row r="952" spans="2:7" x14ac:dyDescent="0.3">
      <c r="B952" s="165"/>
      <c r="C952" s="346"/>
      <c r="D952" s="350"/>
      <c r="E952" s="348"/>
      <c r="F952" s="351"/>
      <c r="G952" s="165"/>
    </row>
    <row r="953" spans="2:7" x14ac:dyDescent="0.3">
      <c r="B953" s="165"/>
      <c r="C953" s="346"/>
      <c r="D953" s="350"/>
      <c r="E953" s="348"/>
      <c r="F953" s="351"/>
      <c r="G953" s="165"/>
    </row>
    <row r="954" spans="2:7" x14ac:dyDescent="0.3">
      <c r="B954" s="165"/>
      <c r="C954" s="346"/>
      <c r="D954" s="350"/>
      <c r="E954" s="348"/>
      <c r="F954" s="351"/>
      <c r="G954" s="165"/>
    </row>
    <row r="955" spans="2:7" x14ac:dyDescent="0.3">
      <c r="B955" s="165"/>
      <c r="C955" s="346"/>
      <c r="D955" s="350"/>
      <c r="E955" s="348"/>
      <c r="F955" s="351"/>
      <c r="G955" s="165"/>
    </row>
    <row r="956" spans="2:7" x14ac:dyDescent="0.3">
      <c r="B956" s="165"/>
      <c r="C956" s="346"/>
      <c r="D956" s="350"/>
      <c r="E956" s="348"/>
      <c r="F956" s="351"/>
      <c r="G956" s="165"/>
    </row>
    <row r="957" spans="2:7" x14ac:dyDescent="0.3">
      <c r="B957" s="165"/>
      <c r="C957" s="346"/>
      <c r="D957" s="350"/>
      <c r="E957" s="348"/>
      <c r="F957" s="351"/>
      <c r="G957" s="165"/>
    </row>
    <row r="958" spans="2:7" x14ac:dyDescent="0.3">
      <c r="B958" s="165"/>
      <c r="C958" s="346"/>
      <c r="D958" s="350"/>
      <c r="E958" s="348"/>
      <c r="F958" s="351"/>
      <c r="G958" s="165"/>
    </row>
    <row r="959" spans="2:7" x14ac:dyDescent="0.3">
      <c r="B959" s="165"/>
      <c r="C959" s="346"/>
      <c r="D959" s="350"/>
      <c r="E959" s="348"/>
      <c r="F959" s="351"/>
      <c r="G959" s="165"/>
    </row>
    <row r="960" spans="2:7" x14ac:dyDescent="0.3">
      <c r="B960" s="165"/>
      <c r="C960" s="346"/>
      <c r="D960" s="350"/>
      <c r="E960" s="348"/>
      <c r="F960" s="351"/>
      <c r="G960" s="165"/>
    </row>
    <row r="961" spans="2:7" x14ac:dyDescent="0.3">
      <c r="B961" s="165"/>
      <c r="C961" s="346"/>
      <c r="D961" s="350"/>
      <c r="E961" s="348"/>
      <c r="F961" s="351"/>
      <c r="G961" s="165"/>
    </row>
    <row r="962" spans="2:7" x14ac:dyDescent="0.3">
      <c r="B962" s="165"/>
      <c r="C962" s="346"/>
      <c r="D962" s="350"/>
      <c r="E962" s="348"/>
      <c r="F962" s="351"/>
      <c r="G962" s="165"/>
    </row>
    <row r="963" spans="2:7" x14ac:dyDescent="0.3">
      <c r="B963" s="165"/>
      <c r="C963" s="346"/>
      <c r="D963" s="350"/>
      <c r="E963" s="348"/>
      <c r="F963" s="351"/>
      <c r="G963" s="165"/>
    </row>
    <row r="964" spans="2:7" x14ac:dyDescent="0.3">
      <c r="B964" s="165"/>
      <c r="C964" s="346"/>
      <c r="D964" s="350"/>
      <c r="E964" s="348"/>
      <c r="F964" s="351"/>
      <c r="G964" s="165"/>
    </row>
    <row r="965" spans="2:7" x14ac:dyDescent="0.3">
      <c r="B965" s="165"/>
      <c r="C965" s="346"/>
      <c r="D965" s="350"/>
      <c r="E965" s="348"/>
      <c r="F965" s="351"/>
      <c r="G965" s="165"/>
    </row>
    <row r="966" spans="2:7" x14ac:dyDescent="0.3">
      <c r="B966" s="165"/>
      <c r="C966" s="346"/>
      <c r="D966" s="350"/>
      <c r="E966" s="348"/>
      <c r="F966" s="351"/>
      <c r="G966" s="165"/>
    </row>
    <row r="967" spans="2:7" x14ac:dyDescent="0.3">
      <c r="B967" s="165"/>
      <c r="C967" s="346"/>
      <c r="D967" s="350"/>
      <c r="E967" s="348"/>
      <c r="F967" s="351"/>
      <c r="G967" s="165"/>
    </row>
    <row r="968" spans="2:7" x14ac:dyDescent="0.3">
      <c r="B968" s="165"/>
      <c r="C968" s="346"/>
      <c r="D968" s="350"/>
      <c r="E968" s="348"/>
      <c r="F968" s="351"/>
      <c r="G968" s="165"/>
    </row>
    <row r="969" spans="2:7" x14ac:dyDescent="0.3">
      <c r="B969" s="165"/>
      <c r="C969" s="346"/>
      <c r="D969" s="350"/>
      <c r="E969" s="348"/>
      <c r="F969" s="351"/>
      <c r="G969" s="165"/>
    </row>
    <row r="970" spans="2:7" x14ac:dyDescent="0.3">
      <c r="B970" s="165"/>
      <c r="C970" s="346"/>
      <c r="D970" s="350"/>
      <c r="E970" s="348"/>
      <c r="F970" s="351"/>
      <c r="G970" s="165"/>
    </row>
    <row r="971" spans="2:7" x14ac:dyDescent="0.3">
      <c r="B971" s="165"/>
      <c r="C971" s="346"/>
      <c r="D971" s="350"/>
      <c r="E971" s="348"/>
      <c r="F971" s="351"/>
      <c r="G971" s="165"/>
    </row>
    <row r="972" spans="2:7" x14ac:dyDescent="0.3">
      <c r="B972" s="165"/>
      <c r="C972" s="346"/>
      <c r="D972" s="350"/>
      <c r="E972" s="348"/>
      <c r="F972" s="351"/>
      <c r="G972" s="165"/>
    </row>
    <row r="973" spans="2:7" x14ac:dyDescent="0.3">
      <c r="B973" s="165"/>
      <c r="C973" s="346"/>
      <c r="D973" s="350"/>
      <c r="E973" s="348"/>
      <c r="F973" s="351"/>
      <c r="G973" s="165"/>
    </row>
    <row r="974" spans="2:7" x14ac:dyDescent="0.3">
      <c r="B974" s="165"/>
      <c r="C974" s="346"/>
      <c r="D974" s="350"/>
      <c r="E974" s="348"/>
      <c r="F974" s="351"/>
      <c r="G974" s="165"/>
    </row>
    <row r="975" spans="2:7" x14ac:dyDescent="0.3">
      <c r="B975" s="165"/>
      <c r="C975" s="346"/>
      <c r="D975" s="350"/>
      <c r="E975" s="348"/>
      <c r="F975" s="351"/>
      <c r="G975" s="165"/>
    </row>
    <row r="976" spans="2:7" x14ac:dyDescent="0.3">
      <c r="B976" s="165"/>
      <c r="C976" s="346"/>
      <c r="D976" s="350"/>
      <c r="E976" s="348"/>
      <c r="F976" s="351"/>
      <c r="G976" s="165"/>
    </row>
    <row r="977" spans="2:7" x14ac:dyDescent="0.3">
      <c r="B977" s="165"/>
      <c r="C977" s="346"/>
      <c r="D977" s="350"/>
      <c r="E977" s="348"/>
      <c r="F977" s="351"/>
      <c r="G977" s="165"/>
    </row>
    <row r="978" spans="2:7" x14ac:dyDescent="0.3">
      <c r="B978" s="165"/>
      <c r="C978" s="346"/>
      <c r="D978" s="350"/>
      <c r="E978" s="348"/>
      <c r="F978" s="351"/>
      <c r="G978" s="165"/>
    </row>
    <row r="979" spans="2:7" x14ac:dyDescent="0.3">
      <c r="B979" s="165"/>
      <c r="C979" s="346"/>
      <c r="D979" s="350"/>
      <c r="E979" s="348"/>
      <c r="F979" s="351"/>
      <c r="G979" s="165"/>
    </row>
    <row r="980" spans="2:7" x14ac:dyDescent="0.3">
      <c r="B980" s="165"/>
      <c r="C980" s="346"/>
      <c r="D980" s="350"/>
      <c r="E980" s="348"/>
      <c r="F980" s="351"/>
      <c r="G980" s="165"/>
    </row>
    <row r="981" spans="2:7" x14ac:dyDescent="0.3">
      <c r="B981" s="165"/>
      <c r="C981" s="346"/>
      <c r="D981" s="350"/>
      <c r="E981" s="348"/>
      <c r="F981" s="351"/>
      <c r="G981" s="165"/>
    </row>
    <row r="982" spans="2:7" x14ac:dyDescent="0.3">
      <c r="B982" s="165"/>
      <c r="C982" s="346"/>
      <c r="D982" s="350"/>
      <c r="E982" s="348"/>
      <c r="F982" s="351"/>
      <c r="G982" s="165"/>
    </row>
    <row r="983" spans="2:7" x14ac:dyDescent="0.3">
      <c r="B983" s="165"/>
      <c r="C983" s="346"/>
      <c r="D983" s="350"/>
      <c r="E983" s="348"/>
      <c r="F983" s="351"/>
      <c r="G983" s="165"/>
    </row>
    <row r="984" spans="2:7" x14ac:dyDescent="0.3">
      <c r="B984" s="165"/>
      <c r="C984" s="346"/>
      <c r="D984" s="350"/>
      <c r="E984" s="348"/>
      <c r="F984" s="351"/>
      <c r="G984" s="165"/>
    </row>
    <row r="985" spans="2:7" x14ac:dyDescent="0.3">
      <c r="B985" s="165"/>
      <c r="C985" s="346"/>
      <c r="D985" s="350"/>
      <c r="E985" s="348"/>
      <c r="F985" s="351"/>
      <c r="G985" s="165"/>
    </row>
    <row r="986" spans="2:7" x14ac:dyDescent="0.3">
      <c r="B986" s="165"/>
      <c r="C986" s="346"/>
      <c r="D986" s="350"/>
      <c r="E986" s="348"/>
      <c r="F986" s="351"/>
      <c r="G986" s="165"/>
    </row>
    <row r="987" spans="2:7" x14ac:dyDescent="0.3">
      <c r="B987" s="165"/>
      <c r="C987" s="346"/>
      <c r="D987" s="350"/>
      <c r="E987" s="348"/>
      <c r="F987" s="351"/>
      <c r="G987" s="165"/>
    </row>
    <row r="988" spans="2:7" x14ac:dyDescent="0.3">
      <c r="B988" s="165"/>
      <c r="C988" s="346"/>
      <c r="D988" s="350"/>
      <c r="E988" s="348"/>
      <c r="F988" s="351"/>
      <c r="G988" s="165"/>
    </row>
    <row r="989" spans="2:7" x14ac:dyDescent="0.3">
      <c r="B989" s="165"/>
      <c r="C989" s="346"/>
      <c r="D989" s="350"/>
      <c r="E989" s="348"/>
      <c r="F989" s="351"/>
      <c r="G989" s="165"/>
    </row>
    <row r="990" spans="2:7" x14ac:dyDescent="0.3">
      <c r="B990" s="165"/>
      <c r="C990" s="346"/>
      <c r="D990" s="350"/>
      <c r="E990" s="348"/>
      <c r="F990" s="351"/>
      <c r="G990" s="165"/>
    </row>
    <row r="991" spans="2:7" x14ac:dyDescent="0.3">
      <c r="B991" s="165"/>
      <c r="C991" s="346"/>
      <c r="D991" s="350"/>
      <c r="E991" s="348"/>
      <c r="F991" s="351"/>
      <c r="G991" s="165"/>
    </row>
    <row r="992" spans="2:7" x14ac:dyDescent="0.3">
      <c r="B992" s="165"/>
      <c r="C992" s="346"/>
      <c r="D992" s="350"/>
      <c r="E992" s="348"/>
      <c r="F992" s="351"/>
      <c r="G992" s="165"/>
    </row>
    <row r="993" spans="2:7" x14ac:dyDescent="0.3">
      <c r="B993" s="165"/>
      <c r="C993" s="346"/>
      <c r="D993" s="350"/>
      <c r="E993" s="348"/>
      <c r="F993" s="351"/>
      <c r="G993" s="165"/>
    </row>
    <row r="994" spans="2:7" x14ac:dyDescent="0.3">
      <c r="B994" s="165"/>
      <c r="C994" s="346"/>
      <c r="D994" s="350"/>
      <c r="E994" s="348"/>
      <c r="F994" s="351"/>
      <c r="G994" s="165"/>
    </row>
    <row r="995" spans="2:7" x14ac:dyDescent="0.3">
      <c r="B995" s="165"/>
      <c r="C995" s="346"/>
      <c r="D995" s="350"/>
      <c r="E995" s="348"/>
      <c r="F995" s="351"/>
      <c r="G995" s="165"/>
    </row>
    <row r="996" spans="2:7" x14ac:dyDescent="0.3">
      <c r="B996" s="165"/>
      <c r="C996" s="346"/>
      <c r="D996" s="350"/>
      <c r="E996" s="348"/>
      <c r="F996" s="351"/>
      <c r="G996" s="165"/>
    </row>
    <row r="997" spans="2:7" x14ac:dyDescent="0.3">
      <c r="B997" s="165"/>
      <c r="C997" s="346"/>
      <c r="D997" s="350"/>
      <c r="E997" s="348"/>
      <c r="F997" s="351"/>
      <c r="G997" s="165"/>
    </row>
    <row r="998" spans="2:7" x14ac:dyDescent="0.3">
      <c r="B998" s="165"/>
      <c r="C998" s="346"/>
      <c r="D998" s="350"/>
      <c r="E998" s="348"/>
      <c r="F998" s="351"/>
      <c r="G998" s="165"/>
    </row>
    <row r="999" spans="2:7" x14ac:dyDescent="0.3">
      <c r="B999" s="165"/>
      <c r="C999" s="346"/>
      <c r="D999" s="350"/>
      <c r="E999" s="348"/>
      <c r="F999" s="351"/>
      <c r="G999" s="165"/>
    </row>
    <row r="1000" spans="2:7" x14ac:dyDescent="0.3">
      <c r="B1000" s="165"/>
      <c r="C1000" s="346"/>
      <c r="D1000" s="350"/>
      <c r="E1000" s="348"/>
      <c r="F1000" s="351"/>
      <c r="G1000" s="165"/>
    </row>
    <row r="1001" spans="2:7" x14ac:dyDescent="0.3">
      <c r="B1001" s="165"/>
      <c r="C1001" s="346"/>
      <c r="D1001" s="350"/>
      <c r="E1001" s="348"/>
      <c r="F1001" s="351"/>
      <c r="G1001" s="165"/>
    </row>
    <row r="1002" spans="2:7" x14ac:dyDescent="0.3">
      <c r="B1002" s="165"/>
      <c r="C1002" s="346"/>
      <c r="D1002" s="350"/>
      <c r="E1002" s="348"/>
      <c r="F1002" s="351"/>
      <c r="G1002" s="165"/>
    </row>
    <row r="1003" spans="2:7" x14ac:dyDescent="0.3">
      <c r="B1003" s="165"/>
      <c r="C1003" s="346"/>
      <c r="D1003" s="350"/>
      <c r="E1003" s="348"/>
      <c r="F1003" s="351"/>
      <c r="G1003" s="165"/>
    </row>
    <row r="1004" spans="2:7" x14ac:dyDescent="0.3">
      <c r="B1004" s="165"/>
      <c r="C1004" s="346"/>
      <c r="D1004" s="350"/>
      <c r="E1004" s="348"/>
      <c r="F1004" s="351"/>
      <c r="G1004" s="165"/>
    </row>
    <row r="1005" spans="2:7" x14ac:dyDescent="0.3">
      <c r="B1005" s="165"/>
      <c r="C1005" s="346"/>
      <c r="D1005" s="350"/>
      <c r="E1005" s="348"/>
      <c r="F1005" s="351"/>
      <c r="G1005" s="165"/>
    </row>
    <row r="1006" spans="2:7" x14ac:dyDescent="0.3">
      <c r="B1006" s="165"/>
      <c r="C1006" s="346"/>
      <c r="D1006" s="350"/>
      <c r="E1006" s="348"/>
      <c r="F1006" s="351"/>
      <c r="G1006" s="165"/>
    </row>
    <row r="1007" spans="2:7" x14ac:dyDescent="0.3">
      <c r="B1007" s="165"/>
      <c r="C1007" s="346"/>
      <c r="D1007" s="350"/>
      <c r="E1007" s="348"/>
      <c r="F1007" s="351"/>
      <c r="G1007" s="165"/>
    </row>
    <row r="1008" spans="2:7" x14ac:dyDescent="0.3">
      <c r="B1008" s="165"/>
      <c r="C1008" s="346"/>
      <c r="D1008" s="350"/>
      <c r="E1008" s="348"/>
      <c r="F1008" s="351"/>
      <c r="G1008" s="165"/>
    </row>
    <row r="1009" spans="2:7" x14ac:dyDescent="0.3">
      <c r="B1009" s="165"/>
      <c r="C1009" s="346"/>
      <c r="D1009" s="350"/>
      <c r="E1009" s="348"/>
      <c r="F1009" s="351"/>
      <c r="G1009" s="165"/>
    </row>
    <row r="1010" spans="2:7" x14ac:dyDescent="0.3">
      <c r="B1010" s="165"/>
      <c r="C1010" s="346"/>
      <c r="D1010" s="350"/>
      <c r="E1010" s="348"/>
      <c r="F1010" s="351"/>
      <c r="G1010" s="165"/>
    </row>
    <row r="1011" spans="2:7" x14ac:dyDescent="0.3">
      <c r="B1011" s="165"/>
      <c r="C1011" s="346"/>
      <c r="D1011" s="350"/>
      <c r="E1011" s="348"/>
      <c r="F1011" s="351"/>
      <c r="G1011" s="165"/>
    </row>
    <row r="1012" spans="2:7" x14ac:dyDescent="0.3">
      <c r="B1012" s="165"/>
      <c r="C1012" s="346"/>
      <c r="D1012" s="350"/>
      <c r="E1012" s="348"/>
      <c r="F1012" s="351"/>
      <c r="G1012" s="165"/>
    </row>
    <row r="1013" spans="2:7" x14ac:dyDescent="0.3">
      <c r="B1013" s="165"/>
      <c r="C1013" s="346"/>
      <c r="D1013" s="350"/>
      <c r="E1013" s="348"/>
      <c r="F1013" s="351"/>
      <c r="G1013" s="165"/>
    </row>
    <row r="1014" spans="2:7" x14ac:dyDescent="0.3">
      <c r="B1014" s="165"/>
      <c r="C1014" s="346"/>
      <c r="D1014" s="350"/>
      <c r="E1014" s="348"/>
      <c r="F1014" s="351"/>
      <c r="G1014" s="165"/>
    </row>
    <row r="1015" spans="2:7" x14ac:dyDescent="0.3">
      <c r="B1015" s="165"/>
      <c r="C1015" s="346"/>
      <c r="D1015" s="350"/>
      <c r="E1015" s="348"/>
      <c r="F1015" s="351"/>
      <c r="G1015" s="165"/>
    </row>
    <row r="1016" spans="2:7" x14ac:dyDescent="0.3">
      <c r="B1016" s="165"/>
      <c r="C1016" s="346"/>
      <c r="D1016" s="350"/>
      <c r="E1016" s="348"/>
      <c r="F1016" s="351"/>
      <c r="G1016" s="165"/>
    </row>
    <row r="1017" spans="2:7" x14ac:dyDescent="0.3">
      <c r="B1017" s="165"/>
      <c r="C1017" s="346"/>
      <c r="D1017" s="350"/>
      <c r="E1017" s="348"/>
      <c r="F1017" s="351"/>
      <c r="G1017" s="165"/>
    </row>
    <row r="1018" spans="2:7" x14ac:dyDescent="0.3">
      <c r="B1018" s="165"/>
      <c r="C1018" s="346"/>
      <c r="D1018" s="350"/>
      <c r="E1018" s="348"/>
      <c r="F1018" s="351"/>
      <c r="G1018" s="165"/>
    </row>
    <row r="1019" spans="2:7" x14ac:dyDescent="0.3">
      <c r="B1019" s="165"/>
      <c r="C1019" s="346"/>
      <c r="D1019" s="350"/>
      <c r="E1019" s="348"/>
      <c r="F1019" s="351"/>
      <c r="G1019" s="165"/>
    </row>
    <row r="1020" spans="2:7" x14ac:dyDescent="0.3">
      <c r="B1020" s="165"/>
      <c r="C1020" s="346"/>
      <c r="D1020" s="350"/>
      <c r="E1020" s="348"/>
      <c r="F1020" s="351"/>
      <c r="G1020" s="165"/>
    </row>
    <row r="1021" spans="2:7" x14ac:dyDescent="0.3">
      <c r="B1021" s="165"/>
      <c r="C1021" s="346"/>
      <c r="D1021" s="350"/>
      <c r="E1021" s="348"/>
      <c r="F1021" s="351"/>
      <c r="G1021" s="165"/>
    </row>
    <row r="1022" spans="2:7" x14ac:dyDescent="0.3">
      <c r="B1022" s="165"/>
      <c r="C1022" s="346"/>
      <c r="D1022" s="350"/>
      <c r="E1022" s="348"/>
      <c r="F1022" s="351"/>
      <c r="G1022" s="165"/>
    </row>
    <row r="1023" spans="2:7" x14ac:dyDescent="0.3">
      <c r="B1023" s="165"/>
      <c r="C1023" s="346"/>
      <c r="D1023" s="350"/>
      <c r="E1023" s="348"/>
      <c r="F1023" s="351"/>
      <c r="G1023" s="165"/>
    </row>
    <row r="1024" spans="2:7" x14ac:dyDescent="0.3">
      <c r="B1024" s="165"/>
      <c r="C1024" s="346"/>
      <c r="D1024" s="350"/>
      <c r="E1024" s="348"/>
      <c r="F1024" s="351"/>
      <c r="G1024" s="165"/>
    </row>
    <row r="1025" spans="2:7" x14ac:dyDescent="0.3">
      <c r="B1025" s="165"/>
      <c r="C1025" s="346"/>
      <c r="D1025" s="350"/>
      <c r="E1025" s="348"/>
      <c r="F1025" s="351"/>
      <c r="G1025" s="165"/>
    </row>
    <row r="1026" spans="2:7" x14ac:dyDescent="0.3">
      <c r="B1026" s="165"/>
      <c r="C1026" s="346"/>
      <c r="D1026" s="350"/>
      <c r="E1026" s="348"/>
      <c r="F1026" s="351"/>
      <c r="G1026" s="165"/>
    </row>
    <row r="1027" spans="2:7" x14ac:dyDescent="0.3">
      <c r="B1027" s="165"/>
      <c r="C1027" s="346"/>
      <c r="D1027" s="350"/>
      <c r="E1027" s="348"/>
      <c r="F1027" s="351"/>
      <c r="G1027" s="165"/>
    </row>
    <row r="1028" spans="2:7" x14ac:dyDescent="0.3">
      <c r="B1028" s="165"/>
      <c r="C1028" s="346"/>
      <c r="D1028" s="350"/>
      <c r="E1028" s="348"/>
      <c r="F1028" s="351"/>
      <c r="G1028" s="165"/>
    </row>
    <row r="1029" spans="2:7" x14ac:dyDescent="0.3">
      <c r="B1029" s="165"/>
      <c r="C1029" s="346"/>
      <c r="D1029" s="350"/>
      <c r="E1029" s="348"/>
      <c r="F1029" s="351"/>
      <c r="G1029" s="165"/>
    </row>
    <row r="1030" spans="2:7" x14ac:dyDescent="0.3">
      <c r="B1030" s="165"/>
      <c r="C1030" s="346"/>
      <c r="D1030" s="350"/>
      <c r="E1030" s="348"/>
      <c r="F1030" s="351"/>
      <c r="G1030" s="165"/>
    </row>
    <row r="1031" spans="2:7" x14ac:dyDescent="0.3">
      <c r="B1031" s="165"/>
      <c r="C1031" s="346"/>
      <c r="D1031" s="350"/>
      <c r="E1031" s="348"/>
      <c r="F1031" s="351"/>
      <c r="G1031" s="165"/>
    </row>
    <row r="1032" spans="2:7" x14ac:dyDescent="0.3">
      <c r="B1032" s="165"/>
      <c r="C1032" s="346"/>
      <c r="D1032" s="350"/>
      <c r="E1032" s="348"/>
      <c r="F1032" s="351"/>
      <c r="G1032" s="165"/>
    </row>
    <row r="1033" spans="2:7" x14ac:dyDescent="0.3">
      <c r="B1033" s="165"/>
      <c r="C1033" s="346"/>
      <c r="D1033" s="350"/>
      <c r="E1033" s="348"/>
      <c r="F1033" s="351"/>
      <c r="G1033" s="165"/>
    </row>
    <row r="1034" spans="2:7" x14ac:dyDescent="0.3">
      <c r="B1034" s="165"/>
      <c r="C1034" s="346"/>
      <c r="D1034" s="350"/>
      <c r="E1034" s="348"/>
      <c r="F1034" s="351"/>
      <c r="G1034" s="165"/>
    </row>
    <row r="1035" spans="2:7" x14ac:dyDescent="0.3">
      <c r="B1035" s="165"/>
      <c r="C1035" s="346"/>
      <c r="D1035" s="350"/>
      <c r="E1035" s="348"/>
      <c r="F1035" s="351"/>
      <c r="G1035" s="165"/>
    </row>
    <row r="1036" spans="2:7" x14ac:dyDescent="0.3">
      <c r="B1036" s="165"/>
      <c r="C1036" s="346"/>
      <c r="D1036" s="350"/>
      <c r="E1036" s="348"/>
      <c r="F1036" s="351"/>
      <c r="G1036" s="165"/>
    </row>
    <row r="1037" spans="2:7" x14ac:dyDescent="0.3">
      <c r="B1037" s="165"/>
      <c r="C1037" s="346"/>
      <c r="D1037" s="350"/>
      <c r="E1037" s="348"/>
      <c r="F1037" s="351"/>
      <c r="G1037" s="165"/>
    </row>
    <row r="1038" spans="2:7" x14ac:dyDescent="0.3">
      <c r="B1038" s="165"/>
      <c r="C1038" s="346"/>
      <c r="D1038" s="350"/>
      <c r="E1038" s="348"/>
      <c r="F1038" s="351"/>
      <c r="G1038" s="165"/>
    </row>
    <row r="1039" spans="2:7" x14ac:dyDescent="0.3">
      <c r="B1039" s="165"/>
      <c r="C1039" s="346"/>
      <c r="D1039" s="350"/>
      <c r="E1039" s="348"/>
      <c r="F1039" s="351"/>
      <c r="G1039" s="165"/>
    </row>
    <row r="1040" spans="2:7" x14ac:dyDescent="0.3">
      <c r="B1040" s="165"/>
      <c r="C1040" s="346"/>
      <c r="D1040" s="350"/>
      <c r="E1040" s="348"/>
      <c r="F1040" s="351"/>
      <c r="G1040" s="165"/>
    </row>
    <row r="1041" spans="2:7" x14ac:dyDescent="0.3">
      <c r="B1041" s="165"/>
      <c r="C1041" s="346"/>
      <c r="D1041" s="350"/>
      <c r="E1041" s="348"/>
      <c r="F1041" s="351"/>
      <c r="G1041" s="165"/>
    </row>
    <row r="1042" spans="2:7" x14ac:dyDescent="0.3">
      <c r="B1042" s="165"/>
      <c r="C1042" s="346"/>
      <c r="D1042" s="350"/>
      <c r="E1042" s="348"/>
      <c r="F1042" s="351"/>
      <c r="G1042" s="165"/>
    </row>
    <row r="1043" spans="2:7" x14ac:dyDescent="0.3">
      <c r="B1043" s="165"/>
      <c r="C1043" s="346"/>
      <c r="D1043" s="350"/>
      <c r="E1043" s="348"/>
      <c r="F1043" s="351"/>
      <c r="G1043" s="165"/>
    </row>
    <row r="1044" spans="2:7" x14ac:dyDescent="0.3">
      <c r="B1044" s="165"/>
      <c r="C1044" s="346"/>
      <c r="D1044" s="350"/>
      <c r="E1044" s="348"/>
      <c r="F1044" s="351"/>
      <c r="G1044" s="165"/>
    </row>
    <row r="1045" spans="2:7" x14ac:dyDescent="0.3">
      <c r="B1045" s="165"/>
      <c r="C1045" s="346"/>
      <c r="D1045" s="350"/>
      <c r="E1045" s="348"/>
      <c r="F1045" s="351"/>
      <c r="G1045" s="165"/>
    </row>
    <row r="1046" spans="2:7" x14ac:dyDescent="0.3">
      <c r="B1046" s="165"/>
      <c r="C1046" s="346"/>
      <c r="D1046" s="350"/>
      <c r="E1046" s="348"/>
      <c r="F1046" s="351"/>
      <c r="G1046" s="165"/>
    </row>
    <row r="1047" spans="2:7" x14ac:dyDescent="0.3">
      <c r="B1047" s="165"/>
      <c r="C1047" s="346"/>
      <c r="D1047" s="350"/>
      <c r="E1047" s="348"/>
      <c r="F1047" s="351"/>
      <c r="G1047" s="165"/>
    </row>
    <row r="1048" spans="2:7" x14ac:dyDescent="0.3">
      <c r="B1048" s="165"/>
      <c r="C1048" s="346"/>
      <c r="D1048" s="350"/>
      <c r="E1048" s="348"/>
      <c r="F1048" s="351"/>
      <c r="G1048" s="165"/>
    </row>
    <row r="1049" spans="2:7" x14ac:dyDescent="0.3">
      <c r="B1049" s="165"/>
      <c r="C1049" s="346"/>
      <c r="D1049" s="350"/>
      <c r="E1049" s="348"/>
      <c r="F1049" s="351"/>
      <c r="G1049" s="165"/>
    </row>
    <row r="1050" spans="2:7" x14ac:dyDescent="0.3">
      <c r="B1050" s="165"/>
      <c r="C1050" s="346"/>
      <c r="D1050" s="350"/>
      <c r="E1050" s="348"/>
      <c r="F1050" s="351"/>
      <c r="G1050" s="165"/>
    </row>
    <row r="1051" spans="2:7" x14ac:dyDescent="0.3">
      <c r="B1051" s="165"/>
      <c r="C1051" s="346"/>
      <c r="D1051" s="350"/>
      <c r="E1051" s="348"/>
      <c r="F1051" s="351"/>
      <c r="G1051" s="165"/>
    </row>
    <row r="1052" spans="2:7" x14ac:dyDescent="0.3">
      <c r="B1052" s="165"/>
      <c r="C1052" s="346"/>
      <c r="D1052" s="350"/>
      <c r="E1052" s="348"/>
      <c r="F1052" s="351"/>
      <c r="G1052" s="165"/>
    </row>
    <row r="1053" spans="2:7" x14ac:dyDescent="0.3">
      <c r="B1053" s="165"/>
      <c r="C1053" s="346"/>
      <c r="D1053" s="350"/>
      <c r="E1053" s="348"/>
      <c r="F1053" s="351"/>
      <c r="G1053" s="165"/>
    </row>
    <row r="1054" spans="2:7" x14ac:dyDescent="0.3">
      <c r="B1054" s="165"/>
      <c r="C1054" s="346"/>
      <c r="D1054" s="350"/>
      <c r="E1054" s="348"/>
      <c r="F1054" s="351"/>
      <c r="G1054" s="165"/>
    </row>
    <row r="1055" spans="2:7" x14ac:dyDescent="0.3">
      <c r="B1055" s="165"/>
      <c r="C1055" s="346"/>
      <c r="D1055" s="350"/>
      <c r="E1055" s="348"/>
      <c r="F1055" s="351"/>
      <c r="G1055" s="165"/>
    </row>
    <row r="1056" spans="2:7" x14ac:dyDescent="0.3">
      <c r="B1056" s="165"/>
      <c r="C1056" s="346"/>
      <c r="D1056" s="350"/>
      <c r="E1056" s="348"/>
      <c r="F1056" s="351"/>
      <c r="G1056" s="165"/>
    </row>
    <row r="1057" spans="2:7" x14ac:dyDescent="0.3">
      <c r="B1057" s="165"/>
      <c r="C1057" s="346"/>
      <c r="D1057" s="350"/>
      <c r="E1057" s="348"/>
      <c r="F1057" s="351"/>
      <c r="G1057" s="165"/>
    </row>
    <row r="1058" spans="2:7" x14ac:dyDescent="0.3">
      <c r="B1058" s="165"/>
      <c r="C1058" s="346"/>
      <c r="D1058" s="350"/>
      <c r="E1058" s="348"/>
      <c r="F1058" s="351"/>
      <c r="G1058" s="165"/>
    </row>
    <row r="1059" spans="2:7" x14ac:dyDescent="0.3">
      <c r="B1059" s="165"/>
      <c r="C1059" s="346"/>
      <c r="D1059" s="350"/>
      <c r="E1059" s="348"/>
      <c r="F1059" s="351"/>
      <c r="G1059" s="165"/>
    </row>
    <row r="1060" spans="2:7" x14ac:dyDescent="0.3">
      <c r="B1060" s="165"/>
      <c r="C1060" s="346"/>
      <c r="D1060" s="350"/>
      <c r="E1060" s="348"/>
      <c r="F1060" s="351"/>
      <c r="G1060" s="165"/>
    </row>
    <row r="1061" spans="2:7" x14ac:dyDescent="0.3">
      <c r="B1061" s="165"/>
      <c r="C1061" s="346"/>
      <c r="D1061" s="350"/>
      <c r="E1061" s="348"/>
      <c r="F1061" s="351"/>
      <c r="G1061" s="165"/>
    </row>
    <row r="1062" spans="2:7" x14ac:dyDescent="0.3">
      <c r="B1062" s="165"/>
      <c r="C1062" s="346"/>
      <c r="D1062" s="350"/>
      <c r="E1062" s="348"/>
      <c r="F1062" s="351"/>
      <c r="G1062" s="165"/>
    </row>
    <row r="1063" spans="2:7" x14ac:dyDescent="0.3">
      <c r="B1063" s="165"/>
      <c r="C1063" s="346"/>
      <c r="D1063" s="350"/>
      <c r="E1063" s="348"/>
      <c r="F1063" s="351"/>
      <c r="G1063" s="165"/>
    </row>
    <row r="1064" spans="2:7" x14ac:dyDescent="0.3">
      <c r="B1064" s="165"/>
      <c r="C1064" s="346"/>
      <c r="D1064" s="350"/>
      <c r="E1064" s="348"/>
      <c r="F1064" s="351"/>
      <c r="G1064" s="165"/>
    </row>
    <row r="1065" spans="2:7" x14ac:dyDescent="0.3">
      <c r="B1065" s="165"/>
      <c r="C1065" s="346"/>
      <c r="D1065" s="350"/>
      <c r="E1065" s="348"/>
      <c r="F1065" s="351"/>
      <c r="G1065" s="165"/>
    </row>
    <row r="1066" spans="2:7" x14ac:dyDescent="0.3">
      <c r="B1066" s="165"/>
      <c r="C1066" s="346"/>
      <c r="D1066" s="350"/>
      <c r="E1066" s="348"/>
      <c r="F1066" s="351"/>
      <c r="G1066" s="165"/>
    </row>
    <row r="1067" spans="2:7" x14ac:dyDescent="0.3">
      <c r="B1067" s="165"/>
      <c r="C1067" s="346"/>
      <c r="D1067" s="350"/>
      <c r="E1067" s="348"/>
      <c r="F1067" s="351"/>
      <c r="G1067" s="165"/>
    </row>
    <row r="1068" spans="2:7" x14ac:dyDescent="0.3">
      <c r="B1068" s="165"/>
      <c r="C1068" s="346"/>
      <c r="D1068" s="350"/>
      <c r="E1068" s="348"/>
      <c r="F1068" s="351"/>
      <c r="G1068" s="165"/>
    </row>
    <row r="1069" spans="2:7" x14ac:dyDescent="0.3">
      <c r="B1069" s="165"/>
      <c r="C1069" s="346"/>
      <c r="D1069" s="350"/>
      <c r="E1069" s="348"/>
      <c r="F1069" s="351"/>
      <c r="G1069" s="165"/>
    </row>
    <row r="1070" spans="2:7" x14ac:dyDescent="0.3">
      <c r="B1070" s="165"/>
      <c r="C1070" s="346"/>
      <c r="D1070" s="350"/>
      <c r="E1070" s="348"/>
      <c r="F1070" s="351"/>
      <c r="G1070" s="165"/>
    </row>
    <row r="1071" spans="2:7" x14ac:dyDescent="0.3">
      <c r="B1071" s="165"/>
      <c r="C1071" s="346"/>
      <c r="D1071" s="350"/>
      <c r="E1071" s="348"/>
      <c r="F1071" s="351"/>
      <c r="G1071" s="165"/>
    </row>
    <row r="1072" spans="2:7" x14ac:dyDescent="0.3">
      <c r="B1072" s="165"/>
      <c r="C1072" s="346"/>
      <c r="D1072" s="350"/>
      <c r="E1072" s="348"/>
      <c r="F1072" s="351"/>
      <c r="G1072" s="165"/>
    </row>
    <row r="1073" spans="2:7" x14ac:dyDescent="0.3">
      <c r="B1073" s="165"/>
      <c r="C1073" s="346"/>
      <c r="D1073" s="350"/>
      <c r="E1073" s="348"/>
      <c r="F1073" s="351"/>
      <c r="G1073" s="165"/>
    </row>
    <row r="1074" spans="2:7" x14ac:dyDescent="0.3">
      <c r="B1074" s="165"/>
      <c r="C1074" s="346"/>
      <c r="D1074" s="350"/>
      <c r="E1074" s="348"/>
      <c r="F1074" s="351"/>
      <c r="G1074" s="165"/>
    </row>
    <row r="1075" spans="2:7" x14ac:dyDescent="0.3">
      <c r="B1075" s="165"/>
      <c r="C1075" s="346"/>
      <c r="D1075" s="350"/>
      <c r="E1075" s="348"/>
      <c r="F1075" s="351"/>
      <c r="G1075" s="165"/>
    </row>
    <row r="1076" spans="2:7" x14ac:dyDescent="0.3">
      <c r="B1076" s="165"/>
      <c r="C1076" s="346"/>
      <c r="D1076" s="350"/>
      <c r="E1076" s="348"/>
      <c r="F1076" s="351"/>
      <c r="G1076" s="165"/>
    </row>
    <row r="1077" spans="2:7" x14ac:dyDescent="0.3">
      <c r="B1077" s="165"/>
      <c r="C1077" s="346"/>
      <c r="D1077" s="350"/>
      <c r="E1077" s="348"/>
      <c r="F1077" s="351"/>
      <c r="G1077" s="165"/>
    </row>
    <row r="1078" spans="2:7" x14ac:dyDescent="0.3">
      <c r="B1078" s="165"/>
      <c r="C1078" s="346"/>
      <c r="D1078" s="350"/>
      <c r="E1078" s="348"/>
      <c r="F1078" s="351"/>
      <c r="G1078" s="165"/>
    </row>
    <row r="1079" spans="2:7" x14ac:dyDescent="0.3">
      <c r="B1079" s="165"/>
      <c r="C1079" s="346"/>
      <c r="D1079" s="350"/>
      <c r="E1079" s="348"/>
      <c r="F1079" s="351"/>
      <c r="G1079" s="165"/>
    </row>
    <row r="1080" spans="2:7" x14ac:dyDescent="0.3">
      <c r="B1080" s="165"/>
      <c r="C1080" s="346"/>
      <c r="D1080" s="350"/>
      <c r="E1080" s="348"/>
      <c r="F1080" s="351"/>
      <c r="G1080" s="165"/>
    </row>
    <row r="1081" spans="2:7" x14ac:dyDescent="0.3">
      <c r="B1081" s="165"/>
      <c r="C1081" s="346"/>
      <c r="D1081" s="350"/>
      <c r="E1081" s="348"/>
      <c r="F1081" s="351"/>
      <c r="G1081" s="165"/>
    </row>
    <row r="1082" spans="2:7" x14ac:dyDescent="0.3">
      <c r="B1082" s="165"/>
      <c r="C1082" s="346"/>
      <c r="D1082" s="350"/>
      <c r="E1082" s="348"/>
      <c r="F1082" s="351"/>
      <c r="G1082" s="165"/>
    </row>
    <row r="1083" spans="2:7" x14ac:dyDescent="0.3">
      <c r="B1083" s="165"/>
      <c r="C1083" s="346"/>
      <c r="D1083" s="350"/>
      <c r="E1083" s="348"/>
      <c r="F1083" s="351"/>
      <c r="G1083" s="165"/>
    </row>
    <row r="1084" spans="2:7" x14ac:dyDescent="0.3">
      <c r="B1084" s="165"/>
      <c r="C1084" s="346"/>
      <c r="D1084" s="350"/>
      <c r="E1084" s="348"/>
      <c r="F1084" s="351"/>
      <c r="G1084" s="165"/>
    </row>
    <row r="1085" spans="2:7" x14ac:dyDescent="0.3">
      <c r="B1085" s="165"/>
      <c r="C1085" s="346"/>
      <c r="D1085" s="350"/>
      <c r="E1085" s="348"/>
      <c r="F1085" s="351"/>
      <c r="G1085" s="165"/>
    </row>
    <row r="1086" spans="2:7" x14ac:dyDescent="0.3">
      <c r="B1086" s="165"/>
      <c r="C1086" s="346"/>
      <c r="D1086" s="350"/>
      <c r="E1086" s="348"/>
      <c r="F1086" s="351"/>
      <c r="G1086" s="165"/>
    </row>
    <row r="1087" spans="2:7" x14ac:dyDescent="0.3">
      <c r="B1087" s="165"/>
      <c r="C1087" s="346"/>
      <c r="D1087" s="350"/>
      <c r="E1087" s="348"/>
      <c r="F1087" s="351"/>
      <c r="G1087" s="165"/>
    </row>
    <row r="1088" spans="2:7" x14ac:dyDescent="0.3">
      <c r="B1088" s="165"/>
      <c r="C1088" s="346"/>
      <c r="D1088" s="350"/>
      <c r="E1088" s="348"/>
      <c r="F1088" s="351"/>
      <c r="G1088" s="165"/>
    </row>
    <row r="1089" spans="2:7" x14ac:dyDescent="0.3">
      <c r="B1089" s="165"/>
      <c r="C1089" s="346"/>
      <c r="D1089" s="350"/>
      <c r="E1089" s="348"/>
      <c r="F1089" s="351"/>
      <c r="G1089" s="165"/>
    </row>
    <row r="1090" spans="2:7" x14ac:dyDescent="0.3">
      <c r="B1090" s="165"/>
      <c r="C1090" s="346"/>
      <c r="D1090" s="350"/>
      <c r="E1090" s="348"/>
      <c r="F1090" s="351"/>
      <c r="G1090" s="165"/>
    </row>
    <row r="1091" spans="2:7" x14ac:dyDescent="0.3">
      <c r="B1091" s="165"/>
      <c r="C1091" s="346"/>
      <c r="D1091" s="350"/>
      <c r="E1091" s="348"/>
      <c r="F1091" s="351"/>
      <c r="G1091" s="165"/>
    </row>
    <row r="1092" spans="2:7" x14ac:dyDescent="0.3">
      <c r="B1092" s="165"/>
      <c r="C1092" s="346"/>
      <c r="D1092" s="350"/>
      <c r="E1092" s="348"/>
      <c r="F1092" s="351"/>
      <c r="G1092" s="165"/>
    </row>
    <row r="1093" spans="2:7" x14ac:dyDescent="0.3">
      <c r="B1093" s="165"/>
      <c r="C1093" s="346"/>
      <c r="D1093" s="350"/>
      <c r="E1093" s="348"/>
      <c r="F1093" s="351"/>
      <c r="G1093" s="165"/>
    </row>
    <row r="1094" spans="2:7" x14ac:dyDescent="0.3">
      <c r="B1094" s="165"/>
      <c r="C1094" s="346"/>
      <c r="D1094" s="350"/>
      <c r="E1094" s="348"/>
      <c r="F1094" s="351"/>
      <c r="G1094" s="165"/>
    </row>
    <row r="1095" spans="2:7" x14ac:dyDescent="0.3">
      <c r="B1095" s="165"/>
      <c r="C1095" s="346"/>
      <c r="D1095" s="350"/>
      <c r="E1095" s="348"/>
      <c r="F1095" s="351"/>
      <c r="G1095" s="165"/>
    </row>
    <row r="1096" spans="2:7" x14ac:dyDescent="0.3">
      <c r="B1096" s="165"/>
      <c r="C1096" s="346"/>
      <c r="D1096" s="350"/>
      <c r="E1096" s="348"/>
      <c r="F1096" s="351"/>
      <c r="G1096" s="165"/>
    </row>
    <row r="1097" spans="2:7" x14ac:dyDescent="0.3">
      <c r="B1097" s="165"/>
      <c r="C1097" s="346"/>
      <c r="D1097" s="350"/>
      <c r="E1097" s="348"/>
      <c r="F1097" s="351"/>
      <c r="G1097" s="165"/>
    </row>
    <row r="1098" spans="2:7" x14ac:dyDescent="0.3">
      <c r="B1098" s="165"/>
      <c r="C1098" s="346"/>
      <c r="D1098" s="350"/>
      <c r="E1098" s="348"/>
      <c r="F1098" s="351"/>
      <c r="G1098" s="165"/>
    </row>
    <row r="1099" spans="2:7" x14ac:dyDescent="0.3">
      <c r="B1099" s="165"/>
      <c r="C1099" s="346"/>
      <c r="D1099" s="350"/>
      <c r="E1099" s="348"/>
      <c r="F1099" s="351"/>
      <c r="G1099" s="165"/>
    </row>
    <row r="1100" spans="2:7" x14ac:dyDescent="0.3">
      <c r="B1100" s="165"/>
      <c r="C1100" s="346"/>
      <c r="D1100" s="350"/>
      <c r="E1100" s="348"/>
      <c r="F1100" s="351"/>
      <c r="G1100" s="165"/>
    </row>
    <row r="1101" spans="2:7" x14ac:dyDescent="0.3">
      <c r="B1101" s="165"/>
      <c r="C1101" s="346"/>
      <c r="D1101" s="350"/>
      <c r="E1101" s="348"/>
      <c r="F1101" s="351"/>
      <c r="G1101" s="165"/>
    </row>
    <row r="1102" spans="2:7" x14ac:dyDescent="0.3">
      <c r="B1102" s="165"/>
      <c r="C1102" s="346"/>
      <c r="D1102" s="350"/>
      <c r="E1102" s="348"/>
      <c r="F1102" s="351"/>
      <c r="G1102" s="165"/>
    </row>
    <row r="1103" spans="2:7" x14ac:dyDescent="0.3">
      <c r="B1103" s="165"/>
      <c r="C1103" s="346"/>
      <c r="D1103" s="350"/>
      <c r="E1103" s="348"/>
      <c r="F1103" s="351"/>
      <c r="G1103" s="165"/>
    </row>
    <row r="1104" spans="2:7" x14ac:dyDescent="0.3">
      <c r="B1104" s="165"/>
      <c r="C1104" s="346"/>
      <c r="D1104" s="350"/>
      <c r="E1104" s="348"/>
      <c r="F1104" s="351"/>
      <c r="G1104" s="165"/>
    </row>
    <row r="1105" spans="2:7" x14ac:dyDescent="0.3">
      <c r="B1105" s="165"/>
      <c r="C1105" s="346"/>
      <c r="D1105" s="350"/>
      <c r="E1105" s="348"/>
      <c r="F1105" s="351"/>
      <c r="G1105" s="165"/>
    </row>
    <row r="1106" spans="2:7" x14ac:dyDescent="0.3">
      <c r="B1106" s="165"/>
      <c r="C1106" s="346"/>
      <c r="D1106" s="350"/>
      <c r="E1106" s="348"/>
      <c r="F1106" s="351"/>
      <c r="G1106" s="165"/>
    </row>
    <row r="1107" spans="2:7" x14ac:dyDescent="0.3">
      <c r="B1107" s="165"/>
      <c r="C1107" s="346"/>
      <c r="D1107" s="350"/>
      <c r="E1107" s="348"/>
      <c r="F1107" s="351"/>
      <c r="G1107" s="165"/>
    </row>
    <row r="1108" spans="2:7" x14ac:dyDescent="0.3">
      <c r="B1108" s="165"/>
      <c r="C1108" s="346"/>
      <c r="D1108" s="350"/>
      <c r="E1108" s="348"/>
      <c r="F1108" s="351"/>
      <c r="G1108" s="165"/>
    </row>
    <row r="1109" spans="2:7" x14ac:dyDescent="0.3">
      <c r="B1109" s="165"/>
      <c r="C1109" s="346"/>
      <c r="D1109" s="350"/>
      <c r="E1109" s="348"/>
      <c r="F1109" s="351"/>
      <c r="G1109" s="165"/>
    </row>
    <row r="1110" spans="2:7" x14ac:dyDescent="0.3">
      <c r="B1110" s="165"/>
      <c r="C1110" s="346"/>
      <c r="D1110" s="350"/>
      <c r="E1110" s="348"/>
      <c r="F1110" s="351"/>
      <c r="G1110" s="165"/>
    </row>
    <row r="1111" spans="2:7" x14ac:dyDescent="0.3">
      <c r="B1111" s="165"/>
      <c r="C1111" s="346"/>
      <c r="D1111" s="350"/>
      <c r="E1111" s="348"/>
      <c r="F1111" s="351"/>
      <c r="G1111" s="165"/>
    </row>
    <row r="1112" spans="2:7" x14ac:dyDescent="0.3">
      <c r="B1112" s="165"/>
      <c r="C1112" s="346"/>
      <c r="D1112" s="350"/>
      <c r="E1112" s="348"/>
      <c r="F1112" s="351"/>
      <c r="G1112" s="165"/>
    </row>
    <row r="1113" spans="2:7" x14ac:dyDescent="0.3">
      <c r="B1113" s="165"/>
      <c r="C1113" s="346"/>
      <c r="D1113" s="350"/>
      <c r="E1113" s="348"/>
      <c r="F1113" s="351"/>
      <c r="G1113" s="165"/>
    </row>
    <row r="1114" spans="2:7" x14ac:dyDescent="0.3">
      <c r="B1114" s="165"/>
      <c r="C1114" s="346"/>
      <c r="D1114" s="350"/>
      <c r="E1114" s="348"/>
      <c r="F1114" s="351"/>
      <c r="G1114" s="165"/>
    </row>
    <row r="1115" spans="2:7" x14ac:dyDescent="0.3">
      <c r="B1115" s="165"/>
      <c r="C1115" s="346"/>
      <c r="D1115" s="350"/>
      <c r="E1115" s="348"/>
      <c r="F1115" s="351"/>
      <c r="G1115" s="165"/>
    </row>
    <row r="1116" spans="2:7" x14ac:dyDescent="0.3">
      <c r="B1116" s="165"/>
      <c r="C1116" s="346"/>
      <c r="D1116" s="350"/>
      <c r="E1116" s="348"/>
      <c r="F1116" s="351"/>
      <c r="G1116" s="165"/>
    </row>
    <row r="1117" spans="2:7" x14ac:dyDescent="0.3">
      <c r="B1117" s="165"/>
      <c r="C1117" s="346"/>
      <c r="D1117" s="350"/>
      <c r="E1117" s="348"/>
      <c r="F1117" s="351"/>
      <c r="G1117" s="165"/>
    </row>
    <row r="1118" spans="2:7" x14ac:dyDescent="0.3">
      <c r="B1118" s="165"/>
      <c r="C1118" s="346"/>
      <c r="D1118" s="350"/>
      <c r="E1118" s="348"/>
      <c r="F1118" s="351"/>
      <c r="G1118" s="165"/>
    </row>
    <row r="1119" spans="2:7" x14ac:dyDescent="0.3">
      <c r="B1119" s="165"/>
      <c r="C1119" s="346"/>
      <c r="D1119" s="350"/>
      <c r="E1119" s="348"/>
      <c r="F1119" s="351"/>
      <c r="G1119" s="165"/>
    </row>
    <row r="1120" spans="2:7" x14ac:dyDescent="0.3">
      <c r="B1120" s="165"/>
      <c r="C1120" s="346"/>
      <c r="D1120" s="350"/>
      <c r="E1120" s="348"/>
      <c r="F1120" s="351"/>
      <c r="G1120" s="165"/>
    </row>
    <row r="1121" spans="2:7" x14ac:dyDescent="0.3">
      <c r="B1121" s="165"/>
      <c r="C1121" s="346"/>
      <c r="D1121" s="350"/>
      <c r="E1121" s="348"/>
      <c r="F1121" s="351"/>
      <c r="G1121" s="165"/>
    </row>
    <row r="1122" spans="2:7" x14ac:dyDescent="0.3">
      <c r="B1122" s="165"/>
      <c r="C1122" s="346"/>
      <c r="D1122" s="350"/>
      <c r="E1122" s="348"/>
      <c r="F1122" s="351"/>
      <c r="G1122" s="165"/>
    </row>
    <row r="1123" spans="2:7" x14ac:dyDescent="0.3">
      <c r="B1123" s="165"/>
      <c r="C1123" s="346"/>
      <c r="D1123" s="350"/>
      <c r="E1123" s="348"/>
      <c r="F1123" s="351"/>
      <c r="G1123" s="165"/>
    </row>
    <row r="1124" spans="2:7" x14ac:dyDescent="0.3">
      <c r="B1124" s="165"/>
      <c r="C1124" s="346"/>
      <c r="D1124" s="350"/>
      <c r="E1124" s="348"/>
      <c r="F1124" s="351"/>
      <c r="G1124" s="165"/>
    </row>
    <row r="1125" spans="2:7" x14ac:dyDescent="0.3">
      <c r="B1125" s="165"/>
      <c r="C1125" s="346"/>
      <c r="D1125" s="350"/>
      <c r="E1125" s="348"/>
      <c r="F1125" s="351"/>
      <c r="G1125" s="165"/>
    </row>
    <row r="1126" spans="2:7" x14ac:dyDescent="0.3">
      <c r="B1126" s="165"/>
      <c r="C1126" s="346"/>
      <c r="D1126" s="350"/>
      <c r="E1126" s="348"/>
      <c r="F1126" s="351"/>
      <c r="G1126" s="165"/>
    </row>
    <row r="1127" spans="2:7" x14ac:dyDescent="0.3">
      <c r="B1127" s="165"/>
      <c r="C1127" s="346"/>
      <c r="D1127" s="350"/>
      <c r="E1127" s="348"/>
      <c r="F1127" s="351"/>
      <c r="G1127" s="165"/>
    </row>
    <row r="1128" spans="2:7" x14ac:dyDescent="0.3">
      <c r="B1128" s="165"/>
      <c r="C1128" s="346"/>
      <c r="D1128" s="350"/>
      <c r="E1128" s="348"/>
      <c r="F1128" s="351"/>
      <c r="G1128" s="165"/>
    </row>
    <row r="1129" spans="2:7" x14ac:dyDescent="0.3">
      <c r="B1129" s="165"/>
      <c r="C1129" s="346"/>
      <c r="D1129" s="350"/>
      <c r="E1129" s="348"/>
      <c r="F1129" s="351"/>
      <c r="G1129" s="165"/>
    </row>
    <row r="1130" spans="2:7" x14ac:dyDescent="0.3">
      <c r="B1130" s="165"/>
      <c r="C1130" s="346"/>
      <c r="D1130" s="350"/>
      <c r="E1130" s="348"/>
      <c r="F1130" s="351"/>
      <c r="G1130" s="165"/>
    </row>
    <row r="1131" spans="2:7" x14ac:dyDescent="0.3">
      <c r="B1131" s="165"/>
      <c r="C1131" s="346"/>
      <c r="D1131" s="350"/>
      <c r="E1131" s="348"/>
      <c r="F1131" s="351"/>
      <c r="G1131" s="165"/>
    </row>
    <row r="1132" spans="2:7" x14ac:dyDescent="0.3">
      <c r="B1132" s="165"/>
      <c r="C1132" s="346"/>
      <c r="D1132" s="350"/>
      <c r="E1132" s="348"/>
      <c r="F1132" s="351"/>
      <c r="G1132" s="165"/>
    </row>
    <row r="1133" spans="2:7" x14ac:dyDescent="0.3">
      <c r="B1133" s="165"/>
      <c r="C1133" s="346"/>
      <c r="D1133" s="350"/>
      <c r="E1133" s="348"/>
      <c r="F1133" s="351"/>
      <c r="G1133" s="165"/>
    </row>
    <row r="1134" spans="2:7" x14ac:dyDescent="0.3">
      <c r="B1134" s="165"/>
      <c r="C1134" s="346"/>
      <c r="D1134" s="350"/>
      <c r="E1134" s="348"/>
      <c r="F1134" s="351"/>
      <c r="G1134" s="165"/>
    </row>
    <row r="1135" spans="2:7" x14ac:dyDescent="0.3">
      <c r="B1135" s="165"/>
      <c r="C1135" s="346"/>
      <c r="D1135" s="350"/>
      <c r="E1135" s="348"/>
      <c r="F1135" s="351"/>
      <c r="G1135" s="165"/>
    </row>
    <row r="1136" spans="2:7" x14ac:dyDescent="0.3">
      <c r="B1136" s="165"/>
      <c r="C1136" s="346"/>
      <c r="D1136" s="350"/>
      <c r="E1136" s="348"/>
      <c r="F1136" s="351"/>
      <c r="G1136" s="165"/>
    </row>
    <row r="1137" spans="2:7" x14ac:dyDescent="0.3">
      <c r="B1137" s="165"/>
      <c r="C1137" s="346"/>
      <c r="D1137" s="350"/>
      <c r="E1137" s="348"/>
      <c r="F1137" s="351"/>
      <c r="G1137" s="165"/>
    </row>
    <row r="1138" spans="2:7" x14ac:dyDescent="0.3">
      <c r="B1138" s="165"/>
      <c r="C1138" s="346"/>
      <c r="D1138" s="350"/>
      <c r="E1138" s="348"/>
      <c r="F1138" s="351"/>
      <c r="G1138" s="165"/>
    </row>
    <row r="1139" spans="2:7" x14ac:dyDescent="0.3">
      <c r="B1139" s="165"/>
      <c r="C1139" s="346"/>
      <c r="D1139" s="350"/>
      <c r="E1139" s="348"/>
      <c r="F1139" s="351"/>
      <c r="G1139" s="165"/>
    </row>
    <row r="1140" spans="2:7" x14ac:dyDescent="0.3">
      <c r="B1140" s="165"/>
      <c r="C1140" s="346"/>
      <c r="D1140" s="350"/>
      <c r="E1140" s="348"/>
      <c r="F1140" s="351"/>
      <c r="G1140" s="165"/>
    </row>
    <row r="1141" spans="2:7" x14ac:dyDescent="0.3">
      <c r="B1141" s="165"/>
      <c r="C1141" s="346"/>
      <c r="D1141" s="350"/>
      <c r="E1141" s="348"/>
      <c r="F1141" s="351"/>
      <c r="G1141" s="165"/>
    </row>
    <row r="1142" spans="2:7" x14ac:dyDescent="0.3">
      <c r="B1142" s="165"/>
      <c r="C1142" s="346"/>
      <c r="D1142" s="350"/>
      <c r="E1142" s="348"/>
      <c r="F1142" s="351"/>
      <c r="G1142" s="165"/>
    </row>
    <row r="1143" spans="2:7" x14ac:dyDescent="0.3">
      <c r="B1143" s="165"/>
      <c r="C1143" s="346"/>
      <c r="D1143" s="350"/>
      <c r="E1143" s="348"/>
      <c r="F1143" s="351"/>
      <c r="G1143" s="165"/>
    </row>
    <row r="1144" spans="2:7" x14ac:dyDescent="0.3">
      <c r="B1144" s="165"/>
      <c r="C1144" s="346"/>
      <c r="D1144" s="350"/>
      <c r="E1144" s="348"/>
      <c r="F1144" s="351"/>
      <c r="G1144" s="165"/>
    </row>
    <row r="1145" spans="2:7" x14ac:dyDescent="0.3">
      <c r="B1145" s="165"/>
      <c r="C1145" s="346"/>
      <c r="D1145" s="350"/>
      <c r="E1145" s="348"/>
      <c r="F1145" s="351"/>
      <c r="G1145" s="165"/>
    </row>
    <row r="1146" spans="2:7" x14ac:dyDescent="0.3">
      <c r="B1146" s="165"/>
      <c r="C1146" s="346"/>
      <c r="D1146" s="350"/>
      <c r="E1146" s="348"/>
      <c r="F1146" s="351"/>
      <c r="G1146" s="165"/>
    </row>
    <row r="1147" spans="2:7" x14ac:dyDescent="0.3">
      <c r="B1147" s="165"/>
      <c r="C1147" s="346"/>
      <c r="D1147" s="350"/>
      <c r="E1147" s="348"/>
      <c r="F1147" s="351"/>
      <c r="G1147" s="165"/>
    </row>
    <row r="1148" spans="2:7" x14ac:dyDescent="0.3">
      <c r="B1148" s="165"/>
      <c r="C1148" s="346"/>
      <c r="D1148" s="350"/>
      <c r="E1148" s="348"/>
      <c r="F1148" s="351"/>
      <c r="G1148" s="165"/>
    </row>
    <row r="1149" spans="2:7" x14ac:dyDescent="0.3">
      <c r="B1149" s="165"/>
      <c r="C1149" s="346"/>
      <c r="D1149" s="350"/>
      <c r="E1149" s="348"/>
      <c r="F1149" s="351"/>
      <c r="G1149" s="165"/>
    </row>
    <row r="1150" spans="2:7" x14ac:dyDescent="0.3">
      <c r="B1150" s="165"/>
      <c r="C1150" s="346"/>
      <c r="D1150" s="350"/>
      <c r="E1150" s="348"/>
      <c r="F1150" s="351"/>
      <c r="G1150" s="165"/>
    </row>
    <row r="1151" spans="2:7" x14ac:dyDescent="0.3">
      <c r="B1151" s="165"/>
      <c r="C1151" s="346"/>
      <c r="D1151" s="350"/>
      <c r="E1151" s="348"/>
      <c r="F1151" s="351"/>
      <c r="G1151" s="165"/>
    </row>
    <row r="1152" spans="2:7" x14ac:dyDescent="0.3">
      <c r="B1152" s="165"/>
      <c r="C1152" s="346"/>
      <c r="D1152" s="350"/>
      <c r="E1152" s="348"/>
      <c r="F1152" s="351"/>
      <c r="G1152" s="165"/>
    </row>
    <row r="1153" spans="2:7" x14ac:dyDescent="0.3">
      <c r="B1153" s="165"/>
      <c r="C1153" s="346"/>
      <c r="D1153" s="350"/>
      <c r="E1153" s="348"/>
      <c r="F1153" s="351"/>
      <c r="G1153" s="165"/>
    </row>
    <row r="1154" spans="2:7" x14ac:dyDescent="0.3">
      <c r="B1154" s="165"/>
      <c r="C1154" s="346"/>
      <c r="D1154" s="350"/>
      <c r="E1154" s="348"/>
      <c r="F1154" s="351"/>
      <c r="G1154" s="165"/>
    </row>
    <row r="1155" spans="2:7" x14ac:dyDescent="0.3">
      <c r="B1155" s="165"/>
      <c r="C1155" s="346"/>
      <c r="D1155" s="350"/>
      <c r="E1155" s="348"/>
      <c r="F1155" s="351"/>
      <c r="G1155" s="165"/>
    </row>
    <row r="1156" spans="2:7" x14ac:dyDescent="0.3">
      <c r="B1156" s="165"/>
      <c r="C1156" s="346"/>
      <c r="D1156" s="350"/>
      <c r="E1156" s="348"/>
      <c r="F1156" s="351"/>
      <c r="G1156" s="165"/>
    </row>
    <row r="1157" spans="2:7" x14ac:dyDescent="0.3">
      <c r="B1157" s="165"/>
      <c r="C1157" s="346"/>
      <c r="D1157" s="350"/>
      <c r="E1157" s="348"/>
      <c r="F1157" s="351"/>
      <c r="G1157" s="165"/>
    </row>
    <row r="1158" spans="2:7" x14ac:dyDescent="0.3">
      <c r="B1158" s="165"/>
      <c r="C1158" s="346"/>
      <c r="D1158" s="350"/>
      <c r="E1158" s="348"/>
      <c r="F1158" s="351"/>
      <c r="G1158" s="165"/>
    </row>
    <row r="1159" spans="2:7" x14ac:dyDescent="0.3">
      <c r="B1159" s="165"/>
      <c r="C1159" s="346"/>
      <c r="D1159" s="350"/>
      <c r="E1159" s="348"/>
      <c r="F1159" s="351"/>
      <c r="G1159" s="165"/>
    </row>
    <row r="1160" spans="2:7" x14ac:dyDescent="0.3">
      <c r="B1160" s="165"/>
      <c r="C1160" s="346"/>
      <c r="D1160" s="350"/>
      <c r="E1160" s="348"/>
      <c r="F1160" s="351"/>
      <c r="G1160" s="165"/>
    </row>
    <row r="1161" spans="2:7" x14ac:dyDescent="0.3">
      <c r="B1161" s="165"/>
      <c r="C1161" s="346"/>
      <c r="D1161" s="350"/>
      <c r="E1161" s="348"/>
      <c r="F1161" s="351"/>
      <c r="G1161" s="165"/>
    </row>
    <row r="1162" spans="2:7" x14ac:dyDescent="0.3">
      <c r="B1162" s="165"/>
      <c r="C1162" s="346"/>
      <c r="D1162" s="350"/>
      <c r="E1162" s="348"/>
      <c r="F1162" s="351"/>
      <c r="G1162" s="165"/>
    </row>
    <row r="1163" spans="2:7" x14ac:dyDescent="0.3">
      <c r="B1163" s="165"/>
      <c r="C1163" s="346"/>
      <c r="D1163" s="350"/>
      <c r="E1163" s="348"/>
      <c r="F1163" s="351"/>
      <c r="G1163" s="165"/>
    </row>
    <row r="1164" spans="2:7" x14ac:dyDescent="0.3">
      <c r="B1164" s="165"/>
      <c r="C1164" s="346"/>
      <c r="D1164" s="350"/>
      <c r="E1164" s="348"/>
      <c r="F1164" s="351"/>
      <c r="G1164" s="165"/>
    </row>
    <row r="1165" spans="2:7" x14ac:dyDescent="0.3">
      <c r="B1165" s="165"/>
      <c r="C1165" s="346"/>
      <c r="D1165" s="350"/>
      <c r="E1165" s="348"/>
      <c r="F1165" s="351"/>
      <c r="G1165" s="165"/>
    </row>
    <row r="1166" spans="2:7" x14ac:dyDescent="0.3">
      <c r="B1166" s="165"/>
      <c r="C1166" s="346"/>
      <c r="D1166" s="350"/>
      <c r="E1166" s="348"/>
      <c r="F1166" s="351"/>
      <c r="G1166" s="165"/>
    </row>
    <row r="1167" spans="2:7" x14ac:dyDescent="0.3">
      <c r="B1167" s="165"/>
      <c r="C1167" s="346"/>
      <c r="D1167" s="350"/>
      <c r="E1167" s="348"/>
      <c r="F1167" s="351"/>
      <c r="G1167" s="165"/>
    </row>
    <row r="1168" spans="2:7" x14ac:dyDescent="0.3">
      <c r="B1168" s="165"/>
      <c r="C1168" s="346"/>
      <c r="D1168" s="350"/>
      <c r="E1168" s="348"/>
      <c r="F1168" s="351"/>
      <c r="G1168" s="165"/>
    </row>
    <row r="1169" spans="2:7" x14ac:dyDescent="0.3">
      <c r="B1169" s="165"/>
      <c r="C1169" s="346"/>
      <c r="D1169" s="350"/>
      <c r="E1169" s="348"/>
      <c r="F1169" s="351"/>
      <c r="G1169" s="165"/>
    </row>
    <row r="1170" spans="2:7" x14ac:dyDescent="0.3">
      <c r="B1170" s="165"/>
      <c r="C1170" s="346"/>
      <c r="D1170" s="350"/>
      <c r="E1170" s="348"/>
      <c r="F1170" s="351"/>
      <c r="G1170" s="165"/>
    </row>
    <row r="1171" spans="2:7" x14ac:dyDescent="0.3">
      <c r="B1171" s="165"/>
      <c r="C1171" s="346"/>
      <c r="D1171" s="350"/>
      <c r="E1171" s="348"/>
      <c r="F1171" s="351"/>
      <c r="G1171" s="165"/>
    </row>
    <row r="1172" spans="2:7" x14ac:dyDescent="0.3">
      <c r="B1172" s="165"/>
      <c r="C1172" s="346"/>
      <c r="D1172" s="350"/>
      <c r="E1172" s="348"/>
      <c r="F1172" s="351"/>
      <c r="G1172" s="165"/>
    </row>
    <row r="1173" spans="2:7" x14ac:dyDescent="0.3">
      <c r="B1173" s="165"/>
      <c r="C1173" s="346"/>
      <c r="D1173" s="350"/>
      <c r="E1173" s="348"/>
      <c r="F1173" s="351"/>
      <c r="G1173" s="165"/>
    </row>
    <row r="1174" spans="2:7" x14ac:dyDescent="0.3">
      <c r="B1174" s="165"/>
      <c r="C1174" s="346"/>
      <c r="D1174" s="350"/>
      <c r="E1174" s="348"/>
      <c r="F1174" s="351"/>
      <c r="G1174" s="165"/>
    </row>
    <row r="1175" spans="2:7" x14ac:dyDescent="0.3">
      <c r="B1175" s="165"/>
      <c r="C1175" s="346"/>
      <c r="D1175" s="350"/>
      <c r="E1175" s="348"/>
      <c r="F1175" s="351"/>
      <c r="G1175" s="165"/>
    </row>
    <row r="1176" spans="2:7" x14ac:dyDescent="0.3">
      <c r="B1176" s="165"/>
      <c r="C1176" s="346"/>
      <c r="D1176" s="350"/>
      <c r="E1176" s="348"/>
      <c r="F1176" s="351"/>
      <c r="G1176" s="165"/>
    </row>
    <row r="1177" spans="2:7" x14ac:dyDescent="0.3">
      <c r="B1177" s="165"/>
      <c r="C1177" s="346"/>
      <c r="D1177" s="350"/>
      <c r="E1177" s="348"/>
      <c r="F1177" s="351"/>
      <c r="G1177" s="165"/>
    </row>
    <row r="1178" spans="2:7" x14ac:dyDescent="0.3">
      <c r="B1178" s="165"/>
      <c r="C1178" s="346"/>
      <c r="D1178" s="350"/>
      <c r="E1178" s="348"/>
      <c r="F1178" s="351"/>
      <c r="G1178" s="165"/>
    </row>
    <row r="1179" spans="2:7" x14ac:dyDescent="0.3">
      <c r="B1179" s="165"/>
      <c r="C1179" s="346"/>
      <c r="D1179" s="350"/>
      <c r="E1179" s="348"/>
      <c r="F1179" s="351"/>
      <c r="G1179" s="165"/>
    </row>
    <row r="1180" spans="2:7" x14ac:dyDescent="0.3">
      <c r="B1180" s="165"/>
      <c r="C1180" s="346"/>
      <c r="D1180" s="350"/>
      <c r="E1180" s="348"/>
      <c r="F1180" s="351"/>
      <c r="G1180" s="165"/>
    </row>
    <row r="1181" spans="2:7" x14ac:dyDescent="0.3">
      <c r="B1181" s="165"/>
      <c r="C1181" s="346"/>
      <c r="D1181" s="350"/>
      <c r="E1181" s="348"/>
      <c r="F1181" s="351"/>
      <c r="G1181" s="165"/>
    </row>
    <row r="1182" spans="2:7" x14ac:dyDescent="0.3">
      <c r="B1182" s="165"/>
      <c r="C1182" s="346"/>
      <c r="D1182" s="350"/>
      <c r="E1182" s="348"/>
      <c r="F1182" s="351"/>
      <c r="G1182" s="165"/>
    </row>
    <row r="1183" spans="2:7" x14ac:dyDescent="0.3">
      <c r="B1183" s="165"/>
      <c r="C1183" s="346"/>
      <c r="D1183" s="350"/>
      <c r="E1183" s="348"/>
      <c r="F1183" s="351"/>
      <c r="G1183" s="165"/>
    </row>
    <row r="1184" spans="2:7" x14ac:dyDescent="0.3">
      <c r="B1184" s="165"/>
      <c r="C1184" s="346"/>
      <c r="D1184" s="350"/>
      <c r="E1184" s="348"/>
      <c r="F1184" s="351"/>
      <c r="G1184" s="165"/>
    </row>
    <row r="1185" spans="2:7" x14ac:dyDescent="0.3">
      <c r="B1185" s="165"/>
      <c r="C1185" s="346"/>
      <c r="D1185" s="350"/>
      <c r="E1185" s="348"/>
      <c r="F1185" s="351"/>
      <c r="G1185" s="165"/>
    </row>
    <row r="1186" spans="2:7" x14ac:dyDescent="0.3">
      <c r="B1186" s="165"/>
      <c r="C1186" s="346"/>
      <c r="D1186" s="350"/>
      <c r="E1186" s="348"/>
      <c r="F1186" s="351"/>
      <c r="G1186" s="165"/>
    </row>
    <row r="1187" spans="2:7" x14ac:dyDescent="0.3">
      <c r="B1187" s="165"/>
      <c r="C1187" s="346"/>
      <c r="D1187" s="350"/>
      <c r="E1187" s="348"/>
      <c r="F1187" s="351"/>
      <c r="G1187" s="165"/>
    </row>
    <row r="1188" spans="2:7" x14ac:dyDescent="0.3">
      <c r="B1188" s="165"/>
      <c r="C1188" s="346"/>
      <c r="D1188" s="350"/>
      <c r="E1188" s="348"/>
      <c r="F1188" s="351"/>
      <c r="G1188" s="165"/>
    </row>
    <row r="1189" spans="2:7" x14ac:dyDescent="0.3">
      <c r="B1189" s="165"/>
      <c r="C1189" s="346"/>
      <c r="D1189" s="350"/>
      <c r="E1189" s="348"/>
      <c r="F1189" s="351"/>
      <c r="G1189" s="165"/>
    </row>
    <row r="1190" spans="2:7" x14ac:dyDescent="0.3">
      <c r="B1190" s="165"/>
      <c r="C1190" s="346"/>
      <c r="D1190" s="350"/>
      <c r="E1190" s="348"/>
      <c r="F1190" s="351"/>
      <c r="G1190" s="165"/>
    </row>
    <row r="1191" spans="2:7" x14ac:dyDescent="0.3">
      <c r="B1191" s="165"/>
      <c r="C1191" s="346"/>
      <c r="D1191" s="350"/>
      <c r="E1191" s="348"/>
      <c r="F1191" s="351"/>
      <c r="G1191" s="165"/>
    </row>
    <row r="1192" spans="2:7" x14ac:dyDescent="0.3">
      <c r="B1192" s="165"/>
      <c r="C1192" s="346"/>
      <c r="D1192" s="350"/>
      <c r="E1192" s="348"/>
      <c r="F1192" s="351"/>
      <c r="G1192" s="165"/>
    </row>
    <row r="1193" spans="2:7" x14ac:dyDescent="0.3">
      <c r="B1193" s="165"/>
      <c r="C1193" s="346"/>
      <c r="D1193" s="350"/>
      <c r="E1193" s="348"/>
      <c r="F1193" s="351"/>
      <c r="G1193" s="165"/>
    </row>
    <row r="1194" spans="2:7" x14ac:dyDescent="0.3">
      <c r="B1194" s="165"/>
      <c r="C1194" s="346"/>
      <c r="D1194" s="350"/>
      <c r="E1194" s="348"/>
      <c r="F1194" s="351"/>
      <c r="G1194" s="165"/>
    </row>
    <row r="1195" spans="2:7" x14ac:dyDescent="0.3">
      <c r="B1195" s="165"/>
      <c r="C1195" s="346"/>
      <c r="D1195" s="350"/>
      <c r="E1195" s="348"/>
      <c r="F1195" s="351"/>
      <c r="G1195" s="165"/>
    </row>
    <row r="1196" spans="2:7" x14ac:dyDescent="0.3">
      <c r="B1196" s="165"/>
      <c r="C1196" s="346"/>
      <c r="D1196" s="350"/>
      <c r="E1196" s="348"/>
      <c r="F1196" s="351"/>
      <c r="G1196" s="165"/>
    </row>
    <row r="1197" spans="2:7" x14ac:dyDescent="0.3">
      <c r="B1197" s="165"/>
      <c r="C1197" s="346"/>
      <c r="D1197" s="350"/>
      <c r="E1197" s="348"/>
      <c r="F1197" s="351"/>
      <c r="G1197" s="165"/>
    </row>
    <row r="1198" spans="2:7" x14ac:dyDescent="0.3">
      <c r="B1198" s="165"/>
      <c r="C1198" s="346"/>
      <c r="D1198" s="350"/>
      <c r="E1198" s="348"/>
      <c r="F1198" s="351"/>
      <c r="G1198" s="165"/>
    </row>
    <row r="1199" spans="2:7" x14ac:dyDescent="0.3">
      <c r="B1199" s="165"/>
      <c r="C1199" s="346"/>
      <c r="D1199" s="350"/>
      <c r="E1199" s="348"/>
      <c r="F1199" s="351"/>
      <c r="G1199" s="165"/>
    </row>
    <row r="1200" spans="2:7" x14ac:dyDescent="0.3">
      <c r="B1200" s="165"/>
      <c r="C1200" s="346"/>
      <c r="D1200" s="350"/>
      <c r="E1200" s="348"/>
      <c r="F1200" s="351"/>
      <c r="G1200" s="165"/>
    </row>
    <row r="1201" spans="2:7" x14ac:dyDescent="0.3">
      <c r="B1201" s="165"/>
      <c r="C1201" s="346"/>
      <c r="D1201" s="350"/>
      <c r="E1201" s="348"/>
      <c r="F1201" s="351"/>
      <c r="G1201" s="165"/>
    </row>
    <row r="1202" spans="2:7" x14ac:dyDescent="0.3">
      <c r="B1202" s="165"/>
      <c r="C1202" s="346"/>
      <c r="D1202" s="350"/>
      <c r="E1202" s="348"/>
      <c r="F1202" s="351"/>
      <c r="G1202" s="165"/>
    </row>
    <row r="1203" spans="2:7" x14ac:dyDescent="0.3">
      <c r="B1203" s="165"/>
      <c r="C1203" s="346"/>
      <c r="D1203" s="350"/>
      <c r="E1203" s="348"/>
      <c r="F1203" s="351"/>
      <c r="G1203" s="165"/>
    </row>
    <row r="1204" spans="2:7" x14ac:dyDescent="0.3">
      <c r="B1204" s="165"/>
      <c r="C1204" s="346"/>
      <c r="D1204" s="350"/>
      <c r="E1204" s="348"/>
      <c r="F1204" s="351"/>
      <c r="G1204" s="165"/>
    </row>
    <row r="1205" spans="2:7" x14ac:dyDescent="0.3">
      <c r="B1205" s="165"/>
      <c r="C1205" s="346"/>
      <c r="D1205" s="350"/>
      <c r="E1205" s="348"/>
      <c r="F1205" s="351"/>
      <c r="G1205" s="165"/>
    </row>
    <row r="1206" spans="2:7" x14ac:dyDescent="0.3">
      <c r="B1206" s="165"/>
      <c r="C1206" s="346"/>
      <c r="D1206" s="350"/>
      <c r="E1206" s="348"/>
      <c r="F1206" s="351"/>
      <c r="G1206" s="165"/>
    </row>
    <row r="1207" spans="2:7" x14ac:dyDescent="0.3">
      <c r="B1207" s="165"/>
      <c r="C1207" s="346"/>
      <c r="D1207" s="350"/>
      <c r="E1207" s="348"/>
      <c r="F1207" s="351"/>
      <c r="G1207" s="165"/>
    </row>
    <row r="1208" spans="2:7" x14ac:dyDescent="0.3">
      <c r="B1208" s="165"/>
      <c r="C1208" s="346"/>
      <c r="D1208" s="350"/>
      <c r="E1208" s="348"/>
      <c r="F1208" s="351"/>
      <c r="G1208" s="165"/>
    </row>
    <row r="1209" spans="2:7" x14ac:dyDescent="0.3">
      <c r="B1209" s="165"/>
      <c r="C1209" s="346"/>
      <c r="D1209" s="350"/>
      <c r="E1209" s="348"/>
      <c r="F1209" s="351"/>
      <c r="G1209" s="165"/>
    </row>
    <row r="1210" spans="2:7" x14ac:dyDescent="0.3">
      <c r="B1210" s="165"/>
      <c r="C1210" s="346"/>
      <c r="D1210" s="350"/>
      <c r="E1210" s="348"/>
      <c r="F1210" s="351"/>
      <c r="G1210" s="165"/>
    </row>
    <row r="1211" spans="2:7" x14ac:dyDescent="0.3">
      <c r="B1211" s="165"/>
      <c r="C1211" s="346"/>
      <c r="D1211" s="350"/>
      <c r="E1211" s="348"/>
      <c r="F1211" s="351"/>
      <c r="G1211" s="165"/>
    </row>
    <row r="1212" spans="2:7" x14ac:dyDescent="0.3">
      <c r="B1212" s="165"/>
      <c r="C1212" s="346"/>
      <c r="D1212" s="350"/>
      <c r="E1212" s="348"/>
      <c r="F1212" s="351"/>
      <c r="G1212" s="165"/>
    </row>
    <row r="1213" spans="2:7" x14ac:dyDescent="0.3">
      <c r="B1213" s="165"/>
      <c r="C1213" s="346"/>
      <c r="D1213" s="350"/>
      <c r="E1213" s="348"/>
      <c r="F1213" s="351"/>
      <c r="G1213" s="165"/>
    </row>
    <row r="1214" spans="2:7" x14ac:dyDescent="0.3">
      <c r="B1214" s="165"/>
      <c r="C1214" s="346"/>
      <c r="D1214" s="350"/>
      <c r="E1214" s="348"/>
      <c r="F1214" s="351"/>
      <c r="G1214" s="165"/>
    </row>
    <row r="1215" spans="2:7" x14ac:dyDescent="0.3">
      <c r="B1215" s="165"/>
      <c r="C1215" s="346"/>
      <c r="D1215" s="350"/>
      <c r="E1215" s="348"/>
      <c r="F1215" s="351"/>
      <c r="G1215" s="165"/>
    </row>
    <row r="1216" spans="2:7" x14ac:dyDescent="0.3">
      <c r="B1216" s="165"/>
      <c r="C1216" s="346"/>
      <c r="D1216" s="350"/>
      <c r="E1216" s="348"/>
      <c r="F1216" s="351"/>
      <c r="G1216" s="165"/>
    </row>
    <row r="1217" spans="2:7" x14ac:dyDescent="0.3">
      <c r="B1217" s="165"/>
      <c r="C1217" s="346"/>
      <c r="D1217" s="350"/>
      <c r="E1217" s="348"/>
      <c r="F1217" s="351"/>
      <c r="G1217" s="165"/>
    </row>
    <row r="1218" spans="2:7" x14ac:dyDescent="0.3">
      <c r="B1218" s="165"/>
      <c r="C1218" s="346"/>
      <c r="D1218" s="350"/>
      <c r="E1218" s="348"/>
      <c r="F1218" s="351"/>
      <c r="G1218" s="165"/>
    </row>
    <row r="1219" spans="2:7" x14ac:dyDescent="0.3">
      <c r="B1219" s="165"/>
      <c r="C1219" s="346"/>
      <c r="D1219" s="350"/>
      <c r="E1219" s="348"/>
      <c r="F1219" s="351"/>
      <c r="G1219" s="165"/>
    </row>
    <row r="1220" spans="2:7" x14ac:dyDescent="0.3">
      <c r="B1220" s="165"/>
      <c r="C1220" s="346"/>
      <c r="D1220" s="350"/>
      <c r="E1220" s="348"/>
      <c r="F1220" s="351"/>
      <c r="G1220" s="165"/>
    </row>
    <row r="1221" spans="2:7" x14ac:dyDescent="0.3">
      <c r="B1221" s="165"/>
      <c r="C1221" s="346"/>
      <c r="D1221" s="350"/>
      <c r="E1221" s="348"/>
      <c r="F1221" s="351"/>
      <c r="G1221" s="165"/>
    </row>
    <row r="1222" spans="2:7" x14ac:dyDescent="0.3">
      <c r="B1222" s="165"/>
      <c r="C1222" s="346"/>
      <c r="D1222" s="350"/>
      <c r="E1222" s="348"/>
      <c r="F1222" s="351"/>
      <c r="G1222" s="165"/>
    </row>
    <row r="1223" spans="2:7" x14ac:dyDescent="0.3">
      <c r="B1223" s="165"/>
      <c r="C1223" s="346"/>
      <c r="D1223" s="350"/>
      <c r="E1223" s="348"/>
      <c r="F1223" s="351"/>
      <c r="G1223" s="165"/>
    </row>
    <row r="1224" spans="2:7" x14ac:dyDescent="0.3">
      <c r="B1224" s="165"/>
      <c r="C1224" s="346"/>
      <c r="D1224" s="350"/>
      <c r="E1224" s="348"/>
      <c r="F1224" s="351"/>
      <c r="G1224" s="165"/>
    </row>
    <row r="1225" spans="2:7" x14ac:dyDescent="0.3">
      <c r="B1225" s="165"/>
      <c r="C1225" s="346"/>
      <c r="D1225" s="350"/>
      <c r="E1225" s="348"/>
      <c r="F1225" s="351"/>
      <c r="G1225" s="165"/>
    </row>
    <row r="1226" spans="2:7" x14ac:dyDescent="0.3">
      <c r="B1226" s="165"/>
      <c r="C1226" s="346"/>
      <c r="D1226" s="350"/>
      <c r="E1226" s="348"/>
      <c r="F1226" s="351"/>
      <c r="G1226" s="165"/>
    </row>
    <row r="1227" spans="2:7" x14ac:dyDescent="0.3">
      <c r="B1227" s="165"/>
      <c r="C1227" s="346"/>
      <c r="D1227" s="350"/>
      <c r="E1227" s="348"/>
      <c r="F1227" s="351"/>
      <c r="G1227" s="165"/>
    </row>
    <row r="1228" spans="2:7" x14ac:dyDescent="0.3">
      <c r="B1228" s="165"/>
      <c r="C1228" s="346"/>
      <c r="D1228" s="350"/>
      <c r="E1228" s="348"/>
      <c r="F1228" s="351"/>
      <c r="G1228" s="165"/>
    </row>
    <row r="1229" spans="2:7" x14ac:dyDescent="0.3">
      <c r="B1229" s="165"/>
      <c r="C1229" s="346"/>
      <c r="D1229" s="350"/>
      <c r="E1229" s="348"/>
      <c r="F1229" s="351"/>
      <c r="G1229" s="165"/>
    </row>
    <row r="1230" spans="2:7" x14ac:dyDescent="0.3">
      <c r="B1230" s="165"/>
      <c r="C1230" s="346"/>
      <c r="D1230" s="350"/>
      <c r="E1230" s="348"/>
      <c r="F1230" s="351"/>
      <c r="G1230" s="165"/>
    </row>
    <row r="1231" spans="2:7" x14ac:dyDescent="0.3">
      <c r="B1231" s="165"/>
      <c r="C1231" s="346"/>
      <c r="D1231" s="350"/>
      <c r="E1231" s="348"/>
      <c r="F1231" s="351"/>
      <c r="G1231" s="165"/>
    </row>
    <row r="1232" spans="2:7" x14ac:dyDescent="0.3">
      <c r="B1232" s="165"/>
      <c r="C1232" s="346"/>
      <c r="D1232" s="350"/>
      <c r="E1232" s="348"/>
      <c r="F1232" s="351"/>
      <c r="G1232" s="165"/>
    </row>
    <row r="1233" spans="2:7" x14ac:dyDescent="0.3">
      <c r="B1233" s="165"/>
      <c r="C1233" s="346"/>
      <c r="D1233" s="350"/>
      <c r="E1233" s="348"/>
      <c r="F1233" s="351"/>
      <c r="G1233" s="165"/>
    </row>
    <row r="1234" spans="2:7" x14ac:dyDescent="0.3">
      <c r="B1234" s="165"/>
      <c r="C1234" s="346"/>
      <c r="D1234" s="350"/>
      <c r="E1234" s="348"/>
      <c r="F1234" s="351"/>
      <c r="G1234" s="165"/>
    </row>
    <row r="1235" spans="2:7" x14ac:dyDescent="0.3">
      <c r="B1235" s="165"/>
      <c r="C1235" s="346"/>
      <c r="D1235" s="350"/>
      <c r="E1235" s="348"/>
      <c r="F1235" s="351"/>
      <c r="G1235" s="165"/>
    </row>
    <row r="1236" spans="2:7" x14ac:dyDescent="0.3">
      <c r="B1236" s="165"/>
      <c r="C1236" s="346"/>
      <c r="D1236" s="350"/>
      <c r="E1236" s="348"/>
      <c r="F1236" s="351"/>
      <c r="G1236" s="165"/>
    </row>
    <row r="1237" spans="2:7" x14ac:dyDescent="0.3">
      <c r="B1237" s="165"/>
      <c r="C1237" s="346"/>
      <c r="D1237" s="350"/>
      <c r="E1237" s="348"/>
      <c r="F1237" s="351"/>
      <c r="G1237" s="165"/>
    </row>
    <row r="1238" spans="2:7" x14ac:dyDescent="0.3">
      <c r="B1238" s="165"/>
      <c r="C1238" s="346"/>
      <c r="D1238" s="350"/>
      <c r="E1238" s="348"/>
      <c r="F1238" s="351"/>
      <c r="G1238" s="165"/>
    </row>
    <row r="1239" spans="2:7" x14ac:dyDescent="0.3">
      <c r="B1239" s="165"/>
      <c r="C1239" s="346"/>
      <c r="D1239" s="350"/>
      <c r="E1239" s="348"/>
      <c r="F1239" s="351"/>
      <c r="G1239" s="165"/>
    </row>
    <row r="1240" spans="2:7" x14ac:dyDescent="0.3">
      <c r="B1240" s="165"/>
      <c r="C1240" s="346"/>
      <c r="D1240" s="350"/>
      <c r="E1240" s="348"/>
      <c r="F1240" s="351"/>
      <c r="G1240" s="165"/>
    </row>
    <row r="1241" spans="2:7" x14ac:dyDescent="0.3">
      <c r="B1241" s="165"/>
      <c r="C1241" s="346"/>
      <c r="D1241" s="350"/>
      <c r="E1241" s="348"/>
      <c r="F1241" s="351"/>
      <c r="G1241" s="165"/>
    </row>
    <row r="1242" spans="2:7" x14ac:dyDescent="0.3">
      <c r="B1242" s="165"/>
      <c r="C1242" s="346"/>
      <c r="D1242" s="350"/>
      <c r="E1242" s="348"/>
      <c r="F1242" s="351"/>
      <c r="G1242" s="165"/>
    </row>
    <row r="1243" spans="2:7" x14ac:dyDescent="0.3">
      <c r="B1243" s="165"/>
      <c r="C1243" s="346"/>
      <c r="D1243" s="350"/>
      <c r="E1243" s="348"/>
      <c r="F1243" s="351"/>
      <c r="G1243" s="165"/>
    </row>
    <row r="1244" spans="2:7" x14ac:dyDescent="0.3">
      <c r="B1244" s="165"/>
      <c r="C1244" s="346"/>
      <c r="D1244" s="350"/>
      <c r="E1244" s="348"/>
      <c r="F1244" s="351"/>
      <c r="G1244" s="165"/>
    </row>
    <row r="1245" spans="2:7" x14ac:dyDescent="0.3">
      <c r="B1245" s="165"/>
      <c r="C1245" s="346"/>
      <c r="D1245" s="350"/>
      <c r="E1245" s="348"/>
      <c r="F1245" s="351"/>
      <c r="G1245" s="165"/>
    </row>
    <row r="1246" spans="2:7" x14ac:dyDescent="0.3">
      <c r="B1246" s="165"/>
      <c r="C1246" s="346"/>
      <c r="D1246" s="350"/>
      <c r="E1246" s="348"/>
      <c r="F1246" s="351"/>
      <c r="G1246" s="165"/>
    </row>
    <row r="1247" spans="2:7" x14ac:dyDescent="0.3">
      <c r="B1247" s="165"/>
      <c r="C1247" s="346"/>
      <c r="D1247" s="350"/>
      <c r="E1247" s="348"/>
      <c r="F1247" s="351"/>
      <c r="G1247" s="165"/>
    </row>
    <row r="1248" spans="2:7" x14ac:dyDescent="0.3">
      <c r="B1248" s="165"/>
      <c r="C1248" s="346"/>
      <c r="D1248" s="350"/>
      <c r="E1248" s="348"/>
      <c r="F1248" s="351"/>
      <c r="G1248" s="165"/>
    </row>
    <row r="1249" spans="2:7" x14ac:dyDescent="0.3">
      <c r="B1249" s="165"/>
      <c r="C1249" s="346"/>
      <c r="D1249" s="350"/>
      <c r="E1249" s="348"/>
      <c r="F1249" s="351"/>
      <c r="G1249" s="165"/>
    </row>
    <row r="1250" spans="2:7" x14ac:dyDescent="0.3">
      <c r="B1250" s="165"/>
      <c r="C1250" s="346"/>
      <c r="D1250" s="350"/>
      <c r="E1250" s="348"/>
      <c r="F1250" s="351"/>
      <c r="G1250" s="165"/>
    </row>
    <row r="1251" spans="2:7" x14ac:dyDescent="0.3">
      <c r="B1251" s="165"/>
      <c r="C1251" s="346"/>
      <c r="D1251" s="350"/>
      <c r="E1251" s="348"/>
      <c r="F1251" s="351"/>
      <c r="G1251" s="165"/>
    </row>
    <row r="1252" spans="2:7" x14ac:dyDescent="0.3">
      <c r="B1252" s="165"/>
      <c r="C1252" s="346"/>
      <c r="D1252" s="350"/>
      <c r="E1252" s="348"/>
      <c r="F1252" s="351"/>
      <c r="G1252" s="165"/>
    </row>
    <row r="1253" spans="2:7" x14ac:dyDescent="0.3">
      <c r="B1253" s="165"/>
      <c r="C1253" s="346"/>
      <c r="D1253" s="350"/>
      <c r="E1253" s="348"/>
      <c r="F1253" s="351"/>
      <c r="G1253" s="165"/>
    </row>
    <row r="1254" spans="2:7" x14ac:dyDescent="0.3">
      <c r="B1254" s="165"/>
      <c r="C1254" s="346"/>
      <c r="D1254" s="350"/>
      <c r="E1254" s="348"/>
      <c r="F1254" s="351"/>
      <c r="G1254" s="165"/>
    </row>
    <row r="1255" spans="2:7" x14ac:dyDescent="0.3">
      <c r="B1255" s="165"/>
      <c r="C1255" s="346"/>
      <c r="D1255" s="350"/>
      <c r="E1255" s="348"/>
      <c r="F1255" s="351"/>
      <c r="G1255" s="165"/>
    </row>
    <row r="1256" spans="2:7" x14ac:dyDescent="0.3">
      <c r="B1256" s="165"/>
      <c r="C1256" s="346"/>
      <c r="D1256" s="350"/>
      <c r="E1256" s="348"/>
      <c r="F1256" s="351"/>
      <c r="G1256" s="165"/>
    </row>
    <row r="1257" spans="2:7" x14ac:dyDescent="0.3">
      <c r="B1257" s="165"/>
      <c r="C1257" s="346"/>
      <c r="D1257" s="350"/>
      <c r="E1257" s="348"/>
      <c r="F1257" s="351"/>
      <c r="G1257" s="165"/>
    </row>
    <row r="1258" spans="2:7" x14ac:dyDescent="0.3">
      <c r="B1258" s="165"/>
      <c r="C1258" s="346"/>
      <c r="D1258" s="350"/>
      <c r="E1258" s="348"/>
      <c r="F1258" s="351"/>
      <c r="G1258" s="165"/>
    </row>
    <row r="1259" spans="2:7" x14ac:dyDescent="0.3">
      <c r="B1259" s="165"/>
      <c r="C1259" s="346"/>
      <c r="D1259" s="350"/>
      <c r="E1259" s="348"/>
      <c r="F1259" s="351"/>
      <c r="G1259" s="165"/>
    </row>
    <row r="1260" spans="2:7" x14ac:dyDescent="0.3">
      <c r="B1260" s="165"/>
      <c r="C1260" s="346"/>
      <c r="D1260" s="350"/>
      <c r="E1260" s="348"/>
      <c r="F1260" s="351"/>
      <c r="G1260" s="165"/>
    </row>
    <row r="1261" spans="2:7" x14ac:dyDescent="0.3">
      <c r="B1261" s="165"/>
      <c r="C1261" s="346"/>
      <c r="D1261" s="350"/>
      <c r="E1261" s="348"/>
      <c r="F1261" s="351"/>
      <c r="G1261" s="165"/>
    </row>
    <row r="1262" spans="2:7" x14ac:dyDescent="0.3">
      <c r="B1262" s="165"/>
      <c r="C1262" s="346"/>
      <c r="D1262" s="350"/>
      <c r="E1262" s="348"/>
      <c r="F1262" s="351"/>
      <c r="G1262" s="165"/>
    </row>
    <row r="1263" spans="2:7" x14ac:dyDescent="0.3">
      <c r="B1263" s="165"/>
      <c r="C1263" s="346"/>
      <c r="D1263" s="350"/>
      <c r="E1263" s="348"/>
      <c r="F1263" s="351"/>
      <c r="G1263" s="165"/>
    </row>
    <row r="1264" spans="2:7" x14ac:dyDescent="0.3">
      <c r="B1264" s="165"/>
      <c r="C1264" s="346"/>
      <c r="D1264" s="350"/>
      <c r="E1264" s="348"/>
      <c r="F1264" s="351"/>
      <c r="G1264" s="165"/>
    </row>
    <row r="1265" spans="2:7" x14ac:dyDescent="0.3">
      <c r="B1265" s="165"/>
      <c r="C1265" s="346"/>
      <c r="D1265" s="350"/>
      <c r="E1265" s="348"/>
      <c r="F1265" s="351"/>
      <c r="G1265" s="165"/>
    </row>
    <row r="1266" spans="2:7" x14ac:dyDescent="0.3">
      <c r="B1266" s="165"/>
      <c r="C1266" s="346"/>
      <c r="D1266" s="350"/>
      <c r="E1266" s="348"/>
      <c r="F1266" s="351"/>
      <c r="G1266" s="165"/>
    </row>
    <row r="1267" spans="2:7" x14ac:dyDescent="0.3">
      <c r="B1267" s="165"/>
      <c r="C1267" s="346"/>
      <c r="D1267" s="350"/>
      <c r="E1267" s="348"/>
      <c r="F1267" s="351"/>
      <c r="G1267" s="165"/>
    </row>
    <row r="1268" spans="2:7" x14ac:dyDescent="0.3">
      <c r="B1268" s="165"/>
      <c r="C1268" s="346"/>
      <c r="D1268" s="350"/>
      <c r="E1268" s="348"/>
      <c r="F1268" s="351"/>
      <c r="G1268" s="165"/>
    </row>
    <row r="1269" spans="2:7" x14ac:dyDescent="0.3">
      <c r="B1269" s="165"/>
      <c r="C1269" s="346"/>
      <c r="D1269" s="350"/>
      <c r="E1269" s="348"/>
      <c r="F1269" s="351"/>
      <c r="G1269" s="165"/>
    </row>
    <row r="1270" spans="2:7" x14ac:dyDescent="0.3">
      <c r="B1270" s="165"/>
      <c r="C1270" s="346"/>
      <c r="D1270" s="350"/>
      <c r="E1270" s="348"/>
      <c r="F1270" s="351"/>
      <c r="G1270" s="165"/>
    </row>
    <row r="1271" spans="2:7" x14ac:dyDescent="0.3">
      <c r="B1271" s="165"/>
      <c r="C1271" s="346"/>
      <c r="D1271" s="350"/>
      <c r="E1271" s="348"/>
      <c r="F1271" s="351"/>
      <c r="G1271" s="165"/>
    </row>
    <row r="1272" spans="2:7" x14ac:dyDescent="0.3">
      <c r="B1272" s="165"/>
      <c r="C1272" s="346"/>
      <c r="D1272" s="350"/>
      <c r="E1272" s="348"/>
      <c r="F1272" s="351"/>
      <c r="G1272" s="165"/>
    </row>
    <row r="1273" spans="2:7" x14ac:dyDescent="0.3">
      <c r="B1273" s="165"/>
      <c r="C1273" s="346"/>
      <c r="D1273" s="350"/>
      <c r="E1273" s="348"/>
      <c r="F1273" s="351"/>
      <c r="G1273" s="165"/>
    </row>
    <row r="1274" spans="2:7" x14ac:dyDescent="0.3">
      <c r="B1274" s="165"/>
      <c r="C1274" s="346"/>
      <c r="D1274" s="350"/>
      <c r="E1274" s="348"/>
      <c r="F1274" s="351"/>
      <c r="G1274" s="165"/>
    </row>
    <row r="1275" spans="2:7" x14ac:dyDescent="0.3">
      <c r="B1275" s="165"/>
      <c r="C1275" s="346"/>
      <c r="D1275" s="350"/>
      <c r="E1275" s="348"/>
      <c r="F1275" s="351"/>
      <c r="G1275" s="165"/>
    </row>
    <row r="1276" spans="2:7" x14ac:dyDescent="0.3">
      <c r="B1276" s="165"/>
      <c r="C1276" s="346"/>
      <c r="D1276" s="350"/>
      <c r="E1276" s="348"/>
      <c r="F1276" s="351"/>
      <c r="G1276" s="165"/>
    </row>
    <row r="1277" spans="2:7" x14ac:dyDescent="0.3">
      <c r="B1277" s="165"/>
      <c r="C1277" s="346"/>
      <c r="D1277" s="350"/>
      <c r="E1277" s="348"/>
      <c r="F1277" s="351"/>
      <c r="G1277" s="165"/>
    </row>
    <row r="1278" spans="2:7" x14ac:dyDescent="0.3">
      <c r="B1278" s="165"/>
      <c r="C1278" s="346"/>
      <c r="D1278" s="350"/>
      <c r="E1278" s="348"/>
      <c r="F1278" s="351"/>
      <c r="G1278" s="165"/>
    </row>
    <row r="1279" spans="2:7" x14ac:dyDescent="0.3">
      <c r="B1279" s="165"/>
      <c r="C1279" s="346"/>
      <c r="D1279" s="350"/>
      <c r="E1279" s="348"/>
      <c r="F1279" s="351"/>
      <c r="G1279" s="165"/>
    </row>
    <row r="1280" spans="2:7" x14ac:dyDescent="0.3">
      <c r="B1280" s="165"/>
      <c r="C1280" s="346"/>
      <c r="D1280" s="350"/>
      <c r="E1280" s="348"/>
      <c r="F1280" s="351"/>
      <c r="G1280" s="165"/>
    </row>
    <row r="1281" spans="2:7" x14ac:dyDescent="0.3">
      <c r="B1281" s="165"/>
      <c r="C1281" s="346"/>
      <c r="D1281" s="350"/>
      <c r="E1281" s="348"/>
      <c r="F1281" s="351"/>
      <c r="G1281" s="165"/>
    </row>
    <row r="1282" spans="2:7" x14ac:dyDescent="0.3">
      <c r="B1282" s="165"/>
      <c r="C1282" s="346"/>
      <c r="D1282" s="350"/>
      <c r="E1282" s="348"/>
      <c r="F1282" s="351"/>
      <c r="G1282" s="165"/>
    </row>
    <row r="1283" spans="2:7" x14ac:dyDescent="0.3">
      <c r="B1283" s="165"/>
      <c r="C1283" s="346"/>
      <c r="D1283" s="350"/>
      <c r="E1283" s="348"/>
      <c r="F1283" s="351"/>
      <c r="G1283" s="165"/>
    </row>
    <row r="1284" spans="2:7" x14ac:dyDescent="0.3">
      <c r="B1284" s="165"/>
      <c r="C1284" s="346"/>
      <c r="D1284" s="350"/>
      <c r="E1284" s="348"/>
      <c r="F1284" s="351"/>
      <c r="G1284" s="165"/>
    </row>
    <row r="1285" spans="2:7" x14ac:dyDescent="0.3">
      <c r="B1285" s="165"/>
      <c r="C1285" s="346"/>
      <c r="D1285" s="350"/>
      <c r="E1285" s="348"/>
      <c r="F1285" s="351"/>
      <c r="G1285" s="165"/>
    </row>
    <row r="1286" spans="2:7" x14ac:dyDescent="0.3">
      <c r="B1286" s="165"/>
      <c r="C1286" s="346"/>
      <c r="D1286" s="350"/>
      <c r="E1286" s="348"/>
      <c r="F1286" s="351"/>
      <c r="G1286" s="165"/>
    </row>
    <row r="1287" spans="2:7" x14ac:dyDescent="0.3">
      <c r="B1287" s="165"/>
      <c r="C1287" s="346"/>
      <c r="D1287" s="350"/>
      <c r="E1287" s="348"/>
      <c r="F1287" s="351"/>
      <c r="G1287" s="165"/>
    </row>
    <row r="1288" spans="2:7" x14ac:dyDescent="0.3">
      <c r="B1288" s="165"/>
      <c r="C1288" s="346"/>
      <c r="D1288" s="350"/>
      <c r="E1288" s="348"/>
      <c r="F1288" s="351"/>
      <c r="G1288" s="165"/>
    </row>
    <row r="1289" spans="2:7" x14ac:dyDescent="0.3">
      <c r="B1289" s="165"/>
      <c r="C1289" s="346"/>
      <c r="D1289" s="350"/>
      <c r="E1289" s="348"/>
      <c r="F1289" s="351"/>
      <c r="G1289" s="165"/>
    </row>
    <row r="1290" spans="2:7" x14ac:dyDescent="0.3">
      <c r="B1290" s="165"/>
      <c r="C1290" s="346"/>
      <c r="D1290" s="350"/>
      <c r="E1290" s="348"/>
      <c r="F1290" s="351"/>
      <c r="G1290" s="165"/>
    </row>
    <row r="1291" spans="2:7" x14ac:dyDescent="0.3">
      <c r="B1291" s="165"/>
      <c r="C1291" s="346"/>
      <c r="D1291" s="350"/>
      <c r="E1291" s="348"/>
      <c r="F1291" s="351"/>
      <c r="G1291" s="165"/>
    </row>
    <row r="1292" spans="2:7" x14ac:dyDescent="0.3">
      <c r="B1292" s="165"/>
      <c r="C1292" s="346"/>
      <c r="D1292" s="350"/>
      <c r="E1292" s="348"/>
      <c r="F1292" s="351"/>
      <c r="G1292" s="165"/>
    </row>
    <row r="1293" spans="2:7" x14ac:dyDescent="0.3">
      <c r="B1293" s="165"/>
      <c r="C1293" s="346"/>
      <c r="D1293" s="350"/>
      <c r="E1293" s="348"/>
      <c r="F1293" s="351"/>
      <c r="G1293" s="165"/>
    </row>
    <row r="1294" spans="2:7" x14ac:dyDescent="0.3">
      <c r="B1294" s="165"/>
      <c r="C1294" s="346"/>
      <c r="D1294" s="350"/>
      <c r="E1294" s="348"/>
      <c r="F1294" s="351"/>
      <c r="G1294" s="165"/>
    </row>
    <row r="1295" spans="2:7" x14ac:dyDescent="0.3">
      <c r="B1295" s="165"/>
      <c r="C1295" s="346"/>
      <c r="D1295" s="350"/>
      <c r="E1295" s="348"/>
      <c r="F1295" s="351"/>
      <c r="G1295" s="165"/>
    </row>
    <row r="1296" spans="2:7" x14ac:dyDescent="0.3">
      <c r="B1296" s="165"/>
      <c r="C1296" s="346"/>
      <c r="D1296" s="350"/>
      <c r="E1296" s="348"/>
      <c r="F1296" s="351"/>
      <c r="G1296" s="165"/>
    </row>
    <row r="1297" spans="2:7" x14ac:dyDescent="0.3">
      <c r="B1297" s="165"/>
      <c r="C1297" s="346"/>
      <c r="D1297" s="350"/>
      <c r="E1297" s="348"/>
      <c r="F1297" s="351"/>
      <c r="G1297" s="165"/>
    </row>
    <row r="1298" spans="2:7" x14ac:dyDescent="0.3">
      <c r="B1298" s="165"/>
      <c r="C1298" s="346"/>
      <c r="D1298" s="350"/>
      <c r="E1298" s="348"/>
      <c r="F1298" s="351"/>
      <c r="G1298" s="165"/>
    </row>
    <row r="1299" spans="2:7" x14ac:dyDescent="0.3">
      <c r="B1299" s="165"/>
      <c r="C1299" s="346"/>
      <c r="D1299" s="350"/>
      <c r="E1299" s="348"/>
      <c r="F1299" s="351"/>
      <c r="G1299" s="165"/>
    </row>
    <row r="1300" spans="2:7" x14ac:dyDescent="0.3">
      <c r="B1300" s="165"/>
      <c r="C1300" s="346"/>
      <c r="D1300" s="350"/>
      <c r="E1300" s="348"/>
      <c r="F1300" s="351"/>
      <c r="G1300" s="165"/>
    </row>
    <row r="1301" spans="2:7" x14ac:dyDescent="0.3">
      <c r="B1301" s="165"/>
      <c r="C1301" s="346"/>
      <c r="D1301" s="350"/>
      <c r="E1301" s="348"/>
      <c r="F1301" s="351"/>
      <c r="G1301" s="165"/>
    </row>
    <row r="1302" spans="2:7" x14ac:dyDescent="0.3">
      <c r="B1302" s="165"/>
      <c r="C1302" s="346"/>
      <c r="D1302" s="350"/>
      <c r="E1302" s="348"/>
      <c r="F1302" s="351"/>
      <c r="G1302" s="165"/>
    </row>
    <row r="1303" spans="2:7" x14ac:dyDescent="0.3">
      <c r="B1303" s="165"/>
      <c r="C1303" s="346"/>
      <c r="D1303" s="350"/>
      <c r="E1303" s="348"/>
      <c r="F1303" s="351"/>
      <c r="G1303" s="165"/>
    </row>
    <row r="1304" spans="2:7" x14ac:dyDescent="0.3">
      <c r="B1304" s="165"/>
      <c r="C1304" s="346"/>
      <c r="D1304" s="350"/>
      <c r="E1304" s="348"/>
      <c r="F1304" s="351"/>
      <c r="G1304" s="165"/>
    </row>
    <row r="1305" spans="2:7" x14ac:dyDescent="0.3">
      <c r="B1305" s="165"/>
      <c r="C1305" s="346"/>
      <c r="D1305" s="350"/>
      <c r="E1305" s="348"/>
      <c r="F1305" s="351"/>
      <c r="G1305" s="165"/>
    </row>
    <row r="1306" spans="2:7" x14ac:dyDescent="0.3">
      <c r="B1306" s="165"/>
      <c r="C1306" s="346"/>
      <c r="D1306" s="350"/>
      <c r="E1306" s="348"/>
      <c r="F1306" s="351"/>
      <c r="G1306" s="165"/>
    </row>
    <row r="1307" spans="2:7" x14ac:dyDescent="0.3">
      <c r="B1307" s="165"/>
      <c r="C1307" s="346"/>
      <c r="D1307" s="350"/>
      <c r="E1307" s="348"/>
      <c r="F1307" s="351"/>
      <c r="G1307" s="165"/>
    </row>
    <row r="1308" spans="2:7" x14ac:dyDescent="0.3">
      <c r="B1308" s="165"/>
      <c r="C1308" s="346"/>
      <c r="D1308" s="350"/>
      <c r="E1308" s="348"/>
      <c r="F1308" s="351"/>
      <c r="G1308" s="165"/>
    </row>
    <row r="1309" spans="2:7" x14ac:dyDescent="0.3">
      <c r="B1309" s="165"/>
      <c r="C1309" s="346"/>
      <c r="D1309" s="350"/>
      <c r="E1309" s="348"/>
      <c r="F1309" s="351"/>
      <c r="G1309" s="165"/>
    </row>
    <row r="1310" spans="2:7" x14ac:dyDescent="0.3">
      <c r="B1310" s="165"/>
      <c r="C1310" s="346"/>
      <c r="D1310" s="350"/>
      <c r="E1310" s="348"/>
      <c r="F1310" s="351"/>
      <c r="G1310" s="165"/>
    </row>
    <row r="1311" spans="2:7" x14ac:dyDescent="0.3">
      <c r="B1311" s="165"/>
      <c r="C1311" s="346"/>
      <c r="D1311" s="350"/>
      <c r="E1311" s="348"/>
      <c r="F1311" s="351"/>
      <c r="G1311" s="165"/>
    </row>
    <row r="1312" spans="2:7" x14ac:dyDescent="0.3">
      <c r="B1312" s="165"/>
      <c r="C1312" s="346"/>
      <c r="D1312" s="350"/>
      <c r="E1312" s="348"/>
      <c r="F1312" s="351"/>
      <c r="G1312" s="165"/>
    </row>
    <row r="1313" spans="2:7" x14ac:dyDescent="0.3">
      <c r="B1313" s="165"/>
      <c r="C1313" s="346"/>
      <c r="D1313" s="350"/>
      <c r="E1313" s="348"/>
      <c r="F1313" s="351"/>
      <c r="G1313" s="165"/>
    </row>
    <row r="1314" spans="2:7" x14ac:dyDescent="0.3">
      <c r="B1314" s="165"/>
      <c r="C1314" s="346"/>
      <c r="D1314" s="350"/>
      <c r="E1314" s="348"/>
      <c r="F1314" s="351"/>
      <c r="G1314" s="165"/>
    </row>
    <row r="1315" spans="2:7" x14ac:dyDescent="0.3">
      <c r="B1315" s="165"/>
      <c r="C1315" s="346"/>
      <c r="D1315" s="350"/>
      <c r="E1315" s="348"/>
      <c r="F1315" s="351"/>
      <c r="G1315" s="165"/>
    </row>
    <row r="1316" spans="2:7" x14ac:dyDescent="0.3">
      <c r="B1316" s="165"/>
      <c r="C1316" s="346"/>
      <c r="D1316" s="350"/>
      <c r="E1316" s="348"/>
      <c r="F1316" s="351"/>
      <c r="G1316" s="165"/>
    </row>
    <row r="1317" spans="2:7" x14ac:dyDescent="0.3">
      <c r="B1317" s="165"/>
      <c r="C1317" s="346"/>
      <c r="D1317" s="350"/>
      <c r="E1317" s="348"/>
      <c r="F1317" s="351"/>
      <c r="G1317" s="165"/>
    </row>
    <row r="1318" spans="2:7" x14ac:dyDescent="0.3">
      <c r="B1318" s="165"/>
      <c r="C1318" s="346"/>
      <c r="D1318" s="350"/>
      <c r="E1318" s="348"/>
      <c r="F1318" s="351"/>
      <c r="G1318" s="165"/>
    </row>
    <row r="1319" spans="2:7" x14ac:dyDescent="0.3">
      <c r="B1319" s="165"/>
      <c r="C1319" s="346"/>
      <c r="D1319" s="350"/>
      <c r="E1319" s="348"/>
      <c r="F1319" s="351"/>
      <c r="G1319" s="165"/>
    </row>
    <row r="1320" spans="2:7" x14ac:dyDescent="0.3">
      <c r="B1320" s="165"/>
      <c r="C1320" s="346"/>
      <c r="D1320" s="350"/>
      <c r="E1320" s="348"/>
      <c r="F1320" s="351"/>
      <c r="G1320" s="165"/>
    </row>
    <row r="1321" spans="2:7" x14ac:dyDescent="0.3">
      <c r="B1321" s="165"/>
      <c r="C1321" s="346"/>
      <c r="D1321" s="350"/>
      <c r="E1321" s="348"/>
      <c r="F1321" s="351"/>
      <c r="G1321" s="165"/>
    </row>
    <row r="1322" spans="2:7" x14ac:dyDescent="0.3">
      <c r="B1322" s="165"/>
      <c r="C1322" s="346"/>
      <c r="D1322" s="350"/>
      <c r="E1322" s="348"/>
      <c r="F1322" s="351"/>
      <c r="G1322" s="165"/>
    </row>
    <row r="1323" spans="2:7" x14ac:dyDescent="0.3">
      <c r="B1323" s="165"/>
      <c r="C1323" s="346"/>
      <c r="D1323" s="350"/>
      <c r="E1323" s="348"/>
      <c r="F1323" s="351"/>
      <c r="G1323" s="165"/>
    </row>
    <row r="1324" spans="2:7" x14ac:dyDescent="0.3">
      <c r="B1324" s="165"/>
      <c r="C1324" s="346"/>
      <c r="D1324" s="350"/>
      <c r="E1324" s="348"/>
      <c r="F1324" s="351"/>
      <c r="G1324" s="165"/>
    </row>
    <row r="1325" spans="2:7" x14ac:dyDescent="0.3">
      <c r="B1325" s="165"/>
      <c r="C1325" s="346"/>
      <c r="D1325" s="350"/>
      <c r="E1325" s="348"/>
      <c r="F1325" s="351"/>
      <c r="G1325" s="165"/>
    </row>
    <row r="1326" spans="2:7" x14ac:dyDescent="0.3">
      <c r="B1326" s="165"/>
      <c r="C1326" s="346"/>
      <c r="D1326" s="350"/>
      <c r="E1326" s="348"/>
      <c r="F1326" s="351"/>
      <c r="G1326" s="165"/>
    </row>
    <row r="1327" spans="2:7" x14ac:dyDescent="0.3">
      <c r="B1327" s="165"/>
      <c r="C1327" s="346"/>
      <c r="D1327" s="350"/>
      <c r="E1327" s="348"/>
      <c r="F1327" s="351"/>
      <c r="G1327" s="165"/>
    </row>
    <row r="1328" spans="2:7" x14ac:dyDescent="0.3">
      <c r="B1328" s="165"/>
      <c r="C1328" s="346"/>
      <c r="D1328" s="350"/>
      <c r="E1328" s="348"/>
      <c r="F1328" s="351"/>
      <c r="G1328" s="165"/>
    </row>
    <row r="1329" spans="2:7" x14ac:dyDescent="0.3">
      <c r="B1329" s="165"/>
      <c r="C1329" s="346"/>
      <c r="D1329" s="350"/>
      <c r="E1329" s="348"/>
      <c r="F1329" s="351"/>
      <c r="G1329" s="165"/>
    </row>
    <row r="1330" spans="2:7" x14ac:dyDescent="0.3">
      <c r="B1330" s="165"/>
      <c r="C1330" s="346"/>
      <c r="D1330" s="350"/>
      <c r="E1330" s="348"/>
      <c r="F1330" s="351"/>
      <c r="G1330" s="165"/>
    </row>
    <row r="1331" spans="2:7" x14ac:dyDescent="0.3">
      <c r="B1331" s="165"/>
      <c r="C1331" s="346"/>
      <c r="D1331" s="350"/>
      <c r="E1331" s="348"/>
      <c r="F1331" s="351"/>
      <c r="G1331" s="165"/>
    </row>
    <row r="1332" spans="2:7" x14ac:dyDescent="0.3">
      <c r="B1332" s="165"/>
      <c r="C1332" s="346"/>
      <c r="D1332" s="350"/>
      <c r="E1332" s="348"/>
      <c r="F1332" s="351"/>
      <c r="G1332" s="165"/>
    </row>
    <row r="1333" spans="2:7" x14ac:dyDescent="0.3">
      <c r="B1333" s="165"/>
      <c r="C1333" s="346"/>
      <c r="D1333" s="350"/>
      <c r="E1333" s="348"/>
      <c r="F1333" s="351"/>
      <c r="G1333" s="165"/>
    </row>
    <row r="1334" spans="2:7" x14ac:dyDescent="0.3">
      <c r="B1334" s="165"/>
      <c r="C1334" s="346"/>
      <c r="D1334" s="350"/>
      <c r="E1334" s="348"/>
      <c r="F1334" s="351"/>
      <c r="G1334" s="165"/>
    </row>
    <row r="1335" spans="2:7" x14ac:dyDescent="0.3">
      <c r="B1335" s="165"/>
      <c r="C1335" s="346"/>
      <c r="D1335" s="350"/>
      <c r="E1335" s="348"/>
      <c r="F1335" s="351"/>
      <c r="G1335" s="165"/>
    </row>
    <row r="1336" spans="2:7" x14ac:dyDescent="0.3">
      <c r="B1336" s="165"/>
      <c r="C1336" s="346"/>
      <c r="D1336" s="350"/>
      <c r="E1336" s="348"/>
      <c r="F1336" s="351"/>
      <c r="G1336" s="165"/>
    </row>
    <row r="1337" spans="2:7" x14ac:dyDescent="0.3">
      <c r="B1337" s="165"/>
      <c r="C1337" s="346"/>
      <c r="D1337" s="350"/>
      <c r="E1337" s="348"/>
      <c r="F1337" s="351"/>
      <c r="G1337" s="165"/>
    </row>
    <row r="1338" spans="2:7" x14ac:dyDescent="0.3">
      <c r="B1338" s="165"/>
      <c r="C1338" s="346"/>
      <c r="D1338" s="350"/>
      <c r="E1338" s="348"/>
      <c r="F1338" s="351"/>
      <c r="G1338" s="165"/>
    </row>
    <row r="1339" spans="2:7" x14ac:dyDescent="0.3">
      <c r="B1339" s="165"/>
      <c r="C1339" s="346"/>
      <c r="D1339" s="350"/>
      <c r="E1339" s="348"/>
      <c r="F1339" s="351"/>
      <c r="G1339" s="165"/>
    </row>
    <row r="1340" spans="2:7" x14ac:dyDescent="0.3">
      <c r="B1340" s="165"/>
      <c r="C1340" s="346"/>
      <c r="D1340" s="350"/>
      <c r="E1340" s="348"/>
      <c r="F1340" s="351"/>
      <c r="G1340" s="165"/>
    </row>
    <row r="1341" spans="2:7" x14ac:dyDescent="0.3">
      <c r="B1341" s="165"/>
      <c r="C1341" s="346"/>
      <c r="D1341" s="350"/>
      <c r="E1341" s="348"/>
      <c r="F1341" s="351"/>
      <c r="G1341" s="165"/>
    </row>
    <row r="1342" spans="2:7" x14ac:dyDescent="0.3">
      <c r="B1342" s="165"/>
      <c r="C1342" s="346"/>
      <c r="D1342" s="350"/>
      <c r="E1342" s="348"/>
      <c r="F1342" s="351"/>
      <c r="G1342" s="165"/>
    </row>
    <row r="1343" spans="2:7" x14ac:dyDescent="0.3">
      <c r="B1343" s="165"/>
      <c r="C1343" s="346"/>
      <c r="D1343" s="350"/>
      <c r="E1343" s="348"/>
      <c r="F1343" s="351"/>
      <c r="G1343" s="165"/>
    </row>
    <row r="1344" spans="2:7" x14ac:dyDescent="0.3">
      <c r="B1344" s="165"/>
      <c r="C1344" s="346"/>
      <c r="D1344" s="350"/>
      <c r="E1344" s="348"/>
      <c r="F1344" s="351"/>
      <c r="G1344" s="165"/>
    </row>
    <row r="1345" spans="2:7" x14ac:dyDescent="0.3">
      <c r="B1345" s="165"/>
      <c r="C1345" s="346"/>
      <c r="D1345" s="350"/>
      <c r="E1345" s="348"/>
      <c r="F1345" s="351"/>
      <c r="G1345" s="165"/>
    </row>
    <row r="1346" spans="2:7" x14ac:dyDescent="0.3">
      <c r="B1346" s="165"/>
      <c r="C1346" s="346"/>
      <c r="D1346" s="350"/>
      <c r="E1346" s="348"/>
      <c r="F1346" s="351"/>
      <c r="G1346" s="165"/>
    </row>
    <row r="1347" spans="2:7" x14ac:dyDescent="0.3">
      <c r="B1347" s="165"/>
      <c r="C1347" s="346"/>
      <c r="D1347" s="350"/>
      <c r="E1347" s="348"/>
      <c r="F1347" s="351"/>
      <c r="G1347" s="165"/>
    </row>
    <row r="1348" spans="2:7" x14ac:dyDescent="0.3">
      <c r="B1348" s="165"/>
      <c r="C1348" s="346"/>
      <c r="D1348" s="350"/>
      <c r="E1348" s="348"/>
      <c r="F1348" s="351"/>
      <c r="G1348" s="165"/>
    </row>
    <row r="1349" spans="2:7" x14ac:dyDescent="0.3">
      <c r="B1349" s="165"/>
      <c r="C1349" s="346"/>
      <c r="D1349" s="350"/>
      <c r="E1349" s="348"/>
      <c r="F1349" s="351"/>
      <c r="G1349" s="165"/>
    </row>
    <row r="1350" spans="2:7" x14ac:dyDescent="0.3">
      <c r="B1350" s="165"/>
      <c r="C1350" s="346"/>
      <c r="D1350" s="350"/>
      <c r="E1350" s="348"/>
      <c r="F1350" s="351"/>
      <c r="G1350" s="165"/>
    </row>
    <row r="1351" spans="2:7" x14ac:dyDescent="0.3">
      <c r="B1351" s="165"/>
      <c r="C1351" s="346"/>
      <c r="D1351" s="350"/>
      <c r="E1351" s="348"/>
      <c r="F1351" s="351"/>
      <c r="G1351" s="165"/>
    </row>
    <row r="1352" spans="2:7" x14ac:dyDescent="0.3">
      <c r="B1352" s="165"/>
      <c r="C1352" s="346"/>
      <c r="D1352" s="350"/>
      <c r="E1352" s="348"/>
      <c r="F1352" s="351"/>
      <c r="G1352" s="165"/>
    </row>
    <row r="1353" spans="2:7" x14ac:dyDescent="0.3">
      <c r="B1353" s="165"/>
      <c r="C1353" s="346"/>
      <c r="D1353" s="350"/>
      <c r="E1353" s="348"/>
      <c r="F1353" s="351"/>
      <c r="G1353" s="165"/>
    </row>
    <row r="1354" spans="2:7" x14ac:dyDescent="0.3">
      <c r="B1354" s="165"/>
      <c r="C1354" s="346"/>
      <c r="D1354" s="350"/>
      <c r="E1354" s="348"/>
      <c r="F1354" s="351"/>
      <c r="G1354" s="165"/>
    </row>
    <row r="1355" spans="2:7" x14ac:dyDescent="0.3">
      <c r="B1355" s="165"/>
      <c r="C1355" s="346"/>
      <c r="D1355" s="350"/>
      <c r="E1355" s="348"/>
      <c r="F1355" s="351"/>
      <c r="G1355" s="165"/>
    </row>
    <row r="1356" spans="2:7" x14ac:dyDescent="0.3">
      <c r="B1356" s="165"/>
      <c r="C1356" s="346"/>
      <c r="D1356" s="350"/>
      <c r="E1356" s="348"/>
      <c r="F1356" s="351"/>
      <c r="G1356" s="165"/>
    </row>
    <row r="1357" spans="2:7" x14ac:dyDescent="0.3">
      <c r="B1357" s="165"/>
      <c r="C1357" s="346"/>
      <c r="D1357" s="350"/>
      <c r="E1357" s="348"/>
      <c r="F1357" s="351"/>
      <c r="G1357" s="165"/>
    </row>
    <row r="1358" spans="2:7" x14ac:dyDescent="0.3">
      <c r="B1358" s="165"/>
      <c r="C1358" s="346"/>
      <c r="D1358" s="350"/>
      <c r="E1358" s="348"/>
      <c r="F1358" s="351"/>
      <c r="G1358" s="165"/>
    </row>
    <row r="1359" spans="2:7" x14ac:dyDescent="0.3">
      <c r="B1359" s="165"/>
      <c r="C1359" s="346"/>
      <c r="D1359" s="350"/>
      <c r="E1359" s="348"/>
      <c r="F1359" s="351"/>
      <c r="G1359" s="165"/>
    </row>
    <row r="1360" spans="2:7" x14ac:dyDescent="0.3">
      <c r="B1360" s="165"/>
      <c r="C1360" s="346"/>
      <c r="D1360" s="350"/>
      <c r="E1360" s="348"/>
      <c r="F1360" s="351"/>
      <c r="G1360" s="165"/>
    </row>
    <row r="1361" spans="2:7" x14ac:dyDescent="0.3">
      <c r="B1361" s="165"/>
      <c r="C1361" s="346"/>
      <c r="D1361" s="350"/>
      <c r="E1361" s="348"/>
      <c r="F1361" s="351"/>
      <c r="G1361" s="165"/>
    </row>
    <row r="1362" spans="2:7" x14ac:dyDescent="0.3">
      <c r="B1362" s="165"/>
      <c r="C1362" s="346"/>
      <c r="D1362" s="350"/>
      <c r="E1362" s="348"/>
      <c r="F1362" s="351"/>
      <c r="G1362" s="165"/>
    </row>
    <row r="1363" spans="2:7" x14ac:dyDescent="0.3">
      <c r="B1363" s="165"/>
      <c r="C1363" s="346"/>
      <c r="D1363" s="350"/>
      <c r="E1363" s="348"/>
      <c r="F1363" s="351"/>
      <c r="G1363" s="165"/>
    </row>
    <row r="1364" spans="2:7" x14ac:dyDescent="0.3">
      <c r="B1364" s="165"/>
      <c r="C1364" s="346"/>
      <c r="D1364" s="350"/>
      <c r="E1364" s="348"/>
      <c r="F1364" s="351"/>
      <c r="G1364" s="165"/>
    </row>
    <row r="1365" spans="2:7" x14ac:dyDescent="0.3">
      <c r="B1365" s="165"/>
      <c r="C1365" s="346"/>
      <c r="D1365" s="350"/>
      <c r="E1365" s="348"/>
      <c r="F1365" s="351"/>
      <c r="G1365" s="165"/>
    </row>
    <row r="1366" spans="2:7" x14ac:dyDescent="0.3">
      <c r="B1366" s="165"/>
      <c r="C1366" s="346"/>
      <c r="D1366" s="350"/>
      <c r="E1366" s="348"/>
      <c r="F1366" s="351"/>
      <c r="G1366" s="165"/>
    </row>
    <row r="1367" spans="2:7" x14ac:dyDescent="0.3">
      <c r="B1367" s="165"/>
      <c r="C1367" s="346"/>
      <c r="D1367" s="350"/>
      <c r="E1367" s="348"/>
      <c r="F1367" s="351"/>
      <c r="G1367" s="165"/>
    </row>
    <row r="1368" spans="2:7" x14ac:dyDescent="0.3">
      <c r="B1368" s="165"/>
      <c r="C1368" s="346"/>
      <c r="D1368" s="350"/>
      <c r="E1368" s="348"/>
      <c r="F1368" s="351"/>
      <c r="G1368" s="165"/>
    </row>
    <row r="1369" spans="2:7" x14ac:dyDescent="0.3">
      <c r="B1369" s="165"/>
      <c r="C1369" s="346"/>
      <c r="D1369" s="350"/>
      <c r="E1369" s="348"/>
      <c r="F1369" s="351"/>
      <c r="G1369" s="165"/>
    </row>
    <row r="1370" spans="2:7" x14ac:dyDescent="0.3">
      <c r="B1370" s="165"/>
      <c r="C1370" s="346"/>
      <c r="D1370" s="350"/>
      <c r="E1370" s="348"/>
      <c r="F1370" s="351"/>
      <c r="G1370" s="165"/>
    </row>
    <row r="1371" spans="2:7" x14ac:dyDescent="0.3">
      <c r="B1371" s="165"/>
      <c r="C1371" s="346"/>
      <c r="D1371" s="350"/>
      <c r="E1371" s="348"/>
      <c r="F1371" s="351"/>
      <c r="G1371" s="165"/>
    </row>
    <row r="1372" spans="2:7" x14ac:dyDescent="0.3">
      <c r="B1372" s="165"/>
      <c r="C1372" s="346"/>
      <c r="D1372" s="350"/>
      <c r="E1372" s="348"/>
      <c r="F1372" s="351"/>
      <c r="G1372" s="165"/>
    </row>
    <row r="1373" spans="2:7" x14ac:dyDescent="0.3">
      <c r="B1373" s="165"/>
      <c r="C1373" s="346"/>
      <c r="D1373" s="350"/>
      <c r="E1373" s="348"/>
      <c r="F1373" s="351"/>
      <c r="G1373" s="165"/>
    </row>
    <row r="1374" spans="2:7" x14ac:dyDescent="0.3">
      <c r="B1374" s="165"/>
      <c r="C1374" s="346"/>
      <c r="D1374" s="350"/>
      <c r="E1374" s="348"/>
      <c r="F1374" s="351"/>
      <c r="G1374" s="165"/>
    </row>
    <row r="1375" spans="2:7" x14ac:dyDescent="0.3">
      <c r="B1375" s="165"/>
      <c r="C1375" s="346"/>
      <c r="D1375" s="350"/>
      <c r="E1375" s="348"/>
      <c r="F1375" s="351"/>
      <c r="G1375" s="165"/>
    </row>
    <row r="1376" spans="2:7" x14ac:dyDescent="0.3">
      <c r="B1376" s="165"/>
      <c r="C1376" s="346"/>
      <c r="D1376" s="350"/>
      <c r="E1376" s="348"/>
      <c r="F1376" s="351"/>
      <c r="G1376" s="165"/>
    </row>
    <row r="1377" spans="2:7" x14ac:dyDescent="0.3">
      <c r="B1377" s="165"/>
      <c r="C1377" s="346"/>
      <c r="D1377" s="350"/>
      <c r="E1377" s="348"/>
      <c r="F1377" s="351"/>
      <c r="G1377" s="165"/>
    </row>
    <row r="1378" spans="2:7" x14ac:dyDescent="0.3">
      <c r="B1378" s="165"/>
      <c r="C1378" s="346"/>
      <c r="D1378" s="350"/>
      <c r="E1378" s="348"/>
      <c r="F1378" s="351"/>
      <c r="G1378" s="165"/>
    </row>
    <row r="1379" spans="2:7" x14ac:dyDescent="0.3">
      <c r="B1379" s="165"/>
      <c r="C1379" s="346"/>
      <c r="D1379" s="350"/>
      <c r="E1379" s="348"/>
      <c r="F1379" s="351"/>
      <c r="G1379" s="165"/>
    </row>
    <row r="1380" spans="2:7" x14ac:dyDescent="0.3">
      <c r="B1380" s="165"/>
      <c r="C1380" s="346"/>
      <c r="D1380" s="350"/>
      <c r="E1380" s="348"/>
      <c r="F1380" s="351"/>
      <c r="G1380" s="165"/>
    </row>
    <row r="1381" spans="2:7" x14ac:dyDescent="0.3">
      <c r="B1381" s="165"/>
      <c r="C1381" s="346"/>
      <c r="D1381" s="350"/>
      <c r="E1381" s="348"/>
      <c r="F1381" s="351"/>
      <c r="G1381" s="165"/>
    </row>
    <row r="1382" spans="2:7" x14ac:dyDescent="0.3">
      <c r="B1382" s="165"/>
      <c r="C1382" s="346"/>
      <c r="D1382" s="350"/>
      <c r="E1382" s="348"/>
      <c r="F1382" s="351"/>
      <c r="G1382" s="165"/>
    </row>
    <row r="1383" spans="2:7" x14ac:dyDescent="0.3">
      <c r="B1383" s="165"/>
      <c r="C1383" s="346"/>
      <c r="D1383" s="350"/>
      <c r="E1383" s="348"/>
      <c r="F1383" s="351"/>
      <c r="G1383" s="165"/>
    </row>
    <row r="1384" spans="2:7" x14ac:dyDescent="0.3">
      <c r="B1384" s="165"/>
      <c r="C1384" s="346"/>
      <c r="D1384" s="350"/>
      <c r="E1384" s="348"/>
      <c r="F1384" s="351"/>
      <c r="G1384" s="165"/>
    </row>
    <row r="1385" spans="2:7" x14ac:dyDescent="0.3">
      <c r="B1385" s="165"/>
      <c r="C1385" s="346"/>
      <c r="D1385" s="350"/>
      <c r="E1385" s="348"/>
      <c r="F1385" s="351"/>
      <c r="G1385" s="165"/>
    </row>
    <row r="1386" spans="2:7" x14ac:dyDescent="0.3">
      <c r="B1386" s="165"/>
      <c r="C1386" s="346"/>
      <c r="D1386" s="350"/>
      <c r="E1386" s="348"/>
      <c r="F1386" s="351"/>
      <c r="G1386" s="165"/>
    </row>
    <row r="1387" spans="2:7" x14ac:dyDescent="0.3">
      <c r="B1387" s="165"/>
      <c r="C1387" s="346"/>
      <c r="D1387" s="350"/>
      <c r="E1387" s="348"/>
      <c r="F1387" s="351"/>
      <c r="G1387" s="165"/>
    </row>
    <row r="1388" spans="2:7" x14ac:dyDescent="0.3">
      <c r="B1388" s="165"/>
      <c r="C1388" s="346"/>
      <c r="D1388" s="350"/>
      <c r="E1388" s="348"/>
      <c r="F1388" s="351"/>
      <c r="G1388" s="165"/>
    </row>
    <row r="1389" spans="2:7" x14ac:dyDescent="0.3">
      <c r="B1389" s="165"/>
      <c r="C1389" s="346"/>
      <c r="D1389" s="350"/>
      <c r="E1389" s="348"/>
      <c r="F1389" s="351"/>
      <c r="G1389" s="165"/>
    </row>
    <row r="1390" spans="2:7" x14ac:dyDescent="0.3">
      <c r="B1390" s="165"/>
      <c r="C1390" s="346"/>
      <c r="D1390" s="350"/>
      <c r="E1390" s="348"/>
      <c r="F1390" s="351"/>
      <c r="G1390" s="165"/>
    </row>
    <row r="1391" spans="2:7" x14ac:dyDescent="0.3">
      <c r="B1391" s="165"/>
      <c r="C1391" s="346"/>
      <c r="D1391" s="350"/>
      <c r="E1391" s="348"/>
      <c r="F1391" s="351"/>
      <c r="G1391" s="165"/>
    </row>
    <row r="1392" spans="2:7" x14ac:dyDescent="0.3">
      <c r="B1392" s="165"/>
      <c r="C1392" s="346"/>
      <c r="D1392" s="350"/>
      <c r="E1392" s="348"/>
      <c r="F1392" s="351"/>
      <c r="G1392" s="165"/>
    </row>
    <row r="1393" spans="2:7" x14ac:dyDescent="0.3">
      <c r="B1393" s="165"/>
      <c r="C1393" s="346"/>
      <c r="D1393" s="350"/>
      <c r="E1393" s="348"/>
      <c r="F1393" s="351"/>
      <c r="G1393" s="165"/>
    </row>
    <row r="1394" spans="2:7" x14ac:dyDescent="0.3">
      <c r="B1394" s="165"/>
      <c r="C1394" s="346"/>
      <c r="D1394" s="350"/>
      <c r="E1394" s="348"/>
      <c r="F1394" s="351"/>
      <c r="G1394" s="165"/>
    </row>
    <row r="1395" spans="2:7" x14ac:dyDescent="0.3">
      <c r="B1395" s="165"/>
      <c r="C1395" s="346"/>
      <c r="D1395" s="350"/>
      <c r="E1395" s="348"/>
      <c r="F1395" s="351"/>
      <c r="G1395" s="165"/>
    </row>
    <row r="1396" spans="2:7" x14ac:dyDescent="0.3">
      <c r="B1396" s="165"/>
      <c r="C1396" s="346"/>
      <c r="D1396" s="350"/>
      <c r="E1396" s="348"/>
      <c r="F1396" s="351"/>
      <c r="G1396" s="165"/>
    </row>
    <row r="1397" spans="2:7" x14ac:dyDescent="0.3">
      <c r="B1397" s="165"/>
      <c r="C1397" s="346"/>
      <c r="D1397" s="350"/>
      <c r="E1397" s="348"/>
      <c r="F1397" s="351"/>
      <c r="G1397" s="165"/>
    </row>
    <row r="1398" spans="2:7" x14ac:dyDescent="0.3">
      <c r="B1398" s="165"/>
      <c r="C1398" s="346"/>
      <c r="D1398" s="350"/>
      <c r="E1398" s="348"/>
      <c r="F1398" s="351"/>
      <c r="G1398" s="165"/>
    </row>
    <row r="1399" spans="2:7" x14ac:dyDescent="0.3">
      <c r="B1399" s="165"/>
      <c r="C1399" s="346"/>
      <c r="D1399" s="350"/>
      <c r="E1399" s="348"/>
      <c r="F1399" s="351"/>
      <c r="G1399" s="165"/>
    </row>
    <row r="1400" spans="2:7" x14ac:dyDescent="0.3">
      <c r="B1400" s="165"/>
      <c r="C1400" s="346"/>
      <c r="D1400" s="350"/>
      <c r="E1400" s="348"/>
      <c r="F1400" s="351"/>
      <c r="G1400" s="165"/>
    </row>
    <row r="1401" spans="2:7" x14ac:dyDescent="0.3">
      <c r="B1401" s="165"/>
      <c r="C1401" s="346"/>
      <c r="D1401" s="350"/>
      <c r="E1401" s="348"/>
      <c r="F1401" s="351"/>
      <c r="G1401" s="165"/>
    </row>
    <row r="1402" spans="2:7" x14ac:dyDescent="0.3">
      <c r="B1402" s="165"/>
      <c r="C1402" s="346"/>
      <c r="D1402" s="350"/>
      <c r="E1402" s="348"/>
      <c r="F1402" s="351"/>
      <c r="G1402" s="165"/>
    </row>
    <row r="1403" spans="2:7" x14ac:dyDescent="0.3">
      <c r="B1403" s="165"/>
      <c r="C1403" s="346"/>
      <c r="D1403" s="350"/>
      <c r="E1403" s="348"/>
      <c r="F1403" s="351"/>
      <c r="G1403" s="165"/>
    </row>
    <row r="1404" spans="2:7" x14ac:dyDescent="0.3">
      <c r="B1404" s="165"/>
      <c r="C1404" s="346"/>
      <c r="D1404" s="350"/>
      <c r="E1404" s="348"/>
      <c r="F1404" s="351"/>
      <c r="G1404" s="165"/>
    </row>
    <row r="1405" spans="2:7" x14ac:dyDescent="0.3">
      <c r="B1405" s="165"/>
      <c r="C1405" s="346"/>
      <c r="D1405" s="350"/>
      <c r="E1405" s="348"/>
      <c r="F1405" s="351"/>
      <c r="G1405" s="165"/>
    </row>
    <row r="1406" spans="2:7" x14ac:dyDescent="0.3">
      <c r="B1406" s="165"/>
      <c r="C1406" s="346"/>
      <c r="D1406" s="350"/>
      <c r="E1406" s="348"/>
      <c r="F1406" s="351"/>
      <c r="G1406" s="165"/>
    </row>
    <row r="1407" spans="2:7" x14ac:dyDescent="0.3">
      <c r="B1407" s="165"/>
      <c r="C1407" s="346"/>
      <c r="D1407" s="350"/>
      <c r="E1407" s="348"/>
      <c r="F1407" s="351"/>
      <c r="G1407" s="165"/>
    </row>
    <row r="1408" spans="2:7" x14ac:dyDescent="0.3">
      <c r="B1408" s="165"/>
      <c r="C1408" s="346"/>
      <c r="D1408" s="350"/>
      <c r="E1408" s="348"/>
      <c r="F1408" s="351"/>
      <c r="G1408" s="165"/>
    </row>
    <row r="1409" spans="2:7" x14ac:dyDescent="0.3">
      <c r="B1409" s="165"/>
      <c r="C1409" s="346"/>
      <c r="D1409" s="350"/>
      <c r="E1409" s="348"/>
      <c r="F1409" s="351"/>
      <c r="G1409" s="165"/>
    </row>
    <row r="1410" spans="2:7" x14ac:dyDescent="0.3">
      <c r="B1410" s="165"/>
      <c r="C1410" s="346"/>
      <c r="D1410" s="350"/>
      <c r="E1410" s="348"/>
      <c r="F1410" s="351"/>
      <c r="G1410" s="165"/>
    </row>
    <row r="1411" spans="2:7" x14ac:dyDescent="0.3">
      <c r="B1411" s="165"/>
      <c r="C1411" s="346"/>
      <c r="D1411" s="350"/>
      <c r="E1411" s="348"/>
      <c r="F1411" s="351"/>
      <c r="G1411" s="165"/>
    </row>
    <row r="1412" spans="2:7" x14ac:dyDescent="0.3">
      <c r="B1412" s="165"/>
      <c r="C1412" s="346"/>
      <c r="D1412" s="350"/>
      <c r="E1412" s="348"/>
      <c r="F1412" s="351"/>
      <c r="G1412" s="165"/>
    </row>
    <row r="1413" spans="2:7" x14ac:dyDescent="0.3">
      <c r="B1413" s="165"/>
      <c r="C1413" s="346"/>
      <c r="D1413" s="350"/>
      <c r="E1413" s="348"/>
      <c r="F1413" s="351"/>
      <c r="G1413" s="165"/>
    </row>
    <row r="1414" spans="2:7" x14ac:dyDescent="0.3">
      <c r="B1414" s="165"/>
      <c r="C1414" s="346"/>
      <c r="D1414" s="350"/>
      <c r="E1414" s="348"/>
      <c r="F1414" s="351"/>
      <c r="G1414" s="165"/>
    </row>
    <row r="1415" spans="2:7" x14ac:dyDescent="0.3">
      <c r="B1415" s="165"/>
      <c r="C1415" s="346"/>
      <c r="D1415" s="350"/>
      <c r="E1415" s="348"/>
      <c r="F1415" s="351"/>
      <c r="G1415" s="165"/>
    </row>
    <row r="1416" spans="2:7" x14ac:dyDescent="0.3">
      <c r="B1416" s="165"/>
      <c r="C1416" s="346"/>
      <c r="D1416" s="350"/>
      <c r="E1416" s="348"/>
      <c r="F1416" s="351"/>
      <c r="G1416" s="165"/>
    </row>
    <row r="1417" spans="2:7" x14ac:dyDescent="0.3">
      <c r="B1417" s="165"/>
      <c r="C1417" s="346"/>
      <c r="D1417" s="350"/>
      <c r="E1417" s="348"/>
      <c r="F1417" s="351"/>
      <c r="G1417" s="165"/>
    </row>
    <row r="1418" spans="2:7" x14ac:dyDescent="0.3">
      <c r="B1418" s="165"/>
      <c r="C1418" s="346"/>
      <c r="D1418" s="350"/>
      <c r="E1418" s="348"/>
      <c r="F1418" s="351"/>
      <c r="G1418" s="165"/>
    </row>
    <row r="1419" spans="2:7" x14ac:dyDescent="0.3">
      <c r="B1419" s="165"/>
      <c r="C1419" s="346"/>
      <c r="D1419" s="350"/>
      <c r="E1419" s="348"/>
      <c r="F1419" s="351"/>
      <c r="G1419" s="165"/>
    </row>
    <row r="1420" spans="2:7" x14ac:dyDescent="0.3">
      <c r="B1420" s="165"/>
      <c r="C1420" s="346"/>
      <c r="D1420" s="350"/>
      <c r="E1420" s="348"/>
      <c r="F1420" s="351"/>
      <c r="G1420" s="165"/>
    </row>
    <row r="1421" spans="2:7" x14ac:dyDescent="0.3">
      <c r="B1421" s="165"/>
      <c r="C1421" s="346"/>
      <c r="D1421" s="350"/>
      <c r="E1421" s="348"/>
      <c r="F1421" s="351"/>
      <c r="G1421" s="165"/>
    </row>
    <row r="1422" spans="2:7" x14ac:dyDescent="0.3">
      <c r="B1422" s="165"/>
      <c r="C1422" s="346"/>
      <c r="D1422" s="350"/>
      <c r="E1422" s="348"/>
      <c r="F1422" s="351"/>
      <c r="G1422" s="165"/>
    </row>
    <row r="1423" spans="2:7" x14ac:dyDescent="0.3">
      <c r="B1423" s="165"/>
      <c r="C1423" s="346"/>
      <c r="D1423" s="350"/>
      <c r="E1423" s="348"/>
      <c r="F1423" s="351"/>
      <c r="G1423" s="165"/>
    </row>
    <row r="1424" spans="2:7" x14ac:dyDescent="0.3">
      <c r="B1424" s="165"/>
      <c r="C1424" s="346"/>
      <c r="D1424" s="350"/>
      <c r="E1424" s="348"/>
      <c r="F1424" s="351"/>
      <c r="G1424" s="165"/>
    </row>
    <row r="1425" spans="2:7" x14ac:dyDescent="0.3">
      <c r="B1425" s="165"/>
      <c r="C1425" s="346"/>
      <c r="D1425" s="350"/>
      <c r="E1425" s="348"/>
      <c r="F1425" s="351"/>
      <c r="G1425" s="165"/>
    </row>
    <row r="1426" spans="2:7" x14ac:dyDescent="0.3">
      <c r="B1426" s="165"/>
      <c r="C1426" s="346"/>
      <c r="D1426" s="350"/>
      <c r="E1426" s="348"/>
      <c r="F1426" s="351"/>
      <c r="G1426" s="165"/>
    </row>
    <row r="1427" spans="2:7" x14ac:dyDescent="0.3">
      <c r="B1427" s="165"/>
      <c r="C1427" s="346"/>
      <c r="D1427" s="350"/>
      <c r="E1427" s="348"/>
      <c r="F1427" s="351"/>
      <c r="G1427" s="165"/>
    </row>
    <row r="1428" spans="2:7" x14ac:dyDescent="0.3">
      <c r="B1428" s="165"/>
      <c r="C1428" s="346"/>
      <c r="D1428" s="350"/>
      <c r="E1428" s="348"/>
      <c r="F1428" s="351"/>
      <c r="G1428" s="165"/>
    </row>
    <row r="1429" spans="2:7" x14ac:dyDescent="0.3">
      <c r="B1429" s="165"/>
      <c r="C1429" s="346"/>
      <c r="D1429" s="350"/>
      <c r="E1429" s="348"/>
      <c r="F1429" s="351"/>
      <c r="G1429" s="165"/>
    </row>
    <row r="1430" spans="2:7" x14ac:dyDescent="0.3">
      <c r="B1430" s="165"/>
      <c r="C1430" s="346"/>
      <c r="D1430" s="350"/>
      <c r="E1430" s="348"/>
      <c r="F1430" s="351"/>
      <c r="G1430" s="165"/>
    </row>
    <row r="1431" spans="2:7" x14ac:dyDescent="0.3">
      <c r="B1431" s="165"/>
      <c r="C1431" s="346"/>
      <c r="D1431" s="350"/>
      <c r="E1431" s="348"/>
      <c r="F1431" s="351"/>
      <c r="G1431" s="165"/>
    </row>
    <row r="1432" spans="2:7" x14ac:dyDescent="0.3">
      <c r="B1432" s="165"/>
      <c r="C1432" s="346"/>
      <c r="D1432" s="350"/>
      <c r="E1432" s="348"/>
      <c r="F1432" s="351"/>
      <c r="G1432" s="165"/>
    </row>
    <row r="1433" spans="2:7" x14ac:dyDescent="0.3">
      <c r="B1433" s="165"/>
      <c r="C1433" s="346"/>
      <c r="D1433" s="350"/>
      <c r="E1433" s="348"/>
      <c r="F1433" s="351"/>
      <c r="G1433" s="165"/>
    </row>
    <row r="1434" spans="2:7" x14ac:dyDescent="0.3">
      <c r="B1434" s="165"/>
      <c r="C1434" s="346"/>
      <c r="D1434" s="350"/>
      <c r="E1434" s="348"/>
      <c r="F1434" s="351"/>
      <c r="G1434" s="165"/>
    </row>
    <row r="1435" spans="2:7" x14ac:dyDescent="0.3">
      <c r="B1435" s="165"/>
      <c r="C1435" s="346"/>
      <c r="D1435" s="350"/>
      <c r="E1435" s="348"/>
      <c r="F1435" s="351"/>
      <c r="G1435" s="165"/>
    </row>
    <row r="1436" spans="2:7" x14ac:dyDescent="0.3">
      <c r="B1436" s="165"/>
      <c r="C1436" s="346"/>
      <c r="D1436" s="350"/>
      <c r="E1436" s="348"/>
      <c r="F1436" s="351"/>
      <c r="G1436" s="165"/>
    </row>
    <row r="1437" spans="2:7" x14ac:dyDescent="0.3">
      <c r="B1437" s="165"/>
      <c r="C1437" s="346"/>
      <c r="D1437" s="350"/>
      <c r="E1437" s="348"/>
      <c r="F1437" s="351"/>
      <c r="G1437" s="165"/>
    </row>
    <row r="1438" spans="2:7" x14ac:dyDescent="0.3">
      <c r="B1438" s="165"/>
      <c r="C1438" s="346"/>
      <c r="D1438" s="350"/>
      <c r="E1438" s="348"/>
      <c r="F1438" s="351"/>
      <c r="G1438" s="165"/>
    </row>
    <row r="1439" spans="2:7" x14ac:dyDescent="0.3">
      <c r="B1439" s="165"/>
      <c r="C1439" s="346"/>
      <c r="D1439" s="350"/>
      <c r="E1439" s="348"/>
      <c r="F1439" s="351"/>
      <c r="G1439" s="165"/>
    </row>
    <row r="1440" spans="2:7" x14ac:dyDescent="0.3">
      <c r="B1440" s="165"/>
      <c r="C1440" s="346"/>
      <c r="D1440" s="350"/>
      <c r="E1440" s="348"/>
      <c r="F1440" s="351"/>
      <c r="G1440" s="165"/>
    </row>
    <row r="1441" spans="2:7" x14ac:dyDescent="0.3">
      <c r="B1441" s="165"/>
      <c r="C1441" s="346"/>
      <c r="D1441" s="350"/>
      <c r="E1441" s="348"/>
      <c r="F1441" s="351"/>
      <c r="G1441" s="165"/>
    </row>
    <row r="1442" spans="2:7" x14ac:dyDescent="0.3">
      <c r="B1442" s="165"/>
      <c r="C1442" s="346"/>
      <c r="D1442" s="350"/>
      <c r="E1442" s="348"/>
      <c r="F1442" s="351"/>
      <c r="G1442" s="165"/>
    </row>
    <row r="1443" spans="2:7" x14ac:dyDescent="0.3">
      <c r="B1443" s="165"/>
      <c r="C1443" s="346"/>
      <c r="D1443" s="350"/>
      <c r="E1443" s="348"/>
      <c r="F1443" s="351"/>
      <c r="G1443" s="165"/>
    </row>
    <row r="1444" spans="2:7" x14ac:dyDescent="0.3">
      <c r="B1444" s="165"/>
      <c r="C1444" s="346"/>
      <c r="D1444" s="350"/>
      <c r="E1444" s="348"/>
      <c r="F1444" s="351"/>
      <c r="G1444" s="165"/>
    </row>
    <row r="1445" spans="2:7" x14ac:dyDescent="0.3">
      <c r="B1445" s="165"/>
      <c r="C1445" s="346"/>
      <c r="D1445" s="350"/>
      <c r="E1445" s="348"/>
      <c r="F1445" s="351"/>
      <c r="G1445" s="165"/>
    </row>
    <row r="1446" spans="2:7" x14ac:dyDescent="0.3">
      <c r="B1446" s="165"/>
      <c r="C1446" s="346"/>
      <c r="D1446" s="350"/>
      <c r="E1446" s="348"/>
      <c r="F1446" s="351"/>
      <c r="G1446" s="165"/>
    </row>
    <row r="1447" spans="2:7" x14ac:dyDescent="0.3">
      <c r="B1447" s="165"/>
      <c r="C1447" s="346"/>
      <c r="D1447" s="350"/>
      <c r="E1447" s="348"/>
      <c r="F1447" s="351"/>
      <c r="G1447" s="165"/>
    </row>
    <row r="1448" spans="2:7" x14ac:dyDescent="0.3">
      <c r="B1448" s="165"/>
      <c r="C1448" s="346"/>
      <c r="D1448" s="350"/>
      <c r="E1448" s="348"/>
      <c r="F1448" s="351"/>
      <c r="G1448" s="165"/>
    </row>
    <row r="1449" spans="2:7" x14ac:dyDescent="0.3">
      <c r="B1449" s="165"/>
      <c r="C1449" s="346"/>
      <c r="D1449" s="350"/>
      <c r="E1449" s="348"/>
      <c r="F1449" s="351"/>
      <c r="G1449" s="165"/>
    </row>
    <row r="1450" spans="2:7" x14ac:dyDescent="0.3">
      <c r="B1450" s="165"/>
      <c r="C1450" s="346"/>
      <c r="D1450" s="350"/>
      <c r="E1450" s="348"/>
      <c r="F1450" s="351"/>
      <c r="G1450" s="165"/>
    </row>
    <row r="1451" spans="2:7" x14ac:dyDescent="0.3">
      <c r="B1451" s="165"/>
      <c r="C1451" s="346"/>
      <c r="D1451" s="350"/>
      <c r="E1451" s="348"/>
      <c r="F1451" s="351"/>
      <c r="G1451" s="165"/>
    </row>
    <row r="1452" spans="2:7" x14ac:dyDescent="0.3">
      <c r="B1452" s="165"/>
      <c r="C1452" s="346"/>
      <c r="D1452" s="350"/>
      <c r="E1452" s="348"/>
      <c r="F1452" s="351"/>
      <c r="G1452" s="165"/>
    </row>
    <row r="1453" spans="2:7" x14ac:dyDescent="0.3">
      <c r="B1453" s="165"/>
      <c r="C1453" s="346"/>
      <c r="D1453" s="350"/>
      <c r="E1453" s="348"/>
      <c r="F1453" s="351"/>
      <c r="G1453" s="165"/>
    </row>
    <row r="1454" spans="2:7" x14ac:dyDescent="0.3">
      <c r="B1454" s="165"/>
      <c r="C1454" s="346"/>
      <c r="D1454" s="350"/>
      <c r="E1454" s="348"/>
      <c r="F1454" s="351"/>
      <c r="G1454" s="165"/>
    </row>
    <row r="1455" spans="2:7" x14ac:dyDescent="0.3">
      <c r="B1455" s="165"/>
      <c r="C1455" s="346"/>
      <c r="D1455" s="350"/>
      <c r="E1455" s="348"/>
      <c r="F1455" s="351"/>
      <c r="G1455" s="165"/>
    </row>
    <row r="1456" spans="2:7" x14ac:dyDescent="0.3">
      <c r="B1456" s="165"/>
      <c r="C1456" s="346"/>
      <c r="D1456" s="350"/>
      <c r="E1456" s="348"/>
      <c r="F1456" s="351"/>
      <c r="G1456" s="165"/>
    </row>
    <row r="1457" spans="2:7" x14ac:dyDescent="0.3">
      <c r="B1457" s="165"/>
      <c r="C1457" s="346"/>
      <c r="D1457" s="350"/>
      <c r="E1457" s="348"/>
      <c r="F1457" s="351"/>
      <c r="G1457" s="165"/>
    </row>
    <row r="1458" spans="2:7" x14ac:dyDescent="0.3">
      <c r="B1458" s="165"/>
      <c r="C1458" s="346"/>
      <c r="D1458" s="350"/>
      <c r="E1458" s="348"/>
      <c r="F1458" s="351"/>
      <c r="G1458" s="165"/>
    </row>
    <row r="1459" spans="2:7" x14ac:dyDescent="0.3">
      <c r="B1459" s="165"/>
      <c r="C1459" s="346"/>
      <c r="D1459" s="350"/>
      <c r="E1459" s="348"/>
      <c r="F1459" s="351"/>
      <c r="G1459" s="165"/>
    </row>
    <row r="1460" spans="2:7" x14ac:dyDescent="0.3">
      <c r="B1460" s="165"/>
      <c r="C1460" s="346"/>
      <c r="D1460" s="350"/>
      <c r="E1460" s="348"/>
      <c r="F1460" s="351"/>
      <c r="G1460" s="165"/>
    </row>
    <row r="1461" spans="2:7" x14ac:dyDescent="0.3">
      <c r="B1461" s="165"/>
      <c r="C1461" s="346"/>
      <c r="D1461" s="350"/>
      <c r="E1461" s="348"/>
      <c r="F1461" s="351"/>
      <c r="G1461" s="165"/>
    </row>
    <row r="1462" spans="2:7" x14ac:dyDescent="0.3">
      <c r="B1462" s="165"/>
      <c r="C1462" s="346"/>
      <c r="D1462" s="350"/>
      <c r="E1462" s="348"/>
      <c r="F1462" s="351"/>
      <c r="G1462" s="165"/>
    </row>
    <row r="1463" spans="2:7" x14ac:dyDescent="0.3">
      <c r="B1463" s="165"/>
      <c r="C1463" s="346"/>
      <c r="D1463" s="350"/>
      <c r="E1463" s="348"/>
      <c r="F1463" s="351"/>
      <c r="G1463" s="165"/>
    </row>
    <row r="1464" spans="2:7" x14ac:dyDescent="0.3">
      <c r="B1464" s="165"/>
      <c r="C1464" s="346"/>
      <c r="D1464" s="350"/>
      <c r="E1464" s="348"/>
      <c r="F1464" s="351"/>
      <c r="G1464" s="165"/>
    </row>
    <row r="1465" spans="2:7" x14ac:dyDescent="0.3">
      <c r="B1465" s="165"/>
      <c r="C1465" s="346"/>
      <c r="D1465" s="350"/>
      <c r="E1465" s="348"/>
      <c r="F1465" s="351"/>
      <c r="G1465" s="165"/>
    </row>
    <row r="1466" spans="2:7" x14ac:dyDescent="0.3">
      <c r="B1466" s="165"/>
      <c r="C1466" s="346"/>
      <c r="D1466" s="350"/>
      <c r="E1466" s="348"/>
      <c r="F1466" s="351"/>
      <c r="G1466" s="165"/>
    </row>
    <row r="1467" spans="2:7" x14ac:dyDescent="0.3">
      <c r="B1467" s="165"/>
      <c r="C1467" s="346"/>
      <c r="D1467" s="350"/>
      <c r="E1467" s="348"/>
      <c r="F1467" s="351"/>
      <c r="G1467" s="165"/>
    </row>
    <row r="1468" spans="2:7" x14ac:dyDescent="0.3">
      <c r="B1468" s="165"/>
      <c r="C1468" s="346"/>
      <c r="D1468" s="350"/>
      <c r="E1468" s="348"/>
      <c r="F1468" s="351"/>
      <c r="G1468" s="165"/>
    </row>
    <row r="1469" spans="2:7" x14ac:dyDescent="0.3">
      <c r="B1469" s="165"/>
      <c r="C1469" s="346"/>
      <c r="D1469" s="350"/>
      <c r="E1469" s="348"/>
      <c r="F1469" s="351"/>
      <c r="G1469" s="165"/>
    </row>
    <row r="1470" spans="2:7" x14ac:dyDescent="0.3">
      <c r="B1470" s="165"/>
      <c r="C1470" s="346"/>
      <c r="D1470" s="350"/>
      <c r="E1470" s="348"/>
      <c r="F1470" s="351"/>
      <c r="G1470" s="165"/>
    </row>
    <row r="1471" spans="2:7" x14ac:dyDescent="0.3">
      <c r="B1471" s="165"/>
      <c r="C1471" s="346"/>
      <c r="D1471" s="350"/>
      <c r="E1471" s="348"/>
      <c r="F1471" s="351"/>
      <c r="G1471" s="165"/>
    </row>
    <row r="1472" spans="2:7" x14ac:dyDescent="0.3">
      <c r="B1472" s="165"/>
      <c r="C1472" s="346"/>
      <c r="D1472" s="350"/>
      <c r="E1472" s="348"/>
      <c r="F1472" s="351"/>
      <c r="G1472" s="165"/>
    </row>
    <row r="1473" spans="2:7" x14ac:dyDescent="0.3">
      <c r="B1473" s="165"/>
      <c r="C1473" s="346"/>
      <c r="D1473" s="350"/>
      <c r="E1473" s="348"/>
      <c r="F1473" s="351"/>
      <c r="G1473" s="165"/>
    </row>
    <row r="1474" spans="2:7" x14ac:dyDescent="0.3">
      <c r="B1474" s="165"/>
      <c r="C1474" s="346"/>
      <c r="D1474" s="350"/>
      <c r="E1474" s="348"/>
      <c r="F1474" s="351"/>
      <c r="G1474" s="165"/>
    </row>
    <row r="1475" spans="2:7" x14ac:dyDescent="0.3">
      <c r="B1475" s="165"/>
      <c r="C1475" s="346"/>
      <c r="D1475" s="350"/>
      <c r="E1475" s="348"/>
      <c r="F1475" s="351"/>
      <c r="G1475" s="165"/>
    </row>
    <row r="1476" spans="2:7" x14ac:dyDescent="0.3">
      <c r="B1476" s="165"/>
      <c r="C1476" s="346"/>
      <c r="D1476" s="350"/>
      <c r="E1476" s="348"/>
      <c r="F1476" s="351"/>
      <c r="G1476" s="165"/>
    </row>
    <row r="1477" spans="2:7" x14ac:dyDescent="0.3">
      <c r="B1477" s="165"/>
      <c r="C1477" s="346"/>
      <c r="D1477" s="350"/>
      <c r="E1477" s="348"/>
      <c r="F1477" s="351"/>
      <c r="G1477" s="165"/>
    </row>
    <row r="1478" spans="2:7" x14ac:dyDescent="0.3">
      <c r="B1478" s="165"/>
      <c r="C1478" s="346"/>
      <c r="D1478" s="350"/>
      <c r="E1478" s="348"/>
      <c r="F1478" s="351"/>
      <c r="G1478" s="165"/>
    </row>
    <row r="1479" spans="2:7" x14ac:dyDescent="0.3">
      <c r="B1479" s="165"/>
      <c r="C1479" s="346"/>
      <c r="D1479" s="350"/>
      <c r="E1479" s="348"/>
      <c r="F1479" s="351"/>
      <c r="G1479" s="165"/>
    </row>
    <row r="1480" spans="2:7" x14ac:dyDescent="0.3">
      <c r="B1480" s="165"/>
      <c r="C1480" s="346"/>
      <c r="D1480" s="350"/>
      <c r="E1480" s="348"/>
      <c r="F1480" s="351"/>
      <c r="G1480" s="165"/>
    </row>
    <row r="1481" spans="2:7" x14ac:dyDescent="0.3">
      <c r="B1481" s="165"/>
      <c r="C1481" s="346"/>
      <c r="D1481" s="350"/>
      <c r="E1481" s="348"/>
      <c r="F1481" s="351"/>
      <c r="G1481" s="165"/>
    </row>
    <row r="1482" spans="2:7" x14ac:dyDescent="0.3">
      <c r="B1482" s="165"/>
      <c r="C1482" s="346"/>
      <c r="D1482" s="350"/>
      <c r="E1482" s="348"/>
      <c r="F1482" s="351"/>
      <c r="G1482" s="165"/>
    </row>
    <row r="1483" spans="2:7" x14ac:dyDescent="0.3">
      <c r="B1483" s="165"/>
      <c r="C1483" s="346"/>
      <c r="D1483" s="350"/>
      <c r="E1483" s="348"/>
      <c r="F1483" s="351"/>
      <c r="G1483" s="165"/>
    </row>
    <row r="1484" spans="2:7" x14ac:dyDescent="0.3">
      <c r="B1484" s="165"/>
      <c r="C1484" s="346"/>
      <c r="D1484" s="350"/>
      <c r="E1484" s="348"/>
      <c r="F1484" s="351"/>
      <c r="G1484" s="165"/>
    </row>
    <row r="1485" spans="2:7" x14ac:dyDescent="0.3">
      <c r="B1485" s="165"/>
      <c r="C1485" s="346"/>
      <c r="D1485" s="350"/>
      <c r="E1485" s="348"/>
      <c r="F1485" s="351"/>
      <c r="G1485" s="165"/>
    </row>
    <row r="1486" spans="2:7" x14ac:dyDescent="0.3">
      <c r="B1486" s="165"/>
      <c r="C1486" s="346"/>
      <c r="D1486" s="350"/>
      <c r="E1486" s="348"/>
      <c r="F1486" s="351"/>
      <c r="G1486" s="165"/>
    </row>
    <row r="1487" spans="2:7" x14ac:dyDescent="0.3">
      <c r="B1487" s="165"/>
      <c r="C1487" s="346"/>
      <c r="D1487" s="350"/>
      <c r="E1487" s="348"/>
      <c r="F1487" s="351"/>
      <c r="G1487" s="165"/>
    </row>
    <row r="1488" spans="2:7" x14ac:dyDescent="0.3">
      <c r="B1488" s="165"/>
      <c r="C1488" s="346"/>
      <c r="D1488" s="350"/>
      <c r="E1488" s="348"/>
      <c r="F1488" s="351"/>
      <c r="G1488" s="165"/>
    </row>
    <row r="1489" spans="2:7" x14ac:dyDescent="0.3">
      <c r="B1489" s="165"/>
      <c r="C1489" s="346"/>
      <c r="D1489" s="350"/>
      <c r="E1489" s="348"/>
      <c r="F1489" s="351"/>
      <c r="G1489" s="165"/>
    </row>
    <row r="1490" spans="2:7" x14ac:dyDescent="0.3">
      <c r="B1490" s="165"/>
      <c r="C1490" s="346"/>
      <c r="D1490" s="350"/>
      <c r="E1490" s="348"/>
      <c r="F1490" s="351"/>
      <c r="G1490" s="165"/>
    </row>
    <row r="1491" spans="2:7" x14ac:dyDescent="0.3">
      <c r="B1491" s="165"/>
      <c r="C1491" s="346"/>
      <c r="D1491" s="350"/>
      <c r="E1491" s="348"/>
      <c r="F1491" s="351"/>
      <c r="G1491" s="165"/>
    </row>
    <row r="1492" spans="2:7" x14ac:dyDescent="0.3">
      <c r="B1492" s="165"/>
      <c r="C1492" s="346"/>
      <c r="D1492" s="350"/>
      <c r="E1492" s="348"/>
      <c r="F1492" s="351"/>
      <c r="G1492" s="165"/>
    </row>
    <row r="1493" spans="2:7" x14ac:dyDescent="0.3">
      <c r="B1493" s="165"/>
      <c r="C1493" s="346"/>
      <c r="D1493" s="350"/>
      <c r="E1493" s="348"/>
      <c r="F1493" s="351"/>
      <c r="G1493" s="165"/>
    </row>
    <row r="1494" spans="2:7" x14ac:dyDescent="0.3">
      <c r="B1494" s="165"/>
      <c r="C1494" s="346"/>
      <c r="D1494" s="350"/>
      <c r="E1494" s="348"/>
      <c r="F1494" s="351"/>
      <c r="G1494" s="165"/>
    </row>
    <row r="1495" spans="2:7" x14ac:dyDescent="0.3">
      <c r="B1495" s="165"/>
      <c r="C1495" s="346"/>
      <c r="D1495" s="350"/>
      <c r="E1495" s="348"/>
      <c r="F1495" s="351"/>
      <c r="G1495" s="165"/>
    </row>
    <row r="1496" spans="2:7" x14ac:dyDescent="0.3">
      <c r="B1496" s="165"/>
      <c r="C1496" s="346"/>
      <c r="D1496" s="350"/>
      <c r="E1496" s="348"/>
      <c r="F1496" s="351"/>
      <c r="G1496" s="165"/>
    </row>
    <row r="1497" spans="2:7" x14ac:dyDescent="0.3">
      <c r="B1497" s="165"/>
      <c r="C1497" s="346"/>
      <c r="D1497" s="350"/>
      <c r="E1497" s="348"/>
      <c r="F1497" s="351"/>
      <c r="G1497" s="165"/>
    </row>
    <row r="1498" spans="2:7" x14ac:dyDescent="0.3">
      <c r="B1498" s="165"/>
      <c r="C1498" s="346"/>
      <c r="D1498" s="350"/>
      <c r="E1498" s="348"/>
      <c r="F1498" s="351"/>
      <c r="G1498" s="165"/>
    </row>
    <row r="1499" spans="2:7" x14ac:dyDescent="0.3">
      <c r="B1499" s="165"/>
      <c r="C1499" s="346"/>
      <c r="D1499" s="350"/>
      <c r="E1499" s="348"/>
      <c r="F1499" s="351"/>
      <c r="G1499" s="165"/>
    </row>
    <row r="1500" spans="2:7" x14ac:dyDescent="0.3">
      <c r="B1500" s="165"/>
      <c r="C1500" s="346"/>
      <c r="D1500" s="350"/>
      <c r="E1500" s="348"/>
      <c r="F1500" s="351"/>
      <c r="G1500" s="165"/>
    </row>
    <row r="1501" spans="2:7" x14ac:dyDescent="0.3">
      <c r="B1501" s="165"/>
      <c r="C1501" s="346"/>
      <c r="D1501" s="350"/>
      <c r="E1501" s="348"/>
      <c r="F1501" s="351"/>
      <c r="G1501" s="165"/>
    </row>
    <row r="1502" spans="2:7" x14ac:dyDescent="0.3">
      <c r="B1502" s="165"/>
      <c r="C1502" s="346"/>
      <c r="D1502" s="350"/>
      <c r="E1502" s="348"/>
      <c r="F1502" s="351"/>
      <c r="G1502" s="165"/>
    </row>
    <row r="1503" spans="2:7" x14ac:dyDescent="0.3">
      <c r="B1503" s="165"/>
      <c r="C1503" s="346"/>
      <c r="D1503" s="350"/>
      <c r="E1503" s="348"/>
      <c r="F1503" s="351"/>
      <c r="G1503" s="165"/>
    </row>
    <row r="1504" spans="2:7" x14ac:dyDescent="0.3">
      <c r="B1504" s="165"/>
      <c r="C1504" s="346"/>
      <c r="D1504" s="350"/>
      <c r="E1504" s="348"/>
      <c r="F1504" s="351"/>
      <c r="G1504" s="165"/>
    </row>
    <row r="1505" spans="2:7" x14ac:dyDescent="0.3">
      <c r="B1505" s="165"/>
      <c r="C1505" s="346"/>
      <c r="D1505" s="350"/>
      <c r="E1505" s="348"/>
      <c r="F1505" s="351"/>
      <c r="G1505" s="165"/>
    </row>
    <row r="1506" spans="2:7" x14ac:dyDescent="0.3">
      <c r="B1506" s="165"/>
      <c r="C1506" s="346"/>
      <c r="D1506" s="350"/>
      <c r="E1506" s="348"/>
      <c r="F1506" s="351"/>
      <c r="G1506" s="165"/>
    </row>
    <row r="1507" spans="2:7" x14ac:dyDescent="0.3">
      <c r="B1507" s="165"/>
      <c r="C1507" s="346"/>
      <c r="D1507" s="350"/>
      <c r="E1507" s="348"/>
      <c r="F1507" s="351"/>
      <c r="G1507" s="165"/>
    </row>
    <row r="1508" spans="2:7" x14ac:dyDescent="0.3">
      <c r="B1508" s="165"/>
      <c r="C1508" s="346"/>
      <c r="D1508" s="350"/>
      <c r="E1508" s="348"/>
      <c r="F1508" s="351"/>
      <c r="G1508" s="165"/>
    </row>
    <row r="1509" spans="2:7" x14ac:dyDescent="0.3">
      <c r="B1509" s="165"/>
      <c r="C1509" s="346"/>
      <c r="D1509" s="350"/>
      <c r="E1509" s="348"/>
      <c r="F1509" s="351"/>
      <c r="G1509" s="165"/>
    </row>
    <row r="1510" spans="2:7" x14ac:dyDescent="0.3">
      <c r="B1510" s="165"/>
      <c r="C1510" s="346"/>
      <c r="D1510" s="350"/>
      <c r="E1510" s="348"/>
      <c r="F1510" s="351"/>
      <c r="G1510" s="165"/>
    </row>
    <row r="1511" spans="2:7" x14ac:dyDescent="0.3">
      <c r="B1511" s="165"/>
      <c r="C1511" s="346"/>
      <c r="D1511" s="350"/>
      <c r="E1511" s="348"/>
      <c r="F1511" s="351"/>
      <c r="G1511" s="165"/>
    </row>
    <row r="1512" spans="2:7" x14ac:dyDescent="0.3">
      <c r="B1512" s="165"/>
      <c r="C1512" s="346"/>
      <c r="D1512" s="350"/>
      <c r="E1512" s="348"/>
      <c r="F1512" s="351"/>
      <c r="G1512" s="165"/>
    </row>
    <row r="1513" spans="2:7" x14ac:dyDescent="0.3">
      <c r="B1513" s="165"/>
      <c r="C1513" s="346"/>
      <c r="D1513" s="350"/>
      <c r="E1513" s="348"/>
      <c r="F1513" s="351"/>
      <c r="G1513" s="165"/>
    </row>
    <row r="1514" spans="2:7" x14ac:dyDescent="0.3">
      <c r="B1514" s="165"/>
      <c r="C1514" s="346"/>
      <c r="D1514" s="350"/>
      <c r="E1514" s="348"/>
      <c r="F1514" s="351"/>
      <c r="G1514" s="165"/>
    </row>
    <row r="1515" spans="2:7" x14ac:dyDescent="0.3">
      <c r="B1515" s="165"/>
      <c r="C1515" s="346"/>
      <c r="D1515" s="350"/>
      <c r="E1515" s="348"/>
      <c r="F1515" s="351"/>
      <c r="G1515" s="165"/>
    </row>
    <row r="1516" spans="2:7" x14ac:dyDescent="0.3">
      <c r="B1516" s="165"/>
      <c r="C1516" s="346"/>
      <c r="D1516" s="350"/>
      <c r="E1516" s="348"/>
      <c r="F1516" s="351"/>
      <c r="G1516" s="165"/>
    </row>
    <row r="1517" spans="2:7" x14ac:dyDescent="0.3">
      <c r="B1517" s="165"/>
      <c r="C1517" s="346"/>
      <c r="D1517" s="350"/>
      <c r="E1517" s="348"/>
      <c r="F1517" s="351"/>
      <c r="G1517" s="165"/>
    </row>
    <row r="1518" spans="2:7" x14ac:dyDescent="0.3">
      <c r="B1518" s="165"/>
      <c r="C1518" s="346"/>
      <c r="D1518" s="350"/>
      <c r="E1518" s="348"/>
      <c r="F1518" s="351"/>
      <c r="G1518" s="165"/>
    </row>
    <row r="1519" spans="2:7" x14ac:dyDescent="0.3">
      <c r="B1519" s="165"/>
      <c r="C1519" s="346"/>
      <c r="D1519" s="350"/>
      <c r="E1519" s="348"/>
      <c r="F1519" s="351"/>
      <c r="G1519" s="165"/>
    </row>
    <row r="1520" spans="2:7" x14ac:dyDescent="0.3">
      <c r="B1520" s="165"/>
      <c r="C1520" s="346"/>
      <c r="D1520" s="350"/>
      <c r="E1520" s="348"/>
      <c r="F1520" s="351"/>
      <c r="G1520" s="165"/>
    </row>
    <row r="1521" spans="2:7" x14ac:dyDescent="0.3">
      <c r="B1521" s="165"/>
      <c r="C1521" s="346"/>
      <c r="D1521" s="350"/>
      <c r="E1521" s="348"/>
      <c r="F1521" s="351"/>
      <c r="G1521" s="165"/>
    </row>
    <row r="1522" spans="2:7" x14ac:dyDescent="0.3">
      <c r="B1522" s="165"/>
      <c r="C1522" s="346"/>
      <c r="D1522" s="350"/>
      <c r="E1522" s="348"/>
      <c r="F1522" s="351"/>
      <c r="G1522" s="165"/>
    </row>
    <row r="1523" spans="2:7" x14ac:dyDescent="0.3">
      <c r="B1523" s="165"/>
      <c r="C1523" s="346"/>
      <c r="D1523" s="350"/>
      <c r="E1523" s="348"/>
      <c r="F1523" s="351"/>
      <c r="G1523" s="165"/>
    </row>
    <row r="1524" spans="2:7" x14ac:dyDescent="0.3">
      <c r="B1524" s="165"/>
      <c r="C1524" s="346"/>
      <c r="D1524" s="350"/>
      <c r="E1524" s="348"/>
      <c r="F1524" s="351"/>
      <c r="G1524" s="165"/>
    </row>
    <row r="1525" spans="2:7" x14ac:dyDescent="0.3">
      <c r="B1525" s="165"/>
      <c r="C1525" s="346"/>
      <c r="D1525" s="350"/>
      <c r="E1525" s="348"/>
      <c r="F1525" s="351"/>
      <c r="G1525" s="165"/>
    </row>
    <row r="1526" spans="2:7" x14ac:dyDescent="0.3">
      <c r="B1526" s="165"/>
      <c r="C1526" s="346"/>
      <c r="D1526" s="350"/>
      <c r="E1526" s="348"/>
      <c r="F1526" s="351"/>
      <c r="G1526" s="165"/>
    </row>
    <row r="1527" spans="2:7" x14ac:dyDescent="0.3">
      <c r="B1527" s="165"/>
      <c r="C1527" s="346"/>
      <c r="D1527" s="350"/>
      <c r="E1527" s="348"/>
      <c r="F1527" s="351"/>
      <c r="G1527" s="165"/>
    </row>
    <row r="1528" spans="2:7" x14ac:dyDescent="0.3">
      <c r="B1528" s="165"/>
      <c r="C1528" s="346"/>
      <c r="D1528" s="350"/>
      <c r="E1528" s="348"/>
      <c r="F1528" s="351"/>
      <c r="G1528" s="165"/>
    </row>
    <row r="1529" spans="2:7" x14ac:dyDescent="0.3">
      <c r="B1529" s="165"/>
      <c r="C1529" s="346"/>
      <c r="D1529" s="350"/>
      <c r="E1529" s="348"/>
      <c r="F1529" s="351"/>
      <c r="G1529" s="165"/>
    </row>
    <row r="1530" spans="2:7" x14ac:dyDescent="0.3">
      <c r="B1530" s="165"/>
      <c r="C1530" s="346"/>
      <c r="D1530" s="350"/>
      <c r="E1530" s="348"/>
      <c r="F1530" s="351"/>
      <c r="G1530" s="165"/>
    </row>
    <row r="1531" spans="2:7" x14ac:dyDescent="0.3">
      <c r="B1531" s="165"/>
      <c r="C1531" s="346"/>
      <c r="D1531" s="350"/>
      <c r="E1531" s="348"/>
      <c r="F1531" s="351"/>
      <c r="G1531" s="165"/>
    </row>
    <row r="1532" spans="2:7" x14ac:dyDescent="0.3">
      <c r="B1532" s="165"/>
      <c r="C1532" s="346"/>
      <c r="D1532" s="350"/>
      <c r="E1532" s="348"/>
      <c r="F1532" s="351"/>
      <c r="G1532" s="165"/>
    </row>
    <row r="1533" spans="2:7" x14ac:dyDescent="0.3">
      <c r="B1533" s="165"/>
      <c r="C1533" s="346"/>
      <c r="D1533" s="350"/>
      <c r="E1533" s="348"/>
      <c r="F1533" s="351"/>
      <c r="G1533" s="165"/>
    </row>
    <row r="1534" spans="2:7" x14ac:dyDescent="0.3">
      <c r="B1534" s="165"/>
      <c r="C1534" s="346"/>
      <c r="D1534" s="350"/>
      <c r="E1534" s="348"/>
      <c r="F1534" s="351"/>
      <c r="G1534" s="165"/>
    </row>
    <row r="1535" spans="2:7" x14ac:dyDescent="0.3">
      <c r="B1535" s="165"/>
      <c r="C1535" s="346"/>
      <c r="D1535" s="350"/>
      <c r="E1535" s="348"/>
      <c r="F1535" s="351"/>
      <c r="G1535" s="165"/>
    </row>
    <row r="1536" spans="2:7" x14ac:dyDescent="0.3">
      <c r="B1536" s="165"/>
      <c r="C1536" s="346"/>
      <c r="D1536" s="350"/>
      <c r="E1536" s="348"/>
      <c r="F1536" s="351"/>
      <c r="G1536" s="165"/>
    </row>
    <row r="1537" spans="2:7" x14ac:dyDescent="0.3">
      <c r="B1537" s="165"/>
      <c r="C1537" s="346"/>
      <c r="D1537" s="350"/>
      <c r="E1537" s="348"/>
      <c r="F1537" s="351"/>
      <c r="G1537" s="165"/>
    </row>
    <row r="1538" spans="2:7" x14ac:dyDescent="0.3">
      <c r="B1538" s="165"/>
      <c r="C1538" s="346"/>
      <c r="D1538" s="350"/>
      <c r="E1538" s="348"/>
      <c r="F1538" s="351"/>
      <c r="G1538" s="165"/>
    </row>
    <row r="1539" spans="2:7" x14ac:dyDescent="0.3">
      <c r="B1539" s="165"/>
      <c r="C1539" s="346"/>
      <c r="D1539" s="350"/>
      <c r="E1539" s="348"/>
      <c r="F1539" s="351"/>
      <c r="G1539" s="165"/>
    </row>
    <row r="1540" spans="2:7" x14ac:dyDescent="0.3">
      <c r="B1540" s="165"/>
      <c r="C1540" s="346"/>
      <c r="D1540" s="350"/>
      <c r="E1540" s="348"/>
      <c r="F1540" s="351"/>
      <c r="G1540" s="165"/>
    </row>
    <row r="1541" spans="2:7" x14ac:dyDescent="0.3">
      <c r="B1541" s="165"/>
      <c r="C1541" s="346"/>
      <c r="D1541" s="350"/>
      <c r="E1541" s="348"/>
      <c r="F1541" s="351"/>
      <c r="G1541" s="165"/>
    </row>
    <row r="1542" spans="2:7" x14ac:dyDescent="0.3">
      <c r="B1542" s="165"/>
      <c r="C1542" s="346"/>
      <c r="D1542" s="350"/>
      <c r="E1542" s="348"/>
      <c r="F1542" s="351"/>
      <c r="G1542" s="165"/>
    </row>
    <row r="1543" spans="2:7" x14ac:dyDescent="0.3">
      <c r="B1543" s="165"/>
      <c r="C1543" s="346"/>
      <c r="D1543" s="350"/>
      <c r="E1543" s="348"/>
      <c r="F1543" s="351"/>
      <c r="G1543" s="165"/>
    </row>
    <row r="1544" spans="2:7" x14ac:dyDescent="0.3">
      <c r="B1544" s="165"/>
      <c r="C1544" s="346"/>
      <c r="D1544" s="350"/>
      <c r="E1544" s="348"/>
      <c r="F1544" s="351"/>
      <c r="G1544" s="165"/>
    </row>
    <row r="1545" spans="2:7" x14ac:dyDescent="0.3">
      <c r="B1545" s="165"/>
      <c r="C1545" s="346"/>
      <c r="D1545" s="350"/>
      <c r="E1545" s="348"/>
      <c r="F1545" s="351"/>
      <c r="G1545" s="165"/>
    </row>
    <row r="1546" spans="2:7" x14ac:dyDescent="0.3">
      <c r="B1546" s="165"/>
      <c r="C1546" s="346"/>
      <c r="D1546" s="350"/>
      <c r="E1546" s="348"/>
      <c r="F1546" s="351"/>
      <c r="G1546" s="165"/>
    </row>
    <row r="1547" spans="2:7" x14ac:dyDescent="0.3">
      <c r="B1547" s="165"/>
      <c r="C1547" s="346"/>
      <c r="D1547" s="350"/>
      <c r="E1547" s="348"/>
      <c r="F1547" s="351"/>
      <c r="G1547" s="165"/>
    </row>
    <row r="1548" spans="2:7" x14ac:dyDescent="0.3">
      <c r="B1548" s="165"/>
      <c r="C1548" s="346"/>
      <c r="D1548" s="350"/>
      <c r="E1548" s="348"/>
      <c r="F1548" s="351"/>
      <c r="G1548" s="165"/>
    </row>
    <row r="1549" spans="2:7" x14ac:dyDescent="0.3">
      <c r="B1549" s="165"/>
      <c r="C1549" s="346"/>
      <c r="D1549" s="350"/>
      <c r="E1549" s="348"/>
      <c r="F1549" s="351"/>
      <c r="G1549" s="165"/>
    </row>
    <row r="1550" spans="2:7" x14ac:dyDescent="0.3">
      <c r="B1550" s="165"/>
      <c r="C1550" s="346"/>
      <c r="D1550" s="350"/>
      <c r="E1550" s="348"/>
      <c r="F1550" s="351"/>
      <c r="G1550" s="165"/>
    </row>
    <row r="1551" spans="2:7" x14ac:dyDescent="0.3">
      <c r="B1551" s="165"/>
      <c r="C1551" s="346"/>
      <c r="D1551" s="350"/>
      <c r="E1551" s="348"/>
      <c r="F1551" s="351"/>
      <c r="G1551" s="165"/>
    </row>
    <row r="1552" spans="2:7" x14ac:dyDescent="0.3">
      <c r="B1552" s="165"/>
      <c r="C1552" s="346"/>
      <c r="D1552" s="350"/>
      <c r="E1552" s="348"/>
      <c r="F1552" s="351"/>
      <c r="G1552" s="165"/>
    </row>
    <row r="1553" spans="2:7" x14ac:dyDescent="0.3">
      <c r="B1553" s="165"/>
      <c r="C1553" s="346"/>
      <c r="D1553" s="350"/>
      <c r="E1553" s="348"/>
      <c r="F1553" s="351"/>
      <c r="G1553" s="165"/>
    </row>
    <row r="1554" spans="2:7" x14ac:dyDescent="0.3">
      <c r="B1554" s="165"/>
      <c r="C1554" s="346"/>
      <c r="D1554" s="350"/>
      <c r="E1554" s="348"/>
      <c r="F1554" s="351"/>
      <c r="G1554" s="165"/>
    </row>
    <row r="1555" spans="2:7" x14ac:dyDescent="0.3">
      <c r="B1555" s="165"/>
      <c r="C1555" s="346"/>
      <c r="D1555" s="350"/>
      <c r="E1555" s="348"/>
      <c r="F1555" s="351"/>
      <c r="G1555" s="165"/>
    </row>
    <row r="1556" spans="2:7" x14ac:dyDescent="0.3">
      <c r="B1556" s="165"/>
      <c r="C1556" s="346"/>
      <c r="D1556" s="350"/>
      <c r="E1556" s="348"/>
      <c r="F1556" s="351"/>
      <c r="G1556" s="165"/>
    </row>
    <row r="1557" spans="2:7" x14ac:dyDescent="0.3">
      <c r="B1557" s="165"/>
      <c r="C1557" s="346"/>
      <c r="D1557" s="350"/>
      <c r="E1557" s="348"/>
      <c r="F1557" s="351"/>
      <c r="G1557" s="165"/>
    </row>
    <row r="1558" spans="2:7" x14ac:dyDescent="0.3">
      <c r="B1558" s="165"/>
      <c r="C1558" s="346"/>
      <c r="D1558" s="350"/>
      <c r="E1558" s="348"/>
      <c r="F1558" s="351"/>
      <c r="G1558" s="165"/>
    </row>
    <row r="1559" spans="2:7" x14ac:dyDescent="0.3">
      <c r="B1559" s="165"/>
      <c r="C1559" s="346"/>
      <c r="D1559" s="350"/>
      <c r="E1559" s="348"/>
      <c r="F1559" s="351"/>
      <c r="G1559" s="165"/>
    </row>
    <row r="1560" spans="2:7" x14ac:dyDescent="0.3">
      <c r="B1560" s="165"/>
      <c r="C1560" s="346"/>
      <c r="D1560" s="350"/>
      <c r="E1560" s="348"/>
      <c r="F1560" s="351"/>
      <c r="G1560" s="165"/>
    </row>
    <row r="1561" spans="2:7" x14ac:dyDescent="0.3">
      <c r="B1561" s="165"/>
      <c r="C1561" s="346"/>
      <c r="D1561" s="350"/>
      <c r="E1561" s="348"/>
      <c r="F1561" s="351"/>
      <c r="G1561" s="165"/>
    </row>
    <row r="1562" spans="2:7" x14ac:dyDescent="0.3">
      <c r="B1562" s="165"/>
      <c r="C1562" s="346"/>
      <c r="D1562" s="350"/>
      <c r="E1562" s="348"/>
      <c r="F1562" s="351"/>
      <c r="G1562" s="165"/>
    </row>
    <row r="1563" spans="2:7" x14ac:dyDescent="0.3">
      <c r="B1563" s="165"/>
      <c r="C1563" s="346"/>
      <c r="D1563" s="350"/>
      <c r="E1563" s="348"/>
      <c r="F1563" s="351"/>
      <c r="G1563" s="165"/>
    </row>
    <row r="1564" spans="2:7" x14ac:dyDescent="0.3">
      <c r="B1564" s="165"/>
      <c r="C1564" s="346"/>
      <c r="D1564" s="350"/>
      <c r="E1564" s="348"/>
      <c r="F1564" s="351"/>
      <c r="G1564" s="165"/>
    </row>
    <row r="1565" spans="2:7" x14ac:dyDescent="0.3">
      <c r="B1565" s="165"/>
      <c r="C1565" s="346"/>
      <c r="D1565" s="350"/>
      <c r="E1565" s="348"/>
      <c r="F1565" s="351"/>
      <c r="G1565" s="165"/>
    </row>
    <row r="1566" spans="2:7" x14ac:dyDescent="0.3">
      <c r="B1566" s="165"/>
      <c r="C1566" s="346"/>
      <c r="D1566" s="350"/>
      <c r="E1566" s="348"/>
      <c r="F1566" s="351"/>
      <c r="G1566" s="165"/>
    </row>
    <row r="1567" spans="2:7" x14ac:dyDescent="0.3">
      <c r="B1567" s="165"/>
      <c r="C1567" s="346"/>
      <c r="D1567" s="350"/>
      <c r="E1567" s="348"/>
      <c r="F1567" s="351"/>
      <c r="G1567" s="165"/>
    </row>
    <row r="1568" spans="2:7" x14ac:dyDescent="0.3">
      <c r="B1568" s="165"/>
      <c r="C1568" s="346"/>
      <c r="D1568" s="350"/>
      <c r="E1568" s="348"/>
      <c r="F1568" s="351"/>
      <c r="G1568" s="165"/>
    </row>
    <row r="1569" spans="2:7" x14ac:dyDescent="0.3">
      <c r="B1569" s="165"/>
      <c r="C1569" s="346"/>
      <c r="D1569" s="350"/>
      <c r="E1569" s="348"/>
      <c r="F1569" s="351"/>
      <c r="G1569" s="165"/>
    </row>
    <row r="1570" spans="2:7" x14ac:dyDescent="0.3">
      <c r="B1570" s="165"/>
      <c r="C1570" s="346"/>
      <c r="D1570" s="350"/>
      <c r="E1570" s="348"/>
      <c r="F1570" s="351"/>
      <c r="G1570" s="165"/>
    </row>
    <row r="1571" spans="2:7" x14ac:dyDescent="0.3">
      <c r="B1571" s="165"/>
      <c r="C1571" s="346"/>
      <c r="D1571" s="350"/>
      <c r="E1571" s="348"/>
      <c r="F1571" s="351"/>
      <c r="G1571" s="165"/>
    </row>
    <row r="1572" spans="2:7" x14ac:dyDescent="0.3">
      <c r="B1572" s="165"/>
      <c r="C1572" s="346"/>
      <c r="D1572" s="350"/>
      <c r="E1572" s="348"/>
      <c r="F1572" s="351"/>
      <c r="G1572" s="165"/>
    </row>
    <row r="1573" spans="2:7" x14ac:dyDescent="0.3">
      <c r="B1573" s="165"/>
      <c r="C1573" s="346"/>
      <c r="D1573" s="350"/>
      <c r="E1573" s="348"/>
      <c r="F1573" s="351"/>
      <c r="G1573" s="165"/>
    </row>
    <row r="1574" spans="2:7" x14ac:dyDescent="0.3">
      <c r="B1574" s="165"/>
      <c r="C1574" s="346"/>
      <c r="D1574" s="350"/>
      <c r="E1574" s="348"/>
      <c r="F1574" s="351"/>
      <c r="G1574" s="165"/>
    </row>
    <row r="1575" spans="2:7" x14ac:dyDescent="0.3">
      <c r="B1575" s="165"/>
      <c r="C1575" s="346"/>
      <c r="D1575" s="350"/>
      <c r="E1575" s="348"/>
      <c r="F1575" s="351"/>
      <c r="G1575" s="165"/>
    </row>
    <row r="1576" spans="2:7" x14ac:dyDescent="0.3">
      <c r="B1576" s="165"/>
      <c r="C1576" s="346"/>
      <c r="D1576" s="350"/>
      <c r="E1576" s="348"/>
      <c r="F1576" s="351"/>
      <c r="G1576" s="165"/>
    </row>
    <row r="1577" spans="2:7" x14ac:dyDescent="0.3">
      <c r="B1577" s="165"/>
      <c r="C1577" s="346"/>
      <c r="D1577" s="350"/>
      <c r="E1577" s="348"/>
      <c r="F1577" s="351"/>
      <c r="G1577" s="165"/>
    </row>
    <row r="1578" spans="2:7" x14ac:dyDescent="0.3">
      <c r="B1578" s="165"/>
      <c r="C1578" s="346"/>
      <c r="D1578" s="350"/>
      <c r="E1578" s="348"/>
      <c r="F1578" s="351"/>
      <c r="G1578" s="165"/>
    </row>
    <row r="1579" spans="2:7" x14ac:dyDescent="0.3">
      <c r="B1579" s="165"/>
      <c r="C1579" s="346"/>
      <c r="D1579" s="350"/>
      <c r="E1579" s="348"/>
      <c r="F1579" s="351"/>
      <c r="G1579" s="165"/>
    </row>
    <row r="1580" spans="2:7" x14ac:dyDescent="0.3">
      <c r="B1580" s="165"/>
      <c r="C1580" s="346"/>
      <c r="D1580" s="350"/>
      <c r="E1580" s="348"/>
      <c r="F1580" s="351"/>
      <c r="G1580" s="165"/>
    </row>
    <row r="1581" spans="2:7" x14ac:dyDescent="0.3">
      <c r="B1581" s="165"/>
      <c r="C1581" s="346"/>
      <c r="D1581" s="350"/>
      <c r="E1581" s="348"/>
      <c r="F1581" s="351"/>
      <c r="G1581" s="165"/>
    </row>
    <row r="1582" spans="2:7" x14ac:dyDescent="0.3">
      <c r="B1582" s="165"/>
      <c r="C1582" s="346"/>
      <c r="D1582" s="350"/>
      <c r="E1582" s="348"/>
      <c r="F1582" s="351"/>
      <c r="G1582" s="165"/>
    </row>
    <row r="1583" spans="2:7" x14ac:dyDescent="0.3">
      <c r="B1583" s="165"/>
      <c r="C1583" s="346"/>
      <c r="D1583" s="350"/>
      <c r="E1583" s="348"/>
      <c r="F1583" s="351"/>
      <c r="G1583" s="165"/>
    </row>
    <row r="1584" spans="2:7" x14ac:dyDescent="0.3">
      <c r="B1584" s="165"/>
      <c r="C1584" s="346"/>
      <c r="D1584" s="350"/>
      <c r="E1584" s="348"/>
      <c r="F1584" s="351"/>
      <c r="G1584" s="165"/>
    </row>
    <row r="1585" spans="2:7" x14ac:dyDescent="0.3">
      <c r="B1585" s="165"/>
      <c r="C1585" s="346"/>
      <c r="D1585" s="350"/>
      <c r="E1585" s="348"/>
      <c r="F1585" s="351"/>
      <c r="G1585" s="165"/>
    </row>
    <row r="1586" spans="2:7" x14ac:dyDescent="0.3">
      <c r="B1586" s="165"/>
      <c r="C1586" s="346"/>
      <c r="D1586" s="350"/>
      <c r="E1586" s="348"/>
      <c r="F1586" s="351"/>
      <c r="G1586" s="165"/>
    </row>
    <row r="1587" spans="2:7" x14ac:dyDescent="0.3">
      <c r="B1587" s="165"/>
      <c r="C1587" s="346"/>
      <c r="D1587" s="350"/>
      <c r="E1587" s="348"/>
      <c r="F1587" s="351"/>
      <c r="G1587" s="165"/>
    </row>
    <row r="1588" spans="2:7" x14ac:dyDescent="0.3">
      <c r="B1588" s="165"/>
      <c r="C1588" s="346"/>
      <c r="D1588" s="350"/>
      <c r="E1588" s="348"/>
      <c r="F1588" s="351"/>
      <c r="G1588" s="165"/>
    </row>
    <row r="1589" spans="2:7" x14ac:dyDescent="0.3">
      <c r="B1589" s="165"/>
      <c r="C1589" s="346"/>
      <c r="D1589" s="350"/>
      <c r="E1589" s="348"/>
      <c r="F1589" s="351"/>
      <c r="G1589" s="165"/>
    </row>
    <row r="1590" spans="2:7" x14ac:dyDescent="0.3">
      <c r="B1590" s="165"/>
      <c r="C1590" s="346"/>
      <c r="D1590" s="350"/>
      <c r="E1590" s="348"/>
      <c r="F1590" s="351"/>
      <c r="G1590" s="165"/>
    </row>
    <row r="1591" spans="2:7" x14ac:dyDescent="0.3">
      <c r="B1591" s="165"/>
      <c r="C1591" s="346"/>
      <c r="D1591" s="350"/>
      <c r="E1591" s="348"/>
      <c r="F1591" s="351"/>
      <c r="G1591" s="165"/>
    </row>
    <row r="1592" spans="2:7" x14ac:dyDescent="0.3">
      <c r="B1592" s="165"/>
      <c r="C1592" s="346"/>
      <c r="D1592" s="350"/>
      <c r="E1592" s="348"/>
      <c r="F1592" s="351"/>
      <c r="G1592" s="165"/>
    </row>
    <row r="1593" spans="2:7" x14ac:dyDescent="0.3">
      <c r="B1593" s="165"/>
      <c r="C1593" s="346"/>
      <c r="D1593" s="350"/>
      <c r="E1593" s="348"/>
      <c r="F1593" s="351"/>
      <c r="G1593" s="165"/>
    </row>
    <row r="1594" spans="2:7" x14ac:dyDescent="0.3">
      <c r="B1594" s="165"/>
      <c r="C1594" s="346"/>
      <c r="D1594" s="350"/>
      <c r="E1594" s="348"/>
      <c r="F1594" s="351"/>
      <c r="G1594" s="165"/>
    </row>
    <row r="1595" spans="2:7" x14ac:dyDescent="0.3">
      <c r="B1595" s="165"/>
      <c r="C1595" s="346"/>
      <c r="D1595" s="350"/>
      <c r="E1595" s="348"/>
      <c r="F1595" s="351"/>
      <c r="G1595" s="165"/>
    </row>
    <row r="1596" spans="2:7" x14ac:dyDescent="0.3">
      <c r="B1596" s="165"/>
      <c r="C1596" s="346"/>
      <c r="D1596" s="350"/>
      <c r="E1596" s="348"/>
      <c r="F1596" s="351"/>
      <c r="G1596" s="165"/>
    </row>
    <row r="1597" spans="2:7" x14ac:dyDescent="0.3">
      <c r="B1597" s="165"/>
      <c r="C1597" s="346"/>
      <c r="D1597" s="350"/>
      <c r="E1597" s="348"/>
      <c r="F1597" s="351"/>
      <c r="G1597" s="165"/>
    </row>
    <row r="1598" spans="2:7" x14ac:dyDescent="0.3">
      <c r="B1598" s="165"/>
      <c r="C1598" s="346"/>
      <c r="D1598" s="350"/>
      <c r="E1598" s="348"/>
      <c r="F1598" s="351"/>
      <c r="G1598" s="165"/>
    </row>
    <row r="1599" spans="2:7" x14ac:dyDescent="0.3">
      <c r="B1599" s="165"/>
      <c r="C1599" s="346"/>
      <c r="D1599" s="350"/>
      <c r="E1599" s="348"/>
      <c r="F1599" s="351"/>
      <c r="G1599" s="165"/>
    </row>
    <row r="1600" spans="2:7" x14ac:dyDescent="0.3">
      <c r="B1600" s="165"/>
      <c r="C1600" s="346"/>
      <c r="D1600" s="350"/>
      <c r="E1600" s="348"/>
      <c r="F1600" s="351"/>
      <c r="G1600" s="165"/>
    </row>
    <row r="1601" spans="2:7" x14ac:dyDescent="0.3">
      <c r="B1601" s="165"/>
      <c r="C1601" s="346"/>
      <c r="D1601" s="350"/>
      <c r="E1601" s="348"/>
      <c r="F1601" s="351"/>
      <c r="G1601" s="165"/>
    </row>
    <row r="1602" spans="2:7" x14ac:dyDescent="0.3">
      <c r="B1602" s="165"/>
      <c r="C1602" s="346"/>
      <c r="D1602" s="350"/>
      <c r="E1602" s="348"/>
      <c r="F1602" s="351"/>
      <c r="G1602" s="165"/>
    </row>
    <row r="1603" spans="2:7" x14ac:dyDescent="0.3">
      <c r="B1603" s="165"/>
      <c r="C1603" s="346"/>
      <c r="D1603" s="350"/>
      <c r="E1603" s="348"/>
      <c r="F1603" s="351"/>
      <c r="G1603" s="165"/>
    </row>
    <row r="1604" spans="2:7" x14ac:dyDescent="0.3">
      <c r="B1604" s="165"/>
      <c r="C1604" s="346"/>
      <c r="D1604" s="350"/>
      <c r="E1604" s="348"/>
      <c r="F1604" s="351"/>
      <c r="G1604" s="165"/>
    </row>
    <row r="1605" spans="2:7" x14ac:dyDescent="0.3">
      <c r="B1605" s="165"/>
      <c r="C1605" s="346"/>
      <c r="D1605" s="350"/>
      <c r="E1605" s="348"/>
      <c r="F1605" s="351"/>
      <c r="G1605" s="165"/>
    </row>
    <row r="1606" spans="2:7" x14ac:dyDescent="0.3">
      <c r="B1606" s="165"/>
      <c r="C1606" s="346"/>
      <c r="D1606" s="350"/>
      <c r="E1606" s="348"/>
      <c r="F1606" s="351"/>
      <c r="G1606" s="165"/>
    </row>
    <row r="1607" spans="2:7" x14ac:dyDescent="0.3">
      <c r="B1607" s="165"/>
      <c r="C1607" s="346"/>
      <c r="D1607" s="350"/>
      <c r="E1607" s="348"/>
      <c r="F1607" s="351"/>
      <c r="G1607" s="165"/>
    </row>
    <row r="1608" spans="2:7" x14ac:dyDescent="0.3">
      <c r="B1608" s="165"/>
      <c r="C1608" s="346"/>
      <c r="D1608" s="350"/>
      <c r="E1608" s="348"/>
      <c r="F1608" s="351"/>
      <c r="G1608" s="165"/>
    </row>
    <row r="1609" spans="2:7" x14ac:dyDescent="0.3">
      <c r="B1609" s="165"/>
      <c r="C1609" s="346"/>
      <c r="D1609" s="350"/>
      <c r="E1609" s="348"/>
      <c r="F1609" s="351"/>
      <c r="G1609" s="165"/>
    </row>
    <row r="1610" spans="2:7" x14ac:dyDescent="0.3">
      <c r="B1610" s="165"/>
      <c r="C1610" s="346"/>
      <c r="D1610" s="350"/>
      <c r="E1610" s="348"/>
      <c r="F1610" s="351"/>
      <c r="G1610" s="165"/>
    </row>
    <row r="1611" spans="2:7" x14ac:dyDescent="0.3">
      <c r="B1611" s="165"/>
      <c r="C1611" s="346"/>
      <c r="D1611" s="350"/>
      <c r="E1611" s="348"/>
      <c r="F1611" s="351"/>
      <c r="G1611" s="165"/>
    </row>
    <row r="1612" spans="2:7" x14ac:dyDescent="0.3">
      <c r="B1612" s="165"/>
      <c r="C1612" s="346"/>
      <c r="D1612" s="350"/>
      <c r="E1612" s="348"/>
      <c r="F1612" s="351"/>
      <c r="G1612" s="165"/>
    </row>
    <row r="1613" spans="2:7" x14ac:dyDescent="0.3">
      <c r="B1613" s="165"/>
      <c r="C1613" s="346"/>
      <c r="D1613" s="350"/>
      <c r="E1613" s="348"/>
      <c r="F1613" s="351"/>
      <c r="G1613" s="165"/>
    </row>
    <row r="1614" spans="2:7" x14ac:dyDescent="0.3">
      <c r="B1614" s="165"/>
      <c r="C1614" s="346"/>
      <c r="D1614" s="350"/>
      <c r="E1614" s="348"/>
      <c r="F1614" s="351"/>
      <c r="G1614" s="165"/>
    </row>
    <row r="1615" spans="2:7" x14ac:dyDescent="0.3">
      <c r="B1615" s="165"/>
      <c r="C1615" s="346"/>
      <c r="D1615" s="350"/>
      <c r="E1615" s="348"/>
      <c r="F1615" s="351"/>
      <c r="G1615" s="165"/>
    </row>
    <row r="1616" spans="2:7" x14ac:dyDescent="0.3">
      <c r="B1616" s="165"/>
      <c r="C1616" s="346"/>
      <c r="D1616" s="350"/>
      <c r="E1616" s="348"/>
      <c r="F1616" s="351"/>
      <c r="G1616" s="165"/>
    </row>
    <row r="1617" spans="2:7" x14ac:dyDescent="0.3">
      <c r="B1617" s="165"/>
      <c r="C1617" s="346"/>
      <c r="D1617" s="350"/>
      <c r="E1617" s="348"/>
      <c r="F1617" s="351"/>
      <c r="G1617" s="165"/>
    </row>
    <row r="1618" spans="2:7" x14ac:dyDescent="0.3">
      <c r="B1618" s="165"/>
      <c r="C1618" s="346"/>
      <c r="D1618" s="350"/>
      <c r="E1618" s="348"/>
      <c r="F1618" s="351"/>
      <c r="G1618" s="165"/>
    </row>
    <row r="1619" spans="2:7" x14ac:dyDescent="0.3">
      <c r="B1619" s="165"/>
      <c r="C1619" s="346"/>
      <c r="D1619" s="350"/>
      <c r="E1619" s="348"/>
      <c r="F1619" s="351"/>
      <c r="G1619" s="165"/>
    </row>
    <row r="1620" spans="2:7" x14ac:dyDescent="0.3">
      <c r="B1620" s="165"/>
      <c r="C1620" s="346"/>
      <c r="D1620" s="350"/>
      <c r="E1620" s="348"/>
      <c r="F1620" s="351"/>
      <c r="G1620" s="165"/>
    </row>
    <row r="1621" spans="2:7" x14ac:dyDescent="0.3">
      <c r="B1621" s="165"/>
      <c r="C1621" s="346"/>
      <c r="D1621" s="350"/>
      <c r="E1621" s="348"/>
      <c r="F1621" s="351"/>
      <c r="G1621" s="165"/>
    </row>
    <row r="1622" spans="2:7" x14ac:dyDescent="0.3">
      <c r="B1622" s="165"/>
      <c r="C1622" s="346"/>
      <c r="D1622" s="350"/>
      <c r="E1622" s="348"/>
      <c r="F1622" s="351"/>
      <c r="G1622" s="165"/>
    </row>
    <row r="1623" spans="2:7" x14ac:dyDescent="0.3">
      <c r="B1623" s="165"/>
      <c r="C1623" s="346"/>
      <c r="D1623" s="350"/>
      <c r="E1623" s="348"/>
      <c r="F1623" s="351"/>
      <c r="G1623" s="165"/>
    </row>
    <row r="1624" spans="2:7" x14ac:dyDescent="0.3">
      <c r="B1624" s="165"/>
      <c r="C1624" s="346"/>
      <c r="D1624" s="350"/>
      <c r="E1624" s="348"/>
      <c r="F1624" s="351"/>
      <c r="G1624" s="165"/>
    </row>
    <row r="1625" spans="2:7" x14ac:dyDescent="0.3">
      <c r="B1625" s="165"/>
      <c r="C1625" s="346"/>
      <c r="D1625" s="350"/>
      <c r="E1625" s="348"/>
      <c r="F1625" s="351"/>
      <c r="G1625" s="165"/>
    </row>
    <row r="1626" spans="2:7" x14ac:dyDescent="0.3">
      <c r="B1626" s="165"/>
      <c r="C1626" s="346"/>
      <c r="D1626" s="350"/>
      <c r="E1626" s="348"/>
      <c r="F1626" s="351"/>
      <c r="G1626" s="165"/>
    </row>
    <row r="1627" spans="2:7" x14ac:dyDescent="0.3">
      <c r="B1627" s="165"/>
      <c r="C1627" s="346"/>
      <c r="D1627" s="350"/>
      <c r="E1627" s="348"/>
      <c r="F1627" s="351"/>
      <c r="G1627" s="165"/>
    </row>
    <row r="1628" spans="2:7" x14ac:dyDescent="0.3">
      <c r="B1628" s="165"/>
      <c r="C1628" s="346"/>
      <c r="D1628" s="350"/>
      <c r="E1628" s="348"/>
      <c r="F1628" s="351"/>
      <c r="G1628" s="165"/>
    </row>
    <row r="1629" spans="2:7" x14ac:dyDescent="0.3">
      <c r="B1629" s="165"/>
      <c r="C1629" s="346"/>
      <c r="D1629" s="350"/>
      <c r="E1629" s="348"/>
      <c r="F1629" s="351"/>
      <c r="G1629" s="165"/>
    </row>
    <row r="1630" spans="2:7" x14ac:dyDescent="0.3">
      <c r="B1630" s="165"/>
      <c r="C1630" s="346"/>
      <c r="D1630" s="350"/>
      <c r="E1630" s="348"/>
      <c r="F1630" s="351"/>
      <c r="G1630" s="165"/>
    </row>
    <row r="1631" spans="2:7" x14ac:dyDescent="0.3">
      <c r="B1631" s="165"/>
      <c r="C1631" s="346"/>
      <c r="D1631" s="350"/>
      <c r="E1631" s="348"/>
      <c r="F1631" s="351"/>
      <c r="G1631" s="165"/>
    </row>
    <row r="1632" spans="2:7" x14ac:dyDescent="0.3">
      <c r="B1632" s="165"/>
      <c r="C1632" s="346"/>
      <c r="D1632" s="350"/>
      <c r="E1632" s="348"/>
      <c r="F1632" s="351"/>
      <c r="G1632" s="165"/>
    </row>
    <row r="1633" spans="2:7" x14ac:dyDescent="0.3">
      <c r="B1633" s="165"/>
      <c r="C1633" s="346"/>
      <c r="D1633" s="350"/>
      <c r="E1633" s="348"/>
      <c r="F1633" s="351"/>
      <c r="G1633" s="165"/>
    </row>
    <row r="1634" spans="2:7" x14ac:dyDescent="0.3">
      <c r="B1634" s="165"/>
      <c r="C1634" s="346"/>
      <c r="D1634" s="350"/>
      <c r="E1634" s="348"/>
      <c r="F1634" s="351"/>
      <c r="G1634" s="165"/>
    </row>
    <row r="1635" spans="2:7" x14ac:dyDescent="0.3">
      <c r="B1635" s="165"/>
      <c r="C1635" s="346"/>
      <c r="D1635" s="350"/>
      <c r="E1635" s="348"/>
      <c r="F1635" s="351"/>
      <c r="G1635" s="165"/>
    </row>
    <row r="1636" spans="2:7" x14ac:dyDescent="0.3">
      <c r="B1636" s="165"/>
      <c r="C1636" s="346"/>
      <c r="D1636" s="350"/>
      <c r="E1636" s="348"/>
      <c r="F1636" s="351"/>
      <c r="G1636" s="165"/>
    </row>
    <row r="1637" spans="2:7" x14ac:dyDescent="0.3">
      <c r="B1637" s="165"/>
      <c r="C1637" s="346"/>
      <c r="D1637" s="350"/>
      <c r="E1637" s="348"/>
      <c r="F1637" s="351"/>
      <c r="G1637" s="165"/>
    </row>
    <row r="1638" spans="2:7" x14ac:dyDescent="0.3">
      <c r="B1638" s="165"/>
      <c r="C1638" s="346"/>
      <c r="D1638" s="350"/>
      <c r="E1638" s="348"/>
      <c r="F1638" s="351"/>
      <c r="G1638" s="165"/>
    </row>
    <row r="1639" spans="2:7" x14ac:dyDescent="0.3">
      <c r="B1639" s="165"/>
      <c r="C1639" s="346"/>
      <c r="D1639" s="350"/>
      <c r="E1639" s="348"/>
      <c r="F1639" s="351"/>
      <c r="G1639" s="165"/>
    </row>
    <row r="1640" spans="2:7" x14ac:dyDescent="0.3">
      <c r="B1640" s="165"/>
      <c r="C1640" s="346"/>
      <c r="D1640" s="350"/>
      <c r="E1640" s="348"/>
      <c r="F1640" s="351"/>
      <c r="G1640" s="165"/>
    </row>
    <row r="1641" spans="2:7" x14ac:dyDescent="0.3">
      <c r="B1641" s="165"/>
      <c r="C1641" s="346"/>
      <c r="D1641" s="350"/>
      <c r="E1641" s="348"/>
      <c r="F1641" s="351"/>
      <c r="G1641" s="165"/>
    </row>
    <row r="1642" spans="2:7" x14ac:dyDescent="0.3">
      <c r="B1642" s="165"/>
      <c r="C1642" s="346"/>
      <c r="D1642" s="350"/>
      <c r="E1642" s="348"/>
      <c r="F1642" s="351"/>
      <c r="G1642" s="165"/>
    </row>
    <row r="1643" spans="2:7" x14ac:dyDescent="0.3">
      <c r="B1643" s="165"/>
      <c r="C1643" s="346"/>
      <c r="D1643" s="350"/>
      <c r="E1643" s="348"/>
      <c r="F1643" s="351"/>
      <c r="G1643" s="165"/>
    </row>
    <row r="1644" spans="2:7" x14ac:dyDescent="0.3">
      <c r="B1644" s="165"/>
      <c r="C1644" s="346"/>
      <c r="D1644" s="350"/>
      <c r="E1644" s="348"/>
      <c r="F1644" s="351"/>
      <c r="G1644" s="165"/>
    </row>
    <row r="1645" spans="2:7" x14ac:dyDescent="0.3">
      <c r="B1645" s="165"/>
      <c r="C1645" s="346"/>
      <c r="D1645" s="350"/>
      <c r="E1645" s="348"/>
      <c r="F1645" s="351"/>
      <c r="G1645" s="165"/>
    </row>
    <row r="1646" spans="2:7" x14ac:dyDescent="0.3">
      <c r="B1646" s="165"/>
      <c r="C1646" s="346"/>
      <c r="D1646" s="350"/>
      <c r="E1646" s="348"/>
      <c r="F1646" s="351"/>
      <c r="G1646" s="165"/>
    </row>
    <row r="1647" spans="2:7" x14ac:dyDescent="0.3">
      <c r="B1647" s="165"/>
      <c r="C1647" s="346"/>
      <c r="D1647" s="350"/>
      <c r="E1647" s="348"/>
      <c r="F1647" s="351"/>
      <c r="G1647" s="165"/>
    </row>
    <row r="1648" spans="2:7" x14ac:dyDescent="0.3">
      <c r="B1648" s="165"/>
      <c r="C1648" s="346"/>
      <c r="D1648" s="350"/>
      <c r="E1648" s="348"/>
      <c r="F1648" s="351"/>
      <c r="G1648" s="165"/>
    </row>
    <row r="1649" spans="2:7" x14ac:dyDescent="0.3">
      <c r="B1649" s="165"/>
      <c r="C1649" s="346"/>
      <c r="D1649" s="350"/>
      <c r="E1649" s="348"/>
      <c r="F1649" s="351"/>
      <c r="G1649" s="165"/>
    </row>
    <row r="1650" spans="2:7" x14ac:dyDescent="0.3">
      <c r="B1650" s="165"/>
      <c r="C1650" s="346"/>
      <c r="D1650" s="350"/>
      <c r="E1650" s="348"/>
      <c r="F1650" s="351"/>
      <c r="G1650" s="165"/>
    </row>
    <row r="1651" spans="2:7" x14ac:dyDescent="0.3">
      <c r="B1651" s="165"/>
      <c r="C1651" s="346"/>
      <c r="D1651" s="350"/>
      <c r="E1651" s="348"/>
      <c r="F1651" s="351"/>
      <c r="G1651" s="165"/>
    </row>
    <row r="1652" spans="2:7" x14ac:dyDescent="0.3">
      <c r="B1652" s="165"/>
      <c r="C1652" s="346"/>
      <c r="D1652" s="350"/>
      <c r="E1652" s="348"/>
      <c r="F1652" s="351"/>
      <c r="G1652" s="165"/>
    </row>
    <row r="1653" spans="2:7" x14ac:dyDescent="0.3">
      <c r="B1653" s="165"/>
      <c r="C1653" s="346"/>
      <c r="D1653" s="350"/>
      <c r="E1653" s="348"/>
      <c r="F1653" s="351"/>
      <c r="G1653" s="165"/>
    </row>
    <row r="1654" spans="2:7" x14ac:dyDescent="0.3">
      <c r="B1654" s="165"/>
      <c r="C1654" s="346"/>
      <c r="D1654" s="350"/>
      <c r="E1654" s="348"/>
      <c r="F1654" s="351"/>
      <c r="G1654" s="165"/>
    </row>
    <row r="1655" spans="2:7" x14ac:dyDescent="0.3">
      <c r="B1655" s="165"/>
      <c r="C1655" s="346"/>
      <c r="D1655" s="350"/>
      <c r="E1655" s="348"/>
      <c r="F1655" s="351"/>
      <c r="G1655" s="165"/>
    </row>
    <row r="1656" spans="2:7" x14ac:dyDescent="0.3">
      <c r="B1656" s="165"/>
      <c r="C1656" s="346"/>
      <c r="D1656" s="350"/>
      <c r="E1656" s="348"/>
      <c r="F1656" s="351"/>
      <c r="G1656" s="165"/>
    </row>
    <row r="1657" spans="2:7" x14ac:dyDescent="0.3">
      <c r="B1657" s="165"/>
      <c r="C1657" s="346"/>
      <c r="D1657" s="350"/>
      <c r="E1657" s="348"/>
      <c r="F1657" s="351"/>
      <c r="G1657" s="165"/>
    </row>
    <row r="1658" spans="2:7" x14ac:dyDescent="0.3">
      <c r="B1658" s="165"/>
      <c r="C1658" s="346"/>
      <c r="D1658" s="350"/>
      <c r="E1658" s="348"/>
      <c r="F1658" s="351"/>
      <c r="G1658" s="165"/>
    </row>
    <row r="1659" spans="2:7" x14ac:dyDescent="0.3">
      <c r="B1659" s="165"/>
      <c r="C1659" s="346"/>
      <c r="D1659" s="350"/>
      <c r="E1659" s="348"/>
      <c r="F1659" s="351"/>
      <c r="G1659" s="165"/>
    </row>
    <row r="1660" spans="2:7" x14ac:dyDescent="0.3">
      <c r="B1660" s="165"/>
      <c r="C1660" s="346"/>
      <c r="D1660" s="350"/>
      <c r="E1660" s="348"/>
      <c r="F1660" s="351"/>
      <c r="G1660" s="165"/>
    </row>
    <row r="1661" spans="2:7" x14ac:dyDescent="0.3">
      <c r="B1661" s="165"/>
      <c r="C1661" s="346"/>
      <c r="D1661" s="350"/>
      <c r="E1661" s="348"/>
      <c r="F1661" s="351"/>
      <c r="G1661" s="165"/>
    </row>
    <row r="1662" spans="2:7" x14ac:dyDescent="0.3">
      <c r="B1662" s="165"/>
      <c r="C1662" s="346"/>
      <c r="D1662" s="350"/>
      <c r="E1662" s="348"/>
      <c r="F1662" s="351"/>
      <c r="G1662" s="165"/>
    </row>
    <row r="1663" spans="2:7" x14ac:dyDescent="0.3">
      <c r="B1663" s="165"/>
      <c r="C1663" s="346"/>
      <c r="D1663" s="350"/>
      <c r="E1663" s="348"/>
      <c r="F1663" s="351"/>
      <c r="G1663" s="165"/>
    </row>
    <row r="1664" spans="2:7" x14ac:dyDescent="0.3">
      <c r="B1664" s="165"/>
      <c r="C1664" s="346"/>
      <c r="D1664" s="350"/>
      <c r="E1664" s="348"/>
      <c r="F1664" s="351"/>
      <c r="G1664" s="165"/>
    </row>
    <row r="1665" spans="2:7" x14ac:dyDescent="0.3">
      <c r="B1665" s="165"/>
      <c r="C1665" s="346"/>
      <c r="D1665" s="350"/>
      <c r="E1665" s="348"/>
      <c r="F1665" s="351"/>
      <c r="G1665" s="165"/>
    </row>
    <row r="1666" spans="2:7" x14ac:dyDescent="0.3">
      <c r="B1666" s="165"/>
      <c r="C1666" s="346"/>
      <c r="D1666" s="350"/>
      <c r="E1666" s="348"/>
      <c r="F1666" s="351"/>
      <c r="G1666" s="165"/>
    </row>
    <row r="1667" spans="2:7" x14ac:dyDescent="0.3">
      <c r="B1667" s="165"/>
      <c r="C1667" s="346"/>
      <c r="D1667" s="350"/>
      <c r="E1667" s="348"/>
      <c r="F1667" s="351"/>
      <c r="G1667" s="165"/>
    </row>
    <row r="1668" spans="2:7" x14ac:dyDescent="0.3">
      <c r="B1668" s="165"/>
      <c r="C1668" s="346"/>
      <c r="D1668" s="350"/>
      <c r="E1668" s="348"/>
      <c r="F1668" s="351"/>
      <c r="G1668" s="165"/>
    </row>
    <row r="1669" spans="2:7" x14ac:dyDescent="0.3">
      <c r="B1669" s="165"/>
      <c r="C1669" s="346"/>
      <c r="D1669" s="350"/>
      <c r="E1669" s="348"/>
      <c r="F1669" s="351"/>
      <c r="G1669" s="165"/>
    </row>
    <row r="1670" spans="2:7" x14ac:dyDescent="0.3">
      <c r="B1670" s="165"/>
      <c r="C1670" s="346"/>
      <c r="D1670" s="350"/>
      <c r="E1670" s="348"/>
      <c r="F1670" s="351"/>
      <c r="G1670" s="165"/>
    </row>
    <row r="1671" spans="2:7" x14ac:dyDescent="0.3">
      <c r="B1671" s="165"/>
      <c r="C1671" s="346"/>
      <c r="D1671" s="350"/>
      <c r="E1671" s="348"/>
      <c r="F1671" s="351"/>
      <c r="G1671" s="165"/>
    </row>
    <row r="1672" spans="2:7" x14ac:dyDescent="0.3">
      <c r="B1672" s="165"/>
      <c r="C1672" s="346"/>
      <c r="D1672" s="350"/>
      <c r="E1672" s="348"/>
      <c r="F1672" s="351"/>
      <c r="G1672" s="165"/>
    </row>
    <row r="1673" spans="2:7" x14ac:dyDescent="0.3">
      <c r="B1673" s="165"/>
      <c r="C1673" s="346"/>
      <c r="D1673" s="350"/>
      <c r="E1673" s="348"/>
      <c r="F1673" s="351"/>
      <c r="G1673" s="165"/>
    </row>
    <row r="1674" spans="2:7" x14ac:dyDescent="0.3">
      <c r="B1674" s="165"/>
      <c r="C1674" s="346"/>
      <c r="D1674" s="350"/>
      <c r="E1674" s="348"/>
      <c r="F1674" s="351"/>
      <c r="G1674" s="165"/>
    </row>
    <row r="1675" spans="2:7" x14ac:dyDescent="0.3">
      <c r="B1675" s="165"/>
      <c r="C1675" s="346"/>
      <c r="D1675" s="350"/>
      <c r="E1675" s="348"/>
      <c r="F1675" s="351"/>
      <c r="G1675" s="165"/>
    </row>
    <row r="1676" spans="2:7" x14ac:dyDescent="0.3">
      <c r="B1676" s="165"/>
      <c r="C1676" s="346"/>
      <c r="D1676" s="350"/>
      <c r="E1676" s="348"/>
      <c r="F1676" s="351"/>
      <c r="G1676" s="165"/>
    </row>
    <row r="1677" spans="2:7" x14ac:dyDescent="0.3">
      <c r="B1677" s="165"/>
      <c r="C1677" s="346"/>
      <c r="D1677" s="350"/>
      <c r="E1677" s="348"/>
      <c r="F1677" s="351"/>
      <c r="G1677" s="165"/>
    </row>
    <row r="1678" spans="2:7" x14ac:dyDescent="0.3">
      <c r="B1678" s="165"/>
      <c r="C1678" s="346"/>
      <c r="D1678" s="350"/>
      <c r="E1678" s="348"/>
      <c r="F1678" s="351"/>
      <c r="G1678" s="165"/>
    </row>
    <row r="1679" spans="2:7" x14ac:dyDescent="0.3">
      <c r="B1679" s="165"/>
      <c r="C1679" s="346"/>
      <c r="D1679" s="350"/>
      <c r="E1679" s="348"/>
      <c r="F1679" s="351"/>
      <c r="G1679" s="165"/>
    </row>
    <row r="1680" spans="2:7" x14ac:dyDescent="0.3">
      <c r="B1680" s="165"/>
      <c r="C1680" s="346"/>
      <c r="D1680" s="350"/>
      <c r="E1680" s="348"/>
      <c r="F1680" s="351"/>
      <c r="G1680" s="165"/>
    </row>
    <row r="1681" spans="2:7" x14ac:dyDescent="0.3">
      <c r="B1681" s="165"/>
      <c r="C1681" s="346"/>
      <c r="D1681" s="350"/>
      <c r="E1681" s="348"/>
      <c r="F1681" s="351"/>
      <c r="G1681" s="165"/>
    </row>
    <row r="1682" spans="2:7" x14ac:dyDescent="0.3">
      <c r="B1682" s="165"/>
      <c r="C1682" s="346"/>
      <c r="D1682" s="350"/>
      <c r="E1682" s="348"/>
      <c r="F1682" s="351"/>
      <c r="G1682" s="165"/>
    </row>
    <row r="1683" spans="2:7" x14ac:dyDescent="0.3">
      <c r="B1683" s="165"/>
      <c r="C1683" s="346"/>
      <c r="D1683" s="350"/>
      <c r="E1683" s="348"/>
      <c r="F1683" s="351"/>
      <c r="G1683" s="165"/>
    </row>
    <row r="1684" spans="2:7" x14ac:dyDescent="0.3">
      <c r="B1684" s="165"/>
      <c r="C1684" s="346"/>
      <c r="D1684" s="350"/>
      <c r="E1684" s="348"/>
      <c r="F1684" s="351"/>
      <c r="G1684" s="165"/>
    </row>
    <row r="1685" spans="2:7" x14ac:dyDescent="0.3">
      <c r="B1685" s="165"/>
      <c r="C1685" s="346"/>
      <c r="D1685" s="350"/>
      <c r="E1685" s="348"/>
      <c r="F1685" s="351"/>
      <c r="G1685" s="165"/>
    </row>
    <row r="1686" spans="2:7" x14ac:dyDescent="0.3">
      <c r="B1686" s="165"/>
      <c r="C1686" s="346"/>
      <c r="D1686" s="350"/>
      <c r="E1686" s="348"/>
      <c r="F1686" s="351"/>
      <c r="G1686" s="165"/>
    </row>
    <row r="1687" spans="2:7" x14ac:dyDescent="0.3">
      <c r="B1687" s="165"/>
      <c r="C1687" s="346"/>
      <c r="D1687" s="350"/>
      <c r="E1687" s="348"/>
      <c r="F1687" s="351"/>
      <c r="G1687" s="165"/>
    </row>
    <row r="1688" spans="2:7" x14ac:dyDescent="0.3">
      <c r="B1688" s="165"/>
      <c r="C1688" s="346"/>
      <c r="D1688" s="350"/>
      <c r="E1688" s="348"/>
      <c r="F1688" s="351"/>
      <c r="G1688" s="165"/>
    </row>
    <row r="1689" spans="2:7" x14ac:dyDescent="0.3">
      <c r="B1689" s="165"/>
      <c r="C1689" s="346"/>
      <c r="D1689" s="350"/>
      <c r="E1689" s="348"/>
      <c r="F1689" s="351"/>
      <c r="G1689" s="165"/>
    </row>
    <row r="1690" spans="2:7" x14ac:dyDescent="0.3">
      <c r="B1690" s="165"/>
      <c r="C1690" s="346"/>
      <c r="D1690" s="350"/>
      <c r="E1690" s="348"/>
      <c r="F1690" s="351"/>
      <c r="G1690" s="165"/>
    </row>
    <row r="1691" spans="2:7" x14ac:dyDescent="0.3">
      <c r="B1691" s="165"/>
      <c r="C1691" s="346"/>
      <c r="D1691" s="350"/>
      <c r="E1691" s="348"/>
      <c r="F1691" s="351"/>
      <c r="G1691" s="165"/>
    </row>
    <row r="1692" spans="2:7" x14ac:dyDescent="0.3">
      <c r="B1692" s="165"/>
      <c r="C1692" s="346"/>
      <c r="D1692" s="350"/>
      <c r="E1692" s="348"/>
      <c r="F1692" s="351"/>
      <c r="G1692" s="165"/>
    </row>
    <row r="1693" spans="2:7" x14ac:dyDescent="0.3">
      <c r="B1693" s="165"/>
      <c r="C1693" s="346"/>
      <c r="D1693" s="350"/>
      <c r="E1693" s="348"/>
      <c r="F1693" s="351"/>
      <c r="G1693" s="165"/>
    </row>
    <row r="1694" spans="2:7" x14ac:dyDescent="0.3">
      <c r="B1694" s="165"/>
      <c r="C1694" s="346"/>
      <c r="D1694" s="350"/>
      <c r="E1694" s="348"/>
      <c r="F1694" s="351"/>
      <c r="G1694" s="165"/>
    </row>
    <row r="1695" spans="2:7" x14ac:dyDescent="0.3">
      <c r="B1695" s="165"/>
      <c r="C1695" s="346"/>
      <c r="D1695" s="350"/>
      <c r="E1695" s="348"/>
      <c r="F1695" s="351"/>
      <c r="G1695" s="165"/>
    </row>
    <row r="1696" spans="2:7" x14ac:dyDescent="0.3">
      <c r="B1696" s="165"/>
      <c r="C1696" s="346"/>
      <c r="D1696" s="350"/>
      <c r="E1696" s="348"/>
      <c r="F1696" s="351"/>
      <c r="G1696" s="165"/>
    </row>
    <row r="1697" spans="2:7" x14ac:dyDescent="0.3">
      <c r="B1697" s="165"/>
      <c r="C1697" s="346"/>
      <c r="D1697" s="350"/>
      <c r="E1697" s="348"/>
      <c r="F1697" s="351"/>
      <c r="G1697" s="165"/>
    </row>
    <row r="1698" spans="2:7" x14ac:dyDescent="0.3">
      <c r="B1698" s="165"/>
      <c r="C1698" s="346"/>
      <c r="D1698" s="350"/>
      <c r="E1698" s="348"/>
      <c r="F1698" s="351"/>
      <c r="G1698" s="165"/>
    </row>
    <row r="1699" spans="2:7" x14ac:dyDescent="0.3">
      <c r="B1699" s="165"/>
      <c r="C1699" s="346"/>
      <c r="D1699" s="350"/>
      <c r="E1699" s="348"/>
      <c r="F1699" s="351"/>
      <c r="G1699" s="165"/>
    </row>
    <row r="1700" spans="2:7" x14ac:dyDescent="0.3">
      <c r="B1700" s="165"/>
      <c r="C1700" s="346"/>
      <c r="D1700" s="350"/>
      <c r="E1700" s="348"/>
      <c r="F1700" s="351"/>
      <c r="G1700" s="165"/>
    </row>
    <row r="1701" spans="2:7" x14ac:dyDescent="0.3">
      <c r="B1701" s="165"/>
      <c r="C1701" s="346"/>
      <c r="D1701" s="350"/>
      <c r="E1701" s="348"/>
      <c r="F1701" s="351"/>
      <c r="G1701" s="165"/>
    </row>
    <row r="1702" spans="2:7" x14ac:dyDescent="0.3">
      <c r="B1702" s="165"/>
      <c r="C1702" s="346"/>
      <c r="D1702" s="350"/>
      <c r="E1702" s="348"/>
      <c r="F1702" s="351"/>
      <c r="G1702" s="165"/>
    </row>
    <row r="1703" spans="2:7" x14ac:dyDescent="0.3">
      <c r="B1703" s="165"/>
      <c r="C1703" s="346"/>
      <c r="D1703" s="350"/>
      <c r="E1703" s="348"/>
      <c r="F1703" s="351"/>
      <c r="G1703" s="165"/>
    </row>
    <row r="1704" spans="2:7" x14ac:dyDescent="0.3">
      <c r="B1704" s="165"/>
      <c r="C1704" s="346"/>
      <c r="D1704" s="350"/>
      <c r="E1704" s="348"/>
      <c r="F1704" s="351"/>
      <c r="G1704" s="165"/>
    </row>
    <row r="1705" spans="2:7" x14ac:dyDescent="0.3">
      <c r="B1705" s="165"/>
      <c r="C1705" s="346"/>
      <c r="D1705" s="350"/>
      <c r="E1705" s="348"/>
      <c r="F1705" s="351"/>
      <c r="G1705" s="165"/>
    </row>
    <row r="1706" spans="2:7" x14ac:dyDescent="0.3">
      <c r="B1706" s="165"/>
      <c r="C1706" s="346"/>
      <c r="D1706" s="350"/>
      <c r="E1706" s="348"/>
      <c r="F1706" s="351"/>
      <c r="G1706" s="165"/>
    </row>
    <row r="1707" spans="2:7" x14ac:dyDescent="0.3">
      <c r="B1707" s="165"/>
      <c r="C1707" s="346"/>
      <c r="D1707" s="350"/>
      <c r="E1707" s="348"/>
      <c r="F1707" s="351"/>
      <c r="G1707" s="165"/>
    </row>
    <row r="1708" spans="2:7" x14ac:dyDescent="0.3">
      <c r="B1708" s="165"/>
      <c r="C1708" s="346"/>
      <c r="D1708" s="350"/>
      <c r="E1708" s="348"/>
      <c r="F1708" s="351"/>
      <c r="G1708" s="165"/>
    </row>
    <row r="1709" spans="2:7" x14ac:dyDescent="0.3">
      <c r="B1709" s="165"/>
      <c r="C1709" s="346"/>
      <c r="D1709" s="350"/>
      <c r="E1709" s="348"/>
      <c r="F1709" s="351"/>
      <c r="G1709" s="165"/>
    </row>
    <row r="1710" spans="2:7" x14ac:dyDescent="0.3">
      <c r="B1710" s="165"/>
      <c r="C1710" s="346"/>
      <c r="D1710" s="350"/>
      <c r="E1710" s="348"/>
      <c r="F1710" s="351"/>
      <c r="G1710" s="165"/>
    </row>
    <row r="1711" spans="2:7" x14ac:dyDescent="0.3">
      <c r="B1711" s="165"/>
      <c r="C1711" s="346"/>
      <c r="D1711" s="350"/>
      <c r="E1711" s="348"/>
      <c r="F1711" s="351"/>
      <c r="G1711" s="165"/>
    </row>
    <row r="1712" spans="2:7" x14ac:dyDescent="0.3">
      <c r="B1712" s="165"/>
      <c r="C1712" s="346"/>
      <c r="D1712" s="350"/>
      <c r="E1712" s="348"/>
      <c r="F1712" s="351"/>
      <c r="G1712" s="165"/>
    </row>
    <row r="1713" spans="2:7" x14ac:dyDescent="0.3">
      <c r="B1713" s="165"/>
      <c r="C1713" s="346"/>
      <c r="D1713" s="350"/>
      <c r="E1713" s="348"/>
      <c r="F1713" s="351"/>
      <c r="G1713" s="165"/>
    </row>
    <row r="1714" spans="2:7" x14ac:dyDescent="0.3">
      <c r="B1714" s="165"/>
      <c r="C1714" s="346"/>
      <c r="D1714" s="350"/>
      <c r="E1714" s="348"/>
      <c r="F1714" s="351"/>
      <c r="G1714" s="165"/>
    </row>
    <row r="1715" spans="2:7" x14ac:dyDescent="0.3">
      <c r="B1715" s="165"/>
      <c r="C1715" s="346"/>
      <c r="D1715" s="350"/>
      <c r="E1715" s="348"/>
      <c r="F1715" s="351"/>
      <c r="G1715" s="165"/>
    </row>
    <row r="1716" spans="2:7" x14ac:dyDescent="0.3">
      <c r="B1716" s="165"/>
      <c r="C1716" s="346"/>
      <c r="D1716" s="350"/>
      <c r="E1716" s="348"/>
      <c r="F1716" s="351"/>
      <c r="G1716" s="165"/>
    </row>
    <row r="1717" spans="2:7" x14ac:dyDescent="0.3">
      <c r="B1717" s="165"/>
      <c r="C1717" s="346"/>
      <c r="D1717" s="350"/>
      <c r="E1717" s="348"/>
      <c r="F1717" s="351"/>
      <c r="G1717" s="165"/>
    </row>
    <row r="1718" spans="2:7" x14ac:dyDescent="0.3">
      <c r="B1718" s="165"/>
      <c r="C1718" s="346"/>
      <c r="D1718" s="350"/>
      <c r="E1718" s="348"/>
      <c r="F1718" s="351"/>
      <c r="G1718" s="165"/>
    </row>
    <row r="1719" spans="2:7" x14ac:dyDescent="0.3">
      <c r="B1719" s="165"/>
      <c r="C1719" s="346"/>
      <c r="D1719" s="350"/>
      <c r="E1719" s="348"/>
      <c r="F1719" s="351"/>
      <c r="G1719" s="165"/>
    </row>
    <row r="1720" spans="2:7" x14ac:dyDescent="0.3">
      <c r="B1720" s="165"/>
      <c r="C1720" s="346"/>
      <c r="D1720" s="350"/>
      <c r="E1720" s="348"/>
      <c r="F1720" s="351"/>
      <c r="G1720" s="165"/>
    </row>
    <row r="1721" spans="2:7" x14ac:dyDescent="0.3">
      <c r="B1721" s="165"/>
      <c r="C1721" s="346"/>
      <c r="D1721" s="350"/>
      <c r="E1721" s="348"/>
      <c r="F1721" s="351"/>
      <c r="G1721" s="165"/>
    </row>
    <row r="1722" spans="2:7" x14ac:dyDescent="0.3">
      <c r="B1722" s="165"/>
      <c r="C1722" s="346"/>
      <c r="D1722" s="350"/>
      <c r="E1722" s="348"/>
      <c r="F1722" s="351"/>
      <c r="G1722" s="165"/>
    </row>
    <row r="1723" spans="2:7" x14ac:dyDescent="0.3">
      <c r="B1723" s="165"/>
      <c r="C1723" s="346"/>
      <c r="D1723" s="350"/>
      <c r="E1723" s="348"/>
      <c r="F1723" s="351"/>
      <c r="G1723" s="165"/>
    </row>
    <row r="1724" spans="2:7" x14ac:dyDescent="0.3">
      <c r="B1724" s="165"/>
      <c r="C1724" s="346"/>
      <c r="D1724" s="350"/>
      <c r="E1724" s="348"/>
      <c r="F1724" s="351"/>
      <c r="G1724" s="165"/>
    </row>
    <row r="1725" spans="2:7" x14ac:dyDescent="0.3">
      <c r="B1725" s="165"/>
      <c r="C1725" s="346"/>
      <c r="D1725" s="350"/>
      <c r="E1725" s="348"/>
      <c r="F1725" s="351"/>
      <c r="G1725" s="165"/>
    </row>
    <row r="1726" spans="2:7" x14ac:dyDescent="0.3">
      <c r="B1726" s="165"/>
      <c r="C1726" s="346"/>
      <c r="D1726" s="350"/>
      <c r="E1726" s="348"/>
      <c r="F1726" s="351"/>
      <c r="G1726" s="165"/>
    </row>
    <row r="1727" spans="2:7" x14ac:dyDescent="0.3">
      <c r="B1727" s="165"/>
      <c r="C1727" s="346"/>
      <c r="D1727" s="350"/>
      <c r="E1727" s="348"/>
      <c r="F1727" s="351"/>
      <c r="G1727" s="165"/>
    </row>
    <row r="1728" spans="2:7" x14ac:dyDescent="0.3">
      <c r="B1728" s="165"/>
      <c r="C1728" s="346"/>
      <c r="D1728" s="350"/>
      <c r="E1728" s="348"/>
      <c r="F1728" s="351"/>
      <c r="G1728" s="165"/>
    </row>
    <row r="1729" spans="2:7" x14ac:dyDescent="0.3">
      <c r="B1729" s="165"/>
      <c r="C1729" s="346"/>
      <c r="D1729" s="350"/>
      <c r="E1729" s="348"/>
      <c r="F1729" s="351"/>
      <c r="G1729" s="165"/>
    </row>
    <row r="1730" spans="2:7" x14ac:dyDescent="0.3">
      <c r="B1730" s="165"/>
      <c r="C1730" s="346"/>
      <c r="D1730" s="350"/>
      <c r="E1730" s="348"/>
      <c r="F1730" s="351"/>
      <c r="G1730" s="165"/>
    </row>
    <row r="1731" spans="2:7" x14ac:dyDescent="0.3">
      <c r="B1731" s="165"/>
      <c r="C1731" s="346"/>
      <c r="D1731" s="350"/>
      <c r="E1731" s="348"/>
      <c r="F1731" s="351"/>
      <c r="G1731" s="165"/>
    </row>
    <row r="1732" spans="2:7" x14ac:dyDescent="0.3">
      <c r="B1732" s="165"/>
      <c r="C1732" s="346"/>
      <c r="D1732" s="350"/>
      <c r="E1732" s="348"/>
      <c r="F1732" s="351"/>
      <c r="G1732" s="165"/>
    </row>
    <row r="1733" spans="2:7" x14ac:dyDescent="0.3">
      <c r="B1733" s="165"/>
      <c r="C1733" s="346"/>
      <c r="D1733" s="350"/>
      <c r="E1733" s="348"/>
      <c r="F1733" s="351"/>
      <c r="G1733" s="165"/>
    </row>
    <row r="1734" spans="2:7" x14ac:dyDescent="0.3">
      <c r="B1734" s="165"/>
      <c r="C1734" s="346"/>
      <c r="D1734" s="350"/>
      <c r="E1734" s="348"/>
      <c r="F1734" s="351"/>
      <c r="G1734" s="165"/>
    </row>
    <row r="1735" spans="2:7" x14ac:dyDescent="0.3">
      <c r="B1735" s="165"/>
      <c r="C1735" s="346"/>
      <c r="D1735" s="350"/>
      <c r="E1735" s="348"/>
      <c r="F1735" s="351"/>
      <c r="G1735" s="165"/>
    </row>
    <row r="1736" spans="2:7" x14ac:dyDescent="0.3">
      <c r="B1736" s="165"/>
      <c r="C1736" s="346"/>
      <c r="D1736" s="350"/>
      <c r="E1736" s="348"/>
      <c r="F1736" s="351"/>
      <c r="G1736" s="165"/>
    </row>
    <row r="1737" spans="2:7" x14ac:dyDescent="0.3">
      <c r="B1737" s="165"/>
      <c r="C1737" s="346"/>
      <c r="D1737" s="350"/>
      <c r="E1737" s="348"/>
      <c r="F1737" s="351"/>
      <c r="G1737" s="165"/>
    </row>
    <row r="1738" spans="2:7" x14ac:dyDescent="0.3">
      <c r="B1738" s="165"/>
      <c r="C1738" s="346"/>
      <c r="D1738" s="350"/>
      <c r="E1738" s="348"/>
      <c r="F1738" s="351"/>
      <c r="G1738" s="165"/>
    </row>
    <row r="1739" spans="2:7" x14ac:dyDescent="0.3">
      <c r="B1739" s="165"/>
      <c r="C1739" s="346"/>
      <c r="D1739" s="350"/>
      <c r="E1739" s="348"/>
      <c r="F1739" s="351"/>
      <c r="G1739" s="165"/>
    </row>
    <row r="1740" spans="2:7" x14ac:dyDescent="0.3">
      <c r="B1740" s="165"/>
      <c r="C1740" s="346"/>
      <c r="D1740" s="350"/>
      <c r="E1740" s="348"/>
      <c r="F1740" s="351"/>
      <c r="G1740" s="165"/>
    </row>
    <row r="1741" spans="2:7" x14ac:dyDescent="0.3">
      <c r="B1741" s="165"/>
      <c r="C1741" s="346"/>
      <c r="D1741" s="350"/>
      <c r="E1741" s="348"/>
      <c r="F1741" s="351"/>
      <c r="G1741" s="165"/>
    </row>
    <row r="1742" spans="2:7" x14ac:dyDescent="0.3">
      <c r="B1742" s="165"/>
      <c r="C1742" s="346"/>
      <c r="D1742" s="350"/>
      <c r="E1742" s="348"/>
      <c r="F1742" s="351"/>
      <c r="G1742" s="165"/>
    </row>
    <row r="1743" spans="2:7" x14ac:dyDescent="0.3">
      <c r="B1743" s="165"/>
      <c r="C1743" s="346"/>
      <c r="D1743" s="350"/>
      <c r="E1743" s="348"/>
      <c r="F1743" s="351"/>
      <c r="G1743" s="165"/>
    </row>
    <row r="1744" spans="2:7" x14ac:dyDescent="0.3">
      <c r="B1744" s="165"/>
      <c r="C1744" s="346"/>
      <c r="D1744" s="350"/>
      <c r="E1744" s="348"/>
      <c r="F1744" s="351"/>
      <c r="G1744" s="165"/>
    </row>
    <row r="1745" spans="2:7" x14ac:dyDescent="0.3">
      <c r="B1745" s="165"/>
      <c r="C1745" s="346"/>
      <c r="D1745" s="350"/>
      <c r="E1745" s="348"/>
      <c r="F1745" s="351"/>
      <c r="G1745" s="165"/>
    </row>
    <row r="1746" spans="2:7" x14ac:dyDescent="0.3">
      <c r="B1746" s="165"/>
      <c r="C1746" s="346"/>
      <c r="D1746" s="350"/>
      <c r="E1746" s="348"/>
      <c r="F1746" s="351"/>
      <c r="G1746" s="165"/>
    </row>
    <row r="1747" spans="2:7" x14ac:dyDescent="0.3">
      <c r="B1747" s="165"/>
      <c r="C1747" s="346"/>
      <c r="D1747" s="350"/>
      <c r="E1747" s="348"/>
      <c r="F1747" s="351"/>
      <c r="G1747" s="165"/>
    </row>
    <row r="1748" spans="2:7" x14ac:dyDescent="0.3">
      <c r="B1748" s="165"/>
      <c r="C1748" s="346"/>
      <c r="D1748" s="350"/>
      <c r="E1748" s="348"/>
      <c r="F1748" s="351"/>
      <c r="G1748" s="165"/>
    </row>
    <row r="1749" spans="2:7" x14ac:dyDescent="0.3">
      <c r="B1749" s="165"/>
      <c r="C1749" s="346"/>
      <c r="D1749" s="350"/>
      <c r="E1749" s="348"/>
      <c r="F1749" s="351"/>
      <c r="G1749" s="165"/>
    </row>
    <row r="1750" spans="2:7" x14ac:dyDescent="0.3">
      <c r="B1750" s="165"/>
      <c r="C1750" s="346"/>
      <c r="D1750" s="350"/>
      <c r="E1750" s="348"/>
      <c r="F1750" s="351"/>
      <c r="G1750" s="165"/>
    </row>
    <row r="1751" spans="2:7" x14ac:dyDescent="0.3">
      <c r="B1751" s="165"/>
      <c r="C1751" s="346"/>
      <c r="D1751" s="350"/>
      <c r="E1751" s="348"/>
      <c r="F1751" s="351"/>
      <c r="G1751" s="165"/>
    </row>
    <row r="1752" spans="2:7" x14ac:dyDescent="0.3">
      <c r="B1752" s="165"/>
      <c r="C1752" s="346"/>
      <c r="D1752" s="350"/>
      <c r="E1752" s="348"/>
      <c r="F1752" s="351"/>
      <c r="G1752" s="165"/>
    </row>
    <row r="1753" spans="2:7" x14ac:dyDescent="0.3">
      <c r="B1753" s="165"/>
      <c r="C1753" s="346"/>
      <c r="D1753" s="350"/>
      <c r="E1753" s="348"/>
      <c r="F1753" s="351"/>
      <c r="G1753" s="165"/>
    </row>
    <row r="1754" spans="2:7" x14ac:dyDescent="0.3">
      <c r="B1754" s="165"/>
      <c r="C1754" s="346"/>
      <c r="D1754" s="350"/>
      <c r="E1754" s="348"/>
      <c r="F1754" s="351"/>
      <c r="G1754" s="165"/>
    </row>
    <row r="1755" spans="2:7" x14ac:dyDescent="0.3">
      <c r="B1755" s="165"/>
      <c r="C1755" s="346"/>
      <c r="D1755" s="350"/>
      <c r="E1755" s="348"/>
      <c r="F1755" s="351"/>
      <c r="G1755" s="165"/>
    </row>
    <row r="1756" spans="2:7" x14ac:dyDescent="0.3">
      <c r="B1756" s="165"/>
      <c r="C1756" s="346"/>
      <c r="D1756" s="350"/>
      <c r="E1756" s="348"/>
      <c r="F1756" s="351"/>
      <c r="G1756" s="165"/>
    </row>
    <row r="1757" spans="2:7" x14ac:dyDescent="0.3">
      <c r="B1757" s="165"/>
      <c r="C1757" s="346"/>
      <c r="D1757" s="350"/>
      <c r="E1757" s="348"/>
      <c r="F1757" s="351"/>
      <c r="G1757" s="165"/>
    </row>
    <row r="1758" spans="2:7" x14ac:dyDescent="0.3">
      <c r="B1758" s="165"/>
      <c r="C1758" s="346"/>
      <c r="D1758" s="350"/>
      <c r="E1758" s="348"/>
      <c r="F1758" s="351"/>
      <c r="G1758" s="165"/>
    </row>
    <row r="1759" spans="2:7" x14ac:dyDescent="0.3">
      <c r="B1759" s="165"/>
      <c r="C1759" s="346"/>
      <c r="D1759" s="350"/>
      <c r="E1759" s="348"/>
      <c r="F1759" s="351"/>
      <c r="G1759" s="165"/>
    </row>
    <row r="1760" spans="2:7" x14ac:dyDescent="0.3">
      <c r="B1760" s="165"/>
      <c r="C1760" s="346"/>
      <c r="D1760" s="350"/>
      <c r="E1760" s="348"/>
      <c r="F1760" s="351"/>
      <c r="G1760" s="165"/>
    </row>
    <row r="1761" spans="2:7" x14ac:dyDescent="0.3">
      <c r="B1761" s="165"/>
      <c r="C1761" s="346"/>
      <c r="D1761" s="350"/>
      <c r="E1761" s="348"/>
      <c r="F1761" s="351"/>
      <c r="G1761" s="165"/>
    </row>
    <row r="1762" spans="2:7" x14ac:dyDescent="0.3">
      <c r="B1762" s="165"/>
      <c r="C1762" s="346"/>
      <c r="D1762" s="350"/>
      <c r="E1762" s="348"/>
      <c r="F1762" s="351"/>
      <c r="G1762" s="165"/>
    </row>
    <row r="1763" spans="2:7" x14ac:dyDescent="0.3">
      <c r="B1763" s="165"/>
      <c r="C1763" s="346"/>
      <c r="D1763" s="350"/>
      <c r="E1763" s="348"/>
      <c r="F1763" s="351"/>
      <c r="G1763" s="165"/>
    </row>
    <row r="1764" spans="2:7" x14ac:dyDescent="0.3">
      <c r="B1764" s="165"/>
      <c r="C1764" s="346"/>
      <c r="D1764" s="350"/>
      <c r="E1764" s="348"/>
      <c r="F1764" s="351"/>
      <c r="G1764" s="165"/>
    </row>
    <row r="1765" spans="2:7" x14ac:dyDescent="0.3">
      <c r="B1765" s="165"/>
      <c r="C1765" s="346"/>
      <c r="D1765" s="350"/>
      <c r="E1765" s="348"/>
      <c r="F1765" s="351"/>
      <c r="G1765" s="165"/>
    </row>
    <row r="1766" spans="2:7" x14ac:dyDescent="0.3">
      <c r="B1766" s="165"/>
      <c r="C1766" s="346"/>
      <c r="D1766" s="350"/>
      <c r="E1766" s="348"/>
      <c r="F1766" s="351"/>
      <c r="G1766" s="165"/>
    </row>
    <row r="1767" spans="2:7" x14ac:dyDescent="0.3">
      <c r="B1767" s="165"/>
      <c r="C1767" s="346"/>
      <c r="D1767" s="350"/>
      <c r="E1767" s="348"/>
      <c r="F1767" s="351"/>
      <c r="G1767" s="165"/>
    </row>
    <row r="1768" spans="2:7" x14ac:dyDescent="0.3">
      <c r="B1768" s="165"/>
      <c r="C1768" s="346"/>
      <c r="D1768" s="350"/>
      <c r="E1768" s="348"/>
      <c r="F1768" s="351"/>
      <c r="G1768" s="165"/>
    </row>
    <row r="1769" spans="2:7" x14ac:dyDescent="0.3">
      <c r="B1769" s="165"/>
      <c r="C1769" s="346"/>
      <c r="D1769" s="350"/>
      <c r="E1769" s="348"/>
      <c r="F1769" s="351"/>
      <c r="G1769" s="165"/>
    </row>
    <row r="1770" spans="2:7" x14ac:dyDescent="0.3">
      <c r="B1770" s="165"/>
      <c r="C1770" s="346"/>
      <c r="D1770" s="350"/>
      <c r="E1770" s="348"/>
      <c r="F1770" s="351"/>
      <c r="G1770" s="165"/>
    </row>
    <row r="1771" spans="2:7" x14ac:dyDescent="0.3">
      <c r="B1771" s="165"/>
      <c r="C1771" s="346"/>
      <c r="D1771" s="350"/>
      <c r="E1771" s="348"/>
      <c r="F1771" s="351"/>
      <c r="G1771" s="165"/>
    </row>
    <row r="1772" spans="2:7" x14ac:dyDescent="0.3">
      <c r="B1772" s="165"/>
      <c r="C1772" s="346"/>
      <c r="D1772" s="350"/>
      <c r="E1772" s="348"/>
      <c r="F1772" s="351"/>
      <c r="G1772" s="165"/>
    </row>
    <row r="1773" spans="2:7" x14ac:dyDescent="0.3">
      <c r="B1773" s="165"/>
      <c r="C1773" s="346"/>
      <c r="D1773" s="350"/>
      <c r="E1773" s="348"/>
      <c r="F1773" s="351"/>
      <c r="G1773" s="165"/>
    </row>
    <row r="1774" spans="2:7" x14ac:dyDescent="0.3">
      <c r="B1774" s="165"/>
      <c r="C1774" s="346"/>
      <c r="D1774" s="350"/>
      <c r="E1774" s="348"/>
      <c r="F1774" s="351"/>
      <c r="G1774" s="165"/>
    </row>
    <row r="1775" spans="2:7" x14ac:dyDescent="0.3">
      <c r="B1775" s="165"/>
      <c r="C1775" s="346"/>
      <c r="D1775" s="350"/>
      <c r="E1775" s="348"/>
      <c r="F1775" s="351"/>
      <c r="G1775" s="165"/>
    </row>
    <row r="1776" spans="2:7" x14ac:dyDescent="0.3">
      <c r="B1776" s="165"/>
      <c r="C1776" s="346"/>
      <c r="D1776" s="350"/>
      <c r="E1776" s="348"/>
      <c r="F1776" s="351"/>
      <c r="G1776" s="165"/>
    </row>
    <row r="1777" spans="2:7" x14ac:dyDescent="0.3">
      <c r="B1777" s="165"/>
      <c r="C1777" s="346"/>
      <c r="D1777" s="350"/>
      <c r="E1777" s="348"/>
      <c r="F1777" s="351"/>
      <c r="G1777" s="165"/>
    </row>
    <row r="1778" spans="2:7" x14ac:dyDescent="0.3">
      <c r="B1778" s="165"/>
      <c r="C1778" s="346"/>
      <c r="D1778" s="350"/>
      <c r="E1778" s="348"/>
      <c r="F1778" s="351"/>
      <c r="G1778" s="165"/>
    </row>
    <row r="1779" spans="2:7" x14ac:dyDescent="0.3">
      <c r="B1779" s="165"/>
      <c r="C1779" s="346"/>
      <c r="D1779" s="350"/>
      <c r="E1779" s="348"/>
      <c r="F1779" s="351"/>
      <c r="G1779" s="165"/>
    </row>
    <row r="1780" spans="2:7" x14ac:dyDescent="0.3">
      <c r="B1780" s="165"/>
      <c r="C1780" s="346"/>
      <c r="D1780" s="350"/>
      <c r="E1780" s="348"/>
      <c r="F1780" s="351"/>
      <c r="G1780" s="165"/>
    </row>
    <row r="1781" spans="2:7" x14ac:dyDescent="0.3">
      <c r="B1781" s="165"/>
      <c r="C1781" s="346"/>
      <c r="D1781" s="350"/>
      <c r="E1781" s="348"/>
      <c r="F1781" s="351"/>
      <c r="G1781" s="165"/>
    </row>
    <row r="1782" spans="2:7" x14ac:dyDescent="0.3">
      <c r="B1782" s="165"/>
      <c r="C1782" s="346"/>
      <c r="D1782" s="350"/>
      <c r="E1782" s="348"/>
      <c r="F1782" s="351"/>
      <c r="G1782" s="165"/>
    </row>
    <row r="1783" spans="2:7" x14ac:dyDescent="0.3">
      <c r="B1783" s="165"/>
      <c r="C1783" s="346"/>
      <c r="D1783" s="350"/>
      <c r="E1783" s="348"/>
      <c r="F1783" s="351"/>
      <c r="G1783" s="165"/>
    </row>
    <row r="1784" spans="2:7" x14ac:dyDescent="0.3">
      <c r="B1784" s="165"/>
      <c r="C1784" s="346"/>
      <c r="D1784" s="350"/>
      <c r="E1784" s="348"/>
      <c r="F1784" s="351"/>
      <c r="G1784" s="165"/>
    </row>
    <row r="1785" spans="2:7" x14ac:dyDescent="0.3">
      <c r="B1785" s="165"/>
      <c r="C1785" s="346"/>
      <c r="D1785" s="350"/>
      <c r="E1785" s="348"/>
      <c r="F1785" s="351"/>
      <c r="G1785" s="165"/>
    </row>
    <row r="1786" spans="2:7" x14ac:dyDescent="0.3">
      <c r="B1786" s="165"/>
      <c r="C1786" s="346"/>
      <c r="D1786" s="350"/>
      <c r="E1786" s="348"/>
      <c r="F1786" s="351"/>
      <c r="G1786" s="165"/>
    </row>
    <row r="1787" spans="2:7" x14ac:dyDescent="0.3">
      <c r="B1787" s="165"/>
      <c r="C1787" s="346"/>
      <c r="D1787" s="350"/>
      <c r="E1787" s="348"/>
      <c r="F1787" s="351"/>
      <c r="G1787" s="165"/>
    </row>
    <row r="1788" spans="2:7" x14ac:dyDescent="0.3">
      <c r="B1788" s="165"/>
      <c r="C1788" s="346"/>
      <c r="D1788" s="350"/>
      <c r="E1788" s="348"/>
      <c r="F1788" s="351"/>
      <c r="G1788" s="165"/>
    </row>
    <row r="1789" spans="2:7" x14ac:dyDescent="0.3">
      <c r="B1789" s="165"/>
      <c r="C1789" s="346"/>
      <c r="D1789" s="350"/>
      <c r="E1789" s="348"/>
      <c r="F1789" s="351"/>
      <c r="G1789" s="165"/>
    </row>
    <row r="1790" spans="2:7" x14ac:dyDescent="0.3">
      <c r="B1790" s="165"/>
      <c r="C1790" s="346"/>
      <c r="D1790" s="350"/>
      <c r="E1790" s="348"/>
      <c r="F1790" s="351"/>
      <c r="G1790" s="165"/>
    </row>
    <row r="1791" spans="2:7" x14ac:dyDescent="0.3">
      <c r="B1791" s="165"/>
      <c r="C1791" s="346"/>
      <c r="D1791" s="350"/>
      <c r="E1791" s="348"/>
      <c r="F1791" s="351"/>
      <c r="G1791" s="165"/>
    </row>
    <row r="1792" spans="2:7" x14ac:dyDescent="0.3">
      <c r="B1792" s="165"/>
      <c r="C1792" s="346"/>
      <c r="D1792" s="350"/>
      <c r="E1792" s="348"/>
      <c r="F1792" s="351"/>
      <c r="G1792" s="165"/>
    </row>
    <row r="1793" spans="2:7" x14ac:dyDescent="0.3">
      <c r="B1793" s="165"/>
      <c r="C1793" s="346"/>
      <c r="D1793" s="350"/>
      <c r="E1793" s="348"/>
      <c r="F1793" s="351"/>
      <c r="G1793" s="165"/>
    </row>
    <row r="1794" spans="2:7" x14ac:dyDescent="0.3">
      <c r="B1794" s="165"/>
      <c r="C1794" s="346"/>
      <c r="D1794" s="350"/>
      <c r="E1794" s="348"/>
      <c r="F1794" s="351"/>
      <c r="G1794" s="165"/>
    </row>
    <row r="1795" spans="2:7" x14ac:dyDescent="0.3">
      <c r="B1795" s="165"/>
      <c r="C1795" s="346"/>
      <c r="D1795" s="350"/>
      <c r="E1795" s="348"/>
      <c r="F1795" s="351"/>
      <c r="G1795" s="165"/>
    </row>
    <row r="1796" spans="2:7" x14ac:dyDescent="0.3">
      <c r="B1796" s="165"/>
      <c r="C1796" s="346"/>
      <c r="D1796" s="350"/>
      <c r="E1796" s="348"/>
      <c r="F1796" s="351"/>
      <c r="G1796" s="165"/>
    </row>
    <row r="1797" spans="2:7" x14ac:dyDescent="0.3">
      <c r="B1797" s="165"/>
      <c r="C1797" s="346"/>
      <c r="D1797" s="350"/>
      <c r="E1797" s="348"/>
      <c r="F1797" s="351"/>
      <c r="G1797" s="165"/>
    </row>
    <row r="1798" spans="2:7" x14ac:dyDescent="0.3">
      <c r="B1798" s="165"/>
      <c r="C1798" s="346"/>
      <c r="D1798" s="350"/>
      <c r="E1798" s="348"/>
      <c r="F1798" s="351"/>
      <c r="G1798" s="165"/>
    </row>
    <row r="1799" spans="2:7" x14ac:dyDescent="0.3">
      <c r="B1799" s="165"/>
      <c r="C1799" s="346"/>
      <c r="D1799" s="350"/>
      <c r="E1799" s="348"/>
      <c r="F1799" s="351"/>
      <c r="G1799" s="165"/>
    </row>
    <row r="1800" spans="2:7" x14ac:dyDescent="0.3">
      <c r="B1800" s="165"/>
      <c r="C1800" s="346"/>
      <c r="D1800" s="350"/>
      <c r="E1800" s="348"/>
      <c r="F1800" s="351"/>
      <c r="G1800" s="165"/>
    </row>
    <row r="1801" spans="2:7" x14ac:dyDescent="0.3">
      <c r="B1801" s="165"/>
      <c r="C1801" s="346"/>
      <c r="D1801" s="350"/>
      <c r="E1801" s="348"/>
      <c r="F1801" s="351"/>
      <c r="G1801" s="165"/>
    </row>
    <row r="1802" spans="2:7" x14ac:dyDescent="0.3">
      <c r="B1802" s="165"/>
      <c r="C1802" s="346"/>
      <c r="D1802" s="350"/>
      <c r="E1802" s="348"/>
      <c r="F1802" s="351"/>
      <c r="G1802" s="165"/>
    </row>
    <row r="1803" spans="2:7" x14ac:dyDescent="0.3">
      <c r="B1803" s="165"/>
      <c r="C1803" s="346"/>
      <c r="D1803" s="350"/>
      <c r="E1803" s="348"/>
      <c r="F1803" s="351"/>
      <c r="G1803" s="165"/>
    </row>
    <row r="1804" spans="2:7" x14ac:dyDescent="0.3">
      <c r="B1804" s="165"/>
      <c r="C1804" s="346"/>
      <c r="D1804" s="350"/>
      <c r="E1804" s="348"/>
      <c r="F1804" s="351"/>
      <c r="G1804" s="165"/>
    </row>
    <row r="1805" spans="2:7" x14ac:dyDescent="0.3">
      <c r="B1805" s="165"/>
      <c r="C1805" s="346"/>
      <c r="D1805" s="350"/>
      <c r="E1805" s="348"/>
      <c r="F1805" s="351"/>
      <c r="G1805" s="165"/>
    </row>
    <row r="1806" spans="2:7" x14ac:dyDescent="0.3">
      <c r="B1806" s="165"/>
      <c r="C1806" s="346"/>
      <c r="D1806" s="350"/>
      <c r="E1806" s="348"/>
      <c r="F1806" s="351"/>
      <c r="G1806" s="165"/>
    </row>
    <row r="1807" spans="2:7" x14ac:dyDescent="0.3">
      <c r="B1807" s="165"/>
      <c r="C1807" s="346"/>
      <c r="D1807" s="350"/>
      <c r="E1807" s="348"/>
      <c r="F1807" s="351"/>
      <c r="G1807" s="165"/>
    </row>
    <row r="1808" spans="2:7" x14ac:dyDescent="0.3">
      <c r="B1808" s="165"/>
      <c r="C1808" s="346"/>
      <c r="D1808" s="350"/>
      <c r="E1808" s="348"/>
      <c r="F1808" s="351"/>
      <c r="G1808" s="165"/>
    </row>
    <row r="1809" spans="2:7" x14ac:dyDescent="0.3">
      <c r="B1809" s="165"/>
      <c r="C1809" s="346"/>
      <c r="D1809" s="350"/>
      <c r="E1809" s="348"/>
      <c r="F1809" s="351"/>
      <c r="G1809" s="165"/>
    </row>
    <row r="1810" spans="2:7" x14ac:dyDescent="0.3">
      <c r="B1810" s="165"/>
      <c r="C1810" s="346"/>
      <c r="D1810" s="350"/>
      <c r="E1810" s="348"/>
      <c r="F1810" s="351"/>
      <c r="G1810" s="165"/>
    </row>
    <row r="1811" spans="2:7" x14ac:dyDescent="0.3">
      <c r="B1811" s="165"/>
      <c r="C1811" s="346"/>
      <c r="D1811" s="350"/>
      <c r="E1811" s="348"/>
      <c r="F1811" s="351"/>
      <c r="G1811" s="165"/>
    </row>
    <row r="1812" spans="2:7" x14ac:dyDescent="0.3">
      <c r="B1812" s="165"/>
      <c r="C1812" s="346"/>
      <c r="D1812" s="350"/>
      <c r="E1812" s="348"/>
      <c r="F1812" s="351"/>
      <c r="G1812" s="165"/>
    </row>
    <row r="1813" spans="2:7" x14ac:dyDescent="0.3">
      <c r="B1813" s="165"/>
      <c r="C1813" s="346"/>
      <c r="D1813" s="350"/>
      <c r="E1813" s="348"/>
      <c r="F1813" s="351"/>
      <c r="G1813" s="165"/>
    </row>
    <row r="1814" spans="2:7" x14ac:dyDescent="0.3">
      <c r="B1814" s="165"/>
      <c r="C1814" s="346"/>
      <c r="D1814" s="350"/>
      <c r="E1814" s="348"/>
      <c r="F1814" s="351"/>
      <c r="G1814" s="165"/>
    </row>
    <row r="1815" spans="2:7" x14ac:dyDescent="0.3">
      <c r="B1815" s="165"/>
      <c r="C1815" s="346"/>
      <c r="D1815" s="350"/>
      <c r="E1815" s="348"/>
      <c r="F1815" s="351"/>
      <c r="G1815" s="165"/>
    </row>
    <row r="1816" spans="2:7" x14ac:dyDescent="0.3">
      <c r="B1816" s="165"/>
      <c r="C1816" s="346"/>
      <c r="D1816" s="350"/>
      <c r="E1816" s="348"/>
      <c r="F1816" s="351"/>
      <c r="G1816" s="165"/>
    </row>
    <row r="1817" spans="2:7" x14ac:dyDescent="0.3">
      <c r="B1817" s="165"/>
      <c r="C1817" s="346"/>
      <c r="D1817" s="350"/>
      <c r="E1817" s="348"/>
      <c r="F1817" s="351"/>
      <c r="G1817" s="165"/>
    </row>
    <row r="1818" spans="2:7" x14ac:dyDescent="0.3">
      <c r="B1818" s="165"/>
      <c r="C1818" s="346"/>
      <c r="D1818" s="350"/>
      <c r="E1818" s="348"/>
      <c r="F1818" s="351"/>
      <c r="G1818" s="165"/>
    </row>
    <row r="1819" spans="2:7" x14ac:dyDescent="0.3">
      <c r="B1819" s="165"/>
      <c r="C1819" s="346"/>
      <c r="D1819" s="350"/>
      <c r="E1819" s="348"/>
      <c r="F1819" s="351"/>
      <c r="G1819" s="165"/>
    </row>
    <row r="1820" spans="2:7" x14ac:dyDescent="0.3">
      <c r="B1820" s="165"/>
      <c r="C1820" s="346"/>
      <c r="D1820" s="350"/>
      <c r="E1820" s="348"/>
      <c r="F1820" s="351"/>
      <c r="G1820" s="165"/>
    </row>
    <row r="1821" spans="2:7" x14ac:dyDescent="0.3">
      <c r="B1821" s="165"/>
      <c r="C1821" s="346"/>
      <c r="D1821" s="350"/>
      <c r="E1821" s="348"/>
      <c r="F1821" s="351"/>
      <c r="G1821" s="165"/>
    </row>
    <row r="1822" spans="2:7" x14ac:dyDescent="0.3">
      <c r="B1822" s="165"/>
      <c r="C1822" s="346"/>
      <c r="D1822" s="350"/>
      <c r="E1822" s="348"/>
      <c r="F1822" s="351"/>
      <c r="G1822" s="165"/>
    </row>
    <row r="1823" spans="2:7" x14ac:dyDescent="0.3">
      <c r="B1823" s="165"/>
      <c r="C1823" s="346"/>
      <c r="D1823" s="350"/>
      <c r="E1823" s="348"/>
      <c r="F1823" s="351"/>
      <c r="G1823" s="165"/>
    </row>
    <row r="1824" spans="2:7" x14ac:dyDescent="0.3">
      <c r="B1824" s="165"/>
      <c r="C1824" s="346"/>
      <c r="D1824" s="350"/>
      <c r="E1824" s="348"/>
      <c r="F1824" s="351"/>
      <c r="G1824" s="165"/>
    </row>
    <row r="1825" spans="2:7" x14ac:dyDescent="0.3">
      <c r="B1825" s="165"/>
      <c r="C1825" s="346"/>
      <c r="D1825" s="350"/>
      <c r="E1825" s="348"/>
      <c r="F1825" s="351"/>
      <c r="G1825" s="165"/>
    </row>
    <row r="1826" spans="2:7" x14ac:dyDescent="0.3">
      <c r="B1826" s="165"/>
      <c r="C1826" s="346"/>
      <c r="D1826" s="350"/>
      <c r="E1826" s="348"/>
      <c r="F1826" s="351"/>
      <c r="G1826" s="165"/>
    </row>
    <row r="1827" spans="2:7" x14ac:dyDescent="0.3">
      <c r="B1827" s="165"/>
      <c r="C1827" s="346"/>
      <c r="D1827" s="350"/>
      <c r="E1827" s="348"/>
      <c r="F1827" s="351"/>
      <c r="G1827" s="165"/>
    </row>
    <row r="1828" spans="2:7" x14ac:dyDescent="0.3">
      <c r="B1828" s="165"/>
      <c r="C1828" s="346"/>
      <c r="D1828" s="350"/>
      <c r="E1828" s="348"/>
      <c r="F1828" s="351"/>
      <c r="G1828" s="165"/>
    </row>
    <row r="1829" spans="2:7" x14ac:dyDescent="0.3">
      <c r="B1829" s="165"/>
      <c r="C1829" s="346"/>
      <c r="D1829" s="350"/>
      <c r="E1829" s="348"/>
      <c r="F1829" s="351"/>
      <c r="G1829" s="165"/>
    </row>
    <row r="1830" spans="2:7" x14ac:dyDescent="0.3">
      <c r="B1830" s="165"/>
      <c r="C1830" s="346"/>
      <c r="D1830" s="350"/>
      <c r="E1830" s="348"/>
      <c r="F1830" s="351"/>
      <c r="G1830" s="165"/>
    </row>
    <row r="1831" spans="2:7" x14ac:dyDescent="0.3">
      <c r="B1831" s="165"/>
      <c r="C1831" s="346"/>
      <c r="D1831" s="350"/>
      <c r="E1831" s="348"/>
      <c r="F1831" s="351"/>
      <c r="G1831" s="165"/>
    </row>
    <row r="1832" spans="2:7" x14ac:dyDescent="0.3">
      <c r="B1832" s="165"/>
      <c r="C1832" s="346"/>
      <c r="D1832" s="350"/>
      <c r="E1832" s="348"/>
      <c r="F1832" s="351"/>
      <c r="G1832" s="165"/>
    </row>
    <row r="1833" spans="2:7" x14ac:dyDescent="0.3">
      <c r="B1833" s="165"/>
      <c r="C1833" s="346"/>
      <c r="D1833" s="350"/>
      <c r="E1833" s="348"/>
      <c r="F1833" s="351"/>
      <c r="G1833" s="165"/>
    </row>
    <row r="1834" spans="2:7" x14ac:dyDescent="0.3">
      <c r="B1834" s="165"/>
      <c r="C1834" s="346"/>
      <c r="D1834" s="350"/>
      <c r="E1834" s="348"/>
      <c r="F1834" s="351"/>
      <c r="G1834" s="165"/>
    </row>
    <row r="1835" spans="2:7" x14ac:dyDescent="0.3">
      <c r="B1835" s="165"/>
      <c r="C1835" s="346"/>
      <c r="D1835" s="350"/>
      <c r="E1835" s="348"/>
      <c r="F1835" s="351"/>
      <c r="G1835" s="165"/>
    </row>
    <row r="1836" spans="2:7" x14ac:dyDescent="0.3">
      <c r="B1836" s="165"/>
      <c r="C1836" s="346"/>
      <c r="D1836" s="350"/>
      <c r="E1836" s="348"/>
      <c r="F1836" s="351"/>
      <c r="G1836" s="165"/>
    </row>
    <row r="1837" spans="2:7" x14ac:dyDescent="0.3">
      <c r="B1837" s="165"/>
      <c r="C1837" s="346"/>
      <c r="D1837" s="350"/>
      <c r="E1837" s="348"/>
      <c r="F1837" s="351"/>
      <c r="G1837" s="165"/>
    </row>
    <row r="1838" spans="2:7" x14ac:dyDescent="0.3">
      <c r="B1838" s="165"/>
      <c r="C1838" s="346"/>
      <c r="D1838" s="350"/>
      <c r="E1838" s="348"/>
      <c r="F1838" s="351"/>
      <c r="G1838" s="165"/>
    </row>
    <row r="1839" spans="2:7" x14ac:dyDescent="0.3">
      <c r="B1839" s="165"/>
      <c r="C1839" s="346"/>
      <c r="D1839" s="350"/>
      <c r="E1839" s="348"/>
      <c r="F1839" s="351"/>
      <c r="G1839" s="165"/>
    </row>
    <row r="1840" spans="2:7" x14ac:dyDescent="0.3">
      <c r="B1840" s="165"/>
      <c r="C1840" s="346"/>
      <c r="D1840" s="350"/>
      <c r="E1840" s="348"/>
      <c r="F1840" s="351"/>
      <c r="G1840" s="165"/>
    </row>
    <row r="1841" spans="2:7" x14ac:dyDescent="0.3">
      <c r="B1841" s="165"/>
      <c r="C1841" s="346"/>
      <c r="D1841" s="350"/>
      <c r="E1841" s="348"/>
      <c r="F1841" s="351"/>
      <c r="G1841" s="165"/>
    </row>
    <row r="1842" spans="2:7" x14ac:dyDescent="0.3">
      <c r="B1842" s="165"/>
      <c r="C1842" s="346"/>
      <c r="D1842" s="350"/>
      <c r="E1842" s="348"/>
      <c r="F1842" s="351"/>
      <c r="G1842" s="165"/>
    </row>
    <row r="1843" spans="2:7" x14ac:dyDescent="0.3">
      <c r="B1843" s="165"/>
      <c r="C1843" s="346"/>
      <c r="D1843" s="350"/>
      <c r="E1843" s="348"/>
      <c r="F1843" s="351"/>
      <c r="G1843" s="165"/>
    </row>
    <row r="1844" spans="2:7" x14ac:dyDescent="0.3">
      <c r="B1844" s="165"/>
      <c r="C1844" s="346"/>
      <c r="D1844" s="350"/>
      <c r="E1844" s="348"/>
      <c r="F1844" s="351"/>
      <c r="G1844" s="165"/>
    </row>
    <row r="1845" spans="2:7" x14ac:dyDescent="0.3">
      <c r="B1845" s="165"/>
      <c r="C1845" s="346"/>
      <c r="D1845" s="350"/>
      <c r="E1845" s="348"/>
      <c r="F1845" s="351"/>
      <c r="G1845" s="165"/>
    </row>
    <row r="1846" spans="2:7" x14ac:dyDescent="0.3">
      <c r="B1846" s="165"/>
      <c r="C1846" s="346"/>
      <c r="D1846" s="350"/>
      <c r="E1846" s="348"/>
      <c r="F1846" s="351"/>
      <c r="G1846" s="165"/>
    </row>
    <row r="1847" spans="2:7" x14ac:dyDescent="0.3">
      <c r="B1847" s="165"/>
      <c r="C1847" s="346"/>
      <c r="D1847" s="350"/>
      <c r="E1847" s="348"/>
      <c r="F1847" s="351"/>
      <c r="G1847" s="165"/>
    </row>
    <row r="1848" spans="2:7" x14ac:dyDescent="0.3">
      <c r="B1848" s="165"/>
      <c r="C1848" s="346"/>
      <c r="D1848" s="350"/>
      <c r="E1848" s="348"/>
      <c r="F1848" s="351"/>
      <c r="G1848" s="165"/>
    </row>
    <row r="1849" spans="2:7" x14ac:dyDescent="0.3">
      <c r="B1849" s="165"/>
      <c r="C1849" s="346"/>
      <c r="D1849" s="350"/>
      <c r="E1849" s="348"/>
      <c r="F1849" s="351"/>
      <c r="G1849" s="165"/>
    </row>
    <row r="1850" spans="2:7" x14ac:dyDescent="0.3">
      <c r="B1850" s="165"/>
      <c r="C1850" s="346"/>
      <c r="D1850" s="350"/>
      <c r="E1850" s="348"/>
      <c r="F1850" s="351"/>
      <c r="G1850" s="165"/>
    </row>
    <row r="1851" spans="2:7" x14ac:dyDescent="0.3">
      <c r="B1851" s="165"/>
      <c r="C1851" s="346"/>
      <c r="D1851" s="350"/>
      <c r="E1851" s="348"/>
      <c r="F1851" s="351"/>
      <c r="G1851" s="165"/>
    </row>
    <row r="1852" spans="2:7" x14ac:dyDescent="0.3">
      <c r="B1852" s="165"/>
      <c r="C1852" s="346"/>
      <c r="D1852" s="350"/>
      <c r="E1852" s="348"/>
      <c r="F1852" s="351"/>
      <c r="G1852" s="165"/>
    </row>
    <row r="1853" spans="2:7" x14ac:dyDescent="0.3">
      <c r="B1853" s="165"/>
      <c r="C1853" s="346"/>
      <c r="D1853" s="350"/>
      <c r="E1853" s="348"/>
      <c r="F1853" s="351"/>
      <c r="G1853" s="165"/>
    </row>
    <row r="1854" spans="2:7" x14ac:dyDescent="0.3">
      <c r="B1854" s="165"/>
      <c r="C1854" s="346"/>
      <c r="D1854" s="350"/>
      <c r="E1854" s="348"/>
      <c r="F1854" s="351"/>
      <c r="G1854" s="165"/>
    </row>
    <row r="1855" spans="2:7" x14ac:dyDescent="0.3">
      <c r="B1855" s="165"/>
      <c r="C1855" s="346"/>
      <c r="D1855" s="350"/>
      <c r="E1855" s="348"/>
      <c r="F1855" s="351"/>
      <c r="G1855" s="165"/>
    </row>
    <row r="1856" spans="2:7" x14ac:dyDescent="0.3">
      <c r="B1856" s="165"/>
      <c r="C1856" s="346"/>
      <c r="D1856" s="350"/>
      <c r="E1856" s="348"/>
      <c r="F1856" s="351"/>
      <c r="G1856" s="165"/>
    </row>
    <row r="1857" spans="2:7" x14ac:dyDescent="0.3">
      <c r="B1857" s="165"/>
      <c r="C1857" s="346"/>
      <c r="D1857" s="350"/>
      <c r="E1857" s="348"/>
      <c r="F1857" s="351"/>
      <c r="G1857" s="165"/>
    </row>
    <row r="1858" spans="2:7" x14ac:dyDescent="0.3">
      <c r="B1858" s="165"/>
      <c r="C1858" s="346"/>
      <c r="D1858" s="350"/>
      <c r="E1858" s="348"/>
      <c r="F1858" s="351"/>
      <c r="G1858" s="165"/>
    </row>
    <row r="1859" spans="2:7" x14ac:dyDescent="0.3">
      <c r="B1859" s="165"/>
      <c r="C1859" s="346"/>
      <c r="D1859" s="350"/>
      <c r="E1859" s="348"/>
      <c r="F1859" s="351"/>
      <c r="G1859" s="165"/>
    </row>
    <row r="1860" spans="2:7" x14ac:dyDescent="0.3">
      <c r="B1860" s="165"/>
      <c r="C1860" s="346"/>
      <c r="D1860" s="350"/>
      <c r="E1860" s="348"/>
      <c r="F1860" s="351"/>
      <c r="G1860" s="165"/>
    </row>
    <row r="1861" spans="2:7" x14ac:dyDescent="0.3">
      <c r="B1861" s="165"/>
      <c r="C1861" s="346"/>
      <c r="D1861" s="350"/>
      <c r="E1861" s="348"/>
      <c r="F1861" s="351"/>
      <c r="G1861" s="165"/>
    </row>
    <row r="1862" spans="2:7" x14ac:dyDescent="0.3">
      <c r="B1862" s="165"/>
      <c r="C1862" s="346"/>
      <c r="D1862" s="350"/>
      <c r="E1862" s="348"/>
      <c r="F1862" s="351"/>
      <c r="G1862" s="165"/>
    </row>
    <row r="1863" spans="2:7" x14ac:dyDescent="0.3">
      <c r="B1863" s="165"/>
      <c r="C1863" s="346"/>
      <c r="D1863" s="350"/>
      <c r="E1863" s="348"/>
      <c r="F1863" s="351"/>
      <c r="G1863" s="165"/>
    </row>
    <row r="1864" spans="2:7" x14ac:dyDescent="0.3">
      <c r="B1864" s="165"/>
      <c r="C1864" s="346"/>
      <c r="D1864" s="350"/>
      <c r="E1864" s="348"/>
      <c r="F1864" s="351"/>
      <c r="G1864" s="165"/>
    </row>
    <row r="1865" spans="2:7" x14ac:dyDescent="0.3">
      <c r="B1865" s="165"/>
      <c r="C1865" s="346"/>
      <c r="D1865" s="350"/>
      <c r="E1865" s="348"/>
      <c r="F1865" s="351"/>
      <c r="G1865" s="165"/>
    </row>
    <row r="1866" spans="2:7" x14ac:dyDescent="0.3">
      <c r="B1866" s="165"/>
      <c r="C1866" s="346"/>
      <c r="D1866" s="350"/>
      <c r="E1866" s="348"/>
      <c r="F1866" s="351"/>
      <c r="G1866" s="165"/>
    </row>
    <row r="1867" spans="2:7" x14ac:dyDescent="0.3">
      <c r="B1867" s="165"/>
      <c r="C1867" s="346"/>
      <c r="D1867" s="350"/>
      <c r="E1867" s="348"/>
      <c r="F1867" s="351"/>
      <c r="G1867" s="165"/>
    </row>
    <row r="1868" spans="2:7" x14ac:dyDescent="0.3">
      <c r="B1868" s="165"/>
      <c r="C1868" s="346"/>
      <c r="D1868" s="350"/>
      <c r="E1868" s="348"/>
      <c r="F1868" s="351"/>
      <c r="G1868" s="165"/>
    </row>
    <row r="1869" spans="2:7" x14ac:dyDescent="0.3">
      <c r="B1869" s="165"/>
      <c r="C1869" s="346"/>
      <c r="D1869" s="350"/>
      <c r="E1869" s="348"/>
      <c r="F1869" s="351"/>
      <c r="G1869" s="165"/>
    </row>
    <row r="1870" spans="2:7" x14ac:dyDescent="0.3">
      <c r="B1870" s="165"/>
      <c r="C1870" s="346"/>
      <c r="D1870" s="350"/>
      <c r="E1870" s="348"/>
      <c r="F1870" s="351"/>
      <c r="G1870" s="165"/>
    </row>
    <row r="1871" spans="2:7" x14ac:dyDescent="0.3">
      <c r="B1871" s="165"/>
      <c r="C1871" s="346"/>
      <c r="D1871" s="350"/>
      <c r="E1871" s="348"/>
      <c r="F1871" s="351"/>
      <c r="G1871" s="165"/>
    </row>
    <row r="1872" spans="2:7" x14ac:dyDescent="0.3">
      <c r="B1872" s="165"/>
      <c r="C1872" s="346"/>
      <c r="D1872" s="350"/>
      <c r="E1872" s="348"/>
      <c r="F1872" s="351"/>
      <c r="G1872" s="165"/>
    </row>
    <row r="1873" spans="2:7" x14ac:dyDescent="0.3">
      <c r="B1873" s="165"/>
      <c r="C1873" s="346"/>
      <c r="D1873" s="350"/>
      <c r="E1873" s="348"/>
      <c r="F1873" s="351"/>
      <c r="G1873" s="165"/>
    </row>
    <row r="1874" spans="2:7" x14ac:dyDescent="0.3">
      <c r="B1874" s="165"/>
      <c r="C1874" s="346"/>
      <c r="D1874" s="350"/>
      <c r="E1874" s="348"/>
      <c r="F1874" s="351"/>
      <c r="G1874" s="165"/>
    </row>
    <row r="1875" spans="2:7" x14ac:dyDescent="0.3">
      <c r="B1875" s="165"/>
      <c r="C1875" s="346"/>
      <c r="D1875" s="350"/>
      <c r="E1875" s="348"/>
      <c r="F1875" s="351"/>
      <c r="G1875" s="165"/>
    </row>
    <row r="1876" spans="2:7" x14ac:dyDescent="0.3">
      <c r="B1876" s="165"/>
      <c r="C1876" s="346"/>
      <c r="D1876" s="350"/>
      <c r="E1876" s="348"/>
      <c r="F1876" s="351"/>
      <c r="G1876" s="165"/>
    </row>
    <row r="1877" spans="2:7" x14ac:dyDescent="0.3">
      <c r="B1877" s="165"/>
      <c r="C1877" s="346"/>
      <c r="D1877" s="350"/>
      <c r="E1877" s="348"/>
      <c r="F1877" s="351"/>
      <c r="G1877" s="165"/>
    </row>
    <row r="1878" spans="2:7" x14ac:dyDescent="0.3">
      <c r="B1878" s="165"/>
      <c r="C1878" s="346"/>
      <c r="D1878" s="350"/>
      <c r="E1878" s="348"/>
      <c r="F1878" s="351"/>
      <c r="G1878" s="165"/>
    </row>
    <row r="1879" spans="2:7" x14ac:dyDescent="0.3">
      <c r="B1879" s="165"/>
      <c r="C1879" s="346"/>
      <c r="D1879" s="350"/>
      <c r="E1879" s="348"/>
      <c r="F1879" s="351"/>
      <c r="G1879" s="165"/>
    </row>
    <row r="1880" spans="2:7" x14ac:dyDescent="0.3">
      <c r="B1880" s="165"/>
      <c r="C1880" s="346"/>
      <c r="D1880" s="350"/>
      <c r="E1880" s="348"/>
      <c r="F1880" s="351"/>
      <c r="G1880" s="165"/>
    </row>
    <row r="1881" spans="2:7" x14ac:dyDescent="0.3">
      <c r="B1881" s="165"/>
      <c r="C1881" s="346"/>
      <c r="D1881" s="350"/>
      <c r="E1881" s="348"/>
      <c r="F1881" s="351"/>
      <c r="G1881" s="165"/>
    </row>
    <row r="1882" spans="2:7" x14ac:dyDescent="0.3">
      <c r="B1882" s="165"/>
      <c r="C1882" s="346"/>
      <c r="D1882" s="350"/>
      <c r="E1882" s="348"/>
      <c r="F1882" s="351"/>
      <c r="G1882" s="165"/>
    </row>
    <row r="1883" spans="2:7" x14ac:dyDescent="0.3">
      <c r="B1883" s="165"/>
      <c r="C1883" s="346"/>
      <c r="D1883" s="350"/>
      <c r="E1883" s="348"/>
      <c r="F1883" s="351"/>
      <c r="G1883" s="165"/>
    </row>
    <row r="1884" spans="2:7" x14ac:dyDescent="0.3">
      <c r="B1884" s="165"/>
      <c r="C1884" s="346"/>
      <c r="D1884" s="350"/>
      <c r="E1884" s="348"/>
      <c r="F1884" s="351"/>
      <c r="G1884" s="165"/>
    </row>
    <row r="1885" spans="2:7" x14ac:dyDescent="0.3">
      <c r="B1885" s="165"/>
      <c r="C1885" s="346"/>
      <c r="D1885" s="350"/>
      <c r="E1885" s="348"/>
      <c r="F1885" s="351"/>
      <c r="G1885" s="165"/>
    </row>
    <row r="1886" spans="2:7" x14ac:dyDescent="0.3">
      <c r="B1886" s="165"/>
      <c r="C1886" s="346"/>
      <c r="D1886" s="350"/>
      <c r="E1886" s="348"/>
      <c r="F1886" s="351"/>
      <c r="G1886" s="165"/>
    </row>
    <row r="1887" spans="2:7" x14ac:dyDescent="0.3">
      <c r="B1887" s="165"/>
      <c r="C1887" s="346"/>
      <c r="D1887" s="350"/>
      <c r="E1887" s="348"/>
      <c r="F1887" s="351"/>
      <c r="G1887" s="165"/>
    </row>
    <row r="1888" spans="2:7" x14ac:dyDescent="0.3">
      <c r="B1888" s="165"/>
      <c r="C1888" s="346"/>
      <c r="D1888" s="350"/>
      <c r="E1888" s="348"/>
      <c r="F1888" s="351"/>
      <c r="G1888" s="165"/>
    </row>
    <row r="1889" spans="2:7" x14ac:dyDescent="0.3">
      <c r="B1889" s="165"/>
      <c r="C1889" s="346"/>
      <c r="D1889" s="350"/>
      <c r="E1889" s="348"/>
      <c r="F1889" s="351"/>
      <c r="G1889" s="165"/>
    </row>
    <row r="1890" spans="2:7" x14ac:dyDescent="0.3">
      <c r="B1890" s="165"/>
      <c r="C1890" s="346"/>
      <c r="D1890" s="350"/>
      <c r="E1890" s="348"/>
      <c r="F1890" s="351"/>
      <c r="G1890" s="165"/>
    </row>
    <row r="1891" spans="2:7" x14ac:dyDescent="0.3">
      <c r="B1891" s="165"/>
      <c r="C1891" s="346"/>
      <c r="D1891" s="350"/>
      <c r="E1891" s="348"/>
      <c r="F1891" s="351"/>
      <c r="G1891" s="165"/>
    </row>
    <row r="1892" spans="2:7" x14ac:dyDescent="0.3">
      <c r="B1892" s="165"/>
      <c r="C1892" s="346"/>
      <c r="D1892" s="350"/>
      <c r="E1892" s="348"/>
      <c r="F1892" s="351"/>
      <c r="G1892" s="165"/>
    </row>
    <row r="1893" spans="2:7" x14ac:dyDescent="0.3">
      <c r="B1893" s="165"/>
      <c r="C1893" s="346"/>
      <c r="D1893" s="350"/>
      <c r="E1893" s="348"/>
      <c r="F1893" s="351"/>
      <c r="G1893" s="165"/>
    </row>
    <row r="1894" spans="2:7" x14ac:dyDescent="0.3">
      <c r="B1894" s="165"/>
      <c r="C1894" s="346"/>
      <c r="D1894" s="350"/>
      <c r="E1894" s="348"/>
      <c r="F1894" s="351"/>
      <c r="G1894" s="165"/>
    </row>
    <row r="1895" spans="2:7" x14ac:dyDescent="0.3">
      <c r="B1895" s="165"/>
      <c r="C1895" s="346"/>
      <c r="D1895" s="350"/>
      <c r="E1895" s="348"/>
      <c r="F1895" s="351"/>
      <c r="G1895" s="165"/>
    </row>
    <row r="1896" spans="2:7" x14ac:dyDescent="0.3">
      <c r="B1896" s="165"/>
      <c r="C1896" s="346"/>
      <c r="D1896" s="350"/>
      <c r="E1896" s="348"/>
      <c r="F1896" s="351"/>
      <c r="G1896" s="165"/>
    </row>
    <row r="1897" spans="2:7" x14ac:dyDescent="0.3">
      <c r="B1897" s="165"/>
      <c r="C1897" s="346"/>
      <c r="D1897" s="350"/>
      <c r="E1897" s="348"/>
      <c r="F1897" s="351"/>
      <c r="G1897" s="165"/>
    </row>
    <row r="1898" spans="2:7" x14ac:dyDescent="0.3">
      <c r="B1898" s="165"/>
      <c r="C1898" s="346"/>
      <c r="D1898" s="350"/>
      <c r="E1898" s="348"/>
      <c r="F1898" s="351"/>
      <c r="G1898" s="165"/>
    </row>
    <row r="1899" spans="2:7" x14ac:dyDescent="0.3">
      <c r="B1899" s="165"/>
      <c r="C1899" s="346"/>
      <c r="D1899" s="350"/>
      <c r="E1899" s="348"/>
      <c r="F1899" s="351"/>
      <c r="G1899" s="165"/>
    </row>
    <row r="1900" spans="2:7" x14ac:dyDescent="0.3">
      <c r="B1900" s="165"/>
      <c r="C1900" s="346"/>
      <c r="D1900" s="350"/>
      <c r="E1900" s="348"/>
      <c r="F1900" s="351"/>
      <c r="G1900" s="165"/>
    </row>
    <row r="1901" spans="2:7" x14ac:dyDescent="0.3">
      <c r="B1901" s="165"/>
      <c r="C1901" s="346"/>
      <c r="D1901" s="350"/>
      <c r="E1901" s="348"/>
      <c r="F1901" s="351"/>
      <c r="G1901" s="165"/>
    </row>
    <row r="1902" spans="2:7" x14ac:dyDescent="0.3">
      <c r="B1902" s="165"/>
      <c r="C1902" s="346"/>
      <c r="D1902" s="350"/>
      <c r="E1902" s="348"/>
      <c r="F1902" s="351"/>
      <c r="G1902" s="165"/>
    </row>
    <row r="1903" spans="2:7" x14ac:dyDescent="0.3">
      <c r="B1903" s="165"/>
      <c r="C1903" s="346"/>
      <c r="D1903" s="350"/>
      <c r="E1903" s="348"/>
      <c r="F1903" s="351"/>
      <c r="G1903" s="165"/>
    </row>
    <row r="1904" spans="2:7" x14ac:dyDescent="0.3">
      <c r="B1904" s="165"/>
      <c r="C1904" s="346"/>
      <c r="D1904" s="350"/>
      <c r="E1904" s="348"/>
      <c r="F1904" s="351"/>
      <c r="G1904" s="165"/>
    </row>
    <row r="1905" spans="2:7" x14ac:dyDescent="0.3">
      <c r="B1905" s="165"/>
      <c r="C1905" s="346"/>
      <c r="D1905" s="350"/>
      <c r="E1905" s="348"/>
      <c r="F1905" s="351"/>
      <c r="G1905" s="165"/>
    </row>
    <row r="1906" spans="2:7" x14ac:dyDescent="0.3">
      <c r="B1906" s="165"/>
      <c r="C1906" s="346"/>
      <c r="D1906" s="350"/>
      <c r="E1906" s="348"/>
      <c r="F1906" s="351"/>
      <c r="G1906" s="165"/>
    </row>
    <row r="1907" spans="2:7" x14ac:dyDescent="0.3">
      <c r="B1907" s="165"/>
      <c r="C1907" s="346"/>
      <c r="D1907" s="350"/>
      <c r="E1907" s="348"/>
      <c r="F1907" s="351"/>
      <c r="G1907" s="165"/>
    </row>
    <row r="1908" spans="2:7" x14ac:dyDescent="0.3">
      <c r="B1908" s="165"/>
      <c r="C1908" s="346"/>
      <c r="D1908" s="350"/>
      <c r="E1908" s="348"/>
      <c r="F1908" s="351"/>
      <c r="G1908" s="165"/>
    </row>
    <row r="1909" spans="2:7" x14ac:dyDescent="0.3">
      <c r="B1909" s="165"/>
      <c r="C1909" s="346"/>
      <c r="D1909" s="350"/>
      <c r="E1909" s="348"/>
      <c r="F1909" s="351"/>
      <c r="G1909" s="165"/>
    </row>
    <row r="1910" spans="2:7" x14ac:dyDescent="0.3">
      <c r="B1910" s="165"/>
      <c r="C1910" s="346"/>
      <c r="D1910" s="350"/>
      <c r="E1910" s="348"/>
      <c r="F1910" s="351"/>
      <c r="G1910" s="165"/>
    </row>
    <row r="1911" spans="2:7" x14ac:dyDescent="0.3">
      <c r="B1911" s="165"/>
      <c r="C1911" s="346"/>
      <c r="D1911" s="350"/>
      <c r="E1911" s="348"/>
      <c r="F1911" s="351"/>
      <c r="G1911" s="165"/>
    </row>
    <row r="1912" spans="2:7" x14ac:dyDescent="0.3">
      <c r="B1912" s="165"/>
      <c r="C1912" s="346"/>
      <c r="D1912" s="350"/>
      <c r="E1912" s="348"/>
      <c r="F1912" s="351"/>
      <c r="G1912" s="165"/>
    </row>
    <row r="1913" spans="2:7" x14ac:dyDescent="0.3">
      <c r="B1913" s="165"/>
      <c r="C1913" s="346"/>
      <c r="D1913" s="350"/>
      <c r="E1913" s="348"/>
      <c r="F1913" s="351"/>
      <c r="G1913" s="165"/>
    </row>
    <row r="1914" spans="2:7" x14ac:dyDescent="0.3">
      <c r="B1914" s="165"/>
      <c r="C1914" s="346"/>
      <c r="D1914" s="350"/>
      <c r="E1914" s="348"/>
      <c r="F1914" s="351"/>
      <c r="G1914" s="165"/>
    </row>
    <row r="1915" spans="2:7" x14ac:dyDescent="0.3">
      <c r="B1915" s="165"/>
      <c r="C1915" s="346"/>
      <c r="D1915" s="350"/>
      <c r="E1915" s="348"/>
      <c r="F1915" s="351"/>
      <c r="G1915" s="165"/>
    </row>
    <row r="1916" spans="2:7" x14ac:dyDescent="0.3">
      <c r="B1916" s="165"/>
      <c r="C1916" s="346"/>
      <c r="D1916" s="350"/>
      <c r="E1916" s="348"/>
      <c r="F1916" s="351"/>
      <c r="G1916" s="165"/>
    </row>
    <row r="1917" spans="2:7" x14ac:dyDescent="0.3">
      <c r="B1917" s="165"/>
      <c r="C1917" s="346"/>
      <c r="D1917" s="350"/>
      <c r="E1917" s="348"/>
      <c r="F1917" s="351"/>
      <c r="G1917" s="165"/>
    </row>
    <row r="1918" spans="2:7" x14ac:dyDescent="0.3">
      <c r="B1918" s="165"/>
      <c r="C1918" s="346"/>
      <c r="D1918" s="350"/>
      <c r="E1918" s="348"/>
      <c r="F1918" s="351"/>
      <c r="G1918" s="165"/>
    </row>
    <row r="1919" spans="2:7" x14ac:dyDescent="0.3">
      <c r="B1919" s="165"/>
      <c r="C1919" s="346"/>
      <c r="D1919" s="350"/>
      <c r="E1919" s="348"/>
      <c r="F1919" s="351"/>
      <c r="G1919" s="165"/>
    </row>
    <row r="1920" spans="2:7" x14ac:dyDescent="0.3">
      <c r="B1920" s="165"/>
      <c r="C1920" s="346"/>
      <c r="D1920" s="350"/>
      <c r="E1920" s="348"/>
      <c r="F1920" s="351"/>
      <c r="G1920" s="165"/>
    </row>
    <row r="1921" spans="2:7" x14ac:dyDescent="0.3">
      <c r="B1921" s="165"/>
      <c r="C1921" s="346"/>
      <c r="D1921" s="350"/>
      <c r="E1921" s="348"/>
      <c r="F1921" s="351"/>
      <c r="G1921" s="165"/>
    </row>
    <row r="1922" spans="2:7" x14ac:dyDescent="0.3">
      <c r="B1922" s="165"/>
      <c r="C1922" s="346"/>
      <c r="D1922" s="350"/>
      <c r="E1922" s="348"/>
      <c r="F1922" s="351"/>
      <c r="G1922" s="165"/>
    </row>
    <row r="1923" spans="2:7" x14ac:dyDescent="0.3">
      <c r="B1923" s="165"/>
      <c r="C1923" s="346"/>
      <c r="D1923" s="350"/>
      <c r="E1923" s="348"/>
      <c r="F1923" s="351"/>
      <c r="G1923" s="165"/>
    </row>
    <row r="1924" spans="2:7" x14ac:dyDescent="0.3">
      <c r="B1924" s="165"/>
      <c r="C1924" s="346"/>
      <c r="D1924" s="350"/>
      <c r="E1924" s="348"/>
      <c r="F1924" s="351"/>
      <c r="G1924" s="165"/>
    </row>
    <row r="1925" spans="2:7" x14ac:dyDescent="0.3">
      <c r="B1925" s="165"/>
      <c r="C1925" s="346"/>
      <c r="D1925" s="350"/>
      <c r="E1925" s="348"/>
      <c r="F1925" s="351"/>
      <c r="G1925" s="165"/>
    </row>
    <row r="1926" spans="2:7" x14ac:dyDescent="0.3">
      <c r="B1926" s="165"/>
      <c r="C1926" s="346"/>
      <c r="D1926" s="350"/>
      <c r="E1926" s="348"/>
      <c r="F1926" s="351"/>
      <c r="G1926" s="165"/>
    </row>
    <row r="1927" spans="2:7" x14ac:dyDescent="0.3">
      <c r="B1927" s="165"/>
      <c r="C1927" s="346"/>
      <c r="D1927" s="350"/>
      <c r="E1927" s="348"/>
      <c r="F1927" s="351"/>
      <c r="G1927" s="165"/>
    </row>
    <row r="1928" spans="2:7" x14ac:dyDescent="0.3">
      <c r="B1928" s="165"/>
      <c r="C1928" s="346"/>
      <c r="D1928" s="350"/>
      <c r="E1928" s="348"/>
      <c r="F1928" s="351"/>
      <c r="G1928" s="165"/>
    </row>
    <row r="1929" spans="2:7" x14ac:dyDescent="0.3">
      <c r="B1929" s="165"/>
      <c r="C1929" s="346"/>
      <c r="D1929" s="350"/>
      <c r="E1929" s="348"/>
      <c r="F1929" s="351"/>
      <c r="G1929" s="165"/>
    </row>
    <row r="1930" spans="2:7" x14ac:dyDescent="0.3">
      <c r="B1930" s="165"/>
      <c r="C1930" s="346"/>
      <c r="D1930" s="350"/>
      <c r="E1930" s="348"/>
      <c r="F1930" s="351"/>
      <c r="G1930" s="165"/>
    </row>
    <row r="1931" spans="2:7" x14ac:dyDescent="0.3">
      <c r="B1931" s="165"/>
      <c r="C1931" s="346"/>
      <c r="D1931" s="350"/>
      <c r="E1931" s="348"/>
      <c r="F1931" s="351"/>
      <c r="G1931" s="165"/>
    </row>
    <row r="1932" spans="2:7" x14ac:dyDescent="0.3">
      <c r="B1932" s="165"/>
      <c r="C1932" s="346"/>
      <c r="D1932" s="350"/>
      <c r="E1932" s="348"/>
      <c r="F1932" s="351"/>
      <c r="G1932" s="165"/>
    </row>
    <row r="1933" spans="2:7" x14ac:dyDescent="0.3">
      <c r="B1933" s="165"/>
      <c r="C1933" s="346"/>
      <c r="D1933" s="350"/>
      <c r="E1933" s="348"/>
      <c r="F1933" s="351"/>
      <c r="G1933" s="165"/>
    </row>
    <row r="1934" spans="2:7" x14ac:dyDescent="0.3">
      <c r="B1934" s="165"/>
      <c r="C1934" s="346"/>
      <c r="D1934" s="350"/>
      <c r="E1934" s="348"/>
      <c r="F1934" s="351"/>
      <c r="G1934" s="165"/>
    </row>
    <row r="1935" spans="2:7" x14ac:dyDescent="0.3">
      <c r="B1935" s="165"/>
      <c r="C1935" s="346"/>
      <c r="D1935" s="350"/>
      <c r="E1935" s="348"/>
      <c r="F1935" s="351"/>
      <c r="G1935" s="165"/>
    </row>
    <row r="1936" spans="2:7" x14ac:dyDescent="0.3">
      <c r="B1936" s="165"/>
      <c r="C1936" s="346"/>
      <c r="D1936" s="350"/>
      <c r="E1936" s="348"/>
      <c r="F1936" s="351"/>
      <c r="G1936" s="165"/>
    </row>
    <row r="1937" spans="2:7" x14ac:dyDescent="0.3">
      <c r="B1937" s="165"/>
      <c r="C1937" s="346"/>
      <c r="D1937" s="350"/>
      <c r="E1937" s="348"/>
      <c r="F1937" s="351"/>
      <c r="G1937" s="165"/>
    </row>
    <row r="1938" spans="2:7" x14ac:dyDescent="0.3">
      <c r="B1938" s="165"/>
      <c r="C1938" s="346"/>
      <c r="D1938" s="350"/>
      <c r="E1938" s="348"/>
      <c r="F1938" s="351"/>
      <c r="G1938" s="165"/>
    </row>
    <row r="1939" spans="2:7" x14ac:dyDescent="0.3">
      <c r="B1939" s="165"/>
      <c r="C1939" s="346"/>
      <c r="D1939" s="350"/>
      <c r="E1939" s="348"/>
      <c r="F1939" s="351"/>
      <c r="G1939" s="165"/>
    </row>
    <row r="1940" spans="2:7" x14ac:dyDescent="0.3">
      <c r="B1940" s="165"/>
      <c r="C1940" s="346"/>
      <c r="D1940" s="350"/>
      <c r="E1940" s="348"/>
      <c r="F1940" s="351"/>
      <c r="G1940" s="165"/>
    </row>
    <row r="1941" spans="2:7" x14ac:dyDescent="0.3">
      <c r="B1941" s="165"/>
      <c r="C1941" s="346"/>
      <c r="D1941" s="350"/>
      <c r="E1941" s="348"/>
      <c r="F1941" s="351"/>
      <c r="G1941" s="165"/>
    </row>
    <row r="1942" spans="2:7" x14ac:dyDescent="0.3">
      <c r="B1942" s="165"/>
      <c r="C1942" s="346"/>
      <c r="D1942" s="350"/>
      <c r="E1942" s="348"/>
      <c r="F1942" s="351"/>
      <c r="G1942" s="165"/>
    </row>
    <row r="1943" spans="2:7" x14ac:dyDescent="0.3">
      <c r="B1943" s="165"/>
      <c r="C1943" s="346"/>
      <c r="D1943" s="350"/>
      <c r="E1943" s="348"/>
      <c r="F1943" s="351"/>
      <c r="G1943" s="165"/>
    </row>
    <row r="1944" spans="2:7" x14ac:dyDescent="0.3">
      <c r="B1944" s="165"/>
      <c r="C1944" s="346"/>
      <c r="D1944" s="350"/>
      <c r="E1944" s="348"/>
      <c r="F1944" s="351"/>
      <c r="G1944" s="165"/>
    </row>
    <row r="1945" spans="2:7" x14ac:dyDescent="0.3">
      <c r="B1945" s="165"/>
      <c r="C1945" s="346"/>
      <c r="D1945" s="350"/>
      <c r="E1945" s="348"/>
      <c r="F1945" s="351"/>
      <c r="G1945" s="165"/>
    </row>
    <row r="1946" spans="2:7" x14ac:dyDescent="0.3">
      <c r="B1946" s="165"/>
      <c r="C1946" s="346"/>
      <c r="D1946" s="350"/>
      <c r="E1946" s="348"/>
      <c r="F1946" s="351"/>
      <c r="G1946" s="165"/>
    </row>
    <row r="1947" spans="2:7" x14ac:dyDescent="0.3">
      <c r="B1947" s="165"/>
      <c r="C1947" s="346"/>
      <c r="D1947" s="350"/>
      <c r="E1947" s="348"/>
      <c r="F1947" s="351"/>
      <c r="G1947" s="165"/>
    </row>
    <row r="1948" spans="2:7" x14ac:dyDescent="0.3">
      <c r="B1948" s="165"/>
      <c r="C1948" s="346"/>
      <c r="D1948" s="350"/>
      <c r="E1948" s="348"/>
      <c r="F1948" s="351"/>
      <c r="G1948" s="165"/>
    </row>
    <row r="1949" spans="2:7" x14ac:dyDescent="0.3">
      <c r="B1949" s="165"/>
      <c r="C1949" s="346"/>
      <c r="D1949" s="350"/>
      <c r="E1949" s="348"/>
      <c r="F1949" s="351"/>
      <c r="G1949" s="165"/>
    </row>
    <row r="1950" spans="2:7" x14ac:dyDescent="0.3">
      <c r="B1950" s="165"/>
      <c r="C1950" s="346"/>
      <c r="D1950" s="350"/>
      <c r="E1950" s="348"/>
      <c r="F1950" s="351"/>
      <c r="G1950" s="165"/>
    </row>
    <row r="1951" spans="2:7" x14ac:dyDescent="0.3">
      <c r="B1951" s="165"/>
      <c r="C1951" s="346"/>
      <c r="D1951" s="350"/>
      <c r="E1951" s="348"/>
      <c r="F1951" s="351"/>
      <c r="G1951" s="165"/>
    </row>
    <row r="1952" spans="2:7" x14ac:dyDescent="0.3">
      <c r="B1952" s="165"/>
      <c r="C1952" s="346"/>
      <c r="D1952" s="350"/>
      <c r="E1952" s="348"/>
      <c r="F1952" s="351"/>
      <c r="G1952" s="165"/>
    </row>
    <row r="1953" spans="2:7" x14ac:dyDescent="0.3">
      <c r="B1953" s="165"/>
      <c r="C1953" s="346"/>
      <c r="D1953" s="350"/>
      <c r="E1953" s="348"/>
      <c r="F1953" s="351"/>
      <c r="G1953" s="165"/>
    </row>
    <row r="1954" spans="2:7" x14ac:dyDescent="0.3">
      <c r="B1954" s="165"/>
      <c r="C1954" s="346"/>
      <c r="D1954" s="350"/>
      <c r="E1954" s="348"/>
      <c r="F1954" s="351"/>
      <c r="G1954" s="165"/>
    </row>
    <row r="1955" spans="2:7" x14ac:dyDescent="0.3">
      <c r="B1955" s="165"/>
      <c r="C1955" s="346"/>
      <c r="D1955" s="350"/>
      <c r="E1955" s="348"/>
      <c r="F1955" s="351"/>
      <c r="G1955" s="165"/>
    </row>
    <row r="1956" spans="2:7" x14ac:dyDescent="0.3">
      <c r="B1956" s="165"/>
      <c r="C1956" s="346"/>
      <c r="D1956" s="350"/>
      <c r="E1956" s="348"/>
      <c r="F1956" s="351"/>
      <c r="G1956" s="165"/>
    </row>
    <row r="1957" spans="2:7" x14ac:dyDescent="0.3">
      <c r="B1957" s="165"/>
      <c r="C1957" s="346"/>
      <c r="D1957" s="350"/>
      <c r="E1957" s="348"/>
      <c r="F1957" s="351"/>
      <c r="G1957" s="165"/>
    </row>
    <row r="1958" spans="2:7" x14ac:dyDescent="0.3">
      <c r="B1958" s="165"/>
      <c r="C1958" s="346"/>
      <c r="D1958" s="350"/>
      <c r="E1958" s="348"/>
      <c r="F1958" s="351"/>
      <c r="G1958" s="165"/>
    </row>
    <row r="1959" spans="2:7" x14ac:dyDescent="0.3">
      <c r="B1959" s="165"/>
      <c r="C1959" s="346"/>
      <c r="D1959" s="350"/>
      <c r="E1959" s="348"/>
      <c r="F1959" s="351"/>
      <c r="G1959" s="165"/>
    </row>
    <row r="1960" spans="2:7" x14ac:dyDescent="0.3">
      <c r="B1960" s="165"/>
      <c r="C1960" s="346"/>
      <c r="D1960" s="350"/>
      <c r="E1960" s="348"/>
      <c r="F1960" s="351"/>
      <c r="G1960" s="165"/>
    </row>
    <row r="1961" spans="2:7" x14ac:dyDescent="0.3">
      <c r="B1961" s="165"/>
      <c r="C1961" s="346"/>
      <c r="D1961" s="350"/>
      <c r="E1961" s="348"/>
      <c r="F1961" s="351"/>
      <c r="G1961" s="165"/>
    </row>
    <row r="1962" spans="2:7" x14ac:dyDescent="0.3">
      <c r="B1962" s="165"/>
      <c r="C1962" s="346"/>
      <c r="D1962" s="350"/>
      <c r="E1962" s="348"/>
      <c r="F1962" s="351"/>
      <c r="G1962" s="165"/>
    </row>
    <row r="1963" spans="2:7" x14ac:dyDescent="0.3">
      <c r="B1963" s="165"/>
      <c r="C1963" s="346"/>
      <c r="D1963" s="350"/>
      <c r="E1963" s="348"/>
      <c r="F1963" s="351"/>
      <c r="G1963" s="165"/>
    </row>
    <row r="1964" spans="2:7" x14ac:dyDescent="0.3">
      <c r="B1964" s="165"/>
      <c r="C1964" s="346"/>
      <c r="D1964" s="350"/>
      <c r="E1964" s="348"/>
      <c r="F1964" s="351"/>
      <c r="G1964" s="165"/>
    </row>
    <row r="1965" spans="2:7" x14ac:dyDescent="0.3">
      <c r="B1965" s="165"/>
      <c r="C1965" s="346"/>
      <c r="D1965" s="350"/>
      <c r="E1965" s="348"/>
      <c r="F1965" s="351"/>
      <c r="G1965" s="165"/>
    </row>
    <row r="1966" spans="2:7" x14ac:dyDescent="0.3">
      <c r="B1966" s="165"/>
      <c r="C1966" s="346"/>
      <c r="D1966" s="350"/>
      <c r="E1966" s="348"/>
      <c r="F1966" s="351"/>
      <c r="G1966" s="165"/>
    </row>
    <row r="1967" spans="2:7" x14ac:dyDescent="0.3">
      <c r="B1967" s="165"/>
      <c r="C1967" s="346"/>
      <c r="D1967" s="350"/>
      <c r="E1967" s="348"/>
      <c r="F1967" s="351"/>
      <c r="G1967" s="165"/>
    </row>
    <row r="1968" spans="2:7" x14ac:dyDescent="0.3">
      <c r="B1968" s="165"/>
      <c r="C1968" s="346"/>
      <c r="D1968" s="350"/>
      <c r="E1968" s="348"/>
      <c r="F1968" s="351"/>
      <c r="G1968" s="165"/>
    </row>
    <row r="1969" spans="2:7" x14ac:dyDescent="0.3">
      <c r="B1969" s="165"/>
      <c r="C1969" s="346"/>
      <c r="D1969" s="350"/>
      <c r="E1969" s="348"/>
      <c r="F1969" s="351"/>
      <c r="G1969" s="165"/>
    </row>
    <row r="1970" spans="2:7" x14ac:dyDescent="0.3">
      <c r="B1970" s="165"/>
      <c r="C1970" s="346"/>
      <c r="D1970" s="350"/>
      <c r="E1970" s="348"/>
      <c r="F1970" s="351"/>
      <c r="G1970" s="165"/>
    </row>
    <row r="1971" spans="2:7" x14ac:dyDescent="0.3">
      <c r="B1971" s="165"/>
      <c r="C1971" s="346"/>
      <c r="D1971" s="350"/>
      <c r="E1971" s="348"/>
      <c r="F1971" s="351"/>
      <c r="G1971" s="165"/>
    </row>
    <row r="1972" spans="2:7" x14ac:dyDescent="0.3">
      <c r="B1972" s="165"/>
      <c r="C1972" s="346"/>
      <c r="D1972" s="350"/>
      <c r="E1972" s="348"/>
      <c r="F1972" s="351"/>
      <c r="G1972" s="165"/>
    </row>
    <row r="1973" spans="2:7" x14ac:dyDescent="0.3">
      <c r="B1973" s="165"/>
      <c r="C1973" s="346"/>
      <c r="D1973" s="350"/>
      <c r="E1973" s="348"/>
      <c r="F1973" s="351"/>
      <c r="G1973" s="165"/>
    </row>
    <row r="1974" spans="2:7" x14ac:dyDescent="0.3">
      <c r="B1974" s="165"/>
      <c r="C1974" s="346"/>
      <c r="D1974" s="350"/>
      <c r="E1974" s="348"/>
      <c r="F1974" s="351"/>
      <c r="G1974" s="165"/>
    </row>
    <row r="1975" spans="2:7" x14ac:dyDescent="0.3">
      <c r="B1975" s="165"/>
      <c r="C1975" s="346"/>
      <c r="D1975" s="350"/>
      <c r="E1975" s="348"/>
      <c r="F1975" s="351"/>
      <c r="G1975" s="165"/>
    </row>
    <row r="1976" spans="2:7" x14ac:dyDescent="0.3">
      <c r="B1976" s="165"/>
      <c r="C1976" s="346"/>
      <c r="D1976" s="350"/>
      <c r="E1976" s="348"/>
      <c r="F1976" s="351"/>
      <c r="G1976" s="165"/>
    </row>
    <row r="1977" spans="2:7" x14ac:dyDescent="0.3">
      <c r="B1977" s="165"/>
      <c r="C1977" s="346"/>
      <c r="D1977" s="350"/>
      <c r="E1977" s="348"/>
      <c r="F1977" s="351"/>
      <c r="G1977" s="165"/>
    </row>
    <row r="1978" spans="2:7" x14ac:dyDescent="0.3">
      <c r="B1978" s="165"/>
      <c r="C1978" s="346"/>
      <c r="D1978" s="350"/>
      <c r="E1978" s="348"/>
      <c r="F1978" s="351"/>
      <c r="G1978" s="165"/>
    </row>
    <row r="1979" spans="2:7" x14ac:dyDescent="0.3">
      <c r="B1979" s="165"/>
      <c r="C1979" s="346"/>
      <c r="D1979" s="350"/>
      <c r="E1979" s="348"/>
      <c r="F1979" s="351"/>
      <c r="G1979" s="165"/>
    </row>
    <row r="1980" spans="2:7" x14ac:dyDescent="0.3">
      <c r="B1980" s="165"/>
      <c r="C1980" s="346"/>
      <c r="D1980" s="350"/>
      <c r="E1980" s="348"/>
      <c r="F1980" s="351"/>
      <c r="G1980" s="165"/>
    </row>
    <row r="1981" spans="2:7" x14ac:dyDescent="0.3">
      <c r="B1981" s="165"/>
      <c r="C1981" s="346"/>
      <c r="D1981" s="350"/>
      <c r="E1981" s="348"/>
      <c r="F1981" s="351"/>
      <c r="G1981" s="165"/>
    </row>
    <row r="1982" spans="2:7" x14ac:dyDescent="0.3">
      <c r="B1982" s="165"/>
      <c r="C1982" s="346"/>
      <c r="D1982" s="350"/>
      <c r="E1982" s="348"/>
      <c r="F1982" s="351"/>
      <c r="G1982" s="165"/>
    </row>
    <row r="1983" spans="2:7" x14ac:dyDescent="0.3">
      <c r="B1983" s="165"/>
      <c r="C1983" s="346"/>
      <c r="D1983" s="350"/>
      <c r="E1983" s="348"/>
      <c r="F1983" s="351"/>
      <c r="G1983" s="165"/>
    </row>
    <row r="1984" spans="2:7" x14ac:dyDescent="0.3">
      <c r="B1984" s="165"/>
      <c r="C1984" s="346"/>
      <c r="D1984" s="350"/>
      <c r="E1984" s="348"/>
      <c r="F1984" s="351"/>
      <c r="G1984" s="165"/>
    </row>
    <row r="1985" spans="2:7" x14ac:dyDescent="0.3">
      <c r="B1985" s="165"/>
      <c r="C1985" s="346"/>
      <c r="D1985" s="350"/>
      <c r="E1985" s="348"/>
      <c r="F1985" s="351"/>
      <c r="G1985" s="165"/>
    </row>
    <row r="1986" spans="2:7" x14ac:dyDescent="0.3">
      <c r="B1986" s="165"/>
      <c r="C1986" s="346"/>
      <c r="D1986" s="350"/>
      <c r="E1986" s="348"/>
      <c r="F1986" s="351"/>
      <c r="G1986" s="165"/>
    </row>
    <row r="1987" spans="2:7" x14ac:dyDescent="0.3">
      <c r="B1987" s="165"/>
      <c r="C1987" s="346"/>
      <c r="D1987" s="350"/>
      <c r="E1987" s="348"/>
      <c r="F1987" s="351"/>
      <c r="G1987" s="165"/>
    </row>
    <row r="1988" spans="2:7" x14ac:dyDescent="0.3">
      <c r="B1988" s="165"/>
      <c r="C1988" s="346"/>
      <c r="D1988" s="350"/>
      <c r="E1988" s="348"/>
      <c r="F1988" s="351"/>
      <c r="G1988" s="165"/>
    </row>
    <row r="1989" spans="2:7" x14ac:dyDescent="0.3">
      <c r="B1989" s="165"/>
      <c r="C1989" s="346"/>
      <c r="D1989" s="350"/>
      <c r="E1989" s="348"/>
      <c r="F1989" s="351"/>
      <c r="G1989" s="165"/>
    </row>
    <row r="1990" spans="2:7" x14ac:dyDescent="0.3">
      <c r="B1990" s="165"/>
      <c r="C1990" s="346"/>
      <c r="D1990" s="350"/>
      <c r="E1990" s="348"/>
      <c r="F1990" s="351"/>
      <c r="G1990" s="165"/>
    </row>
    <row r="1991" spans="2:7" x14ac:dyDescent="0.3">
      <c r="B1991" s="165"/>
      <c r="C1991" s="346"/>
      <c r="D1991" s="350"/>
      <c r="E1991" s="348"/>
      <c r="F1991" s="351"/>
      <c r="G1991" s="165"/>
    </row>
    <row r="1992" spans="2:7" x14ac:dyDescent="0.3">
      <c r="B1992" s="165"/>
      <c r="C1992" s="346"/>
      <c r="D1992" s="350"/>
      <c r="E1992" s="348"/>
      <c r="F1992" s="351"/>
      <c r="G1992" s="165"/>
    </row>
    <row r="1993" spans="2:7" x14ac:dyDescent="0.3">
      <c r="B1993" s="165"/>
      <c r="C1993" s="346"/>
      <c r="D1993" s="350"/>
      <c r="E1993" s="348"/>
      <c r="F1993" s="351"/>
      <c r="G1993" s="165"/>
    </row>
    <row r="1994" spans="2:7" x14ac:dyDescent="0.3">
      <c r="B1994" s="165"/>
      <c r="C1994" s="346"/>
      <c r="D1994" s="350"/>
      <c r="E1994" s="348"/>
      <c r="F1994" s="351"/>
      <c r="G1994" s="165"/>
    </row>
    <row r="1995" spans="2:7" x14ac:dyDescent="0.3">
      <c r="B1995" s="165"/>
      <c r="C1995" s="346"/>
      <c r="D1995" s="350"/>
      <c r="E1995" s="348"/>
      <c r="F1995" s="351"/>
      <c r="G1995" s="165"/>
    </row>
    <row r="1996" spans="2:7" x14ac:dyDescent="0.3">
      <c r="B1996" s="165"/>
      <c r="C1996" s="346"/>
      <c r="D1996" s="350"/>
      <c r="E1996" s="348"/>
      <c r="F1996" s="351"/>
      <c r="G1996" s="165"/>
    </row>
    <row r="1997" spans="2:7" x14ac:dyDescent="0.3">
      <c r="B1997" s="165"/>
      <c r="C1997" s="346"/>
      <c r="D1997" s="350"/>
      <c r="E1997" s="348"/>
      <c r="F1997" s="351"/>
      <c r="G1997" s="165"/>
    </row>
    <row r="1998" spans="2:7" x14ac:dyDescent="0.3">
      <c r="B1998" s="165"/>
      <c r="C1998" s="346"/>
      <c r="D1998" s="350"/>
      <c r="E1998" s="348"/>
      <c r="F1998" s="351"/>
      <c r="G1998" s="165"/>
    </row>
    <row r="1999" spans="2:7" x14ac:dyDescent="0.3">
      <c r="B1999" s="165"/>
      <c r="C1999" s="346"/>
      <c r="D1999" s="350"/>
      <c r="E1999" s="348"/>
      <c r="F1999" s="351"/>
      <c r="G1999" s="165"/>
    </row>
    <row r="2000" spans="2:7" x14ac:dyDescent="0.3">
      <c r="B2000" s="165"/>
      <c r="C2000" s="346"/>
      <c r="D2000" s="350"/>
      <c r="E2000" s="348"/>
      <c r="F2000" s="351"/>
      <c r="G2000" s="165"/>
    </row>
    <row r="2001" spans="2:7" x14ac:dyDescent="0.3">
      <c r="B2001" s="165"/>
      <c r="C2001" s="346"/>
      <c r="D2001" s="350"/>
      <c r="E2001" s="348"/>
      <c r="F2001" s="351"/>
      <c r="G2001" s="165"/>
    </row>
    <row r="2002" spans="2:7" x14ac:dyDescent="0.3">
      <c r="B2002" s="165"/>
      <c r="C2002" s="346"/>
      <c r="D2002" s="350"/>
      <c r="E2002" s="348"/>
      <c r="F2002" s="351"/>
      <c r="G2002" s="165"/>
    </row>
    <row r="2003" spans="2:7" x14ac:dyDescent="0.3">
      <c r="B2003" s="165"/>
      <c r="C2003" s="346"/>
      <c r="D2003" s="350"/>
      <c r="E2003" s="348"/>
      <c r="F2003" s="351"/>
      <c r="G2003" s="165"/>
    </row>
    <row r="2004" spans="2:7" x14ac:dyDescent="0.3">
      <c r="B2004" s="165"/>
      <c r="C2004" s="346"/>
      <c r="D2004" s="350"/>
      <c r="E2004" s="348"/>
      <c r="F2004" s="351"/>
      <c r="G2004" s="165"/>
    </row>
    <row r="2005" spans="2:7" x14ac:dyDescent="0.3">
      <c r="B2005" s="165"/>
      <c r="C2005" s="346"/>
      <c r="D2005" s="350"/>
      <c r="E2005" s="348"/>
      <c r="F2005" s="351"/>
      <c r="G2005" s="165"/>
    </row>
    <row r="2006" spans="2:7" x14ac:dyDescent="0.3">
      <c r="B2006" s="165"/>
      <c r="C2006" s="346"/>
      <c r="D2006" s="350"/>
      <c r="E2006" s="348"/>
      <c r="F2006" s="351"/>
      <c r="G2006" s="165"/>
    </row>
    <row r="2007" spans="2:7" x14ac:dyDescent="0.3">
      <c r="B2007" s="165"/>
      <c r="C2007" s="346"/>
      <c r="D2007" s="350"/>
      <c r="E2007" s="348"/>
      <c r="F2007" s="351"/>
      <c r="G2007" s="165"/>
    </row>
    <row r="2008" spans="2:7" x14ac:dyDescent="0.3">
      <c r="B2008" s="165"/>
      <c r="C2008" s="346"/>
      <c r="D2008" s="350"/>
      <c r="E2008" s="348"/>
      <c r="F2008" s="351"/>
      <c r="G2008" s="165"/>
    </row>
    <row r="2009" spans="2:7" x14ac:dyDescent="0.3">
      <c r="B2009" s="165"/>
      <c r="C2009" s="346"/>
      <c r="D2009" s="350"/>
      <c r="E2009" s="348"/>
      <c r="F2009" s="351"/>
      <c r="G2009" s="165"/>
    </row>
    <row r="2010" spans="2:7" x14ac:dyDescent="0.3">
      <c r="B2010" s="165"/>
      <c r="C2010" s="346"/>
      <c r="D2010" s="350"/>
      <c r="E2010" s="348"/>
      <c r="F2010" s="351"/>
      <c r="G2010" s="165"/>
    </row>
    <row r="2011" spans="2:7" x14ac:dyDescent="0.3">
      <c r="B2011" s="165"/>
      <c r="C2011" s="346"/>
      <c r="D2011" s="350"/>
      <c r="E2011" s="348"/>
      <c r="F2011" s="351"/>
      <c r="G2011" s="165"/>
    </row>
    <row r="2012" spans="2:7" x14ac:dyDescent="0.3">
      <c r="B2012" s="165"/>
      <c r="C2012" s="346"/>
      <c r="D2012" s="350"/>
      <c r="E2012" s="348"/>
      <c r="F2012" s="351"/>
      <c r="G2012" s="165"/>
    </row>
    <row r="2013" spans="2:7" x14ac:dyDescent="0.3">
      <c r="B2013" s="165"/>
      <c r="C2013" s="346"/>
      <c r="D2013" s="350"/>
      <c r="E2013" s="348"/>
      <c r="F2013" s="351"/>
      <c r="G2013" s="165"/>
    </row>
    <row r="2014" spans="2:7" x14ac:dyDescent="0.3">
      <c r="B2014" s="165"/>
      <c r="C2014" s="346"/>
      <c r="D2014" s="350"/>
      <c r="E2014" s="348"/>
      <c r="F2014" s="351"/>
      <c r="G2014" s="165"/>
    </row>
    <row r="2015" spans="2:7" x14ac:dyDescent="0.3">
      <c r="B2015" s="165"/>
      <c r="C2015" s="346"/>
      <c r="D2015" s="350"/>
      <c r="E2015" s="348"/>
      <c r="F2015" s="351"/>
      <c r="G2015" s="165"/>
    </row>
    <row r="2016" spans="2:7" x14ac:dyDescent="0.3">
      <c r="B2016" s="165"/>
      <c r="C2016" s="346"/>
      <c r="D2016" s="350"/>
      <c r="E2016" s="348"/>
      <c r="F2016" s="351"/>
      <c r="G2016" s="165"/>
    </row>
    <row r="2017" spans="2:7" x14ac:dyDescent="0.3">
      <c r="B2017" s="165"/>
      <c r="C2017" s="346"/>
      <c r="D2017" s="350"/>
      <c r="E2017" s="348"/>
      <c r="F2017" s="351"/>
      <c r="G2017" s="165"/>
    </row>
    <row r="2018" spans="2:7" x14ac:dyDescent="0.3">
      <c r="B2018" s="165"/>
      <c r="C2018" s="346"/>
      <c r="D2018" s="350"/>
      <c r="E2018" s="348"/>
      <c r="F2018" s="351"/>
      <c r="G2018" s="165"/>
    </row>
    <row r="2019" spans="2:7" x14ac:dyDescent="0.3">
      <c r="B2019" s="165"/>
      <c r="C2019" s="346"/>
      <c r="D2019" s="350"/>
      <c r="E2019" s="348"/>
      <c r="F2019" s="351"/>
      <c r="G2019" s="165"/>
    </row>
    <row r="2020" spans="2:7" x14ac:dyDescent="0.3">
      <c r="B2020" s="165"/>
      <c r="C2020" s="346"/>
      <c r="D2020" s="350"/>
      <c r="E2020" s="348"/>
      <c r="F2020" s="351"/>
      <c r="G2020" s="165"/>
    </row>
    <row r="2021" spans="2:7" x14ac:dyDescent="0.3">
      <c r="B2021" s="165"/>
      <c r="C2021" s="346"/>
      <c r="D2021" s="350"/>
      <c r="E2021" s="348"/>
      <c r="F2021" s="351"/>
      <c r="G2021" s="165"/>
    </row>
    <row r="2022" spans="2:7" x14ac:dyDescent="0.3">
      <c r="B2022" s="165"/>
      <c r="C2022" s="346"/>
      <c r="D2022" s="350"/>
      <c r="E2022" s="348"/>
      <c r="F2022" s="351"/>
      <c r="G2022" s="165"/>
    </row>
    <row r="2023" spans="2:7" x14ac:dyDescent="0.3">
      <c r="B2023" s="165"/>
      <c r="C2023" s="346"/>
      <c r="D2023" s="350"/>
      <c r="E2023" s="348"/>
      <c r="F2023" s="351"/>
      <c r="G2023" s="165"/>
    </row>
    <row r="2024" spans="2:7" x14ac:dyDescent="0.3">
      <c r="B2024" s="165"/>
      <c r="C2024" s="346"/>
      <c r="D2024" s="350"/>
      <c r="E2024" s="348"/>
      <c r="F2024" s="351"/>
      <c r="G2024" s="165"/>
    </row>
    <row r="2025" spans="2:7" x14ac:dyDescent="0.3">
      <c r="B2025" s="165"/>
      <c r="C2025" s="346"/>
      <c r="D2025" s="350"/>
      <c r="E2025" s="348"/>
      <c r="F2025" s="351"/>
      <c r="G2025" s="165"/>
    </row>
    <row r="2026" spans="2:7" x14ac:dyDescent="0.3">
      <c r="B2026" s="165"/>
      <c r="C2026" s="346"/>
      <c r="D2026" s="350"/>
      <c r="E2026" s="348"/>
      <c r="F2026" s="351"/>
      <c r="G2026" s="165"/>
    </row>
    <row r="2027" spans="2:7" x14ac:dyDescent="0.3">
      <c r="B2027" s="165"/>
      <c r="C2027" s="346"/>
      <c r="D2027" s="350"/>
      <c r="E2027" s="348"/>
      <c r="F2027" s="351"/>
      <c r="G2027" s="165"/>
    </row>
    <row r="2028" spans="2:7" x14ac:dyDescent="0.3">
      <c r="B2028" s="165"/>
      <c r="C2028" s="346"/>
      <c r="D2028" s="350"/>
      <c r="E2028" s="348"/>
      <c r="F2028" s="351"/>
      <c r="G2028" s="165"/>
    </row>
    <row r="2029" spans="2:7" x14ac:dyDescent="0.3">
      <c r="B2029" s="165"/>
      <c r="C2029" s="346"/>
      <c r="D2029" s="350"/>
      <c r="E2029" s="348"/>
      <c r="F2029" s="351"/>
      <c r="G2029" s="165"/>
    </row>
    <row r="2030" spans="2:7" x14ac:dyDescent="0.3">
      <c r="B2030" s="165"/>
      <c r="C2030" s="346"/>
      <c r="D2030" s="350"/>
      <c r="E2030" s="348"/>
      <c r="F2030" s="351"/>
      <c r="G2030" s="165"/>
    </row>
    <row r="2031" spans="2:7" x14ac:dyDescent="0.3">
      <c r="B2031" s="165"/>
      <c r="C2031" s="346"/>
      <c r="D2031" s="350"/>
      <c r="E2031" s="348"/>
      <c r="F2031" s="351"/>
      <c r="G2031" s="165"/>
    </row>
    <row r="2032" spans="2:7" x14ac:dyDescent="0.3">
      <c r="B2032" s="165"/>
      <c r="C2032" s="346"/>
      <c r="D2032" s="350"/>
      <c r="E2032" s="348"/>
      <c r="F2032" s="351"/>
      <c r="G2032" s="165"/>
    </row>
    <row r="2033" spans="2:7" x14ac:dyDescent="0.3">
      <c r="B2033" s="165"/>
      <c r="C2033" s="346"/>
      <c r="D2033" s="350"/>
      <c r="E2033" s="348"/>
      <c r="F2033" s="351"/>
      <c r="G2033" s="165"/>
    </row>
    <row r="2034" spans="2:7" x14ac:dyDescent="0.3">
      <c r="B2034" s="165"/>
      <c r="C2034" s="346"/>
      <c r="D2034" s="350"/>
      <c r="E2034" s="348"/>
      <c r="F2034" s="351"/>
      <c r="G2034" s="165"/>
    </row>
    <row r="2035" spans="2:7" x14ac:dyDescent="0.3">
      <c r="B2035" s="165"/>
      <c r="C2035" s="346"/>
      <c r="D2035" s="350"/>
      <c r="E2035" s="348"/>
      <c r="F2035" s="351"/>
      <c r="G2035" s="165"/>
    </row>
    <row r="2036" spans="2:7" x14ac:dyDescent="0.3">
      <c r="B2036" s="165"/>
      <c r="C2036" s="346"/>
      <c r="D2036" s="350"/>
      <c r="E2036" s="348"/>
      <c r="F2036" s="351"/>
      <c r="G2036" s="165"/>
    </row>
    <row r="2037" spans="2:7" x14ac:dyDescent="0.3">
      <c r="B2037" s="165"/>
      <c r="C2037" s="346"/>
      <c r="D2037" s="350"/>
      <c r="E2037" s="348"/>
      <c r="F2037" s="351"/>
      <c r="G2037" s="165"/>
    </row>
    <row r="2038" spans="2:7" x14ac:dyDescent="0.3">
      <c r="B2038" s="165"/>
      <c r="C2038" s="346"/>
      <c r="D2038" s="350"/>
      <c r="E2038" s="348"/>
      <c r="F2038" s="351"/>
      <c r="G2038" s="165"/>
    </row>
    <row r="2039" spans="2:7" x14ac:dyDescent="0.3">
      <c r="B2039" s="165"/>
      <c r="C2039" s="346"/>
      <c r="D2039" s="350"/>
      <c r="E2039" s="348"/>
      <c r="F2039" s="351"/>
      <c r="G2039" s="165"/>
    </row>
    <row r="2040" spans="2:7" x14ac:dyDescent="0.3">
      <c r="B2040" s="165"/>
      <c r="C2040" s="346"/>
      <c r="D2040" s="350"/>
      <c r="E2040" s="348"/>
      <c r="F2040" s="351"/>
      <c r="G2040" s="165"/>
    </row>
    <row r="2041" spans="2:7" x14ac:dyDescent="0.3">
      <c r="B2041" s="165"/>
      <c r="C2041" s="346"/>
      <c r="D2041" s="350"/>
      <c r="E2041" s="348"/>
      <c r="F2041" s="351"/>
      <c r="G2041" s="165"/>
    </row>
    <row r="2042" spans="2:7" x14ac:dyDescent="0.3">
      <c r="B2042" s="165"/>
      <c r="C2042" s="346"/>
      <c r="D2042" s="350"/>
      <c r="E2042" s="348"/>
      <c r="F2042" s="351"/>
      <c r="G2042" s="165"/>
    </row>
    <row r="2043" spans="2:7" x14ac:dyDescent="0.3">
      <c r="B2043" s="165"/>
      <c r="C2043" s="346"/>
      <c r="D2043" s="350"/>
      <c r="E2043" s="348"/>
      <c r="F2043" s="351"/>
      <c r="G2043" s="165"/>
    </row>
    <row r="2044" spans="2:7" x14ac:dyDescent="0.3">
      <c r="B2044" s="165"/>
      <c r="C2044" s="346"/>
      <c r="D2044" s="350"/>
      <c r="E2044" s="348"/>
      <c r="F2044" s="351"/>
      <c r="G2044" s="165"/>
    </row>
    <row r="2045" spans="2:7" x14ac:dyDescent="0.3">
      <c r="B2045" s="165"/>
      <c r="C2045" s="346"/>
      <c r="D2045" s="350"/>
      <c r="E2045" s="348"/>
      <c r="F2045" s="351"/>
      <c r="G2045" s="165"/>
    </row>
    <row r="2046" spans="2:7" x14ac:dyDescent="0.3">
      <c r="B2046" s="165"/>
      <c r="C2046" s="346"/>
      <c r="D2046" s="350"/>
      <c r="E2046" s="348"/>
      <c r="F2046" s="351"/>
      <c r="G2046" s="165"/>
    </row>
    <row r="2047" spans="2:7" x14ac:dyDescent="0.3">
      <c r="B2047" s="165"/>
      <c r="C2047" s="346"/>
      <c r="D2047" s="350"/>
      <c r="E2047" s="348"/>
      <c r="F2047" s="351"/>
      <c r="G2047" s="165"/>
    </row>
    <row r="2048" spans="2:7" x14ac:dyDescent="0.3">
      <c r="B2048" s="165"/>
      <c r="C2048" s="346"/>
      <c r="D2048" s="350"/>
      <c r="E2048" s="348"/>
      <c r="F2048" s="351"/>
      <c r="G2048" s="165"/>
    </row>
    <row r="2049" spans="2:7" x14ac:dyDescent="0.3">
      <c r="B2049" s="165"/>
      <c r="C2049" s="346"/>
      <c r="D2049" s="350"/>
      <c r="E2049" s="348"/>
      <c r="F2049" s="351"/>
      <c r="G2049" s="165"/>
    </row>
    <row r="2050" spans="2:7" x14ac:dyDescent="0.3">
      <c r="B2050" s="165"/>
      <c r="C2050" s="346"/>
      <c r="D2050" s="350"/>
      <c r="E2050" s="348"/>
      <c r="F2050" s="351"/>
      <c r="G2050" s="165"/>
    </row>
    <row r="2051" spans="2:7" x14ac:dyDescent="0.3">
      <c r="B2051" s="165"/>
      <c r="C2051" s="346"/>
      <c r="D2051" s="350"/>
      <c r="E2051" s="348"/>
      <c r="F2051" s="351"/>
      <c r="G2051" s="165"/>
    </row>
    <row r="2052" spans="2:7" x14ac:dyDescent="0.3">
      <c r="B2052" s="165"/>
      <c r="C2052" s="346"/>
      <c r="D2052" s="350"/>
      <c r="E2052" s="348"/>
      <c r="F2052" s="351"/>
      <c r="G2052" s="165"/>
    </row>
    <row r="2053" spans="2:7" x14ac:dyDescent="0.3">
      <c r="B2053" s="165"/>
      <c r="C2053" s="346"/>
      <c r="D2053" s="350"/>
      <c r="E2053" s="348"/>
      <c r="F2053" s="351"/>
      <c r="G2053" s="165"/>
    </row>
    <row r="2054" spans="2:7" x14ac:dyDescent="0.3">
      <c r="B2054" s="165"/>
      <c r="C2054" s="346"/>
      <c r="D2054" s="350"/>
      <c r="E2054" s="348"/>
      <c r="F2054" s="351"/>
      <c r="G2054" s="165"/>
    </row>
    <row r="2055" spans="2:7" x14ac:dyDescent="0.3">
      <c r="B2055" s="165"/>
      <c r="C2055" s="346"/>
      <c r="D2055" s="350"/>
      <c r="E2055" s="348"/>
      <c r="F2055" s="351"/>
      <c r="G2055" s="165"/>
    </row>
    <row r="2056" spans="2:7" x14ac:dyDescent="0.3">
      <c r="B2056" s="165"/>
      <c r="C2056" s="346"/>
      <c r="D2056" s="350"/>
      <c r="E2056" s="348"/>
      <c r="F2056" s="351"/>
      <c r="G2056" s="165"/>
    </row>
    <row r="2057" spans="2:7" x14ac:dyDescent="0.3">
      <c r="B2057" s="165"/>
      <c r="C2057" s="346"/>
      <c r="D2057" s="350"/>
      <c r="E2057" s="348"/>
      <c r="F2057" s="351"/>
      <c r="G2057" s="165"/>
    </row>
    <row r="2058" spans="2:7" x14ac:dyDescent="0.3">
      <c r="B2058" s="165"/>
      <c r="C2058" s="346"/>
      <c r="D2058" s="350"/>
      <c r="E2058" s="348"/>
      <c r="F2058" s="351"/>
      <c r="G2058" s="165"/>
    </row>
    <row r="2059" spans="2:7" x14ac:dyDescent="0.3">
      <c r="B2059" s="165"/>
      <c r="C2059" s="346"/>
      <c r="D2059" s="350"/>
      <c r="E2059" s="348"/>
      <c r="F2059" s="351"/>
      <c r="G2059" s="165"/>
    </row>
    <row r="2060" spans="2:7" x14ac:dyDescent="0.3">
      <c r="B2060" s="165"/>
      <c r="C2060" s="346"/>
      <c r="D2060" s="350"/>
      <c r="E2060" s="348"/>
      <c r="F2060" s="351"/>
      <c r="G2060" s="165"/>
    </row>
    <row r="2061" spans="2:7" x14ac:dyDescent="0.3">
      <c r="B2061" s="165"/>
      <c r="C2061" s="346"/>
      <c r="D2061" s="350"/>
      <c r="E2061" s="348"/>
      <c r="F2061" s="351"/>
      <c r="G2061" s="165"/>
    </row>
    <row r="2062" spans="2:7" x14ac:dyDescent="0.3">
      <c r="B2062" s="165"/>
      <c r="C2062" s="346"/>
      <c r="D2062" s="350"/>
      <c r="E2062" s="348"/>
      <c r="F2062" s="351"/>
      <c r="G2062" s="165"/>
    </row>
    <row r="2063" spans="2:7" x14ac:dyDescent="0.3">
      <c r="B2063" s="165"/>
      <c r="C2063" s="346"/>
      <c r="D2063" s="350"/>
      <c r="E2063" s="348"/>
      <c r="F2063" s="351"/>
      <c r="G2063" s="165"/>
    </row>
    <row r="2064" spans="2:7" x14ac:dyDescent="0.3">
      <c r="B2064" s="165"/>
      <c r="C2064" s="346"/>
      <c r="D2064" s="350"/>
      <c r="E2064" s="348"/>
      <c r="F2064" s="351"/>
      <c r="G2064" s="165"/>
    </row>
    <row r="2065" spans="2:7" x14ac:dyDescent="0.3">
      <c r="B2065" s="165"/>
      <c r="C2065" s="346"/>
      <c r="D2065" s="350"/>
      <c r="E2065" s="348"/>
      <c r="F2065" s="351"/>
      <c r="G2065" s="165"/>
    </row>
    <row r="2066" spans="2:7" x14ac:dyDescent="0.3">
      <c r="B2066" s="165"/>
      <c r="C2066" s="346"/>
      <c r="D2066" s="350"/>
      <c r="E2066" s="348"/>
      <c r="F2066" s="351"/>
      <c r="G2066" s="165"/>
    </row>
    <row r="2067" spans="2:7" x14ac:dyDescent="0.3">
      <c r="B2067" s="165"/>
      <c r="C2067" s="346"/>
      <c r="D2067" s="350"/>
      <c r="E2067" s="348"/>
      <c r="F2067" s="351"/>
      <c r="G2067" s="165"/>
    </row>
    <row r="2068" spans="2:7" x14ac:dyDescent="0.3">
      <c r="B2068" s="165"/>
      <c r="C2068" s="346"/>
      <c r="D2068" s="350"/>
      <c r="E2068" s="348"/>
      <c r="F2068" s="351"/>
      <c r="G2068" s="165"/>
    </row>
    <row r="2069" spans="2:7" x14ac:dyDescent="0.3">
      <c r="B2069" s="165"/>
      <c r="C2069" s="346"/>
      <c r="D2069" s="350"/>
      <c r="E2069" s="348"/>
      <c r="F2069" s="351"/>
      <c r="G2069" s="165"/>
    </row>
    <row r="2070" spans="2:7" x14ac:dyDescent="0.3">
      <c r="B2070" s="165"/>
      <c r="C2070" s="346"/>
      <c r="D2070" s="350"/>
      <c r="E2070" s="348"/>
      <c r="F2070" s="351"/>
      <c r="G2070" s="165"/>
    </row>
    <row r="2071" spans="2:7" x14ac:dyDescent="0.3">
      <c r="B2071" s="165"/>
      <c r="C2071" s="346"/>
      <c r="D2071" s="350"/>
      <c r="E2071" s="348"/>
      <c r="F2071" s="351"/>
      <c r="G2071" s="165"/>
    </row>
    <row r="2072" spans="2:7" x14ac:dyDescent="0.3">
      <c r="B2072" s="165"/>
      <c r="C2072" s="346"/>
      <c r="D2072" s="350"/>
      <c r="E2072" s="348"/>
      <c r="F2072" s="351"/>
      <c r="G2072" s="165"/>
    </row>
    <row r="2073" spans="2:7" x14ac:dyDescent="0.3">
      <c r="B2073" s="165"/>
      <c r="C2073" s="346"/>
      <c r="D2073" s="350"/>
      <c r="E2073" s="348"/>
      <c r="F2073" s="351"/>
      <c r="G2073" s="165"/>
    </row>
    <row r="2074" spans="2:7" x14ac:dyDescent="0.3">
      <c r="B2074" s="165"/>
      <c r="C2074" s="346"/>
      <c r="D2074" s="350"/>
      <c r="E2074" s="348"/>
      <c r="F2074" s="351"/>
      <c r="G2074" s="165"/>
    </row>
    <row r="2075" spans="2:7" x14ac:dyDescent="0.3">
      <c r="B2075" s="165"/>
      <c r="C2075" s="346"/>
      <c r="D2075" s="350"/>
      <c r="E2075" s="348"/>
      <c r="F2075" s="351"/>
      <c r="G2075" s="165"/>
    </row>
    <row r="2076" spans="2:7" x14ac:dyDescent="0.3">
      <c r="B2076" s="165"/>
      <c r="C2076" s="346"/>
      <c r="D2076" s="350"/>
      <c r="E2076" s="348"/>
      <c r="F2076" s="351"/>
      <c r="G2076" s="165"/>
    </row>
    <row r="2077" spans="2:7" x14ac:dyDescent="0.3">
      <c r="B2077" s="165"/>
      <c r="C2077" s="346"/>
      <c r="D2077" s="350"/>
      <c r="E2077" s="348"/>
      <c r="F2077" s="351"/>
      <c r="G2077" s="165"/>
    </row>
    <row r="2078" spans="2:7" x14ac:dyDescent="0.3">
      <c r="B2078" s="165"/>
      <c r="C2078" s="346"/>
      <c r="D2078" s="350"/>
      <c r="E2078" s="348"/>
      <c r="F2078" s="351"/>
      <c r="G2078" s="165"/>
    </row>
    <row r="2079" spans="2:7" x14ac:dyDescent="0.3">
      <c r="B2079" s="165"/>
      <c r="C2079" s="346"/>
      <c r="D2079" s="350"/>
      <c r="E2079" s="348"/>
      <c r="F2079" s="351"/>
      <c r="G2079" s="165"/>
    </row>
    <row r="2080" spans="2:7" x14ac:dyDescent="0.3">
      <c r="B2080" s="165"/>
      <c r="C2080" s="346"/>
      <c r="D2080" s="350"/>
      <c r="E2080" s="348"/>
      <c r="F2080" s="351"/>
      <c r="G2080" s="165"/>
    </row>
    <row r="2081" spans="2:7" x14ac:dyDescent="0.3">
      <c r="B2081" s="165"/>
      <c r="C2081" s="346"/>
      <c r="D2081" s="350"/>
      <c r="E2081" s="348"/>
      <c r="F2081" s="351"/>
      <c r="G2081" s="165"/>
    </row>
    <row r="2082" spans="2:7" x14ac:dyDescent="0.3">
      <c r="B2082" s="165"/>
      <c r="C2082" s="346"/>
      <c r="D2082" s="350"/>
      <c r="E2082" s="348"/>
      <c r="F2082" s="351"/>
      <c r="G2082" s="165"/>
    </row>
    <row r="2083" spans="2:7" x14ac:dyDescent="0.3">
      <c r="B2083" s="165"/>
      <c r="C2083" s="346"/>
      <c r="D2083" s="350"/>
      <c r="E2083" s="348"/>
      <c r="F2083" s="351"/>
      <c r="G2083" s="165"/>
    </row>
    <row r="2084" spans="2:7" x14ac:dyDescent="0.3">
      <c r="B2084" s="165"/>
      <c r="C2084" s="346"/>
      <c r="D2084" s="350"/>
      <c r="E2084" s="348"/>
      <c r="F2084" s="351"/>
      <c r="G2084" s="165"/>
    </row>
    <row r="2085" spans="2:7" x14ac:dyDescent="0.3">
      <c r="B2085" s="165"/>
      <c r="C2085" s="346"/>
      <c r="D2085" s="350"/>
      <c r="E2085" s="348"/>
      <c r="F2085" s="351"/>
      <c r="G2085" s="165"/>
    </row>
    <row r="2086" spans="2:7" x14ac:dyDescent="0.3">
      <c r="B2086" s="165"/>
      <c r="C2086" s="346"/>
      <c r="D2086" s="350"/>
      <c r="E2086" s="348"/>
      <c r="F2086" s="351"/>
      <c r="G2086" s="165"/>
    </row>
    <row r="2087" spans="2:7" x14ac:dyDescent="0.3">
      <c r="B2087" s="165"/>
      <c r="C2087" s="346"/>
      <c r="D2087" s="350"/>
      <c r="E2087" s="348"/>
      <c r="F2087" s="351"/>
      <c r="G2087" s="165"/>
    </row>
    <row r="2088" spans="2:7" x14ac:dyDescent="0.3">
      <c r="B2088" s="165"/>
      <c r="C2088" s="346"/>
      <c r="D2088" s="350"/>
      <c r="E2088" s="348"/>
      <c r="F2088" s="351"/>
      <c r="G2088" s="165"/>
    </row>
    <row r="2089" spans="2:7" x14ac:dyDescent="0.3">
      <c r="B2089" s="165"/>
      <c r="C2089" s="346"/>
      <c r="D2089" s="350"/>
      <c r="E2089" s="348"/>
      <c r="F2089" s="351"/>
      <c r="G2089" s="165"/>
    </row>
    <row r="2090" spans="2:7" x14ac:dyDescent="0.3">
      <c r="B2090" s="165"/>
      <c r="C2090" s="346"/>
      <c r="D2090" s="350"/>
      <c r="E2090" s="348"/>
      <c r="F2090" s="351"/>
      <c r="G2090" s="165"/>
    </row>
    <row r="2091" spans="2:7" x14ac:dyDescent="0.3">
      <c r="B2091" s="165"/>
      <c r="C2091" s="346"/>
      <c r="D2091" s="350"/>
      <c r="E2091" s="348"/>
      <c r="F2091" s="351"/>
      <c r="G2091" s="165"/>
    </row>
    <row r="2092" spans="2:7" x14ac:dyDescent="0.3">
      <c r="B2092" s="165"/>
      <c r="C2092" s="346"/>
      <c r="D2092" s="350"/>
      <c r="E2092" s="348"/>
      <c r="F2092" s="351"/>
      <c r="G2092" s="165"/>
    </row>
    <row r="2093" spans="2:7" x14ac:dyDescent="0.3">
      <c r="B2093" s="165"/>
      <c r="C2093" s="346"/>
      <c r="D2093" s="350"/>
      <c r="E2093" s="348"/>
      <c r="F2093" s="351"/>
      <c r="G2093" s="165"/>
    </row>
    <row r="2094" spans="2:7" x14ac:dyDescent="0.3">
      <c r="B2094" s="165"/>
      <c r="C2094" s="346"/>
      <c r="D2094" s="350"/>
      <c r="E2094" s="348"/>
      <c r="F2094" s="351"/>
      <c r="G2094" s="165"/>
    </row>
    <row r="2095" spans="2:7" x14ac:dyDescent="0.3">
      <c r="B2095" s="165"/>
      <c r="C2095" s="346"/>
      <c r="D2095" s="350"/>
      <c r="E2095" s="348"/>
      <c r="F2095" s="351"/>
      <c r="G2095" s="165"/>
    </row>
    <row r="2096" spans="2:7" x14ac:dyDescent="0.3">
      <c r="B2096" s="165"/>
      <c r="C2096" s="346"/>
      <c r="D2096" s="350"/>
      <c r="E2096" s="348"/>
      <c r="F2096" s="351"/>
      <c r="G2096" s="165"/>
    </row>
    <row r="2097" spans="2:7" x14ac:dyDescent="0.3">
      <c r="B2097" s="165"/>
      <c r="C2097" s="346"/>
      <c r="D2097" s="350"/>
      <c r="E2097" s="348"/>
      <c r="F2097" s="351"/>
      <c r="G2097" s="165"/>
    </row>
    <row r="2098" spans="2:7" x14ac:dyDescent="0.3">
      <c r="B2098" s="165"/>
      <c r="C2098" s="346"/>
      <c r="D2098" s="350"/>
      <c r="E2098" s="348"/>
      <c r="F2098" s="351"/>
      <c r="G2098" s="165"/>
    </row>
    <row r="2099" spans="2:7" x14ac:dyDescent="0.3">
      <c r="B2099" s="165"/>
      <c r="C2099" s="346"/>
      <c r="D2099" s="350"/>
      <c r="E2099" s="348"/>
      <c r="F2099" s="351"/>
      <c r="G2099" s="165"/>
    </row>
    <row r="2100" spans="2:7" x14ac:dyDescent="0.3">
      <c r="B2100" s="165"/>
      <c r="C2100" s="346"/>
      <c r="D2100" s="350"/>
      <c r="E2100" s="348"/>
      <c r="F2100" s="351"/>
      <c r="G2100" s="165"/>
    </row>
    <row r="2101" spans="2:7" x14ac:dyDescent="0.3">
      <c r="B2101" s="165"/>
      <c r="C2101" s="346"/>
      <c r="D2101" s="350"/>
      <c r="E2101" s="348"/>
      <c r="F2101" s="351"/>
      <c r="G2101" s="165"/>
    </row>
    <row r="2102" spans="2:7" x14ac:dyDescent="0.3">
      <c r="B2102" s="165"/>
      <c r="C2102" s="346"/>
      <c r="D2102" s="350"/>
      <c r="E2102" s="348"/>
      <c r="F2102" s="351"/>
      <c r="G2102" s="165"/>
    </row>
    <row r="2103" spans="2:7" x14ac:dyDescent="0.3">
      <c r="B2103" s="165"/>
      <c r="C2103" s="346"/>
      <c r="D2103" s="350"/>
      <c r="E2103" s="348"/>
      <c r="F2103" s="351"/>
      <c r="G2103" s="165"/>
    </row>
    <row r="2104" spans="2:7" x14ac:dyDescent="0.3">
      <c r="B2104" s="165"/>
      <c r="C2104" s="346"/>
      <c r="D2104" s="350"/>
      <c r="E2104" s="348"/>
      <c r="F2104" s="351"/>
      <c r="G2104" s="165"/>
    </row>
    <row r="2105" spans="2:7" x14ac:dyDescent="0.3">
      <c r="B2105" s="165"/>
      <c r="C2105" s="346"/>
      <c r="D2105" s="350"/>
      <c r="E2105" s="348"/>
      <c r="F2105" s="351"/>
      <c r="G2105" s="165"/>
    </row>
    <row r="2106" spans="2:7" x14ac:dyDescent="0.3">
      <c r="B2106" s="165"/>
      <c r="C2106" s="346"/>
      <c r="D2106" s="350"/>
      <c r="E2106" s="348"/>
      <c r="F2106" s="351"/>
      <c r="G2106" s="165"/>
    </row>
    <row r="2107" spans="2:7" x14ac:dyDescent="0.3">
      <c r="B2107" s="165"/>
      <c r="C2107" s="346"/>
      <c r="D2107" s="350"/>
      <c r="E2107" s="348"/>
      <c r="F2107" s="351"/>
      <c r="G2107" s="165"/>
    </row>
    <row r="2108" spans="2:7" x14ac:dyDescent="0.3">
      <c r="B2108" s="165"/>
      <c r="C2108" s="346"/>
      <c r="D2108" s="350"/>
      <c r="E2108" s="348"/>
      <c r="F2108" s="351"/>
      <c r="G2108" s="165"/>
    </row>
    <row r="2109" spans="2:7" x14ac:dyDescent="0.3">
      <c r="B2109" s="165"/>
      <c r="C2109" s="346"/>
      <c r="D2109" s="350"/>
      <c r="E2109" s="348"/>
      <c r="F2109" s="351"/>
      <c r="G2109" s="165"/>
    </row>
    <row r="2110" spans="2:7" x14ac:dyDescent="0.3">
      <c r="B2110" s="165"/>
      <c r="C2110" s="346"/>
      <c r="D2110" s="350"/>
      <c r="E2110" s="348"/>
      <c r="F2110" s="351"/>
      <c r="G2110" s="165"/>
    </row>
    <row r="2111" spans="2:7" x14ac:dyDescent="0.3">
      <c r="B2111" s="165"/>
      <c r="C2111" s="346"/>
      <c r="D2111" s="350"/>
      <c r="E2111" s="348"/>
      <c r="F2111" s="351"/>
      <c r="G2111" s="165"/>
    </row>
    <row r="2112" spans="2:7" x14ac:dyDescent="0.3">
      <c r="B2112" s="165"/>
      <c r="C2112" s="346"/>
      <c r="D2112" s="350"/>
      <c r="E2112" s="348"/>
      <c r="F2112" s="351"/>
      <c r="G2112" s="165"/>
    </row>
    <row r="2113" spans="2:7" x14ac:dyDescent="0.3">
      <c r="B2113" s="165"/>
      <c r="C2113" s="346"/>
      <c r="D2113" s="350"/>
      <c r="E2113" s="348"/>
      <c r="F2113" s="351"/>
      <c r="G2113" s="165"/>
    </row>
    <row r="2114" spans="2:7" x14ac:dyDescent="0.3">
      <c r="B2114" s="165"/>
      <c r="C2114" s="346"/>
      <c r="D2114" s="350"/>
      <c r="E2114" s="348"/>
      <c r="F2114" s="351"/>
      <c r="G2114" s="165"/>
    </row>
    <row r="2115" spans="2:7" x14ac:dyDescent="0.3">
      <c r="B2115" s="165"/>
      <c r="C2115" s="346"/>
      <c r="D2115" s="350"/>
      <c r="E2115" s="348"/>
      <c r="F2115" s="351"/>
      <c r="G2115" s="165"/>
    </row>
    <row r="2116" spans="2:7" x14ac:dyDescent="0.3">
      <c r="B2116" s="165"/>
      <c r="C2116" s="346"/>
      <c r="D2116" s="350"/>
      <c r="E2116" s="348"/>
      <c r="F2116" s="351"/>
      <c r="G2116" s="165"/>
    </row>
    <row r="2117" spans="2:7" x14ac:dyDescent="0.3">
      <c r="B2117" s="165"/>
      <c r="C2117" s="346"/>
      <c r="D2117" s="350"/>
      <c r="E2117" s="348"/>
      <c r="F2117" s="351"/>
      <c r="G2117" s="165"/>
    </row>
    <row r="2118" spans="2:7" x14ac:dyDescent="0.3">
      <c r="B2118" s="165"/>
      <c r="C2118" s="346"/>
      <c r="D2118" s="350"/>
      <c r="E2118" s="348"/>
      <c r="F2118" s="351"/>
      <c r="G2118" s="165"/>
    </row>
    <row r="2119" spans="2:7" x14ac:dyDescent="0.3">
      <c r="B2119" s="165"/>
      <c r="C2119" s="346"/>
      <c r="D2119" s="350"/>
      <c r="E2119" s="348"/>
      <c r="F2119" s="351"/>
      <c r="G2119" s="165"/>
    </row>
    <row r="2120" spans="2:7" x14ac:dyDescent="0.3">
      <c r="B2120" s="165"/>
      <c r="C2120" s="346"/>
      <c r="D2120" s="350"/>
      <c r="E2120" s="348"/>
      <c r="F2120" s="351"/>
      <c r="G2120" s="165"/>
    </row>
    <row r="2121" spans="2:7" x14ac:dyDescent="0.3">
      <c r="B2121" s="165"/>
      <c r="C2121" s="346"/>
      <c r="D2121" s="350"/>
      <c r="E2121" s="348"/>
      <c r="F2121" s="351"/>
      <c r="G2121" s="165"/>
    </row>
    <row r="2122" spans="2:7" x14ac:dyDescent="0.3">
      <c r="B2122" s="165"/>
      <c r="C2122" s="346"/>
      <c r="D2122" s="350"/>
      <c r="E2122" s="348"/>
      <c r="F2122" s="351"/>
      <c r="G2122" s="165"/>
    </row>
    <row r="2123" spans="2:7" x14ac:dyDescent="0.3">
      <c r="B2123" s="165"/>
      <c r="C2123" s="346"/>
      <c r="D2123" s="350"/>
      <c r="E2123" s="348"/>
      <c r="F2123" s="351"/>
      <c r="G2123" s="165"/>
    </row>
    <row r="2124" spans="2:7" x14ac:dyDescent="0.3">
      <c r="B2124" s="165"/>
      <c r="C2124" s="346"/>
      <c r="D2124" s="350"/>
      <c r="E2124" s="348"/>
      <c r="F2124" s="351"/>
      <c r="G2124" s="165"/>
    </row>
    <row r="2125" spans="2:7" x14ac:dyDescent="0.3">
      <c r="B2125" s="165"/>
      <c r="C2125" s="346"/>
      <c r="D2125" s="350"/>
      <c r="E2125" s="348"/>
      <c r="F2125" s="351"/>
      <c r="G2125" s="165"/>
    </row>
    <row r="2126" spans="2:7" x14ac:dyDescent="0.3">
      <c r="B2126" s="165"/>
      <c r="C2126" s="346"/>
      <c r="D2126" s="350"/>
      <c r="E2126" s="348"/>
      <c r="F2126" s="351"/>
      <c r="G2126" s="165"/>
    </row>
    <row r="2127" spans="2:7" x14ac:dyDescent="0.3">
      <c r="B2127" s="165"/>
      <c r="C2127" s="346"/>
      <c r="D2127" s="350"/>
      <c r="E2127" s="348"/>
      <c r="F2127" s="351"/>
      <c r="G2127" s="165"/>
    </row>
    <row r="2128" spans="2:7" x14ac:dyDescent="0.3">
      <c r="B2128" s="165"/>
      <c r="C2128" s="346"/>
      <c r="D2128" s="350"/>
      <c r="E2128" s="348"/>
      <c r="F2128" s="351"/>
      <c r="G2128" s="165"/>
    </row>
    <row r="2129" spans="2:7" x14ac:dyDescent="0.3">
      <c r="B2129" s="165"/>
      <c r="C2129" s="346"/>
      <c r="D2129" s="350"/>
      <c r="E2129" s="348"/>
      <c r="F2129" s="351"/>
      <c r="G2129" s="165"/>
    </row>
    <row r="2130" spans="2:7" x14ac:dyDescent="0.3">
      <c r="B2130" s="165"/>
      <c r="C2130" s="346"/>
      <c r="D2130" s="350"/>
      <c r="E2130" s="348"/>
      <c r="F2130" s="351"/>
      <c r="G2130" s="165"/>
    </row>
    <row r="2131" spans="2:7" x14ac:dyDescent="0.3">
      <c r="B2131" s="165"/>
      <c r="C2131" s="346"/>
      <c r="D2131" s="350"/>
      <c r="E2131" s="348"/>
      <c r="F2131" s="351"/>
      <c r="G2131" s="165"/>
    </row>
    <row r="2132" spans="2:7" x14ac:dyDescent="0.3">
      <c r="B2132" s="165"/>
      <c r="C2132" s="346"/>
      <c r="D2132" s="350"/>
      <c r="E2132" s="348"/>
      <c r="F2132" s="351"/>
      <c r="G2132" s="165"/>
    </row>
    <row r="2133" spans="2:7" x14ac:dyDescent="0.3">
      <c r="B2133" s="165"/>
      <c r="C2133" s="346"/>
      <c r="D2133" s="350"/>
      <c r="E2133" s="348"/>
      <c r="F2133" s="351"/>
      <c r="G2133" s="165"/>
    </row>
    <row r="2134" spans="2:7" x14ac:dyDescent="0.3">
      <c r="B2134" s="165"/>
      <c r="C2134" s="346"/>
      <c r="D2134" s="350"/>
      <c r="E2134" s="348"/>
      <c r="F2134" s="351"/>
      <c r="G2134" s="165"/>
    </row>
    <row r="2135" spans="2:7" x14ac:dyDescent="0.3">
      <c r="B2135" s="165"/>
      <c r="C2135" s="346"/>
      <c r="D2135" s="350"/>
      <c r="E2135" s="348"/>
      <c r="F2135" s="351"/>
      <c r="G2135" s="165"/>
    </row>
    <row r="2136" spans="2:7" x14ac:dyDescent="0.3">
      <c r="B2136" s="165"/>
      <c r="C2136" s="346"/>
      <c r="D2136" s="350"/>
      <c r="E2136" s="348"/>
      <c r="F2136" s="351"/>
      <c r="G2136" s="165"/>
    </row>
    <row r="2137" spans="2:7" x14ac:dyDescent="0.3">
      <c r="B2137" s="165"/>
      <c r="C2137" s="346"/>
      <c r="D2137" s="350"/>
      <c r="E2137" s="348"/>
      <c r="F2137" s="351"/>
      <c r="G2137" s="165"/>
    </row>
    <row r="2138" spans="2:7" x14ac:dyDescent="0.3">
      <c r="B2138" s="165"/>
      <c r="C2138" s="346"/>
      <c r="D2138" s="350"/>
      <c r="E2138" s="348"/>
      <c r="F2138" s="351"/>
      <c r="G2138" s="165"/>
    </row>
    <row r="2139" spans="2:7" x14ac:dyDescent="0.3">
      <c r="B2139" s="165"/>
      <c r="C2139" s="346"/>
      <c r="D2139" s="350"/>
      <c r="E2139" s="348"/>
      <c r="F2139" s="351"/>
      <c r="G2139" s="165"/>
    </row>
    <row r="2140" spans="2:7" x14ac:dyDescent="0.3">
      <c r="B2140" s="165"/>
      <c r="C2140" s="346"/>
      <c r="D2140" s="350"/>
      <c r="E2140" s="348"/>
      <c r="F2140" s="351"/>
      <c r="G2140" s="165"/>
    </row>
    <row r="2141" spans="2:7" x14ac:dyDescent="0.3">
      <c r="B2141" s="165"/>
      <c r="C2141" s="346"/>
      <c r="D2141" s="350"/>
      <c r="E2141" s="348"/>
      <c r="F2141" s="351"/>
      <c r="G2141" s="165"/>
    </row>
    <row r="2142" spans="2:7" x14ac:dyDescent="0.3">
      <c r="B2142" s="165"/>
      <c r="C2142" s="346"/>
      <c r="D2142" s="350"/>
      <c r="E2142" s="348"/>
      <c r="F2142" s="351"/>
      <c r="G2142" s="165"/>
    </row>
    <row r="2143" spans="2:7" x14ac:dyDescent="0.3">
      <c r="B2143" s="165"/>
      <c r="C2143" s="346"/>
      <c r="D2143" s="350"/>
      <c r="E2143" s="348"/>
      <c r="F2143" s="351"/>
      <c r="G2143" s="165"/>
    </row>
    <row r="2144" spans="2:7" x14ac:dyDescent="0.3">
      <c r="B2144" s="165"/>
      <c r="C2144" s="346"/>
      <c r="D2144" s="350"/>
      <c r="E2144" s="348"/>
      <c r="F2144" s="351"/>
      <c r="G2144" s="165"/>
    </row>
    <row r="2145" spans="2:7" x14ac:dyDescent="0.3">
      <c r="B2145" s="165"/>
      <c r="C2145" s="346"/>
      <c r="D2145" s="350"/>
      <c r="E2145" s="348"/>
      <c r="F2145" s="351"/>
      <c r="G2145" s="165"/>
    </row>
    <row r="2146" spans="2:7" x14ac:dyDescent="0.3">
      <c r="B2146" s="165"/>
      <c r="C2146" s="346"/>
      <c r="D2146" s="350"/>
      <c r="E2146" s="348"/>
      <c r="F2146" s="351"/>
      <c r="G2146" s="165"/>
    </row>
    <row r="2147" spans="2:7" x14ac:dyDescent="0.3">
      <c r="B2147" s="165"/>
      <c r="C2147" s="346"/>
      <c r="D2147" s="350"/>
      <c r="E2147" s="348"/>
      <c r="F2147" s="351"/>
      <c r="G2147" s="165"/>
    </row>
    <row r="2148" spans="2:7" x14ac:dyDescent="0.3">
      <c r="B2148" s="165"/>
      <c r="C2148" s="346"/>
      <c r="D2148" s="350"/>
      <c r="E2148" s="348"/>
      <c r="F2148" s="351"/>
      <c r="G2148" s="165"/>
    </row>
    <row r="2149" spans="2:7" x14ac:dyDescent="0.3">
      <c r="B2149" s="165"/>
      <c r="C2149" s="346"/>
      <c r="D2149" s="350"/>
      <c r="E2149" s="348"/>
      <c r="F2149" s="351"/>
      <c r="G2149" s="165"/>
    </row>
    <row r="2150" spans="2:7" x14ac:dyDescent="0.3">
      <c r="B2150" s="165"/>
      <c r="C2150" s="346"/>
      <c r="D2150" s="350"/>
      <c r="E2150" s="348"/>
      <c r="F2150" s="351"/>
      <c r="G2150" s="165"/>
    </row>
    <row r="2151" spans="2:7" x14ac:dyDescent="0.3">
      <c r="B2151" s="165"/>
      <c r="C2151" s="346"/>
      <c r="D2151" s="350"/>
      <c r="E2151" s="348"/>
      <c r="F2151" s="351"/>
      <c r="G2151" s="165"/>
    </row>
    <row r="2152" spans="2:7" x14ac:dyDescent="0.3">
      <c r="B2152" s="165"/>
      <c r="C2152" s="346"/>
      <c r="D2152" s="350"/>
      <c r="E2152" s="348"/>
      <c r="F2152" s="351"/>
      <c r="G2152" s="165"/>
    </row>
    <row r="2153" spans="2:7" x14ac:dyDescent="0.3">
      <c r="B2153" s="165"/>
      <c r="C2153" s="346"/>
      <c r="D2153" s="350"/>
      <c r="E2153" s="348"/>
      <c r="F2153" s="351"/>
      <c r="G2153" s="165"/>
    </row>
    <row r="2154" spans="2:7" x14ac:dyDescent="0.3">
      <c r="B2154" s="165"/>
      <c r="C2154" s="346"/>
      <c r="D2154" s="350"/>
      <c r="E2154" s="348"/>
      <c r="F2154" s="351"/>
      <c r="G2154" s="165"/>
    </row>
    <row r="2155" spans="2:7" x14ac:dyDescent="0.3">
      <c r="B2155" s="165"/>
      <c r="C2155" s="346"/>
      <c r="D2155" s="350"/>
      <c r="E2155" s="348"/>
      <c r="F2155" s="351"/>
      <c r="G2155" s="165"/>
    </row>
    <row r="2156" spans="2:7" x14ac:dyDescent="0.3">
      <c r="B2156" s="165"/>
      <c r="C2156" s="346"/>
      <c r="D2156" s="350"/>
      <c r="E2156" s="348"/>
      <c r="F2156" s="351"/>
      <c r="G2156" s="165"/>
    </row>
    <row r="2157" spans="2:7" x14ac:dyDescent="0.3">
      <c r="B2157" s="165"/>
      <c r="C2157" s="346"/>
      <c r="D2157" s="350"/>
      <c r="E2157" s="348"/>
      <c r="F2157" s="351"/>
      <c r="G2157" s="165"/>
    </row>
    <row r="2158" spans="2:7" x14ac:dyDescent="0.3">
      <c r="B2158" s="165"/>
      <c r="C2158" s="346"/>
      <c r="D2158" s="350"/>
      <c r="E2158" s="348"/>
      <c r="F2158" s="351"/>
      <c r="G2158" s="165"/>
    </row>
    <row r="2159" spans="2:7" x14ac:dyDescent="0.3">
      <c r="B2159" s="165"/>
      <c r="C2159" s="346"/>
      <c r="D2159" s="350"/>
      <c r="E2159" s="348"/>
      <c r="F2159" s="351"/>
      <c r="G2159" s="165"/>
    </row>
    <row r="2160" spans="2:7" x14ac:dyDescent="0.3">
      <c r="B2160" s="165"/>
      <c r="C2160" s="346"/>
      <c r="D2160" s="350"/>
      <c r="E2160" s="348"/>
      <c r="F2160" s="351"/>
      <c r="G2160" s="165"/>
    </row>
    <row r="2161" spans="2:7" x14ac:dyDescent="0.3">
      <c r="B2161" s="165"/>
      <c r="C2161" s="346"/>
      <c r="D2161" s="350"/>
      <c r="E2161" s="348"/>
      <c r="F2161" s="351"/>
      <c r="G2161" s="165"/>
    </row>
    <row r="2162" spans="2:7" x14ac:dyDescent="0.3">
      <c r="B2162" s="165"/>
      <c r="C2162" s="346"/>
      <c r="D2162" s="350"/>
      <c r="E2162" s="348"/>
      <c r="F2162" s="351"/>
      <c r="G2162" s="165"/>
    </row>
    <row r="2163" spans="2:7" x14ac:dyDescent="0.3">
      <c r="B2163" s="165"/>
      <c r="C2163" s="346"/>
      <c r="D2163" s="350"/>
      <c r="E2163" s="348"/>
      <c r="F2163" s="351"/>
      <c r="G2163" s="165"/>
    </row>
    <row r="2164" spans="2:7" x14ac:dyDescent="0.3">
      <c r="B2164" s="165"/>
      <c r="C2164" s="346"/>
      <c r="D2164" s="350"/>
      <c r="E2164" s="348"/>
      <c r="F2164" s="351"/>
      <c r="G2164" s="165"/>
    </row>
    <row r="2165" spans="2:7" x14ac:dyDescent="0.3">
      <c r="B2165" s="165"/>
      <c r="C2165" s="346"/>
      <c r="D2165" s="350"/>
      <c r="E2165" s="348"/>
      <c r="F2165" s="351"/>
      <c r="G2165" s="165"/>
    </row>
    <row r="2166" spans="2:7" x14ac:dyDescent="0.3">
      <c r="B2166" s="165"/>
      <c r="C2166" s="346"/>
      <c r="D2166" s="350"/>
      <c r="E2166" s="348"/>
      <c r="F2166" s="351"/>
      <c r="G2166" s="165"/>
    </row>
    <row r="2167" spans="2:7" x14ac:dyDescent="0.3">
      <c r="B2167" s="165"/>
      <c r="C2167" s="346"/>
      <c r="D2167" s="350"/>
      <c r="E2167" s="348"/>
      <c r="F2167" s="351"/>
      <c r="G2167" s="165"/>
    </row>
    <row r="2168" spans="2:7" x14ac:dyDescent="0.3">
      <c r="B2168" s="165"/>
      <c r="C2168" s="346"/>
      <c r="D2168" s="350"/>
      <c r="E2168" s="348"/>
      <c r="F2168" s="351"/>
      <c r="G2168" s="165"/>
    </row>
    <row r="2169" spans="2:7" x14ac:dyDescent="0.3">
      <c r="B2169" s="165"/>
      <c r="C2169" s="346"/>
      <c r="D2169" s="350"/>
      <c r="E2169" s="348"/>
      <c r="F2169" s="351"/>
      <c r="G2169" s="165"/>
    </row>
    <row r="2170" spans="2:7" x14ac:dyDescent="0.3">
      <c r="B2170" s="165"/>
      <c r="C2170" s="346"/>
      <c r="D2170" s="350"/>
      <c r="E2170" s="348"/>
      <c r="F2170" s="351"/>
      <c r="G2170" s="165"/>
    </row>
    <row r="2171" spans="2:7" x14ac:dyDescent="0.3">
      <c r="B2171" s="165"/>
      <c r="C2171" s="346"/>
      <c r="D2171" s="350"/>
      <c r="E2171" s="348"/>
      <c r="F2171" s="351"/>
      <c r="G2171" s="165"/>
    </row>
    <row r="2172" spans="2:7" x14ac:dyDescent="0.3">
      <c r="B2172" s="165"/>
      <c r="C2172" s="346"/>
      <c r="D2172" s="350"/>
      <c r="E2172" s="348"/>
      <c r="F2172" s="351"/>
      <c r="G2172" s="165"/>
    </row>
    <row r="2173" spans="2:7" x14ac:dyDescent="0.3">
      <c r="B2173" s="165"/>
      <c r="C2173" s="346"/>
      <c r="D2173" s="350"/>
      <c r="E2173" s="348"/>
      <c r="F2173" s="351"/>
      <c r="G2173" s="165"/>
    </row>
    <row r="2174" spans="2:7" x14ac:dyDescent="0.3">
      <c r="B2174" s="165"/>
      <c r="C2174" s="346"/>
      <c r="D2174" s="350"/>
      <c r="E2174" s="348"/>
      <c r="F2174" s="351"/>
      <c r="G2174" s="165"/>
    </row>
    <row r="2175" spans="2:7" x14ac:dyDescent="0.3">
      <c r="B2175" s="165"/>
      <c r="C2175" s="346"/>
      <c r="D2175" s="350"/>
      <c r="E2175" s="348"/>
      <c r="F2175" s="351"/>
      <c r="G2175" s="165"/>
    </row>
    <row r="2176" spans="2:7" x14ac:dyDescent="0.3">
      <c r="B2176" s="165"/>
      <c r="C2176" s="346"/>
      <c r="D2176" s="350"/>
      <c r="E2176" s="348"/>
      <c r="F2176" s="351"/>
      <c r="G2176" s="165"/>
    </row>
    <row r="2177" spans="2:7" x14ac:dyDescent="0.3">
      <c r="B2177" s="165"/>
      <c r="C2177" s="346"/>
      <c r="D2177" s="350"/>
      <c r="E2177" s="348"/>
      <c r="F2177" s="351"/>
      <c r="G2177" s="165"/>
    </row>
    <row r="2178" spans="2:7" x14ac:dyDescent="0.3">
      <c r="B2178" s="165"/>
      <c r="C2178" s="346"/>
      <c r="D2178" s="350"/>
      <c r="E2178" s="348"/>
      <c r="F2178" s="351"/>
      <c r="G2178" s="165"/>
    </row>
    <row r="2179" spans="2:7" x14ac:dyDescent="0.3">
      <c r="B2179" s="165"/>
      <c r="C2179" s="346"/>
      <c r="D2179" s="350"/>
      <c r="E2179" s="348"/>
      <c r="F2179" s="351"/>
      <c r="G2179" s="165"/>
    </row>
    <row r="2180" spans="2:7" x14ac:dyDescent="0.3">
      <c r="B2180" s="165"/>
      <c r="C2180" s="346"/>
      <c r="D2180" s="350"/>
      <c r="E2180" s="348"/>
      <c r="F2180" s="351"/>
      <c r="G2180" s="165"/>
    </row>
    <row r="2181" spans="2:7" x14ac:dyDescent="0.3">
      <c r="B2181" s="165"/>
      <c r="C2181" s="346"/>
      <c r="D2181" s="350"/>
      <c r="E2181" s="348"/>
      <c r="F2181" s="351"/>
      <c r="G2181" s="165"/>
    </row>
    <row r="2182" spans="2:7" x14ac:dyDescent="0.3">
      <c r="B2182" s="165"/>
      <c r="C2182" s="346"/>
      <c r="D2182" s="350"/>
      <c r="E2182" s="348"/>
      <c r="F2182" s="351"/>
      <c r="G2182" s="165"/>
    </row>
    <row r="2183" spans="2:7" x14ac:dyDescent="0.3">
      <c r="B2183" s="165"/>
      <c r="C2183" s="346"/>
      <c r="D2183" s="350"/>
      <c r="E2183" s="348"/>
      <c r="F2183" s="351"/>
      <c r="G2183" s="165"/>
    </row>
    <row r="2184" spans="2:7" x14ac:dyDescent="0.3">
      <c r="B2184" s="165"/>
      <c r="C2184" s="346"/>
      <c r="D2184" s="350"/>
      <c r="E2184" s="348"/>
      <c r="F2184" s="351"/>
      <c r="G2184" s="165"/>
    </row>
    <row r="2185" spans="2:7" x14ac:dyDescent="0.3">
      <c r="B2185" s="165"/>
      <c r="C2185" s="346"/>
      <c r="D2185" s="350"/>
      <c r="E2185" s="348"/>
      <c r="F2185" s="351"/>
      <c r="G2185" s="165"/>
    </row>
    <row r="2186" spans="2:7" x14ac:dyDescent="0.3">
      <c r="B2186" s="165"/>
      <c r="C2186" s="346"/>
      <c r="D2186" s="350"/>
      <c r="E2186" s="348"/>
      <c r="F2186" s="351"/>
      <c r="G2186" s="165"/>
    </row>
    <row r="2187" spans="2:7" x14ac:dyDescent="0.3">
      <c r="B2187" s="165"/>
      <c r="C2187" s="346"/>
      <c r="D2187" s="350"/>
      <c r="E2187" s="348"/>
      <c r="F2187" s="351"/>
      <c r="G2187" s="165"/>
    </row>
    <row r="2188" spans="2:7" x14ac:dyDescent="0.3">
      <c r="B2188" s="165"/>
      <c r="C2188" s="346"/>
      <c r="D2188" s="350"/>
      <c r="E2188" s="348"/>
      <c r="F2188" s="351"/>
      <c r="G2188" s="165"/>
    </row>
    <row r="2189" spans="2:7" x14ac:dyDescent="0.3">
      <c r="B2189" s="165"/>
      <c r="C2189" s="346"/>
      <c r="D2189" s="350"/>
      <c r="E2189" s="348"/>
      <c r="F2189" s="351"/>
      <c r="G2189" s="165"/>
    </row>
    <row r="2190" spans="2:7" x14ac:dyDescent="0.3">
      <c r="B2190" s="165"/>
      <c r="C2190" s="346"/>
      <c r="D2190" s="350"/>
      <c r="E2190" s="348"/>
      <c r="F2190" s="351"/>
      <c r="G2190" s="165"/>
    </row>
    <row r="2191" spans="2:7" x14ac:dyDescent="0.3">
      <c r="B2191" s="165"/>
      <c r="C2191" s="346"/>
      <c r="D2191" s="350"/>
      <c r="E2191" s="348"/>
      <c r="F2191" s="351"/>
      <c r="G2191" s="165"/>
    </row>
    <row r="2192" spans="2:7" x14ac:dyDescent="0.3">
      <c r="B2192" s="165"/>
      <c r="C2192" s="346"/>
      <c r="D2192" s="350"/>
      <c r="E2192" s="348"/>
      <c r="F2192" s="351"/>
      <c r="G2192" s="165"/>
    </row>
    <row r="2193" spans="2:7" x14ac:dyDescent="0.3">
      <c r="B2193" s="165"/>
      <c r="C2193" s="346"/>
      <c r="D2193" s="350"/>
      <c r="E2193" s="348"/>
      <c r="F2193" s="351"/>
      <c r="G2193" s="165"/>
    </row>
    <row r="2194" spans="2:7" x14ac:dyDescent="0.3">
      <c r="B2194" s="165"/>
      <c r="C2194" s="346"/>
      <c r="D2194" s="350"/>
      <c r="E2194" s="348"/>
      <c r="F2194" s="351"/>
      <c r="G2194" s="165"/>
    </row>
    <row r="2195" spans="2:7" x14ac:dyDescent="0.3">
      <c r="B2195" s="165"/>
      <c r="C2195" s="346"/>
      <c r="D2195" s="350"/>
      <c r="E2195" s="348"/>
      <c r="F2195" s="351"/>
      <c r="G2195" s="165"/>
    </row>
    <row r="2196" spans="2:7" x14ac:dyDescent="0.3">
      <c r="B2196" s="165"/>
      <c r="C2196" s="346"/>
      <c r="D2196" s="350"/>
      <c r="E2196" s="348"/>
      <c r="F2196" s="351"/>
      <c r="G2196" s="165"/>
    </row>
    <row r="2197" spans="2:7" x14ac:dyDescent="0.3">
      <c r="B2197" s="165"/>
      <c r="C2197" s="346"/>
      <c r="D2197" s="350"/>
      <c r="E2197" s="348"/>
      <c r="F2197" s="351"/>
      <c r="G2197" s="165"/>
    </row>
    <row r="2198" spans="2:7" x14ac:dyDescent="0.3">
      <c r="B2198" s="165"/>
      <c r="C2198" s="346"/>
      <c r="D2198" s="350"/>
      <c r="E2198" s="348"/>
      <c r="F2198" s="351"/>
      <c r="G2198" s="165"/>
    </row>
    <row r="2199" spans="2:7" x14ac:dyDescent="0.3">
      <c r="B2199" s="165"/>
      <c r="C2199" s="346"/>
      <c r="D2199" s="350"/>
      <c r="E2199" s="348"/>
      <c r="F2199" s="351"/>
      <c r="G2199" s="165"/>
    </row>
    <row r="2200" spans="2:7" x14ac:dyDescent="0.3">
      <c r="B2200" s="165"/>
      <c r="C2200" s="346"/>
      <c r="D2200" s="350"/>
      <c r="E2200" s="348"/>
      <c r="F2200" s="351"/>
      <c r="G2200" s="165"/>
    </row>
    <row r="2201" spans="2:7" x14ac:dyDescent="0.3">
      <c r="B2201" s="165"/>
      <c r="C2201" s="346"/>
      <c r="D2201" s="350"/>
      <c r="E2201" s="348"/>
      <c r="F2201" s="351"/>
      <c r="G2201" s="165"/>
    </row>
    <row r="2202" spans="2:7" x14ac:dyDescent="0.3">
      <c r="B2202" s="165"/>
      <c r="C2202" s="346"/>
      <c r="D2202" s="350"/>
      <c r="E2202" s="348"/>
      <c r="F2202" s="351"/>
      <c r="G2202" s="165"/>
    </row>
    <row r="2203" spans="2:7" x14ac:dyDescent="0.3">
      <c r="B2203" s="165"/>
      <c r="C2203" s="346"/>
      <c r="D2203" s="350"/>
      <c r="E2203" s="348"/>
      <c r="F2203" s="351"/>
      <c r="G2203" s="165"/>
    </row>
    <row r="2204" spans="2:7" x14ac:dyDescent="0.3">
      <c r="B2204" s="165"/>
      <c r="C2204" s="346"/>
      <c r="D2204" s="350"/>
      <c r="E2204" s="348"/>
      <c r="F2204" s="351"/>
      <c r="G2204" s="165"/>
    </row>
    <row r="2205" spans="2:7" x14ac:dyDescent="0.3">
      <c r="B2205" s="165"/>
      <c r="C2205" s="346"/>
      <c r="D2205" s="350"/>
      <c r="E2205" s="348"/>
      <c r="F2205" s="351"/>
      <c r="G2205" s="165"/>
    </row>
    <row r="2206" spans="2:7" x14ac:dyDescent="0.3">
      <c r="B2206" s="165"/>
      <c r="C2206" s="346"/>
      <c r="D2206" s="350"/>
      <c r="E2206" s="348"/>
      <c r="F2206" s="351"/>
      <c r="G2206" s="165"/>
    </row>
    <row r="2207" spans="2:7" x14ac:dyDescent="0.3">
      <c r="B2207" s="165"/>
      <c r="C2207" s="346"/>
      <c r="D2207" s="350"/>
      <c r="E2207" s="348"/>
      <c r="F2207" s="351"/>
      <c r="G2207" s="165"/>
    </row>
    <row r="2208" spans="2:7" x14ac:dyDescent="0.3">
      <c r="B2208" s="165"/>
      <c r="C2208" s="346"/>
      <c r="D2208" s="350"/>
      <c r="E2208" s="348"/>
      <c r="F2208" s="351"/>
      <c r="G2208" s="165"/>
    </row>
    <row r="2209" spans="2:7" x14ac:dyDescent="0.3">
      <c r="B2209" s="165"/>
      <c r="C2209" s="346"/>
      <c r="D2209" s="350"/>
      <c r="E2209" s="348"/>
      <c r="F2209" s="351"/>
      <c r="G2209" s="165"/>
    </row>
    <row r="2210" spans="2:7" x14ac:dyDescent="0.3">
      <c r="B2210" s="165"/>
      <c r="C2210" s="346"/>
      <c r="D2210" s="350"/>
      <c r="E2210" s="348"/>
      <c r="F2210" s="351"/>
      <c r="G2210" s="165"/>
    </row>
    <row r="2211" spans="2:7" x14ac:dyDescent="0.3">
      <c r="B2211" s="165"/>
      <c r="C2211" s="346"/>
      <c r="D2211" s="350"/>
      <c r="E2211" s="348"/>
      <c r="F2211" s="351"/>
      <c r="G2211" s="165"/>
    </row>
    <row r="2212" spans="2:7" x14ac:dyDescent="0.3">
      <c r="B2212" s="165"/>
      <c r="C2212" s="346"/>
      <c r="D2212" s="350"/>
      <c r="E2212" s="348"/>
      <c r="F2212" s="351"/>
      <c r="G2212" s="165"/>
    </row>
    <row r="2213" spans="2:7" x14ac:dyDescent="0.3">
      <c r="B2213" s="165"/>
      <c r="C2213" s="346"/>
      <c r="D2213" s="350"/>
      <c r="E2213" s="348"/>
      <c r="F2213" s="351"/>
      <c r="G2213" s="165"/>
    </row>
    <row r="2214" spans="2:7" x14ac:dyDescent="0.3">
      <c r="B2214" s="165"/>
      <c r="C2214" s="346"/>
      <c r="D2214" s="350"/>
      <c r="E2214" s="348"/>
      <c r="F2214" s="351"/>
      <c r="G2214" s="165"/>
    </row>
    <row r="2215" spans="2:7" x14ac:dyDescent="0.3">
      <c r="B2215" s="165"/>
      <c r="C2215" s="346"/>
      <c r="D2215" s="350"/>
      <c r="E2215" s="348"/>
      <c r="F2215" s="351"/>
      <c r="G2215" s="165"/>
    </row>
    <row r="2216" spans="2:7" x14ac:dyDescent="0.3">
      <c r="B2216" s="165"/>
      <c r="C2216" s="346"/>
      <c r="D2216" s="350"/>
      <c r="E2216" s="348"/>
      <c r="F2216" s="351"/>
      <c r="G2216" s="165"/>
    </row>
    <row r="2217" spans="2:7" x14ac:dyDescent="0.3">
      <c r="B2217" s="165"/>
      <c r="C2217" s="346"/>
      <c r="D2217" s="350"/>
      <c r="E2217" s="348"/>
      <c r="F2217" s="351"/>
      <c r="G2217" s="165"/>
    </row>
    <row r="2218" spans="2:7" x14ac:dyDescent="0.3">
      <c r="B2218" s="165"/>
      <c r="C2218" s="346"/>
      <c r="D2218" s="350"/>
      <c r="E2218" s="348"/>
      <c r="F2218" s="351"/>
      <c r="G2218" s="165"/>
    </row>
    <row r="2219" spans="2:7" x14ac:dyDescent="0.3">
      <c r="B2219" s="165"/>
      <c r="C2219" s="346"/>
      <c r="D2219" s="350"/>
      <c r="E2219" s="348"/>
      <c r="F2219" s="351"/>
      <c r="G2219" s="165"/>
    </row>
    <row r="2220" spans="2:7" x14ac:dyDescent="0.3">
      <c r="B2220" s="165"/>
      <c r="C2220" s="346"/>
      <c r="D2220" s="350"/>
      <c r="E2220" s="348"/>
      <c r="F2220" s="351"/>
      <c r="G2220" s="165"/>
    </row>
    <row r="2221" spans="2:7" x14ac:dyDescent="0.3">
      <c r="B2221" s="165"/>
      <c r="C2221" s="346"/>
      <c r="D2221" s="350"/>
      <c r="E2221" s="348"/>
      <c r="F2221" s="351"/>
      <c r="G2221" s="165"/>
    </row>
    <row r="2222" spans="2:7" x14ac:dyDescent="0.3">
      <c r="B2222" s="165"/>
      <c r="C2222" s="346"/>
      <c r="D2222" s="350"/>
      <c r="E2222" s="348"/>
      <c r="F2222" s="351"/>
      <c r="G2222" s="165"/>
    </row>
    <row r="2223" spans="2:7" x14ac:dyDescent="0.3">
      <c r="B2223" s="165"/>
      <c r="C2223" s="346"/>
      <c r="D2223" s="350"/>
      <c r="E2223" s="348"/>
      <c r="F2223" s="351"/>
      <c r="G2223" s="165"/>
    </row>
    <row r="2224" spans="2:7" x14ac:dyDescent="0.3">
      <c r="B2224" s="165"/>
      <c r="C2224" s="346"/>
      <c r="D2224" s="350"/>
      <c r="E2224" s="348"/>
      <c r="F2224" s="351"/>
      <c r="G2224" s="165"/>
    </row>
    <row r="2225" spans="2:7" x14ac:dyDescent="0.3">
      <c r="B2225" s="165"/>
      <c r="C2225" s="346"/>
      <c r="D2225" s="350"/>
      <c r="E2225" s="348"/>
      <c r="F2225" s="351"/>
      <c r="G2225" s="165"/>
    </row>
    <row r="2226" spans="2:7" x14ac:dyDescent="0.3">
      <c r="B2226" s="165"/>
      <c r="C2226" s="346"/>
      <c r="D2226" s="350"/>
      <c r="E2226" s="348"/>
      <c r="F2226" s="351"/>
      <c r="G2226" s="165"/>
    </row>
    <row r="2227" spans="2:7" x14ac:dyDescent="0.3">
      <c r="B2227" s="165"/>
      <c r="C2227" s="346"/>
      <c r="D2227" s="350"/>
      <c r="E2227" s="348"/>
      <c r="F2227" s="351"/>
      <c r="G2227" s="165"/>
    </row>
    <row r="2228" spans="2:7" x14ac:dyDescent="0.3">
      <c r="B2228" s="165"/>
      <c r="C2228" s="346"/>
      <c r="D2228" s="350"/>
      <c r="E2228" s="348"/>
      <c r="F2228" s="351"/>
      <c r="G2228" s="165"/>
    </row>
    <row r="2229" spans="2:7" x14ac:dyDescent="0.3">
      <c r="B2229" s="165"/>
      <c r="C2229" s="346"/>
      <c r="D2229" s="350"/>
      <c r="E2229" s="348"/>
      <c r="F2229" s="351"/>
      <c r="G2229" s="165"/>
    </row>
    <row r="2230" spans="2:7" x14ac:dyDescent="0.3">
      <c r="B2230" s="165"/>
      <c r="C2230" s="346"/>
      <c r="D2230" s="350"/>
      <c r="E2230" s="348"/>
      <c r="F2230" s="351"/>
      <c r="G2230" s="165"/>
    </row>
    <row r="2231" spans="2:7" x14ac:dyDescent="0.3">
      <c r="B2231" s="165"/>
      <c r="C2231" s="346"/>
      <c r="D2231" s="350"/>
      <c r="E2231" s="348"/>
      <c r="F2231" s="351"/>
      <c r="G2231" s="165"/>
    </row>
    <row r="2232" spans="2:7" x14ac:dyDescent="0.3">
      <c r="B2232" s="165"/>
      <c r="C2232" s="346"/>
      <c r="D2232" s="350"/>
      <c r="E2232" s="348"/>
      <c r="F2232" s="351"/>
      <c r="G2232" s="165"/>
    </row>
    <row r="2233" spans="2:7" x14ac:dyDescent="0.3">
      <c r="B2233" s="165"/>
      <c r="C2233" s="346"/>
      <c r="D2233" s="350"/>
      <c r="E2233" s="348"/>
      <c r="F2233" s="351"/>
      <c r="G2233" s="165"/>
    </row>
    <row r="2234" spans="2:7" x14ac:dyDescent="0.3">
      <c r="B2234" s="165"/>
      <c r="C2234" s="346"/>
      <c r="D2234" s="350"/>
      <c r="E2234" s="348"/>
      <c r="F2234" s="351"/>
      <c r="G2234" s="165"/>
    </row>
    <row r="2235" spans="2:7" x14ac:dyDescent="0.3">
      <c r="B2235" s="165"/>
      <c r="C2235" s="346"/>
      <c r="D2235" s="350"/>
      <c r="E2235" s="348"/>
      <c r="F2235" s="351"/>
      <c r="G2235" s="165"/>
    </row>
    <row r="2236" spans="2:7" x14ac:dyDescent="0.3">
      <c r="B2236" s="165"/>
      <c r="C2236" s="346"/>
      <c r="D2236" s="350"/>
      <c r="E2236" s="348"/>
      <c r="F2236" s="351"/>
      <c r="G2236" s="165"/>
    </row>
    <row r="2237" spans="2:7" x14ac:dyDescent="0.3">
      <c r="B2237" s="165"/>
      <c r="C2237" s="346"/>
      <c r="D2237" s="350"/>
      <c r="E2237" s="348"/>
      <c r="F2237" s="351"/>
      <c r="G2237" s="165"/>
    </row>
    <row r="2238" spans="2:7" x14ac:dyDescent="0.3">
      <c r="B2238" s="165"/>
      <c r="C2238" s="346"/>
      <c r="D2238" s="350"/>
      <c r="E2238" s="348"/>
      <c r="F2238" s="351"/>
      <c r="G2238" s="165"/>
    </row>
    <row r="2239" spans="2:7" x14ac:dyDescent="0.3">
      <c r="B2239" s="165"/>
      <c r="C2239" s="346"/>
      <c r="D2239" s="350"/>
      <c r="E2239" s="348"/>
      <c r="F2239" s="351"/>
      <c r="G2239" s="165"/>
    </row>
    <row r="2240" spans="2:7" x14ac:dyDescent="0.3">
      <c r="B2240" s="165"/>
      <c r="C2240" s="346"/>
      <c r="D2240" s="350"/>
      <c r="E2240" s="348"/>
      <c r="F2240" s="351"/>
      <c r="G2240" s="165"/>
    </row>
    <row r="2241" spans="2:7" x14ac:dyDescent="0.3">
      <c r="B2241" s="165"/>
      <c r="C2241" s="346"/>
      <c r="D2241" s="350"/>
      <c r="E2241" s="348"/>
      <c r="F2241" s="351"/>
      <c r="G2241" s="165"/>
    </row>
    <row r="2242" spans="2:7" x14ac:dyDescent="0.3">
      <c r="B2242" s="165"/>
      <c r="C2242" s="346"/>
      <c r="D2242" s="350"/>
      <c r="E2242" s="348"/>
      <c r="F2242" s="351"/>
      <c r="G2242" s="165"/>
    </row>
    <row r="2243" spans="2:7" x14ac:dyDescent="0.3">
      <c r="B2243" s="165"/>
      <c r="C2243" s="346"/>
      <c r="D2243" s="350"/>
      <c r="E2243" s="348"/>
      <c r="F2243" s="351"/>
      <c r="G2243" s="165"/>
    </row>
    <row r="2244" spans="2:7" x14ac:dyDescent="0.3">
      <c r="B2244" s="165"/>
      <c r="C2244" s="346"/>
      <c r="D2244" s="350"/>
      <c r="E2244" s="348"/>
      <c r="F2244" s="351"/>
      <c r="G2244" s="165"/>
    </row>
    <row r="2245" spans="2:7" x14ac:dyDescent="0.3">
      <c r="B2245" s="165"/>
      <c r="C2245" s="346"/>
      <c r="D2245" s="350"/>
      <c r="E2245" s="348"/>
      <c r="F2245" s="351"/>
      <c r="G2245" s="165"/>
    </row>
    <row r="2246" spans="2:7" x14ac:dyDescent="0.3">
      <c r="B2246" s="165"/>
      <c r="C2246" s="346"/>
      <c r="D2246" s="350"/>
      <c r="E2246" s="348"/>
      <c r="F2246" s="351"/>
      <c r="G2246" s="165"/>
    </row>
    <row r="2247" spans="2:7" x14ac:dyDescent="0.3">
      <c r="B2247" s="165"/>
      <c r="C2247" s="346"/>
      <c r="D2247" s="350"/>
      <c r="E2247" s="348"/>
      <c r="F2247" s="351"/>
      <c r="G2247" s="165"/>
    </row>
    <row r="2248" spans="2:7" x14ac:dyDescent="0.3">
      <c r="B2248" s="165"/>
      <c r="C2248" s="346"/>
      <c r="D2248" s="350"/>
      <c r="E2248" s="348"/>
      <c r="F2248" s="351"/>
      <c r="G2248" s="165"/>
    </row>
    <row r="2249" spans="2:7" x14ac:dyDescent="0.3">
      <c r="B2249" s="165"/>
      <c r="C2249" s="346"/>
      <c r="D2249" s="350"/>
      <c r="E2249" s="348"/>
      <c r="F2249" s="351"/>
      <c r="G2249" s="165"/>
    </row>
    <row r="2250" spans="2:7" x14ac:dyDescent="0.3">
      <c r="B2250" s="165"/>
      <c r="C2250" s="346"/>
      <c r="D2250" s="350"/>
      <c r="E2250" s="348"/>
      <c r="F2250" s="351"/>
      <c r="G2250" s="165"/>
    </row>
    <row r="2251" spans="2:7" x14ac:dyDescent="0.3">
      <c r="B2251" s="165"/>
      <c r="C2251" s="346"/>
      <c r="D2251" s="350"/>
      <c r="E2251" s="348"/>
      <c r="F2251" s="351"/>
      <c r="G2251" s="165"/>
    </row>
    <row r="2252" spans="2:7" x14ac:dyDescent="0.3">
      <c r="B2252" s="165"/>
      <c r="C2252" s="346"/>
      <c r="D2252" s="350"/>
      <c r="E2252" s="348"/>
      <c r="F2252" s="351"/>
      <c r="G2252" s="165"/>
    </row>
    <row r="2253" spans="2:7" x14ac:dyDescent="0.3">
      <c r="B2253" s="165"/>
      <c r="C2253" s="346"/>
      <c r="D2253" s="350"/>
      <c r="E2253" s="348"/>
      <c r="F2253" s="351"/>
      <c r="G2253" s="165"/>
    </row>
    <row r="2254" spans="2:7" x14ac:dyDescent="0.3">
      <c r="B2254" s="165"/>
      <c r="C2254" s="346"/>
      <c r="D2254" s="350"/>
      <c r="E2254" s="348"/>
      <c r="F2254" s="351"/>
      <c r="G2254" s="165"/>
    </row>
    <row r="2255" spans="2:7" x14ac:dyDescent="0.3">
      <c r="B2255" s="165"/>
      <c r="C2255" s="346"/>
      <c r="D2255" s="350"/>
      <c r="E2255" s="348"/>
      <c r="F2255" s="351"/>
      <c r="G2255" s="165"/>
    </row>
    <row r="2256" spans="2:7" x14ac:dyDescent="0.3">
      <c r="B2256" s="165"/>
      <c r="C2256" s="346"/>
      <c r="D2256" s="350"/>
      <c r="E2256" s="348"/>
      <c r="F2256" s="351"/>
      <c r="G2256" s="165"/>
    </row>
    <row r="2257" spans="2:7" x14ac:dyDescent="0.3">
      <c r="B2257" s="165"/>
      <c r="C2257" s="346"/>
      <c r="D2257" s="350"/>
      <c r="E2257" s="348"/>
      <c r="F2257" s="351"/>
      <c r="G2257" s="165"/>
    </row>
    <row r="2258" spans="2:7" x14ac:dyDescent="0.3">
      <c r="B2258" s="165"/>
      <c r="C2258" s="346"/>
      <c r="D2258" s="350"/>
      <c r="E2258" s="348"/>
      <c r="F2258" s="351"/>
      <c r="G2258" s="165"/>
    </row>
    <row r="2259" spans="2:7" x14ac:dyDescent="0.3">
      <c r="B2259" s="165"/>
      <c r="C2259" s="346"/>
      <c r="D2259" s="350"/>
      <c r="E2259" s="348"/>
      <c r="F2259" s="351"/>
      <c r="G2259" s="165"/>
    </row>
    <row r="2260" spans="2:7" x14ac:dyDescent="0.3">
      <c r="B2260" s="165"/>
      <c r="C2260" s="346"/>
      <c r="D2260" s="350"/>
      <c r="E2260" s="348"/>
      <c r="F2260" s="351"/>
      <c r="G2260" s="165"/>
    </row>
    <row r="2261" spans="2:7" x14ac:dyDescent="0.3">
      <c r="B2261" s="165"/>
      <c r="C2261" s="346"/>
      <c r="D2261" s="350"/>
      <c r="E2261" s="348"/>
      <c r="F2261" s="351"/>
      <c r="G2261" s="165"/>
    </row>
    <row r="2262" spans="2:7" x14ac:dyDescent="0.3">
      <c r="B2262" s="165"/>
      <c r="C2262" s="346"/>
      <c r="D2262" s="350"/>
      <c r="E2262" s="348"/>
      <c r="F2262" s="351"/>
      <c r="G2262" s="165"/>
    </row>
    <row r="2263" spans="2:7" x14ac:dyDescent="0.3">
      <c r="B2263" s="165"/>
      <c r="C2263" s="346"/>
      <c r="D2263" s="350"/>
      <c r="E2263" s="348"/>
      <c r="F2263" s="351"/>
      <c r="G2263" s="165"/>
    </row>
    <row r="2264" spans="2:7" x14ac:dyDescent="0.3">
      <c r="B2264" s="165"/>
      <c r="C2264" s="346"/>
      <c r="D2264" s="350"/>
      <c r="E2264" s="348"/>
      <c r="F2264" s="351"/>
      <c r="G2264" s="165"/>
    </row>
    <row r="2265" spans="2:7" x14ac:dyDescent="0.3">
      <c r="B2265" s="165"/>
      <c r="C2265" s="346"/>
      <c r="D2265" s="350"/>
      <c r="E2265" s="348"/>
      <c r="F2265" s="351"/>
      <c r="G2265" s="165"/>
    </row>
    <row r="2266" spans="2:7" x14ac:dyDescent="0.3">
      <c r="B2266" s="165"/>
      <c r="C2266" s="346"/>
      <c r="D2266" s="350"/>
      <c r="E2266" s="348"/>
      <c r="F2266" s="351"/>
      <c r="G2266" s="165"/>
    </row>
    <row r="2267" spans="2:7" x14ac:dyDescent="0.3">
      <c r="B2267" s="165"/>
      <c r="C2267" s="346"/>
      <c r="D2267" s="350"/>
      <c r="E2267" s="348"/>
      <c r="F2267" s="351"/>
      <c r="G2267" s="165"/>
    </row>
    <row r="2268" spans="2:7" x14ac:dyDescent="0.3">
      <c r="B2268" s="165"/>
      <c r="C2268" s="346"/>
      <c r="D2268" s="350"/>
      <c r="E2268" s="348"/>
      <c r="F2268" s="351"/>
      <c r="G2268" s="165"/>
    </row>
    <row r="2269" spans="2:7" x14ac:dyDescent="0.3">
      <c r="B2269" s="165"/>
      <c r="C2269" s="346"/>
      <c r="D2269" s="350"/>
      <c r="E2269" s="348"/>
      <c r="F2269" s="351"/>
      <c r="G2269" s="165"/>
    </row>
    <row r="2270" spans="2:7" x14ac:dyDescent="0.3">
      <c r="B2270" s="165"/>
      <c r="C2270" s="346"/>
      <c r="D2270" s="350"/>
      <c r="E2270" s="348"/>
      <c r="F2270" s="351"/>
      <c r="G2270" s="165"/>
    </row>
    <row r="2271" spans="2:7" x14ac:dyDescent="0.3">
      <c r="B2271" s="165"/>
      <c r="C2271" s="346"/>
      <c r="D2271" s="350"/>
      <c r="E2271" s="348"/>
      <c r="F2271" s="351"/>
      <c r="G2271" s="165"/>
    </row>
    <row r="2272" spans="2:7" x14ac:dyDescent="0.3">
      <c r="B2272" s="165"/>
      <c r="C2272" s="346"/>
      <c r="D2272" s="350"/>
      <c r="E2272" s="348"/>
      <c r="F2272" s="351"/>
      <c r="G2272" s="165"/>
    </row>
    <row r="2273" spans="2:7" x14ac:dyDescent="0.3">
      <c r="B2273" s="165"/>
      <c r="C2273" s="346"/>
      <c r="D2273" s="350"/>
      <c r="E2273" s="348"/>
      <c r="F2273" s="351"/>
      <c r="G2273" s="165"/>
    </row>
    <row r="2274" spans="2:7" x14ac:dyDescent="0.3">
      <c r="B2274" s="165"/>
      <c r="C2274" s="346"/>
      <c r="D2274" s="350"/>
      <c r="E2274" s="348"/>
      <c r="F2274" s="351"/>
      <c r="G2274" s="165"/>
    </row>
    <row r="2275" spans="2:7" x14ac:dyDescent="0.3">
      <c r="B2275" s="165"/>
      <c r="C2275" s="346"/>
      <c r="D2275" s="350"/>
      <c r="E2275" s="348"/>
      <c r="F2275" s="351"/>
      <c r="G2275" s="165"/>
    </row>
    <row r="2276" spans="2:7" x14ac:dyDescent="0.3">
      <c r="B2276" s="165"/>
      <c r="C2276" s="346"/>
      <c r="D2276" s="350"/>
      <c r="E2276" s="348"/>
      <c r="F2276" s="351"/>
      <c r="G2276" s="165"/>
    </row>
    <row r="2277" spans="2:7" x14ac:dyDescent="0.3">
      <c r="B2277" s="165"/>
      <c r="C2277" s="346"/>
      <c r="D2277" s="350"/>
      <c r="E2277" s="348"/>
      <c r="F2277" s="351"/>
      <c r="G2277" s="165"/>
    </row>
    <row r="2278" spans="2:7" x14ac:dyDescent="0.3">
      <c r="B2278" s="165"/>
      <c r="C2278" s="346"/>
      <c r="D2278" s="350"/>
      <c r="E2278" s="348"/>
      <c r="F2278" s="351"/>
      <c r="G2278" s="165"/>
    </row>
    <row r="2279" spans="2:7" x14ac:dyDescent="0.3">
      <c r="B2279" s="165"/>
      <c r="C2279" s="346"/>
      <c r="D2279" s="350"/>
      <c r="E2279" s="348"/>
      <c r="F2279" s="351"/>
      <c r="G2279" s="165"/>
    </row>
    <row r="2280" spans="2:7" x14ac:dyDescent="0.3">
      <c r="B2280" s="165"/>
      <c r="C2280" s="346"/>
      <c r="D2280" s="350"/>
      <c r="E2280" s="348"/>
      <c r="F2280" s="351"/>
      <c r="G2280" s="165"/>
    </row>
    <row r="2281" spans="2:7" x14ac:dyDescent="0.3">
      <c r="B2281" s="165"/>
      <c r="C2281" s="346"/>
      <c r="D2281" s="350"/>
      <c r="E2281" s="348"/>
      <c r="F2281" s="351"/>
      <c r="G2281" s="165"/>
    </row>
    <row r="2282" spans="2:7" x14ac:dyDescent="0.3">
      <c r="B2282" s="165"/>
      <c r="C2282" s="346"/>
      <c r="D2282" s="350"/>
      <c r="E2282" s="348"/>
      <c r="F2282" s="351"/>
      <c r="G2282" s="165"/>
    </row>
    <row r="2283" spans="2:7" x14ac:dyDescent="0.3">
      <c r="B2283" s="165"/>
      <c r="C2283" s="346"/>
      <c r="D2283" s="350"/>
      <c r="E2283" s="348"/>
      <c r="F2283" s="351"/>
      <c r="G2283" s="165"/>
    </row>
    <row r="2284" spans="2:7" x14ac:dyDescent="0.3">
      <c r="B2284" s="165"/>
      <c r="C2284" s="346"/>
      <c r="D2284" s="350"/>
      <c r="E2284" s="348"/>
      <c r="F2284" s="351"/>
      <c r="G2284" s="165"/>
    </row>
    <row r="2285" spans="2:7" x14ac:dyDescent="0.3">
      <c r="B2285" s="165"/>
      <c r="C2285" s="346"/>
      <c r="D2285" s="350"/>
      <c r="E2285" s="348"/>
      <c r="F2285" s="351"/>
      <c r="G2285" s="165"/>
    </row>
    <row r="2286" spans="2:7" x14ac:dyDescent="0.3">
      <c r="B2286" s="165"/>
      <c r="C2286" s="346"/>
      <c r="D2286" s="350"/>
      <c r="E2286" s="348"/>
      <c r="F2286" s="351"/>
      <c r="G2286" s="165"/>
    </row>
    <row r="2287" spans="2:7" x14ac:dyDescent="0.3">
      <c r="B2287" s="165"/>
      <c r="C2287" s="346"/>
      <c r="D2287" s="350"/>
      <c r="E2287" s="348"/>
      <c r="F2287" s="351"/>
      <c r="G2287" s="165"/>
    </row>
    <row r="2288" spans="2:7" x14ac:dyDescent="0.3">
      <c r="B2288" s="165"/>
      <c r="C2288" s="346"/>
      <c r="D2288" s="350"/>
      <c r="E2288" s="348"/>
      <c r="F2288" s="351"/>
      <c r="G2288" s="165"/>
    </row>
    <row r="2289" spans="2:7" x14ac:dyDescent="0.3">
      <c r="B2289" s="165"/>
      <c r="C2289" s="346"/>
      <c r="D2289" s="350"/>
      <c r="E2289" s="348"/>
      <c r="F2289" s="351"/>
      <c r="G2289" s="165"/>
    </row>
    <row r="2290" spans="2:7" x14ac:dyDescent="0.3">
      <c r="B2290" s="165"/>
      <c r="C2290" s="346"/>
      <c r="D2290" s="350"/>
      <c r="E2290" s="348"/>
      <c r="F2290" s="351"/>
      <c r="G2290" s="165"/>
    </row>
    <row r="2291" spans="2:7" x14ac:dyDescent="0.3">
      <c r="B2291" s="165"/>
      <c r="C2291" s="346"/>
      <c r="D2291" s="350"/>
      <c r="E2291" s="348"/>
      <c r="F2291" s="351"/>
      <c r="G2291" s="165"/>
    </row>
    <row r="2292" spans="2:7" x14ac:dyDescent="0.3">
      <c r="B2292" s="165"/>
      <c r="C2292" s="346"/>
      <c r="D2292" s="350"/>
      <c r="E2292" s="348"/>
      <c r="F2292" s="351"/>
      <c r="G2292" s="165"/>
    </row>
    <row r="2293" spans="2:7" x14ac:dyDescent="0.3">
      <c r="B2293" s="165"/>
      <c r="C2293" s="346"/>
      <c r="D2293" s="350"/>
      <c r="E2293" s="348"/>
      <c r="F2293" s="351"/>
      <c r="G2293" s="165"/>
    </row>
    <row r="2294" spans="2:7" x14ac:dyDescent="0.3">
      <c r="B2294" s="165"/>
      <c r="C2294" s="346"/>
      <c r="D2294" s="350"/>
      <c r="E2294" s="348"/>
      <c r="F2294" s="351"/>
      <c r="G2294" s="165"/>
    </row>
    <row r="2295" spans="2:7" x14ac:dyDescent="0.3">
      <c r="B2295" s="165"/>
      <c r="C2295" s="346"/>
      <c r="D2295" s="350"/>
      <c r="E2295" s="348"/>
      <c r="F2295" s="351"/>
      <c r="G2295" s="165"/>
    </row>
    <row r="2296" spans="2:7" x14ac:dyDescent="0.3">
      <c r="B2296" s="165"/>
      <c r="C2296" s="346"/>
      <c r="D2296" s="350"/>
      <c r="E2296" s="348"/>
      <c r="F2296" s="351"/>
      <c r="G2296" s="165"/>
    </row>
    <row r="2297" spans="2:7" x14ac:dyDescent="0.3">
      <c r="B2297" s="165"/>
      <c r="C2297" s="346"/>
      <c r="D2297" s="350"/>
      <c r="E2297" s="348"/>
      <c r="F2297" s="351"/>
      <c r="G2297" s="165"/>
    </row>
    <row r="2298" spans="2:7" x14ac:dyDescent="0.3">
      <c r="B2298" s="165"/>
      <c r="C2298" s="346"/>
      <c r="D2298" s="350"/>
      <c r="E2298" s="348"/>
      <c r="F2298" s="351"/>
      <c r="G2298" s="165"/>
    </row>
    <row r="2299" spans="2:7" x14ac:dyDescent="0.3">
      <c r="B2299" s="165"/>
      <c r="C2299" s="346"/>
      <c r="D2299" s="350"/>
      <c r="E2299" s="348"/>
      <c r="F2299" s="351"/>
      <c r="G2299" s="165"/>
    </row>
    <row r="2300" spans="2:7" x14ac:dyDescent="0.3">
      <c r="B2300" s="165"/>
      <c r="C2300" s="346"/>
      <c r="D2300" s="350"/>
      <c r="E2300" s="348"/>
      <c r="F2300" s="351"/>
      <c r="G2300" s="165"/>
    </row>
    <row r="2301" spans="2:7" x14ac:dyDescent="0.3">
      <c r="B2301" s="165"/>
      <c r="C2301" s="346"/>
      <c r="D2301" s="350"/>
      <c r="E2301" s="348"/>
      <c r="F2301" s="351"/>
      <c r="G2301" s="165"/>
    </row>
    <row r="2302" spans="2:7" x14ac:dyDescent="0.3">
      <c r="B2302" s="165"/>
      <c r="C2302" s="346"/>
      <c r="D2302" s="350"/>
      <c r="E2302" s="348"/>
      <c r="F2302" s="351"/>
      <c r="G2302" s="165"/>
    </row>
    <row r="2303" spans="2:7" x14ac:dyDescent="0.3">
      <c r="B2303" s="165"/>
      <c r="C2303" s="346"/>
      <c r="D2303" s="350"/>
      <c r="E2303" s="348"/>
      <c r="F2303" s="351"/>
      <c r="G2303" s="165"/>
    </row>
    <row r="2304" spans="2:7" x14ac:dyDescent="0.3">
      <c r="B2304" s="165"/>
      <c r="C2304" s="346"/>
      <c r="D2304" s="350"/>
      <c r="E2304" s="348"/>
      <c r="F2304" s="351"/>
      <c r="G2304" s="165"/>
    </row>
    <row r="2305" spans="2:7" x14ac:dyDescent="0.3">
      <c r="B2305" s="165"/>
      <c r="C2305" s="346"/>
      <c r="D2305" s="350"/>
      <c r="E2305" s="348"/>
      <c r="F2305" s="351"/>
      <c r="G2305" s="165"/>
    </row>
    <row r="2306" spans="2:7" x14ac:dyDescent="0.3">
      <c r="B2306" s="165"/>
      <c r="C2306" s="346"/>
      <c r="D2306" s="350"/>
      <c r="E2306" s="348"/>
      <c r="F2306" s="351"/>
      <c r="G2306" s="165"/>
    </row>
    <row r="2307" spans="2:7" x14ac:dyDescent="0.3">
      <c r="B2307" s="165"/>
      <c r="C2307" s="346"/>
      <c r="D2307" s="350"/>
      <c r="E2307" s="348"/>
      <c r="F2307" s="351"/>
      <c r="G2307" s="165"/>
    </row>
    <row r="2308" spans="2:7" x14ac:dyDescent="0.3">
      <c r="B2308" s="165"/>
      <c r="C2308" s="346"/>
      <c r="D2308" s="350"/>
      <c r="E2308" s="348"/>
      <c r="F2308" s="351"/>
      <c r="G2308" s="165"/>
    </row>
    <row r="2309" spans="2:7" x14ac:dyDescent="0.3">
      <c r="B2309" s="165"/>
      <c r="C2309" s="346"/>
      <c r="D2309" s="350"/>
      <c r="E2309" s="348"/>
      <c r="F2309" s="351"/>
      <c r="G2309" s="165"/>
    </row>
    <row r="2310" spans="2:7" x14ac:dyDescent="0.3">
      <c r="B2310" s="165"/>
      <c r="C2310" s="346"/>
      <c r="D2310" s="350"/>
      <c r="E2310" s="348"/>
      <c r="F2310" s="351"/>
      <c r="G2310" s="165"/>
    </row>
    <row r="2311" spans="2:7" x14ac:dyDescent="0.3">
      <c r="B2311" s="165"/>
      <c r="C2311" s="346"/>
      <c r="D2311" s="350"/>
      <c r="E2311" s="348"/>
      <c r="F2311" s="351"/>
      <c r="G2311" s="165"/>
    </row>
    <row r="2312" spans="2:7" x14ac:dyDescent="0.3">
      <c r="B2312" s="165"/>
      <c r="C2312" s="346"/>
      <c r="D2312" s="350"/>
      <c r="E2312" s="348"/>
      <c r="F2312" s="351"/>
      <c r="G2312" s="165"/>
    </row>
    <row r="2313" spans="2:7" x14ac:dyDescent="0.3">
      <c r="B2313" s="165"/>
      <c r="C2313" s="346"/>
      <c r="D2313" s="350"/>
      <c r="E2313" s="348"/>
      <c r="F2313" s="351"/>
      <c r="G2313" s="165"/>
    </row>
    <row r="2314" spans="2:7" x14ac:dyDescent="0.3">
      <c r="B2314" s="165"/>
      <c r="C2314" s="346"/>
      <c r="D2314" s="350"/>
      <c r="E2314" s="348"/>
      <c r="F2314" s="351"/>
      <c r="G2314" s="165"/>
    </row>
    <row r="2315" spans="2:7" x14ac:dyDescent="0.3">
      <c r="B2315" s="165"/>
      <c r="C2315" s="346"/>
      <c r="D2315" s="350"/>
      <c r="E2315" s="348"/>
      <c r="F2315" s="351"/>
      <c r="G2315" s="165"/>
    </row>
    <row r="2316" spans="2:7" x14ac:dyDescent="0.3">
      <c r="B2316" s="165"/>
      <c r="C2316" s="346"/>
      <c r="D2316" s="350"/>
      <c r="E2316" s="348"/>
      <c r="F2316" s="351"/>
      <c r="G2316" s="165"/>
    </row>
    <row r="2317" spans="2:7" x14ac:dyDescent="0.3">
      <c r="B2317" s="165"/>
      <c r="C2317" s="346"/>
      <c r="D2317" s="350"/>
      <c r="E2317" s="348"/>
      <c r="F2317" s="351"/>
      <c r="G2317" s="165"/>
    </row>
    <row r="2318" spans="2:7" x14ac:dyDescent="0.3">
      <c r="B2318" s="165"/>
      <c r="C2318" s="346"/>
      <c r="D2318" s="350"/>
      <c r="E2318" s="348"/>
      <c r="F2318" s="351"/>
      <c r="G2318" s="165"/>
    </row>
    <row r="2319" spans="2:7" x14ac:dyDescent="0.3">
      <c r="B2319" s="165"/>
      <c r="C2319" s="346"/>
      <c r="D2319" s="350"/>
      <c r="E2319" s="348"/>
      <c r="F2319" s="351"/>
      <c r="G2319" s="165"/>
    </row>
    <row r="2320" spans="2:7" x14ac:dyDescent="0.3">
      <c r="B2320" s="165"/>
      <c r="C2320" s="346"/>
      <c r="D2320" s="350"/>
      <c r="E2320" s="348"/>
      <c r="F2320" s="351"/>
      <c r="G2320" s="165"/>
    </row>
    <row r="2321" spans="2:7" x14ac:dyDescent="0.3">
      <c r="B2321" s="165"/>
      <c r="C2321" s="346"/>
      <c r="D2321" s="350"/>
      <c r="E2321" s="348"/>
      <c r="F2321" s="351"/>
      <c r="G2321" s="165"/>
    </row>
    <row r="2322" spans="2:7" x14ac:dyDescent="0.3">
      <c r="B2322" s="165"/>
      <c r="C2322" s="346"/>
      <c r="D2322" s="350"/>
      <c r="E2322" s="348"/>
      <c r="F2322" s="351"/>
      <c r="G2322" s="165"/>
    </row>
    <row r="2323" spans="2:7" x14ac:dyDescent="0.3">
      <c r="B2323" s="165"/>
      <c r="C2323" s="346"/>
      <c r="D2323" s="350"/>
      <c r="E2323" s="348"/>
      <c r="F2323" s="351"/>
      <c r="G2323" s="165"/>
    </row>
    <row r="2324" spans="2:7" x14ac:dyDescent="0.3">
      <c r="B2324" s="165"/>
      <c r="C2324" s="346"/>
      <c r="D2324" s="350"/>
      <c r="E2324" s="348"/>
      <c r="F2324" s="351"/>
      <c r="G2324" s="165"/>
    </row>
    <row r="2325" spans="2:7" x14ac:dyDescent="0.3">
      <c r="B2325" s="165"/>
      <c r="C2325" s="346"/>
      <c r="D2325" s="350"/>
      <c r="E2325" s="348"/>
      <c r="F2325" s="351"/>
      <c r="G2325" s="165"/>
    </row>
    <row r="2326" spans="2:7" x14ac:dyDescent="0.3">
      <c r="B2326" s="165"/>
      <c r="C2326" s="346"/>
      <c r="D2326" s="350"/>
      <c r="E2326" s="348"/>
      <c r="F2326" s="351"/>
      <c r="G2326" s="165"/>
    </row>
    <row r="2327" spans="2:7" x14ac:dyDescent="0.3">
      <c r="B2327" s="165"/>
      <c r="C2327" s="346"/>
      <c r="D2327" s="350"/>
      <c r="E2327" s="348"/>
      <c r="F2327" s="351"/>
      <c r="G2327" s="165"/>
    </row>
    <row r="2328" spans="2:7" x14ac:dyDescent="0.3">
      <c r="B2328" s="165"/>
      <c r="C2328" s="346"/>
      <c r="D2328" s="350"/>
      <c r="E2328" s="348"/>
      <c r="F2328" s="351"/>
      <c r="G2328" s="165"/>
    </row>
    <row r="2329" spans="2:7" x14ac:dyDescent="0.3">
      <c r="B2329" s="165"/>
      <c r="C2329" s="346"/>
      <c r="D2329" s="350"/>
      <c r="E2329" s="348"/>
      <c r="F2329" s="351"/>
      <c r="G2329" s="165"/>
    </row>
    <row r="2330" spans="2:7" x14ac:dyDescent="0.3">
      <c r="B2330" s="165"/>
      <c r="C2330" s="346"/>
      <c r="D2330" s="350"/>
      <c r="E2330" s="348"/>
      <c r="F2330" s="351"/>
      <c r="G2330" s="165"/>
    </row>
    <row r="2331" spans="2:7" x14ac:dyDescent="0.3">
      <c r="B2331" s="165"/>
      <c r="C2331" s="346"/>
      <c r="D2331" s="350"/>
      <c r="E2331" s="348"/>
      <c r="F2331" s="351"/>
      <c r="G2331" s="165"/>
    </row>
    <row r="2332" spans="2:7" x14ac:dyDescent="0.3">
      <c r="B2332" s="165"/>
      <c r="C2332" s="346"/>
      <c r="D2332" s="350"/>
      <c r="E2332" s="348"/>
      <c r="F2332" s="351"/>
      <c r="G2332" s="165"/>
    </row>
    <row r="2333" spans="2:7" x14ac:dyDescent="0.3">
      <c r="B2333" s="165"/>
      <c r="C2333" s="346"/>
      <c r="D2333" s="350"/>
      <c r="E2333" s="348"/>
      <c r="F2333" s="351"/>
      <c r="G2333" s="165"/>
    </row>
    <row r="2334" spans="2:7" x14ac:dyDescent="0.3">
      <c r="B2334" s="165"/>
      <c r="C2334" s="346"/>
      <c r="D2334" s="350"/>
      <c r="E2334" s="348"/>
      <c r="F2334" s="351"/>
      <c r="G2334" s="165"/>
    </row>
    <row r="2335" spans="2:7" x14ac:dyDescent="0.3">
      <c r="B2335" s="165"/>
      <c r="C2335" s="346"/>
      <c r="D2335" s="350"/>
      <c r="E2335" s="348"/>
      <c r="F2335" s="351"/>
      <c r="G2335" s="165"/>
    </row>
    <row r="2336" spans="2:7" x14ac:dyDescent="0.3">
      <c r="B2336" s="165"/>
      <c r="C2336" s="346"/>
      <c r="D2336" s="350"/>
      <c r="E2336" s="348"/>
      <c r="F2336" s="351"/>
      <c r="G2336" s="165"/>
    </row>
    <row r="2337" spans="2:7" x14ac:dyDescent="0.3">
      <c r="B2337" s="165"/>
      <c r="C2337" s="346"/>
      <c r="D2337" s="350"/>
      <c r="E2337" s="348"/>
      <c r="F2337" s="351"/>
      <c r="G2337" s="165"/>
    </row>
    <row r="2338" spans="2:7" x14ac:dyDescent="0.3">
      <c r="B2338" s="165"/>
      <c r="C2338" s="346"/>
      <c r="D2338" s="350"/>
      <c r="E2338" s="348"/>
      <c r="F2338" s="351"/>
      <c r="G2338" s="165"/>
    </row>
    <row r="2339" spans="2:7" x14ac:dyDescent="0.3">
      <c r="B2339" s="165"/>
      <c r="C2339" s="346"/>
      <c r="D2339" s="350"/>
      <c r="E2339" s="348"/>
      <c r="F2339" s="351"/>
      <c r="G2339" s="165"/>
    </row>
    <row r="2340" spans="2:7" x14ac:dyDescent="0.3">
      <c r="B2340" s="165"/>
      <c r="C2340" s="346"/>
      <c r="D2340" s="350"/>
      <c r="E2340" s="348"/>
      <c r="F2340" s="351"/>
      <c r="G2340" s="165"/>
    </row>
    <row r="2341" spans="2:7" x14ac:dyDescent="0.3">
      <c r="B2341" s="165"/>
      <c r="C2341" s="346"/>
      <c r="D2341" s="350"/>
      <c r="E2341" s="348"/>
      <c r="F2341" s="351"/>
      <c r="G2341" s="165"/>
    </row>
    <row r="2342" spans="2:7" x14ac:dyDescent="0.3">
      <c r="B2342" s="165"/>
      <c r="C2342" s="346"/>
      <c r="D2342" s="350"/>
      <c r="E2342" s="348"/>
      <c r="F2342" s="351"/>
      <c r="G2342" s="165"/>
    </row>
    <row r="2343" spans="2:7" x14ac:dyDescent="0.3">
      <c r="B2343" s="165"/>
      <c r="C2343" s="346"/>
      <c r="D2343" s="350"/>
      <c r="E2343" s="348"/>
      <c r="F2343" s="351"/>
      <c r="G2343" s="165"/>
    </row>
    <row r="2344" spans="2:7" x14ac:dyDescent="0.3">
      <c r="B2344" s="165"/>
      <c r="C2344" s="346"/>
      <c r="D2344" s="350"/>
      <c r="E2344" s="348"/>
      <c r="F2344" s="351"/>
      <c r="G2344" s="165"/>
    </row>
    <row r="2345" spans="2:7" x14ac:dyDescent="0.3">
      <c r="B2345" s="165"/>
      <c r="C2345" s="346"/>
      <c r="D2345" s="350"/>
      <c r="E2345" s="348"/>
      <c r="F2345" s="351"/>
      <c r="G2345" s="165"/>
    </row>
    <row r="2346" spans="2:7" x14ac:dyDescent="0.3">
      <c r="B2346" s="165"/>
      <c r="C2346" s="346"/>
      <c r="D2346" s="350"/>
      <c r="E2346" s="348"/>
      <c r="F2346" s="351"/>
      <c r="G2346" s="165"/>
    </row>
    <row r="2347" spans="2:7" x14ac:dyDescent="0.3">
      <c r="B2347" s="165"/>
      <c r="C2347" s="346"/>
      <c r="D2347" s="350"/>
      <c r="E2347" s="348"/>
      <c r="F2347" s="351"/>
      <c r="G2347" s="165"/>
    </row>
    <row r="2348" spans="2:7" x14ac:dyDescent="0.3">
      <c r="B2348" s="165"/>
      <c r="C2348" s="346"/>
      <c r="D2348" s="350"/>
      <c r="E2348" s="348"/>
      <c r="F2348" s="351"/>
      <c r="G2348" s="165"/>
    </row>
    <row r="2349" spans="2:7" x14ac:dyDescent="0.3">
      <c r="B2349" s="165"/>
      <c r="C2349" s="346"/>
      <c r="D2349" s="350"/>
      <c r="E2349" s="348"/>
      <c r="F2349" s="351"/>
      <c r="G2349" s="165"/>
    </row>
    <row r="2350" spans="2:7" x14ac:dyDescent="0.3">
      <c r="B2350" s="165"/>
      <c r="C2350" s="346"/>
      <c r="D2350" s="350"/>
      <c r="E2350" s="348"/>
      <c r="F2350" s="351"/>
      <c r="G2350" s="165"/>
    </row>
    <row r="2351" spans="2:7" x14ac:dyDescent="0.3">
      <c r="B2351" s="165"/>
      <c r="C2351" s="346"/>
      <c r="D2351" s="350"/>
      <c r="E2351" s="348"/>
      <c r="F2351" s="351"/>
      <c r="G2351" s="165"/>
    </row>
    <row r="2352" spans="2:7" x14ac:dyDescent="0.3">
      <c r="B2352" s="165"/>
      <c r="C2352" s="346"/>
      <c r="D2352" s="350"/>
      <c r="E2352" s="348"/>
      <c r="F2352" s="351"/>
      <c r="G2352" s="165"/>
    </row>
    <row r="2353" spans="2:7" x14ac:dyDescent="0.3">
      <c r="B2353" s="165"/>
      <c r="C2353" s="346"/>
      <c r="D2353" s="350"/>
      <c r="E2353" s="348"/>
      <c r="F2353" s="351"/>
      <c r="G2353" s="165"/>
    </row>
    <row r="2354" spans="2:7" x14ac:dyDescent="0.3">
      <c r="B2354" s="165"/>
      <c r="C2354" s="346"/>
      <c r="D2354" s="350"/>
      <c r="E2354" s="348"/>
      <c r="F2354" s="351"/>
      <c r="G2354" s="165"/>
    </row>
    <row r="2355" spans="2:7" x14ac:dyDescent="0.3">
      <c r="B2355" s="165"/>
      <c r="C2355" s="346"/>
      <c r="D2355" s="350"/>
      <c r="E2355" s="348"/>
      <c r="F2355" s="351"/>
      <c r="G2355" s="165"/>
    </row>
    <row r="2356" spans="2:7" x14ac:dyDescent="0.3">
      <c r="B2356" s="165"/>
      <c r="C2356" s="346"/>
      <c r="D2356" s="350"/>
      <c r="E2356" s="348"/>
      <c r="F2356" s="351"/>
      <c r="G2356" s="165"/>
    </row>
    <row r="2357" spans="2:7" x14ac:dyDescent="0.3">
      <c r="B2357" s="165"/>
      <c r="C2357" s="346"/>
      <c r="D2357" s="350"/>
      <c r="E2357" s="348"/>
      <c r="F2357" s="351"/>
      <c r="G2357" s="165"/>
    </row>
    <row r="2358" spans="2:7" x14ac:dyDescent="0.3">
      <c r="B2358" s="165"/>
      <c r="C2358" s="346"/>
      <c r="D2358" s="350"/>
      <c r="E2358" s="348"/>
      <c r="F2358" s="351"/>
      <c r="G2358" s="165"/>
    </row>
    <row r="2359" spans="2:7" x14ac:dyDescent="0.3">
      <c r="B2359" s="165"/>
      <c r="C2359" s="346"/>
      <c r="D2359" s="350"/>
      <c r="E2359" s="348"/>
      <c r="F2359" s="351"/>
      <c r="G2359" s="165"/>
    </row>
    <row r="2360" spans="2:7" x14ac:dyDescent="0.3">
      <c r="B2360" s="165"/>
      <c r="C2360" s="346"/>
      <c r="D2360" s="350"/>
      <c r="E2360" s="348"/>
      <c r="F2360" s="351"/>
      <c r="G2360" s="165"/>
    </row>
    <row r="2361" spans="2:7" x14ac:dyDescent="0.3">
      <c r="B2361" s="165"/>
      <c r="C2361" s="346"/>
      <c r="D2361" s="350"/>
      <c r="E2361" s="348"/>
      <c r="F2361" s="351"/>
      <c r="G2361" s="165"/>
    </row>
    <row r="2362" spans="2:7" x14ac:dyDescent="0.3">
      <c r="B2362" s="165"/>
      <c r="C2362" s="346"/>
      <c r="D2362" s="350"/>
      <c r="E2362" s="348"/>
      <c r="F2362" s="351"/>
      <c r="G2362" s="165"/>
    </row>
    <row r="2363" spans="2:7" x14ac:dyDescent="0.3">
      <c r="B2363" s="165"/>
      <c r="C2363" s="346"/>
      <c r="D2363" s="350"/>
      <c r="E2363" s="348"/>
      <c r="F2363" s="351"/>
      <c r="G2363" s="165"/>
    </row>
    <row r="2364" spans="2:7" x14ac:dyDescent="0.3">
      <c r="B2364" s="165"/>
      <c r="C2364" s="346"/>
      <c r="D2364" s="350"/>
      <c r="E2364" s="348"/>
      <c r="F2364" s="351"/>
      <c r="G2364" s="165"/>
    </row>
    <row r="2365" spans="2:7" x14ac:dyDescent="0.3">
      <c r="B2365" s="165"/>
      <c r="C2365" s="346"/>
      <c r="D2365" s="350"/>
      <c r="E2365" s="348"/>
      <c r="F2365" s="351"/>
      <c r="G2365" s="165"/>
    </row>
    <row r="2366" spans="2:7" x14ac:dyDescent="0.3">
      <c r="B2366" s="165"/>
      <c r="C2366" s="346"/>
      <c r="D2366" s="350"/>
      <c r="E2366" s="348"/>
      <c r="F2366" s="351"/>
      <c r="G2366" s="165"/>
    </row>
    <row r="2367" spans="2:7" x14ac:dyDescent="0.3">
      <c r="B2367" s="165"/>
      <c r="C2367" s="346"/>
      <c r="D2367" s="350"/>
      <c r="E2367" s="348"/>
      <c r="F2367" s="351"/>
      <c r="G2367" s="165"/>
    </row>
    <row r="2368" spans="2:7" x14ac:dyDescent="0.3">
      <c r="B2368" s="165"/>
      <c r="C2368" s="346"/>
      <c r="D2368" s="350"/>
      <c r="E2368" s="348"/>
      <c r="F2368" s="351"/>
      <c r="G2368" s="165"/>
    </row>
    <row r="2369" spans="2:7" x14ac:dyDescent="0.3">
      <c r="B2369" s="165"/>
      <c r="C2369" s="346"/>
      <c r="D2369" s="350"/>
      <c r="E2369" s="348"/>
      <c r="F2369" s="351"/>
      <c r="G2369" s="165"/>
    </row>
    <row r="2370" spans="2:7" x14ac:dyDescent="0.3">
      <c r="B2370" s="165"/>
      <c r="C2370" s="346"/>
      <c r="D2370" s="350"/>
      <c r="E2370" s="348"/>
      <c r="F2370" s="351"/>
      <c r="G2370" s="165"/>
    </row>
    <row r="2371" spans="2:7" x14ac:dyDescent="0.3">
      <c r="B2371" s="165"/>
      <c r="C2371" s="346"/>
      <c r="D2371" s="350"/>
      <c r="E2371" s="348"/>
      <c r="F2371" s="351"/>
      <c r="G2371" s="165"/>
    </row>
    <row r="2372" spans="2:7" x14ac:dyDescent="0.3">
      <c r="B2372" s="165"/>
      <c r="C2372" s="346"/>
      <c r="D2372" s="350"/>
      <c r="E2372" s="348"/>
      <c r="F2372" s="351"/>
      <c r="G2372" s="165"/>
    </row>
    <row r="2373" spans="2:7" x14ac:dyDescent="0.3">
      <c r="B2373" s="165"/>
      <c r="C2373" s="346"/>
      <c r="D2373" s="350"/>
      <c r="E2373" s="348"/>
      <c r="F2373" s="351"/>
      <c r="G2373" s="165"/>
    </row>
    <row r="2374" spans="2:7" x14ac:dyDescent="0.3">
      <c r="B2374" s="165"/>
      <c r="C2374" s="346"/>
      <c r="D2374" s="350"/>
      <c r="E2374" s="348"/>
      <c r="F2374" s="351"/>
      <c r="G2374" s="165"/>
    </row>
    <row r="2375" spans="2:7" x14ac:dyDescent="0.3">
      <c r="B2375" s="165"/>
      <c r="C2375" s="346"/>
      <c r="D2375" s="350"/>
      <c r="E2375" s="348"/>
      <c r="F2375" s="351"/>
      <c r="G2375" s="165"/>
    </row>
    <row r="2376" spans="2:7" x14ac:dyDescent="0.3">
      <c r="B2376" s="165"/>
      <c r="C2376" s="346"/>
      <c r="D2376" s="350"/>
      <c r="E2376" s="348"/>
      <c r="F2376" s="351"/>
      <c r="G2376" s="165"/>
    </row>
    <row r="2377" spans="2:7" x14ac:dyDescent="0.3">
      <c r="B2377" s="165"/>
      <c r="C2377" s="346"/>
      <c r="D2377" s="350"/>
      <c r="E2377" s="348"/>
      <c r="F2377" s="351"/>
      <c r="G2377" s="165"/>
    </row>
    <row r="2378" spans="2:7" x14ac:dyDescent="0.3">
      <c r="B2378" s="165"/>
      <c r="C2378" s="346"/>
      <c r="D2378" s="350"/>
      <c r="E2378" s="348"/>
      <c r="F2378" s="351"/>
      <c r="G2378" s="165"/>
    </row>
    <row r="2379" spans="2:7" x14ac:dyDescent="0.3">
      <c r="B2379" s="165"/>
      <c r="C2379" s="346"/>
      <c r="D2379" s="350"/>
      <c r="E2379" s="348"/>
      <c r="F2379" s="351"/>
      <c r="G2379" s="165"/>
    </row>
    <row r="2380" spans="2:7" x14ac:dyDescent="0.3">
      <c r="B2380" s="165"/>
      <c r="C2380" s="346"/>
      <c r="D2380" s="350"/>
      <c r="E2380" s="348"/>
      <c r="F2380" s="351"/>
      <c r="G2380" s="165"/>
    </row>
    <row r="2381" spans="2:7" x14ac:dyDescent="0.3">
      <c r="B2381" s="165"/>
      <c r="C2381" s="346"/>
      <c r="D2381" s="350"/>
      <c r="E2381" s="348"/>
      <c r="F2381" s="351"/>
      <c r="G2381" s="165"/>
    </row>
    <row r="2382" spans="2:7" x14ac:dyDescent="0.3">
      <c r="B2382" s="165"/>
      <c r="C2382" s="346"/>
      <c r="D2382" s="350"/>
      <c r="E2382" s="348"/>
      <c r="F2382" s="351"/>
      <c r="G2382" s="165"/>
    </row>
    <row r="2383" spans="2:7" x14ac:dyDescent="0.3">
      <c r="B2383" s="165"/>
      <c r="C2383" s="346"/>
      <c r="D2383" s="350"/>
      <c r="E2383" s="348"/>
      <c r="F2383" s="351"/>
      <c r="G2383" s="165"/>
    </row>
    <row r="2384" spans="2:7" x14ac:dyDescent="0.3">
      <c r="B2384" s="165"/>
      <c r="C2384" s="346"/>
      <c r="D2384" s="350"/>
      <c r="E2384" s="348"/>
      <c r="F2384" s="351"/>
      <c r="G2384" s="165"/>
    </row>
    <row r="2385" spans="2:7" x14ac:dyDescent="0.3">
      <c r="B2385" s="165"/>
      <c r="C2385" s="346"/>
      <c r="D2385" s="350"/>
      <c r="E2385" s="348"/>
      <c r="F2385" s="351"/>
      <c r="G2385" s="165"/>
    </row>
    <row r="2386" spans="2:7" x14ac:dyDescent="0.3">
      <c r="G2386" s="165"/>
    </row>
  </sheetData>
  <mergeCells count="4">
    <mergeCell ref="A1:F1"/>
    <mergeCell ref="A2:B2"/>
    <mergeCell ref="A3:B3"/>
    <mergeCell ref="A22:E22"/>
  </mergeCells>
  <pageMargins left="0.49" right="0.36" top="0.75" bottom="0.75" header="0.3" footer="0.3"/>
  <pageSetup paperSize="9" scale="95" orientation="portrait" r:id="rId1"/>
  <headerFooter>
    <oddFooter>&amp;LBill No. &amp;A&amp;R&amp;A /&amp;P</oddFooter>
  </headerFooter>
  <rowBreaks count="5" manualBreakCount="5">
    <brk id="22" max="5" man="1"/>
    <brk id="49" max="5" man="1"/>
    <brk id="72" max="5" man="1"/>
    <brk id="103" max="5" man="1"/>
    <brk id="12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02"/>
  <sheetViews>
    <sheetView view="pageBreakPreview" topLeftCell="A100" zoomScaleNormal="75" zoomScaleSheetLayoutView="100" workbookViewId="0">
      <selection activeCell="F101" sqref="F101"/>
    </sheetView>
  </sheetViews>
  <sheetFormatPr defaultRowHeight="16.5" x14ac:dyDescent="0.3"/>
  <cols>
    <col min="1" max="1" width="7.7109375" style="371" customWidth="1"/>
    <col min="2" max="2" width="43.140625" style="372" customWidth="1"/>
    <col min="3" max="3" width="9.7109375" style="84" customWidth="1"/>
    <col min="4" max="4" width="8.28515625" style="93" customWidth="1"/>
    <col min="5" max="5" width="13.5703125" style="93" customWidth="1"/>
    <col min="6" max="6" width="16.5703125" style="354" customWidth="1"/>
    <col min="7" max="7" width="13.85546875" style="73" customWidth="1"/>
    <col min="8" max="16384" width="9.140625" style="72"/>
  </cols>
  <sheetData>
    <row r="1" spans="1:7" s="2" customFormat="1" ht="27.75" customHeight="1" x14ac:dyDescent="0.2">
      <c r="A1" s="624" t="s">
        <v>222</v>
      </c>
      <c r="B1" s="624"/>
      <c r="C1" s="624"/>
      <c r="D1" s="624"/>
      <c r="E1" s="624"/>
      <c r="F1" s="624"/>
    </row>
    <row r="2" spans="1:7" s="2" customFormat="1" ht="20.100000000000001" customHeight="1" x14ac:dyDescent="0.2">
      <c r="A2" s="625" t="s">
        <v>442</v>
      </c>
      <c r="B2" s="625"/>
      <c r="C2" s="3"/>
      <c r="D2" s="4"/>
      <c r="E2" s="5"/>
      <c r="F2" s="5"/>
    </row>
    <row r="3" spans="1:7" s="2" customFormat="1" ht="20.100000000000001" customHeight="1" x14ac:dyDescent="0.2">
      <c r="A3" s="103" t="s">
        <v>139</v>
      </c>
      <c r="B3" s="102"/>
      <c r="C3" s="101"/>
      <c r="D3" s="100"/>
    </row>
    <row r="4" spans="1:7" s="95" customFormat="1" ht="22.5" customHeight="1" x14ac:dyDescent="0.3">
      <c r="A4" s="99"/>
      <c r="B4" s="98"/>
      <c r="C4" s="97"/>
      <c r="D4" s="93"/>
      <c r="E4" s="93"/>
      <c r="F4" s="354"/>
      <c r="G4" s="96"/>
    </row>
    <row r="5" spans="1:7" s="93" customFormat="1" ht="22.5" customHeight="1" x14ac:dyDescent="0.3">
      <c r="A5" s="355" t="s">
        <v>138</v>
      </c>
      <c r="B5" s="356" t="s">
        <v>137</v>
      </c>
      <c r="C5" s="356" t="s">
        <v>2</v>
      </c>
      <c r="D5" s="357" t="s">
        <v>3</v>
      </c>
      <c r="E5" s="358" t="s">
        <v>4</v>
      </c>
      <c r="F5" s="94" t="s">
        <v>5</v>
      </c>
    </row>
    <row r="6" spans="1:7" x14ac:dyDescent="0.3">
      <c r="A6" s="359"/>
      <c r="B6" s="360"/>
      <c r="C6" s="360"/>
      <c r="D6" s="361"/>
      <c r="E6" s="362" t="s">
        <v>136</v>
      </c>
      <c r="F6" s="92" t="s">
        <v>136</v>
      </c>
      <c r="G6" s="72"/>
    </row>
    <row r="7" spans="1:7" x14ac:dyDescent="0.3">
      <c r="A7" s="465"/>
      <c r="B7" s="465"/>
      <c r="C7" s="416"/>
      <c r="D7" s="466"/>
      <c r="E7" s="467"/>
      <c r="F7" s="468"/>
      <c r="G7" s="72"/>
    </row>
    <row r="8" spans="1:7" s="39" customFormat="1" x14ac:dyDescent="0.3">
      <c r="A8" s="35"/>
      <c r="B8" s="36" t="s">
        <v>410</v>
      </c>
      <c r="C8" s="37"/>
      <c r="D8" s="38"/>
      <c r="E8" s="38"/>
      <c r="F8" s="38"/>
    </row>
    <row r="9" spans="1:7" s="39" customFormat="1" x14ac:dyDescent="0.3">
      <c r="A9" s="35"/>
      <c r="B9" s="40" t="s">
        <v>9</v>
      </c>
      <c r="C9" s="37"/>
      <c r="D9" s="38"/>
      <c r="E9" s="38"/>
      <c r="F9" s="38"/>
    </row>
    <row r="10" spans="1:7" s="39" customFormat="1" x14ac:dyDescent="0.3">
      <c r="A10" s="35"/>
      <c r="B10" s="41"/>
      <c r="C10" s="37"/>
      <c r="D10" s="38"/>
      <c r="E10" s="548"/>
      <c r="F10" s="548"/>
    </row>
    <row r="11" spans="1:7" s="39" customFormat="1" ht="42" customHeight="1" x14ac:dyDescent="0.3">
      <c r="A11" s="35"/>
      <c r="B11" s="153" t="s">
        <v>228</v>
      </c>
      <c r="C11" s="37"/>
      <c r="D11" s="38"/>
      <c r="E11" s="548"/>
      <c r="F11" s="38"/>
    </row>
    <row r="12" spans="1:7" s="39" customFormat="1" ht="42" customHeight="1" x14ac:dyDescent="0.3">
      <c r="A12" s="35"/>
      <c r="B12" s="153" t="s">
        <v>231</v>
      </c>
      <c r="C12" s="37"/>
      <c r="D12" s="38"/>
      <c r="E12" s="548"/>
      <c r="F12" s="548"/>
    </row>
    <row r="13" spans="1:7" s="39" customFormat="1" ht="42" customHeight="1" x14ac:dyDescent="0.3">
      <c r="A13" s="35"/>
      <c r="B13" s="153" t="s">
        <v>232</v>
      </c>
      <c r="C13" s="37"/>
      <c r="D13" s="38"/>
      <c r="E13" s="548"/>
      <c r="F13" s="548"/>
    </row>
    <row r="14" spans="1:7" s="39" customFormat="1" ht="42" customHeight="1" x14ac:dyDescent="0.3">
      <c r="A14" s="35"/>
      <c r="B14" s="153"/>
      <c r="C14" s="37"/>
      <c r="D14" s="38"/>
      <c r="E14" s="548"/>
      <c r="F14" s="548"/>
    </row>
    <row r="15" spans="1:7" s="39" customFormat="1" ht="42" customHeight="1" x14ac:dyDescent="0.3">
      <c r="A15" s="35"/>
      <c r="B15" s="153"/>
      <c r="C15" s="37"/>
      <c r="D15" s="38"/>
      <c r="E15" s="548"/>
      <c r="F15" s="548"/>
    </row>
    <row r="16" spans="1:7" s="39" customFormat="1" ht="42" customHeight="1" x14ac:dyDescent="0.3">
      <c r="A16" s="213"/>
      <c r="B16" s="469"/>
      <c r="C16" s="37"/>
      <c r="D16" s="68"/>
      <c r="E16" s="548"/>
      <c r="F16" s="583"/>
    </row>
    <row r="17" spans="1:7" s="39" customFormat="1" ht="42" customHeight="1" x14ac:dyDescent="0.3">
      <c r="A17" s="213"/>
      <c r="B17" s="469"/>
      <c r="C17" s="37"/>
      <c r="D17" s="68"/>
      <c r="E17" s="548"/>
      <c r="F17" s="583"/>
    </row>
    <row r="18" spans="1:7" s="39" customFormat="1" ht="42" customHeight="1" x14ac:dyDescent="0.3">
      <c r="A18" s="213"/>
      <c r="B18" s="469"/>
      <c r="C18" s="37"/>
      <c r="D18" s="68"/>
      <c r="E18" s="548"/>
      <c r="F18" s="583"/>
    </row>
    <row r="19" spans="1:7" s="39" customFormat="1" ht="42" customHeight="1" x14ac:dyDescent="0.3">
      <c r="A19" s="213"/>
      <c r="B19" s="469"/>
      <c r="C19" s="37"/>
      <c r="D19" s="68"/>
      <c r="E19" s="548"/>
      <c r="F19" s="583"/>
    </row>
    <row r="20" spans="1:7" s="39" customFormat="1" ht="42" customHeight="1" x14ac:dyDescent="0.3">
      <c r="A20" s="213"/>
      <c r="B20" s="469"/>
      <c r="C20" s="37"/>
      <c r="D20" s="68"/>
      <c r="E20" s="548"/>
      <c r="F20" s="583"/>
    </row>
    <row r="21" spans="1:7" s="39" customFormat="1" ht="42" customHeight="1" x14ac:dyDescent="0.3">
      <c r="A21" s="213"/>
      <c r="B21" s="469"/>
      <c r="C21" s="37"/>
      <c r="D21" s="68"/>
      <c r="E21" s="548"/>
      <c r="F21" s="583"/>
    </row>
    <row r="22" spans="1:7" x14ac:dyDescent="0.3">
      <c r="A22" s="465"/>
      <c r="B22" s="465"/>
      <c r="C22" s="416"/>
      <c r="D22" s="466"/>
      <c r="E22" s="584"/>
      <c r="F22" s="585"/>
      <c r="G22" s="72"/>
    </row>
    <row r="23" spans="1:7" ht="20.25" customHeight="1" x14ac:dyDescent="0.3">
      <c r="A23" s="465"/>
      <c r="B23" s="465"/>
      <c r="C23" s="416"/>
      <c r="D23" s="466"/>
      <c r="E23" s="584"/>
      <c r="F23" s="585"/>
      <c r="G23" s="72"/>
    </row>
    <row r="24" spans="1:7" ht="20.25" customHeight="1" x14ac:dyDescent="0.3">
      <c r="A24" s="465"/>
      <c r="B24" s="465"/>
      <c r="C24" s="416"/>
      <c r="D24" s="466"/>
      <c r="E24" s="584"/>
      <c r="F24" s="585"/>
      <c r="G24" s="72"/>
    </row>
    <row r="25" spans="1:7" x14ac:dyDescent="0.3">
      <c r="A25" s="465"/>
      <c r="B25" s="465"/>
      <c r="C25" s="416"/>
      <c r="D25" s="466"/>
      <c r="E25" s="584"/>
      <c r="F25" s="585"/>
      <c r="G25" s="72"/>
    </row>
    <row r="26" spans="1:7" x14ac:dyDescent="0.3">
      <c r="A26" s="465"/>
      <c r="B26" s="465"/>
      <c r="C26" s="416"/>
      <c r="D26" s="466"/>
      <c r="E26" s="584"/>
      <c r="F26" s="585"/>
      <c r="G26" s="72"/>
    </row>
    <row r="27" spans="1:7" s="39" customFormat="1" ht="21.75" customHeight="1" x14ac:dyDescent="0.3">
      <c r="A27" s="35"/>
      <c r="B27" s="41"/>
      <c r="C27" s="37"/>
      <c r="D27" s="38"/>
      <c r="E27" s="38"/>
      <c r="F27" s="38"/>
    </row>
    <row r="28" spans="1:7" s="39" customFormat="1" ht="29.25" customHeight="1" x14ac:dyDescent="0.3">
      <c r="A28" s="627" t="s">
        <v>230</v>
      </c>
      <c r="B28" s="628"/>
      <c r="C28" s="628"/>
      <c r="D28" s="628"/>
      <c r="E28" s="629"/>
      <c r="F28" s="549">
        <f>SUM(F8:F27)</f>
        <v>0</v>
      </c>
    </row>
    <row r="29" spans="1:7" x14ac:dyDescent="0.3">
      <c r="A29" s="465"/>
      <c r="B29" s="465"/>
      <c r="C29" s="416"/>
      <c r="D29" s="466"/>
      <c r="E29" s="467"/>
      <c r="F29" s="468"/>
      <c r="G29" s="72"/>
    </row>
    <row r="30" spans="1:7" ht="27" customHeight="1" x14ac:dyDescent="0.3">
      <c r="A30" s="86">
        <v>1</v>
      </c>
      <c r="B30" s="91" t="s">
        <v>405</v>
      </c>
      <c r="C30" s="79"/>
      <c r="D30" s="81"/>
      <c r="E30" s="363"/>
      <c r="F30" s="90"/>
      <c r="G30" s="72"/>
    </row>
    <row r="31" spans="1:7" ht="12.75" customHeight="1" x14ac:dyDescent="0.3">
      <c r="A31" s="364"/>
      <c r="B31" s="365"/>
      <c r="C31" s="79"/>
      <c r="D31" s="366"/>
      <c r="E31" s="363"/>
      <c r="F31" s="90"/>
      <c r="G31" s="72"/>
    </row>
    <row r="32" spans="1:7" ht="12.75" customHeight="1" x14ac:dyDescent="0.3">
      <c r="A32" s="364"/>
      <c r="B32" s="367"/>
      <c r="C32" s="79"/>
      <c r="D32" s="366"/>
      <c r="E32" s="363"/>
      <c r="F32" s="90"/>
      <c r="G32" s="72"/>
    </row>
    <row r="33" spans="1:9" ht="12.75" customHeight="1" x14ac:dyDescent="0.3">
      <c r="A33" s="86"/>
      <c r="B33" s="365" t="s">
        <v>135</v>
      </c>
      <c r="C33" s="79"/>
      <c r="D33" s="366"/>
      <c r="E33" s="363"/>
      <c r="F33" s="90"/>
      <c r="G33" s="72"/>
    </row>
    <row r="34" spans="1:9" s="85" customFormat="1" ht="12.75" customHeight="1" x14ac:dyDescent="0.2">
      <c r="A34" s="88"/>
      <c r="B34" s="368" t="s">
        <v>134</v>
      </c>
      <c r="C34" s="79"/>
      <c r="D34" s="366"/>
      <c r="E34" s="363"/>
      <c r="F34" s="89"/>
    </row>
    <row r="35" spans="1:9" ht="12.75" customHeight="1" x14ac:dyDescent="0.3">
      <c r="A35" s="88"/>
      <c r="B35" s="368"/>
      <c r="C35" s="79"/>
      <c r="D35" s="366"/>
      <c r="E35" s="363"/>
      <c r="F35" s="90"/>
      <c r="G35" s="72"/>
    </row>
    <row r="36" spans="1:9" s="85" customFormat="1" ht="12.75" customHeight="1" x14ac:dyDescent="0.2">
      <c r="A36" s="81"/>
      <c r="B36" s="80"/>
      <c r="C36" s="79"/>
      <c r="D36" s="366"/>
      <c r="E36" s="586"/>
      <c r="F36" s="587"/>
    </row>
    <row r="37" spans="1:9" s="85" customFormat="1" ht="28.5" customHeight="1" x14ac:dyDescent="0.2">
      <c r="A37" s="81">
        <v>1.1000000000000001</v>
      </c>
      <c r="B37" s="80" t="s">
        <v>133</v>
      </c>
      <c r="C37" s="79" t="s">
        <v>129</v>
      </c>
      <c r="D37" s="366" t="s">
        <v>130</v>
      </c>
      <c r="E37" s="588"/>
      <c r="F37" s="620"/>
    </row>
    <row r="38" spans="1:9" s="85" customFormat="1" ht="12.75" customHeight="1" x14ac:dyDescent="0.2">
      <c r="A38" s="88"/>
      <c r="B38" s="82"/>
      <c r="C38" s="79"/>
      <c r="D38" s="366"/>
      <c r="E38" s="586"/>
      <c r="F38" s="587"/>
    </row>
    <row r="39" spans="1:9" s="85" customFormat="1" ht="30.75" customHeight="1" x14ac:dyDescent="0.2">
      <c r="A39" s="81">
        <v>1.2</v>
      </c>
      <c r="B39" s="82" t="s">
        <v>132</v>
      </c>
      <c r="C39" s="79"/>
      <c r="D39" s="366"/>
      <c r="E39" s="586"/>
      <c r="F39" s="587"/>
    </row>
    <row r="40" spans="1:9" s="85" customFormat="1" ht="15.75" customHeight="1" x14ac:dyDescent="0.2">
      <c r="A40" s="88"/>
      <c r="B40" s="369" t="s">
        <v>131</v>
      </c>
      <c r="C40" s="79" t="s">
        <v>129</v>
      </c>
      <c r="D40" s="366" t="s">
        <v>130</v>
      </c>
      <c r="E40" s="589"/>
      <c r="F40" s="587">
        <f>E40</f>
        <v>0</v>
      </c>
    </row>
    <row r="41" spans="1:9" s="85" customFormat="1" ht="12.75" customHeight="1" x14ac:dyDescent="0.2">
      <c r="A41" s="88"/>
      <c r="B41" s="87"/>
      <c r="C41" s="369"/>
      <c r="D41" s="79"/>
      <c r="E41" s="590"/>
      <c r="F41" s="586"/>
    </row>
    <row r="42" spans="1:9" s="85" customFormat="1" ht="12.75" customHeight="1" x14ac:dyDescent="0.2">
      <c r="A42" s="88"/>
      <c r="B42" s="87"/>
      <c r="C42" s="370"/>
      <c r="D42" s="79"/>
      <c r="E42" s="590"/>
      <c r="F42" s="586"/>
    </row>
    <row r="43" spans="1:9" s="23" customFormat="1" x14ac:dyDescent="0.3">
      <c r="A43" s="151"/>
      <c r="B43" s="378" t="s">
        <v>406</v>
      </c>
      <c r="C43" s="379"/>
      <c r="D43" s="380"/>
      <c r="E43" s="581"/>
      <c r="F43" s="581"/>
      <c r="G43" s="377"/>
    </row>
    <row r="44" spans="1:9" s="70" customFormat="1" x14ac:dyDescent="0.3">
      <c r="A44" s="388" t="s">
        <v>367</v>
      </c>
      <c r="B44" s="389" t="s">
        <v>368</v>
      </c>
      <c r="C44" s="236"/>
      <c r="D44" s="253"/>
      <c r="E44" s="557"/>
      <c r="F44" s="559"/>
      <c r="G44" s="165"/>
      <c r="H44" s="165"/>
      <c r="I44" s="165"/>
    </row>
    <row r="45" spans="1:9" s="70" customFormat="1" ht="66.75" customHeight="1" x14ac:dyDescent="0.3">
      <c r="A45" s="388" t="s">
        <v>369</v>
      </c>
      <c r="B45" s="77" t="s">
        <v>370</v>
      </c>
      <c r="C45" s="390"/>
      <c r="D45" s="391"/>
      <c r="E45" s="557"/>
      <c r="F45" s="559"/>
      <c r="G45" s="165"/>
      <c r="H45" s="165"/>
      <c r="I45" s="165"/>
    </row>
    <row r="46" spans="1:9" s="70" customFormat="1" x14ac:dyDescent="0.3">
      <c r="A46" s="388"/>
      <c r="B46" s="77" t="s">
        <v>371</v>
      </c>
      <c r="C46" s="236" t="s">
        <v>278</v>
      </c>
      <c r="D46" s="253">
        <v>8</v>
      </c>
      <c r="E46" s="557"/>
      <c r="F46" s="581">
        <f>D46*E46</f>
        <v>0</v>
      </c>
      <c r="G46" s="165"/>
      <c r="H46" s="165"/>
      <c r="I46" s="165"/>
    </row>
    <row r="47" spans="1:9" s="23" customFormat="1" x14ac:dyDescent="0.3">
      <c r="A47" s="151"/>
      <c r="B47" s="378" t="s">
        <v>409</v>
      </c>
      <c r="C47" s="379"/>
      <c r="D47" s="380"/>
      <c r="E47" s="581"/>
      <c r="F47" s="581"/>
      <c r="G47" s="377"/>
    </row>
    <row r="48" spans="1:9" s="23" customFormat="1" x14ac:dyDescent="0.3">
      <c r="A48" s="151"/>
      <c r="B48" s="387" t="s">
        <v>295</v>
      </c>
      <c r="C48" s="379"/>
      <c r="D48" s="380"/>
      <c r="E48" s="581"/>
      <c r="F48" s="581"/>
      <c r="G48" s="377"/>
    </row>
    <row r="49" spans="1:8" s="23" customFormat="1" ht="49.5" x14ac:dyDescent="0.3">
      <c r="A49" s="151"/>
      <c r="B49" s="277" t="s">
        <v>407</v>
      </c>
      <c r="C49" s="379"/>
      <c r="D49" s="380"/>
      <c r="E49" s="581"/>
      <c r="F49" s="581"/>
      <c r="G49" s="377"/>
    </row>
    <row r="50" spans="1:8" s="23" customFormat="1" x14ac:dyDescent="0.3">
      <c r="A50" s="384" t="s">
        <v>372</v>
      </c>
      <c r="B50" s="277" t="s">
        <v>373</v>
      </c>
      <c r="C50" s="379" t="s">
        <v>278</v>
      </c>
      <c r="D50" s="385">
        <v>8</v>
      </c>
      <c r="E50" s="581"/>
      <c r="F50" s="581">
        <f>D50*E50</f>
        <v>0</v>
      </c>
      <c r="G50" s="377"/>
    </row>
    <row r="51" spans="1:8" s="23" customFormat="1" x14ac:dyDescent="0.3">
      <c r="A51" s="151"/>
      <c r="B51" s="277"/>
      <c r="C51" s="379"/>
      <c r="D51" s="380"/>
      <c r="E51" s="581"/>
      <c r="F51" s="581"/>
      <c r="G51" s="377"/>
    </row>
    <row r="52" spans="1:8" s="23" customFormat="1" x14ac:dyDescent="0.3">
      <c r="A52" s="151"/>
      <c r="B52" s="378" t="s">
        <v>374</v>
      </c>
      <c r="C52" s="379"/>
      <c r="D52" s="380"/>
      <c r="E52" s="581"/>
      <c r="F52" s="581"/>
      <c r="G52" s="377"/>
    </row>
    <row r="53" spans="1:8" s="23" customFormat="1" x14ac:dyDescent="0.3">
      <c r="A53" s="151"/>
      <c r="B53" s="382" t="s">
        <v>375</v>
      </c>
      <c r="C53" s="379"/>
      <c r="D53" s="380"/>
      <c r="E53" s="581"/>
      <c r="F53" s="581"/>
      <c r="G53" s="377"/>
    </row>
    <row r="54" spans="1:8" s="23" customFormat="1" x14ac:dyDescent="0.3">
      <c r="A54" s="151"/>
      <c r="B54" s="387" t="s">
        <v>376</v>
      </c>
      <c r="C54" s="379"/>
      <c r="D54" s="380"/>
      <c r="E54" s="581"/>
      <c r="F54" s="581"/>
      <c r="G54" s="377"/>
    </row>
    <row r="55" spans="1:8" s="137" customFormat="1" ht="33" x14ac:dyDescent="0.3">
      <c r="A55" s="151"/>
      <c r="B55" s="277" t="s">
        <v>377</v>
      </c>
      <c r="C55" s="379"/>
      <c r="D55" s="385"/>
      <c r="E55" s="581"/>
      <c r="F55" s="581"/>
      <c r="G55" s="136"/>
      <c r="H55" s="23"/>
    </row>
    <row r="56" spans="1:8" s="137" customFormat="1" x14ac:dyDescent="0.3">
      <c r="A56" s="151" t="s">
        <v>378</v>
      </c>
      <c r="B56" s="277" t="s">
        <v>379</v>
      </c>
      <c r="C56" s="379" t="s">
        <v>271</v>
      </c>
      <c r="D56" s="447">
        <v>18.899999999999999</v>
      </c>
      <c r="E56" s="591"/>
      <c r="F56" s="581">
        <f>D56*E56</f>
        <v>0</v>
      </c>
      <c r="G56" s="136"/>
      <c r="H56" s="23"/>
    </row>
    <row r="57" spans="1:8" s="137" customFormat="1" x14ac:dyDescent="0.3">
      <c r="A57" s="151"/>
      <c r="B57" s="277"/>
      <c r="C57" s="379"/>
      <c r="D57" s="385"/>
      <c r="E57" s="591"/>
      <c r="F57" s="581"/>
      <c r="G57" s="136"/>
      <c r="H57" s="23"/>
    </row>
    <row r="58" spans="1:8" s="23" customFormat="1" ht="33" x14ac:dyDescent="0.3">
      <c r="A58" s="151"/>
      <c r="B58" s="277" t="s">
        <v>380</v>
      </c>
      <c r="C58" s="379"/>
      <c r="D58" s="385"/>
      <c r="E58" s="581"/>
      <c r="F58" s="581"/>
      <c r="G58" s="377"/>
    </row>
    <row r="59" spans="1:8" s="23" customFormat="1" x14ac:dyDescent="0.3">
      <c r="A59" s="151" t="s">
        <v>381</v>
      </c>
      <c r="B59" s="277" t="s">
        <v>379</v>
      </c>
      <c r="C59" s="379" t="s">
        <v>271</v>
      </c>
      <c r="D59" s="447">
        <v>11.3</v>
      </c>
      <c r="E59" s="581"/>
      <c r="F59" s="581">
        <f>D59*E59</f>
        <v>0</v>
      </c>
      <c r="G59" s="377"/>
    </row>
    <row r="60" spans="1:8" s="23" customFormat="1" x14ac:dyDescent="0.3">
      <c r="A60" s="151"/>
      <c r="B60" s="277"/>
      <c r="C60" s="379"/>
      <c r="D60" s="380"/>
      <c r="E60" s="581"/>
      <c r="F60" s="581"/>
      <c r="G60" s="377"/>
    </row>
    <row r="61" spans="1:8" s="397" customFormat="1" x14ac:dyDescent="0.2">
      <c r="A61" s="393" t="s">
        <v>317</v>
      </c>
      <c r="B61" s="394" t="s">
        <v>318</v>
      </c>
      <c r="C61" s="395"/>
      <c r="D61" s="396"/>
      <c r="E61" s="592"/>
      <c r="F61" s="593"/>
    </row>
    <row r="62" spans="1:8" s="397" customFormat="1" ht="18" x14ac:dyDescent="0.2">
      <c r="A62" s="393" t="s">
        <v>319</v>
      </c>
      <c r="B62" s="398" t="s">
        <v>320</v>
      </c>
      <c r="C62" s="381" t="s">
        <v>23</v>
      </c>
      <c r="D62" s="399">
        <v>29.9</v>
      </c>
      <c r="E62" s="592"/>
      <c r="F62" s="593">
        <f>+D62*E62</f>
        <v>0</v>
      </c>
    </row>
    <row r="63" spans="1:8" s="397" customFormat="1" x14ac:dyDescent="0.2">
      <c r="A63" s="393"/>
      <c r="B63" s="400"/>
      <c r="C63" s="401"/>
      <c r="D63" s="402"/>
      <c r="E63" s="534"/>
      <c r="F63" s="594"/>
    </row>
    <row r="64" spans="1:8" s="12" customFormat="1" ht="18.75" customHeight="1" x14ac:dyDescent="0.2">
      <c r="A64" s="264"/>
      <c r="B64" s="265" t="s">
        <v>167</v>
      </c>
      <c r="C64" s="266"/>
      <c r="D64" s="267"/>
      <c r="E64" s="565"/>
      <c r="F64" s="566">
        <f>SUM(F30:F63)</f>
        <v>0</v>
      </c>
      <c r="G64" s="246"/>
      <c r="H64" s="102"/>
    </row>
    <row r="65" spans="1:10" s="23" customFormat="1" x14ac:dyDescent="0.3">
      <c r="A65" s="151"/>
      <c r="B65" s="382" t="s">
        <v>382</v>
      </c>
      <c r="C65" s="379"/>
      <c r="D65" s="380"/>
      <c r="E65" s="581"/>
      <c r="F65" s="581"/>
      <c r="G65" s="377"/>
    </row>
    <row r="66" spans="1:10" s="23" customFormat="1" x14ac:dyDescent="0.3">
      <c r="A66" s="201"/>
      <c r="B66" s="403" t="s">
        <v>326</v>
      </c>
      <c r="C66" s="297"/>
      <c r="D66" s="404"/>
      <c r="E66" s="595"/>
      <c r="F66" s="569"/>
    </row>
    <row r="67" spans="1:10" s="23" customFormat="1" ht="53.25" customHeight="1" x14ac:dyDescent="0.3">
      <c r="A67" s="201"/>
      <c r="B67" s="405" t="s">
        <v>383</v>
      </c>
      <c r="C67" s="297"/>
      <c r="D67" s="404"/>
      <c r="E67" s="595"/>
      <c r="F67" s="569"/>
    </row>
    <row r="68" spans="1:10" s="23" customFormat="1" x14ac:dyDescent="0.3">
      <c r="A68" s="201" t="s">
        <v>384</v>
      </c>
      <c r="B68" s="406" t="s">
        <v>350</v>
      </c>
      <c r="C68" s="297" t="s">
        <v>32</v>
      </c>
      <c r="D68" s="302">
        <f>51</f>
        <v>51</v>
      </c>
      <c r="E68" s="595"/>
      <c r="F68" s="569">
        <f>E68*D68</f>
        <v>0</v>
      </c>
    </row>
    <row r="69" spans="1:10" s="23" customFormat="1" x14ac:dyDescent="0.3">
      <c r="A69" s="201"/>
      <c r="B69" s="403"/>
      <c r="C69" s="297"/>
      <c r="D69" s="404"/>
      <c r="E69" s="595"/>
      <c r="F69" s="569"/>
    </row>
    <row r="70" spans="1:10" s="23" customFormat="1" ht="53.25" customHeight="1" x14ac:dyDescent="0.3">
      <c r="A70" s="201"/>
      <c r="B70" s="405" t="s">
        <v>401</v>
      </c>
      <c r="C70" s="297"/>
      <c r="D70" s="404"/>
      <c r="E70" s="595"/>
      <c r="F70" s="569"/>
    </row>
    <row r="71" spans="1:10" s="23" customFormat="1" x14ac:dyDescent="0.3">
      <c r="A71" s="201" t="s">
        <v>328</v>
      </c>
      <c r="B71" s="406" t="s">
        <v>350</v>
      </c>
      <c r="C71" s="297" t="s">
        <v>32</v>
      </c>
      <c r="D71" s="302">
        <v>35</v>
      </c>
      <c r="E71" s="595"/>
      <c r="F71" s="569">
        <f>E71*D71</f>
        <v>0</v>
      </c>
    </row>
    <row r="72" spans="1:10" s="23" customFormat="1" ht="9.75" customHeight="1" x14ac:dyDescent="0.3">
      <c r="A72" s="201"/>
      <c r="B72" s="407"/>
      <c r="C72" s="297"/>
      <c r="D72" s="298"/>
      <c r="E72" s="595"/>
      <c r="F72" s="569"/>
    </row>
    <row r="73" spans="1:10" s="23" customFormat="1" x14ac:dyDescent="0.3">
      <c r="A73" s="151"/>
      <c r="B73" s="386"/>
      <c r="C73" s="379"/>
      <c r="D73" s="380"/>
      <c r="E73" s="581"/>
      <c r="F73" s="581"/>
      <c r="G73" s="392"/>
    </row>
    <row r="74" spans="1:10" s="75" customFormat="1" x14ac:dyDescent="0.2">
      <c r="A74" s="375"/>
      <c r="B74" s="411" t="s">
        <v>336</v>
      </c>
      <c r="C74" s="376"/>
      <c r="D74" s="396"/>
      <c r="E74" s="596"/>
      <c r="F74" s="581"/>
    </row>
    <row r="75" spans="1:10" s="75" customFormat="1" ht="72.75" customHeight="1" x14ac:dyDescent="0.2">
      <c r="A75" s="375"/>
      <c r="B75" s="412" t="s">
        <v>385</v>
      </c>
      <c r="C75" s="376"/>
      <c r="D75" s="396"/>
      <c r="E75" s="596"/>
      <c r="F75" s="581"/>
    </row>
    <row r="76" spans="1:10" s="2" customFormat="1" x14ac:dyDescent="0.2">
      <c r="A76" s="151" t="s">
        <v>338</v>
      </c>
      <c r="B76" s="412" t="s">
        <v>402</v>
      </c>
      <c r="C76" s="379" t="s">
        <v>169</v>
      </c>
      <c r="D76" s="385">
        <v>2</v>
      </c>
      <c r="E76" s="581"/>
      <c r="F76" s="581">
        <f>E76*D76</f>
        <v>0</v>
      </c>
    </row>
    <row r="77" spans="1:10" s="2" customFormat="1" x14ac:dyDescent="0.2">
      <c r="A77" s="151"/>
      <c r="B77" s="412"/>
      <c r="C77" s="379"/>
      <c r="D77" s="385"/>
      <c r="E77" s="581"/>
      <c r="F77" s="581"/>
    </row>
    <row r="78" spans="1:10" s="23" customFormat="1" x14ac:dyDescent="0.3">
      <c r="A78" s="151"/>
      <c r="B78" s="378" t="s">
        <v>386</v>
      </c>
      <c r="C78" s="379"/>
      <c r="D78" s="380"/>
      <c r="E78" s="581"/>
      <c r="F78" s="581"/>
      <c r="G78" s="377"/>
    </row>
    <row r="79" spans="1:10" s="2" customFormat="1" x14ac:dyDescent="0.2">
      <c r="A79" s="410"/>
      <c r="B79" s="408" t="s">
        <v>387</v>
      </c>
      <c r="C79" s="409"/>
      <c r="D79" s="380"/>
      <c r="E79" s="597"/>
      <c r="F79" s="581"/>
      <c r="G79" s="148"/>
      <c r="H79" s="148"/>
      <c r="I79" s="148"/>
    </row>
    <row r="80" spans="1:10" s="415" customFormat="1" ht="105.75" customHeight="1" x14ac:dyDescent="0.2">
      <c r="A80" s="410" t="s">
        <v>388</v>
      </c>
      <c r="B80" s="383" t="s">
        <v>389</v>
      </c>
      <c r="C80" s="409" t="s">
        <v>32</v>
      </c>
      <c r="D80" s="417">
        <v>154</v>
      </c>
      <c r="E80" s="597"/>
      <c r="F80" s="581"/>
      <c r="G80" s="418"/>
      <c r="H80" s="418"/>
      <c r="I80" s="418"/>
      <c r="J80" s="418"/>
    </row>
    <row r="81" spans="1:10" s="415" customFormat="1" ht="13.5" customHeight="1" x14ac:dyDescent="0.2">
      <c r="A81" s="410"/>
      <c r="B81" s="419"/>
      <c r="C81" s="409"/>
      <c r="D81" s="417"/>
      <c r="E81" s="597"/>
      <c r="F81" s="581"/>
      <c r="G81" s="418"/>
      <c r="H81" s="418"/>
      <c r="I81" s="418"/>
      <c r="J81" s="418"/>
    </row>
    <row r="82" spans="1:10" s="137" customFormat="1" x14ac:dyDescent="0.2">
      <c r="A82" s="384"/>
      <c r="B82" s="422" t="s">
        <v>390</v>
      </c>
      <c r="C82" s="201"/>
      <c r="D82" s="423"/>
      <c r="E82" s="541"/>
      <c r="F82" s="541"/>
    </row>
    <row r="83" spans="1:10" s="427" customFormat="1" ht="6.75" customHeight="1" x14ac:dyDescent="0.2">
      <c r="A83" s="424"/>
      <c r="B83" s="425"/>
      <c r="C83" s="426"/>
      <c r="D83" s="428"/>
      <c r="E83" s="598"/>
      <c r="F83" s="599">
        <f>+D83*E83</f>
        <v>0</v>
      </c>
    </row>
    <row r="84" spans="1:10" s="427" customFormat="1" ht="49.5" x14ac:dyDescent="0.2">
      <c r="A84" s="424" t="s">
        <v>391</v>
      </c>
      <c r="B84" s="425" t="s">
        <v>403</v>
      </c>
      <c r="C84" s="426" t="s">
        <v>23</v>
      </c>
      <c r="D84" s="429">
        <v>184</v>
      </c>
      <c r="E84" s="598"/>
      <c r="F84" s="599">
        <f>+D84*E84</f>
        <v>0</v>
      </c>
      <c r="G84" s="430"/>
    </row>
    <row r="85" spans="1:10" s="415" customFormat="1" x14ac:dyDescent="0.2">
      <c r="A85" s="420"/>
      <c r="B85" s="421"/>
      <c r="C85" s="413"/>
      <c r="D85" s="402"/>
      <c r="E85" s="600"/>
      <c r="F85" s="601"/>
      <c r="G85" s="418"/>
      <c r="H85" s="418"/>
      <c r="I85" s="418"/>
      <c r="J85" s="418"/>
    </row>
    <row r="86" spans="1:10" s="415" customFormat="1" x14ac:dyDescent="0.2">
      <c r="A86" s="431"/>
      <c r="B86" s="432" t="s">
        <v>392</v>
      </c>
      <c r="C86" s="433"/>
      <c r="D86" s="434"/>
      <c r="E86" s="548"/>
      <c r="F86" s="601"/>
      <c r="G86" s="418"/>
      <c r="H86" s="418"/>
      <c r="I86" s="418"/>
      <c r="J86" s="418"/>
    </row>
    <row r="87" spans="1:10" s="415" customFormat="1" ht="66" x14ac:dyDescent="0.3">
      <c r="A87" s="431" t="s">
        <v>393</v>
      </c>
      <c r="B87" s="435" t="s">
        <v>446</v>
      </c>
      <c r="C87" s="433" t="s">
        <v>128</v>
      </c>
      <c r="D87" s="434">
        <v>2</v>
      </c>
      <c r="E87" s="548"/>
      <c r="F87" s="599">
        <f>+D87*E87</f>
        <v>0</v>
      </c>
      <c r="G87" s="418"/>
      <c r="H87" s="418"/>
      <c r="I87" s="418"/>
      <c r="J87" s="418"/>
    </row>
    <row r="88" spans="1:10" s="415" customFormat="1" x14ac:dyDescent="0.3">
      <c r="A88" s="431"/>
      <c r="B88" s="435"/>
      <c r="C88" s="433"/>
      <c r="D88" s="434"/>
      <c r="E88" s="548"/>
      <c r="F88" s="602"/>
      <c r="G88" s="418"/>
      <c r="H88" s="418"/>
      <c r="I88" s="418"/>
      <c r="J88" s="418"/>
    </row>
    <row r="89" spans="1:10" s="415" customFormat="1" x14ac:dyDescent="0.2">
      <c r="A89" s="431"/>
      <c r="B89" s="432" t="s">
        <v>394</v>
      </c>
      <c r="C89" s="433"/>
      <c r="D89" s="434"/>
      <c r="E89" s="548"/>
      <c r="F89" s="602"/>
      <c r="G89" s="418"/>
      <c r="H89" s="418"/>
      <c r="I89" s="418"/>
      <c r="J89" s="418"/>
    </row>
    <row r="90" spans="1:10" s="415" customFormat="1" ht="18" x14ac:dyDescent="0.3">
      <c r="A90" s="431"/>
      <c r="B90" s="435" t="s">
        <v>395</v>
      </c>
      <c r="C90" s="426" t="s">
        <v>23</v>
      </c>
      <c r="D90" s="434">
        <v>155</v>
      </c>
      <c r="E90" s="548"/>
      <c r="F90" s="602">
        <f>D90*E90</f>
        <v>0</v>
      </c>
      <c r="G90" s="418"/>
      <c r="H90" s="418"/>
      <c r="I90" s="418"/>
      <c r="J90" s="418"/>
    </row>
    <row r="91" spans="1:10" s="415" customFormat="1" x14ac:dyDescent="0.3">
      <c r="A91" s="431"/>
      <c r="B91" s="435"/>
      <c r="C91" s="433"/>
      <c r="D91" s="434"/>
      <c r="E91" s="548"/>
      <c r="F91" s="602"/>
      <c r="G91" s="418"/>
      <c r="H91" s="418"/>
      <c r="I91" s="418"/>
      <c r="J91" s="418"/>
    </row>
    <row r="92" spans="1:10" s="12" customFormat="1" ht="18.75" customHeight="1" x14ac:dyDescent="0.2">
      <c r="A92" s="264"/>
      <c r="B92" s="265" t="s">
        <v>167</v>
      </c>
      <c r="C92" s="266"/>
      <c r="D92" s="267"/>
      <c r="E92" s="565"/>
      <c r="F92" s="566"/>
      <c r="G92" s="246"/>
      <c r="H92" s="102"/>
    </row>
    <row r="93" spans="1:10" s="415" customFormat="1" x14ac:dyDescent="0.2">
      <c r="A93" s="431"/>
      <c r="B93" s="437" t="s">
        <v>122</v>
      </c>
      <c r="C93" s="433"/>
      <c r="D93" s="434"/>
      <c r="E93" s="38"/>
      <c r="F93" s="414"/>
      <c r="G93" s="418"/>
      <c r="H93" s="418"/>
      <c r="I93" s="418"/>
      <c r="J93" s="418"/>
    </row>
    <row r="94" spans="1:10" s="415" customFormat="1" ht="132" x14ac:dyDescent="0.3">
      <c r="A94" s="420"/>
      <c r="B94" s="83" t="s">
        <v>123</v>
      </c>
      <c r="C94" s="413"/>
      <c r="D94" s="402"/>
      <c r="E94" s="600"/>
      <c r="F94" s="601"/>
      <c r="G94" s="418"/>
      <c r="H94" s="418"/>
      <c r="I94" s="418"/>
      <c r="J94" s="418"/>
    </row>
    <row r="95" spans="1:10" s="415" customFormat="1" ht="49.5" x14ac:dyDescent="0.3">
      <c r="A95" s="438" t="s">
        <v>396</v>
      </c>
      <c r="B95" s="435" t="s">
        <v>404</v>
      </c>
      <c r="C95" s="433" t="s">
        <v>124</v>
      </c>
      <c r="D95" s="434">
        <v>1</v>
      </c>
      <c r="E95" s="611">
        <v>6000000</v>
      </c>
      <c r="F95" s="612">
        <f>+D95*E95</f>
        <v>6000000</v>
      </c>
      <c r="G95" s="418"/>
      <c r="H95" s="418"/>
      <c r="I95" s="418"/>
      <c r="J95" s="418"/>
    </row>
    <row r="96" spans="1:10" s="415" customFormat="1" x14ac:dyDescent="0.2">
      <c r="A96" s="420"/>
      <c r="B96" s="421"/>
      <c r="C96" s="413"/>
      <c r="D96" s="402"/>
      <c r="E96" s="600"/>
      <c r="F96" s="601"/>
      <c r="G96" s="418"/>
      <c r="H96" s="418"/>
      <c r="I96" s="418"/>
      <c r="J96" s="418"/>
    </row>
    <row r="97" spans="1:10" s="415" customFormat="1" ht="21.75" customHeight="1" x14ac:dyDescent="0.2">
      <c r="A97" s="439" t="s">
        <v>397</v>
      </c>
      <c r="B97" s="440" t="s">
        <v>398</v>
      </c>
      <c r="C97" s="78"/>
      <c r="D97" s="441"/>
      <c r="E97" s="603"/>
      <c r="F97" s="601"/>
      <c r="G97" s="418"/>
      <c r="H97" s="418"/>
      <c r="I97" s="418"/>
      <c r="J97" s="418"/>
    </row>
    <row r="98" spans="1:10" s="415" customFormat="1" ht="12" customHeight="1" x14ac:dyDescent="0.2">
      <c r="A98" s="439"/>
      <c r="B98" s="440"/>
      <c r="C98" s="78"/>
      <c r="D98" s="441"/>
      <c r="E98" s="603"/>
      <c r="F98" s="601"/>
      <c r="G98" s="418"/>
      <c r="H98" s="418"/>
      <c r="I98" s="418"/>
      <c r="J98" s="418"/>
    </row>
    <row r="99" spans="1:10" s="444" customFormat="1" ht="154.5" customHeight="1" x14ac:dyDescent="0.2">
      <c r="A99" s="439" t="s">
        <v>399</v>
      </c>
      <c r="B99" s="442" t="s">
        <v>453</v>
      </c>
      <c r="C99" s="448" t="s">
        <v>169</v>
      </c>
      <c r="D99" s="151">
        <v>1</v>
      </c>
      <c r="E99" s="604">
        <v>55000000</v>
      </c>
      <c r="F99" s="599">
        <f>+D99*E99</f>
        <v>55000000</v>
      </c>
      <c r="G99" s="443"/>
      <c r="H99" s="443"/>
      <c r="I99" s="443"/>
      <c r="J99" s="443"/>
    </row>
    <row r="100" spans="1:10" s="415" customFormat="1" x14ac:dyDescent="0.2">
      <c r="A100" s="420"/>
      <c r="B100" s="421"/>
      <c r="C100" s="413"/>
      <c r="D100" s="402"/>
      <c r="E100" s="600"/>
      <c r="F100" s="601"/>
      <c r="G100" s="418"/>
      <c r="H100" s="418"/>
      <c r="I100" s="418"/>
      <c r="J100" s="418"/>
    </row>
    <row r="101" spans="1:10" s="23" customFormat="1" x14ac:dyDescent="0.3">
      <c r="A101" s="445"/>
      <c r="B101" s="446" t="s">
        <v>400</v>
      </c>
      <c r="C101" s="445"/>
      <c r="D101" s="446"/>
      <c r="E101" s="605"/>
      <c r="F101" s="606"/>
    </row>
    <row r="102" spans="1:10" s="23" customFormat="1" x14ac:dyDescent="0.3">
      <c r="A102" s="104"/>
      <c r="B102" s="119"/>
      <c r="C102" s="373"/>
      <c r="D102" s="374"/>
      <c r="E102" s="5"/>
      <c r="F102" s="5"/>
    </row>
  </sheetData>
  <mergeCells count="3">
    <mergeCell ref="A1:F1"/>
    <mergeCell ref="A2:B2"/>
    <mergeCell ref="A28:E28"/>
  </mergeCells>
  <pageMargins left="0.32" right="0.23" top="0.45" bottom="0.36" header="0.3" footer="0.3"/>
  <pageSetup paperSize="9" fitToHeight="0" orientation="portrait" r:id="rId1"/>
  <rowBreaks count="2" manualBreakCount="2">
    <brk id="64" max="5" man="1"/>
    <brk id="9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6"/>
  <sheetViews>
    <sheetView tabSelected="1" view="pageBreakPreview" topLeftCell="A10" zoomScale="82" zoomScaleNormal="100" zoomScaleSheetLayoutView="82" workbookViewId="0">
      <selection activeCell="F45" sqref="F45"/>
    </sheetView>
  </sheetViews>
  <sheetFormatPr defaultRowHeight="16.5" x14ac:dyDescent="0.2"/>
  <cols>
    <col min="1" max="1" width="8.140625" style="4" customWidth="1"/>
    <col min="2" max="2" width="38.85546875" style="70" customWidth="1"/>
    <col min="3" max="3" width="8.42578125" style="104" customWidth="1"/>
    <col min="4" max="4" width="7.7109375" style="105" customWidth="1"/>
    <col min="5" max="5" width="14.42578125" style="5" customWidth="1"/>
    <col min="6" max="6" width="22" style="5" customWidth="1"/>
    <col min="7" max="7" width="15" style="2" bestFit="1" customWidth="1"/>
    <col min="8" max="16384" width="9.140625" style="2"/>
  </cols>
  <sheetData>
    <row r="1" spans="1:8" ht="29.25" customHeight="1" x14ac:dyDescent="0.2">
      <c r="A1" s="624" t="s">
        <v>222</v>
      </c>
      <c r="B1" s="624"/>
      <c r="C1" s="624"/>
      <c r="D1" s="624"/>
      <c r="E1" s="624"/>
      <c r="F1" s="624"/>
      <c r="G1" s="1"/>
    </row>
    <row r="2" spans="1:8" ht="20.100000000000001" customHeight="1" x14ac:dyDescent="0.2">
      <c r="A2" s="625" t="s">
        <v>445</v>
      </c>
      <c r="B2" s="625"/>
      <c r="C2" s="3"/>
      <c r="D2" s="4"/>
      <c r="G2" s="1"/>
    </row>
    <row r="3" spans="1:8" ht="20.100000000000001" customHeight="1" x14ac:dyDescent="0.2">
      <c r="A3" s="515" t="s">
        <v>425</v>
      </c>
      <c r="B3" s="515"/>
      <c r="C3" s="170"/>
      <c r="D3" s="171"/>
      <c r="E3" s="16"/>
      <c r="F3" s="16"/>
      <c r="G3" s="172"/>
    </row>
    <row r="4" spans="1:8" ht="13.15" customHeight="1" x14ac:dyDescent="0.2">
      <c r="A4" s="173"/>
      <c r="B4" s="12"/>
      <c r="C4" s="170"/>
      <c r="D4" s="171"/>
      <c r="E4" s="111"/>
      <c r="F4" s="111"/>
      <c r="G4" s="112"/>
    </row>
    <row r="5" spans="1:8" s="119" customFormat="1" ht="28.5" x14ac:dyDescent="0.3">
      <c r="A5" s="174" t="s">
        <v>191</v>
      </c>
      <c r="B5" s="174" t="s">
        <v>1</v>
      </c>
      <c r="C5" s="175" t="s">
        <v>2</v>
      </c>
      <c r="D5" s="176" t="s">
        <v>3</v>
      </c>
      <c r="E5" s="224" t="s">
        <v>192</v>
      </c>
      <c r="F5" s="504" t="s">
        <v>146</v>
      </c>
      <c r="G5" s="118"/>
    </row>
    <row r="6" spans="1:8" s="119" customFormat="1" x14ac:dyDescent="0.3">
      <c r="A6" s="113"/>
      <c r="B6" s="113"/>
      <c r="C6" s="114"/>
      <c r="D6" s="115"/>
      <c r="E6" s="505"/>
      <c r="F6" s="506"/>
      <c r="G6" s="118"/>
    </row>
    <row r="7" spans="1:8" x14ac:dyDescent="0.2">
      <c r="A7" s="179"/>
      <c r="B7" s="126" t="s">
        <v>193</v>
      </c>
      <c r="C7" s="127"/>
      <c r="D7" s="154"/>
      <c r="E7" s="180"/>
      <c r="F7" s="181"/>
      <c r="G7" s="182"/>
    </row>
    <row r="8" spans="1:8" s="509" customFormat="1" x14ac:dyDescent="0.2">
      <c r="A8" s="507"/>
      <c r="B8" s="436" t="s">
        <v>194</v>
      </c>
      <c r="C8" s="508"/>
      <c r="D8" s="186"/>
      <c r="E8" s="187"/>
      <c r="F8" s="187"/>
    </row>
    <row r="9" spans="1:8" s="509" customFormat="1" ht="285.75" customHeight="1" x14ac:dyDescent="0.2">
      <c r="A9" s="508">
        <v>311</v>
      </c>
      <c r="B9" s="510" t="s">
        <v>427</v>
      </c>
      <c r="C9" s="508" t="s">
        <v>127</v>
      </c>
      <c r="D9" s="186">
        <v>1</v>
      </c>
      <c r="E9" s="610"/>
      <c r="F9" s="610">
        <f>E9*D9</f>
        <v>0</v>
      </c>
    </row>
    <row r="10" spans="1:8" s="509" customFormat="1" ht="274.5" customHeight="1" x14ac:dyDescent="0.2">
      <c r="A10" s="508">
        <v>312</v>
      </c>
      <c r="B10" s="510" t="s">
        <v>426</v>
      </c>
      <c r="C10" s="508" t="s">
        <v>127</v>
      </c>
      <c r="D10" s="186">
        <v>1</v>
      </c>
      <c r="E10" s="610"/>
      <c r="F10" s="610">
        <f>E10*D10</f>
        <v>0</v>
      </c>
    </row>
    <row r="11" spans="1:8" s="12" customFormat="1" ht="51" customHeight="1" x14ac:dyDescent="0.2">
      <c r="A11" s="264"/>
      <c r="B11" s="516" t="s">
        <v>167</v>
      </c>
      <c r="C11" s="266"/>
      <c r="D11" s="267"/>
      <c r="E11" s="565"/>
      <c r="F11" s="607"/>
      <c r="G11" s="246"/>
      <c r="H11" s="102"/>
    </row>
    <row r="12" spans="1:8" s="12" customFormat="1" ht="30" customHeight="1" x14ac:dyDescent="0.2">
      <c r="A12" s="508"/>
      <c r="B12" s="517" t="s">
        <v>434</v>
      </c>
      <c r="C12" s="511"/>
      <c r="D12" s="518"/>
      <c r="E12" s="608"/>
      <c r="F12" s="609"/>
      <c r="G12" s="246"/>
      <c r="H12" s="102"/>
    </row>
    <row r="13" spans="1:8" s="509" customFormat="1" ht="49.5" x14ac:dyDescent="0.2">
      <c r="A13" s="508">
        <v>313</v>
      </c>
      <c r="B13" s="510" t="s">
        <v>430</v>
      </c>
      <c r="C13" s="508" t="s">
        <v>127</v>
      </c>
      <c r="D13" s="186">
        <v>1</v>
      </c>
      <c r="E13" s="610"/>
      <c r="F13" s="610">
        <f>E13*D13</f>
        <v>0</v>
      </c>
    </row>
    <row r="14" spans="1:8" s="509" customFormat="1" ht="88.5" customHeight="1" x14ac:dyDescent="0.2">
      <c r="A14" s="508">
        <v>314</v>
      </c>
      <c r="B14" s="510" t="s">
        <v>435</v>
      </c>
      <c r="C14" s="508" t="s">
        <v>127</v>
      </c>
      <c r="D14" s="186">
        <v>1</v>
      </c>
      <c r="E14" s="610"/>
      <c r="F14" s="610">
        <f>E14*D14</f>
        <v>0</v>
      </c>
    </row>
    <row r="15" spans="1:8" s="509" customFormat="1" ht="65.25" customHeight="1" x14ac:dyDescent="0.2">
      <c r="A15" s="508">
        <v>315</v>
      </c>
      <c r="B15" s="510" t="s">
        <v>428</v>
      </c>
      <c r="C15" s="508" t="s">
        <v>127</v>
      </c>
      <c r="D15" s="186">
        <v>1</v>
      </c>
      <c r="E15" s="610"/>
      <c r="F15" s="610">
        <f t="shared" ref="F15:F16" si="0">E15*D15</f>
        <v>0</v>
      </c>
    </row>
    <row r="16" spans="1:8" s="509" customFormat="1" ht="65.25" customHeight="1" x14ac:dyDescent="0.2">
      <c r="A16" s="508">
        <v>316</v>
      </c>
      <c r="B16" s="510" t="s">
        <v>429</v>
      </c>
      <c r="C16" s="508" t="s">
        <v>127</v>
      </c>
      <c r="D16" s="186">
        <v>1</v>
      </c>
      <c r="E16" s="610"/>
      <c r="F16" s="610">
        <f t="shared" si="0"/>
        <v>0</v>
      </c>
    </row>
    <row r="17" spans="1:8" s="509" customFormat="1" ht="65.25" customHeight="1" x14ac:dyDescent="0.2">
      <c r="A17" s="508">
        <v>317</v>
      </c>
      <c r="B17" s="510" t="s">
        <v>431</v>
      </c>
      <c r="C17" s="508" t="s">
        <v>127</v>
      </c>
      <c r="D17" s="186">
        <v>1</v>
      </c>
      <c r="E17" s="610"/>
      <c r="F17" s="610"/>
    </row>
    <row r="18" spans="1:8" s="509" customFormat="1" ht="65.25" customHeight="1" x14ac:dyDescent="0.2">
      <c r="A18" s="508">
        <v>318</v>
      </c>
      <c r="B18" s="510" t="s">
        <v>432</v>
      </c>
      <c r="C18" s="508" t="s">
        <v>127</v>
      </c>
      <c r="D18" s="186">
        <v>1</v>
      </c>
      <c r="E18" s="610"/>
      <c r="F18" s="610"/>
    </row>
    <row r="19" spans="1:8" s="509" customFormat="1" ht="65.25" customHeight="1" x14ac:dyDescent="0.2">
      <c r="A19" s="508">
        <v>319</v>
      </c>
      <c r="B19" s="510" t="s">
        <v>433</v>
      </c>
      <c r="C19" s="508" t="s">
        <v>129</v>
      </c>
      <c r="D19" s="186">
        <v>20</v>
      </c>
      <c r="E19" s="610"/>
      <c r="F19" s="610"/>
    </row>
    <row r="20" spans="1:8" s="509" customFormat="1" ht="131.25" customHeight="1" x14ac:dyDescent="0.2">
      <c r="A20" s="508"/>
      <c r="B20" s="510" t="s">
        <v>447</v>
      </c>
      <c r="C20" s="508" t="s">
        <v>127</v>
      </c>
      <c r="D20" s="186">
        <v>1</v>
      </c>
      <c r="E20" s="610">
        <v>60000000</v>
      </c>
      <c r="F20" s="610">
        <f t="shared" ref="F20" si="1">E20*D20</f>
        <v>60000000</v>
      </c>
    </row>
    <row r="21" spans="1:8" s="12" customFormat="1" ht="51" customHeight="1" x14ac:dyDescent="0.2">
      <c r="A21" s="264"/>
      <c r="B21" s="516" t="s">
        <v>167</v>
      </c>
      <c r="C21" s="266"/>
      <c r="D21" s="267"/>
      <c r="E21" s="565"/>
      <c r="F21" s="607"/>
      <c r="G21" s="246"/>
      <c r="H21" s="102"/>
    </row>
    <row r="22" spans="1:8" s="513" customFormat="1" x14ac:dyDescent="0.2">
      <c r="A22" s="508"/>
      <c r="B22" s="512"/>
      <c r="C22" s="514"/>
      <c r="D22" s="186"/>
      <c r="E22" s="540"/>
      <c r="F22" s="535"/>
    </row>
    <row r="23" spans="1:8" x14ac:dyDescent="0.2">
      <c r="A23" s="200"/>
      <c r="B23" s="145" t="s">
        <v>45</v>
      </c>
      <c r="C23" s="201"/>
      <c r="D23" s="202"/>
      <c r="E23" s="541"/>
      <c r="F23" s="541"/>
    </row>
    <row r="24" spans="1:8" x14ac:dyDescent="0.2">
      <c r="A24" s="200"/>
      <c r="B24" s="138"/>
      <c r="C24" s="201"/>
      <c r="D24" s="202"/>
      <c r="E24" s="541"/>
      <c r="F24" s="541"/>
    </row>
    <row r="25" spans="1:8" x14ac:dyDescent="0.2">
      <c r="A25" s="200"/>
      <c r="B25" s="153" t="s">
        <v>217</v>
      </c>
      <c r="C25" s="201"/>
      <c r="D25" s="202"/>
      <c r="E25" s="541"/>
      <c r="F25" s="541"/>
    </row>
    <row r="26" spans="1:8" ht="10.5" customHeight="1" x14ac:dyDescent="0.2">
      <c r="A26" s="200"/>
      <c r="B26" s="153"/>
      <c r="C26" s="201"/>
      <c r="D26" s="202"/>
      <c r="E26" s="541"/>
      <c r="F26" s="541"/>
    </row>
    <row r="27" spans="1:8" x14ac:dyDescent="0.2">
      <c r="A27" s="200"/>
      <c r="B27" s="153" t="s">
        <v>218</v>
      </c>
      <c r="C27" s="201"/>
      <c r="D27" s="202"/>
      <c r="E27" s="541"/>
      <c r="F27" s="541"/>
    </row>
    <row r="28" spans="1:8" ht="11.25" customHeight="1" x14ac:dyDescent="0.2">
      <c r="A28" s="200"/>
      <c r="B28" s="153"/>
      <c r="C28" s="201"/>
      <c r="D28" s="202"/>
      <c r="E28" s="541"/>
      <c r="F28" s="541"/>
    </row>
    <row r="29" spans="1:8" x14ac:dyDescent="0.2">
      <c r="A29" s="200"/>
      <c r="B29" s="153"/>
      <c r="C29" s="201"/>
      <c r="D29" s="202"/>
      <c r="E29" s="541"/>
      <c r="F29" s="541"/>
    </row>
    <row r="30" spans="1:8" s="513" customFormat="1" x14ac:dyDescent="0.2">
      <c r="A30" s="508"/>
      <c r="B30" s="512"/>
      <c r="C30" s="508"/>
      <c r="D30" s="186"/>
      <c r="E30" s="542"/>
      <c r="F30" s="543"/>
    </row>
    <row r="31" spans="1:8" s="513" customFormat="1" x14ac:dyDescent="0.2">
      <c r="A31" s="508"/>
      <c r="B31" s="512"/>
      <c r="C31" s="508"/>
      <c r="D31" s="186"/>
      <c r="E31" s="542"/>
      <c r="F31" s="543"/>
    </row>
    <row r="32" spans="1:8" s="513" customFormat="1" x14ac:dyDescent="0.2">
      <c r="A32" s="508"/>
      <c r="B32" s="512"/>
      <c r="C32" s="508"/>
      <c r="D32" s="186"/>
      <c r="E32" s="542"/>
      <c r="F32" s="543"/>
    </row>
    <row r="33" spans="1:7" s="513" customFormat="1" x14ac:dyDescent="0.2">
      <c r="A33" s="508"/>
      <c r="B33" s="512"/>
      <c r="C33" s="508"/>
      <c r="D33" s="186"/>
      <c r="E33" s="542"/>
      <c r="F33" s="543"/>
    </row>
    <row r="34" spans="1:7" s="513" customFormat="1" x14ac:dyDescent="0.2">
      <c r="A34" s="508"/>
      <c r="B34" s="512"/>
      <c r="C34" s="508"/>
      <c r="D34" s="186"/>
      <c r="E34" s="542"/>
      <c r="F34" s="543"/>
    </row>
    <row r="35" spans="1:7" s="513" customFormat="1" x14ac:dyDescent="0.2">
      <c r="A35" s="508"/>
      <c r="B35" s="512"/>
      <c r="C35" s="508"/>
      <c r="D35" s="186"/>
      <c r="E35" s="542"/>
      <c r="F35" s="543"/>
    </row>
    <row r="36" spans="1:7" s="513" customFormat="1" x14ac:dyDescent="0.2">
      <c r="A36" s="508"/>
      <c r="B36" s="512"/>
      <c r="C36" s="508"/>
      <c r="D36" s="186"/>
      <c r="E36" s="542"/>
      <c r="F36" s="543"/>
    </row>
    <row r="37" spans="1:7" s="513" customFormat="1" x14ac:dyDescent="0.2">
      <c r="A37" s="508"/>
      <c r="B37" s="512"/>
      <c r="C37" s="508"/>
      <c r="D37" s="186"/>
      <c r="E37" s="542"/>
      <c r="F37" s="543"/>
    </row>
    <row r="38" spans="1:7" s="513" customFormat="1" x14ac:dyDescent="0.2">
      <c r="A38" s="508"/>
      <c r="B38" s="512"/>
      <c r="C38" s="508"/>
      <c r="D38" s="186"/>
      <c r="E38" s="542"/>
      <c r="F38" s="543"/>
    </row>
    <row r="39" spans="1:7" s="513" customFormat="1" x14ac:dyDescent="0.2">
      <c r="A39" s="508"/>
      <c r="B39" s="512"/>
      <c r="C39" s="508"/>
      <c r="D39" s="186"/>
      <c r="E39" s="542"/>
      <c r="F39" s="543"/>
    </row>
    <row r="40" spans="1:7" s="513" customFormat="1" x14ac:dyDescent="0.2">
      <c r="A40" s="508"/>
      <c r="B40" s="512"/>
      <c r="C40" s="508"/>
      <c r="D40" s="186"/>
      <c r="E40" s="542"/>
      <c r="F40" s="543"/>
    </row>
    <row r="41" spans="1:7" s="513" customFormat="1" x14ac:dyDescent="0.2">
      <c r="A41" s="508"/>
      <c r="B41" s="512"/>
      <c r="C41" s="508"/>
      <c r="D41" s="186"/>
      <c r="E41" s="542"/>
      <c r="F41" s="543"/>
    </row>
    <row r="42" spans="1:7" s="513" customFormat="1" x14ac:dyDescent="0.2">
      <c r="A42" s="508"/>
      <c r="B42" s="512"/>
      <c r="C42" s="508"/>
      <c r="D42" s="186"/>
      <c r="E42" s="542"/>
      <c r="F42" s="543"/>
    </row>
    <row r="43" spans="1:7" s="513" customFormat="1" x14ac:dyDescent="0.2">
      <c r="A43" s="508"/>
      <c r="B43" s="512"/>
      <c r="C43" s="508"/>
      <c r="D43" s="186"/>
      <c r="E43" s="542"/>
      <c r="F43" s="543"/>
    </row>
    <row r="44" spans="1:7" ht="10.5" customHeight="1" x14ac:dyDescent="0.2">
      <c r="A44" s="203"/>
      <c r="B44" s="204"/>
      <c r="C44" s="205"/>
      <c r="D44" s="206"/>
      <c r="E44" s="544"/>
      <c r="F44" s="544"/>
      <c r="G44" s="132"/>
    </row>
    <row r="45" spans="1:7" s="75" customFormat="1" ht="18.75" customHeight="1" x14ac:dyDescent="0.2">
      <c r="A45" s="207"/>
      <c r="B45" s="207" t="s">
        <v>219</v>
      </c>
      <c r="C45" s="208"/>
      <c r="D45" s="208"/>
      <c r="E45" s="545"/>
      <c r="F45" s="546"/>
      <c r="G45" s="142"/>
    </row>
    <row r="46" spans="1:7" x14ac:dyDescent="0.2">
      <c r="A46" s="159"/>
      <c r="B46" s="160"/>
      <c r="C46" s="161"/>
      <c r="D46" s="162"/>
      <c r="E46" s="163"/>
      <c r="F46" s="163"/>
    </row>
  </sheetData>
  <mergeCells count="2">
    <mergeCell ref="A1:F1"/>
    <mergeCell ref="A2:B2"/>
  </mergeCells>
  <pageMargins left="0.45" right="0.45" top="0.75" bottom="0.75" header="0.3" footer="0.3"/>
  <pageSetup paperSize="9" scale="95" fitToHeight="3" orientation="portrait" r:id="rId1"/>
  <headerFooter alignWithMargins="0">
    <oddFooter>&amp;LBill No. &amp;A&amp;R&amp;A/&amp;P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Grand Summary</vt:lpstr>
      <vt:lpstr> G-1</vt:lpstr>
      <vt:lpstr>G-2</vt:lpstr>
      <vt:lpstr>CALIBRATION HOUSE</vt:lpstr>
      <vt:lpstr>W-3 RESERVIOR TANKS-50CUM</vt:lpstr>
      <vt:lpstr>ME-1 ELECTRO-MECHANICAL </vt:lpstr>
      <vt:lpstr>SUPPLY AND INSTALLATION</vt:lpstr>
      <vt:lpstr>' G-1'!Print_Area</vt:lpstr>
      <vt:lpstr>'CALIBRATION HOUSE'!Print_Area</vt:lpstr>
      <vt:lpstr>'G-2'!Print_Area</vt:lpstr>
      <vt:lpstr>'Grand Summary'!Print_Area</vt:lpstr>
      <vt:lpstr>'ME-1 ELECTRO-MECHANICAL '!Print_Area</vt:lpstr>
      <vt:lpstr>'SUPPLY AND INSTALLATION'!Print_Area</vt:lpstr>
      <vt:lpstr>'W-3 RESERVIOR TANKS-50CUM'!Print_Area</vt:lpstr>
      <vt:lpstr>' G-1'!Print_Titles</vt:lpstr>
      <vt:lpstr>'CALIBRATION HOUSE'!Print_Titles</vt:lpstr>
      <vt:lpstr>'G-2'!Print_Titles</vt:lpstr>
      <vt:lpstr>'Grand Summary'!Print_Titles</vt:lpstr>
      <vt:lpstr>'ME-1 ELECTRO-MECHANICAL '!Print_Titles</vt:lpstr>
      <vt:lpstr>'SUPPLY AND INSTALLATION'!Print_Titles</vt:lpstr>
      <vt:lpstr>'W-3 RESERVIOR TANKS-50CUM'!Print_Titles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Tumusiime</dc:creator>
  <cp:lastModifiedBy>Lillian Naluyima</cp:lastModifiedBy>
  <cp:lastPrinted>2021-10-27T11:16:11Z</cp:lastPrinted>
  <dcterms:created xsi:type="dcterms:W3CDTF">2021-05-18T05:55:43Z</dcterms:created>
  <dcterms:modified xsi:type="dcterms:W3CDTF">2021-10-27T13:03:08Z</dcterms:modified>
</cp:coreProperties>
</file>